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ma_importer\services\vale\input\"/>
    </mc:Choice>
  </mc:AlternateContent>
  <xr:revisionPtr revIDLastSave="0" documentId="8_{CEEDBD35-0EBF-43C5-9717-B13B852261B5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Principal" sheetId="1" state="hidden" r:id="rId1"/>
    <sheet name="Anexo 1" sheetId="3" r:id="rId2"/>
    <sheet name="Lista CMD" sheetId="4" state="hidden" r:id="rId3"/>
  </sheets>
  <definedNames>
    <definedName name="_xlnm._FilterDatabase" localSheetId="1" hidden="1">'Anexo 1'!$A$11:$AA$11</definedName>
    <definedName name="_xlnm.Print_Area" localSheetId="0">Principal!$A$1:$N$46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4" i="3" l="1"/>
  <c r="V13" i="3"/>
  <c r="S3" i="3" l="1"/>
  <c r="R14" i="3" l="1"/>
  <c r="J14" i="3"/>
  <c r="R13" i="3"/>
  <c r="J13" i="3"/>
  <c r="R12" i="3" l="1"/>
  <c r="J12" i="3"/>
  <c r="C5" i="3" l="1"/>
  <c r="I11" i="3" s="1"/>
  <c r="D8" i="1"/>
  <c r="E50" i="1"/>
  <c r="I14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Ygor Costa (Ygor)</author>
  </authors>
  <commentList>
    <comment ref="H7" authorId="0" shapeId="0" xr:uid="{00000000-0006-0000-0000-000001000000}">
      <text>
        <r>
          <rPr>
            <sz val="9"/>
            <color indexed="81"/>
            <rFont val="Segoe UI"/>
            <family val="2"/>
          </rPr>
          <t>Caso a sua solicitação possua mais de 1 material, incluí-los na aba: "Preenchimento mais de 1 mat."</t>
        </r>
      </text>
    </comment>
    <comment ref="C5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Código Zipi</t>
        </r>
      </text>
    </comment>
    <comment ref="C5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Ativo Imobilizado</t>
        </r>
      </text>
    </comment>
    <comment ref="C54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MRO</t>
        </r>
      </text>
    </comment>
    <comment ref="C55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Ativo Imobilizado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Ygor Costa (Ygor)</author>
  </authors>
  <commentList>
    <comment ref="B1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4 dígitos</t>
        </r>
      </text>
    </comment>
    <comment ref="D11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Para Bens de Pequeno Valor:</t>
        </r>
        <r>
          <rPr>
            <sz val="9"/>
            <color indexed="81"/>
            <rFont val="Segoe UI"/>
            <family val="2"/>
          </rPr>
          <t xml:space="preserve">
Inserir marca, modelo e condições de uso
</t>
        </r>
        <r>
          <rPr>
            <b/>
            <sz val="9"/>
            <color indexed="81"/>
            <rFont val="Segoe UI"/>
            <family val="2"/>
          </rPr>
          <t>Para MRO:</t>
        </r>
        <r>
          <rPr>
            <sz val="9"/>
            <color indexed="81"/>
            <rFont val="Segoe UI"/>
            <family val="2"/>
          </rPr>
          <t xml:space="preserve">
Usar o texto de compra</t>
        </r>
      </text>
    </comment>
    <comment ref="J11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(=qte x PMU)
</t>
        </r>
      </text>
    </comment>
  </commentList>
</comments>
</file>

<file path=xl/sharedStrings.xml><?xml version="1.0" encoding="utf-8"?>
<sst xmlns="http://schemas.openxmlformats.org/spreadsheetml/2006/main" count="196" uniqueCount="170">
  <si>
    <t>Data:</t>
  </si>
  <si>
    <t>Diretoria Executiva:</t>
  </si>
  <si>
    <t>Diretoria:</t>
  </si>
  <si>
    <t>Quantidade Disponibilizada:</t>
  </si>
  <si>
    <t>Aprovação do Diretor Executivo:</t>
  </si>
  <si>
    <t>Gerência Executiva:</t>
  </si>
  <si>
    <t>Aprovação do Gerente Executivo:</t>
  </si>
  <si>
    <t>Aprovação do Diretor:</t>
  </si>
  <si>
    <t>Aprovação do Gerente da Área Geradora:</t>
  </si>
  <si>
    <t>Ativo Imobilizado</t>
  </si>
  <si>
    <t>Número do imobilizado</t>
  </si>
  <si>
    <t>Descrição dos itens:</t>
  </si>
  <si>
    <t>MRO</t>
  </si>
  <si>
    <t>Veículos/Placa:</t>
  </si>
  <si>
    <t>Matrícula/CPF:</t>
  </si>
  <si>
    <t>Contagem/Pesagem correta?</t>
  </si>
  <si>
    <t>Segregação e evidência de aprovação/documentação adequeadas?</t>
  </si>
  <si>
    <t>Responsável Área de Suprimentos:</t>
  </si>
  <si>
    <t>Sim</t>
  </si>
  <si>
    <t>Não</t>
  </si>
  <si>
    <t>Motorista:</t>
  </si>
  <si>
    <t>Assinatura:</t>
  </si>
  <si>
    <t>Divergências na contagem/pesagem:</t>
  </si>
  <si>
    <t xml:space="preserve">Tipo de Coleta: </t>
  </si>
  <si>
    <t>Recolhimento</t>
  </si>
  <si>
    <t>Entrega</t>
  </si>
  <si>
    <t>Permanência</t>
  </si>
  <si>
    <t>Tipo de Material:</t>
  </si>
  <si>
    <t>Código ZIPI</t>
  </si>
  <si>
    <t>Código do material SAP</t>
  </si>
  <si>
    <t>Quantidade/Un. Medida:</t>
  </si>
  <si>
    <t>Peso líquido/Un. Medida:</t>
  </si>
  <si>
    <t>CMD de Destino:</t>
  </si>
  <si>
    <t>Fabricante</t>
  </si>
  <si>
    <t>Qte</t>
  </si>
  <si>
    <t>Motivo</t>
  </si>
  <si>
    <t xml:space="preserve">Analista </t>
  </si>
  <si>
    <t>Aprovador</t>
  </si>
  <si>
    <t>Justificativa Técnico-Econômica:</t>
  </si>
  <si>
    <t>Tipo de material</t>
  </si>
  <si>
    <t>Centro de Custo (CC):</t>
  </si>
  <si>
    <t>Nº do Processo:</t>
  </si>
  <si>
    <t>Valor de Referência Original:</t>
  </si>
  <si>
    <t>Alçada de aprovação</t>
  </si>
  <si>
    <t>Preço Unit. de Aval.</t>
  </si>
  <si>
    <t>Aprovação Staff</t>
  </si>
  <si>
    <t>Aprovação do Superv. Ou Analista Líder de Suprimentos:</t>
  </si>
  <si>
    <t>Aprovação DE-4:</t>
  </si>
  <si>
    <t>Aprovação DE-3:</t>
  </si>
  <si>
    <t>Aprovação DE-2</t>
  </si>
  <si>
    <t>Aprovação DE-1:</t>
  </si>
  <si>
    <t>Aprovação DE:</t>
  </si>
  <si>
    <t>Dólar:</t>
  </si>
  <si>
    <t>Dólar</t>
  </si>
  <si>
    <t>PMM</t>
  </si>
  <si>
    <t>Diretoria</t>
  </si>
  <si>
    <t>Gerência</t>
  </si>
  <si>
    <t>Depósito</t>
  </si>
  <si>
    <t>Sucateamento do Ativo</t>
  </si>
  <si>
    <t>Transferência</t>
  </si>
  <si>
    <t>Motivo da inadequação:</t>
  </si>
  <si>
    <t>INFORMAÇÕES DE CONFERÊNCIA DO MATERIAL (Exclusivo CMD)</t>
  </si>
  <si>
    <t>Anexo 1 do PRO-025313 - Formulário de Descarte</t>
  </si>
  <si>
    <t>Valor de Avaliação:</t>
  </si>
  <si>
    <t>Bem de Pequeno Valor</t>
  </si>
  <si>
    <t>Valor Residual Contábil:</t>
  </si>
  <si>
    <t>Rev.00: 12/11/2018</t>
  </si>
  <si>
    <t>DELS</t>
  </si>
  <si>
    <t>DIOS</t>
  </si>
  <si>
    <t>GEVAR</t>
  </si>
  <si>
    <t>GAXVR</t>
  </si>
  <si>
    <t>Aprovação do Analista Responsável:</t>
  </si>
  <si>
    <t>Kristiano de Aguiar Batista (01059535)</t>
  </si>
  <si>
    <t>Aprovação do Supervisor ou Analista Líder de Suprimentos:</t>
  </si>
  <si>
    <t>Manuela S. de Moraes R. Rocha (01495046)</t>
  </si>
  <si>
    <t xml:space="preserve">Aprovação do Gerente da Área Geradora: </t>
  </si>
  <si>
    <t>Daniel Soares Novaes (01171785)</t>
  </si>
  <si>
    <r>
      <t>Gerência da Área Geradora</t>
    </r>
    <r>
      <rPr>
        <b/>
        <sz val="14"/>
        <color indexed="23"/>
        <rFont val="Arial"/>
        <family val="2"/>
      </rPr>
      <t>:</t>
    </r>
  </si>
  <si>
    <t>Centro</t>
  </si>
  <si>
    <t>Valor</t>
  </si>
  <si>
    <t>Cód.</t>
  </si>
  <si>
    <t>Descrição</t>
  </si>
  <si>
    <t>UM</t>
  </si>
  <si>
    <t>PN</t>
  </si>
  <si>
    <t>Qualidade - Item não atende aos requisitos técnicos para utilização na operação.</t>
  </si>
  <si>
    <t>RG#049_2019</t>
  </si>
  <si>
    <t xml:space="preserve">  Filtros TURBO - Não Homologados - Estoque Bloqueado - 4059 (E. F. Vitória Minas)</t>
  </si>
  <si>
    <t>1 item (22 peças)</t>
  </si>
  <si>
    <t>Cidade / Estado
(onde se encontra o lote fisicamente)</t>
  </si>
  <si>
    <t>Responsável CMD</t>
  </si>
  <si>
    <t>Nº lote</t>
  </si>
  <si>
    <t>Endereço do item</t>
  </si>
  <si>
    <t>Código Grupo de mercadorias</t>
  </si>
  <si>
    <t>Descrição do grupo de mercadorias</t>
  </si>
  <si>
    <t>Campo de conferência para armazem</t>
  </si>
  <si>
    <t>Campo de conferência para CMD (opcional)</t>
  </si>
  <si>
    <t>Peso estimado em Kg</t>
  </si>
  <si>
    <t>Valor estimado do sucateamento</t>
  </si>
  <si>
    <t>Baovale</t>
  </si>
  <si>
    <t>Carajás</t>
  </si>
  <si>
    <t>CD-Barão de Cocais</t>
  </si>
  <si>
    <t>CDM</t>
  </si>
  <si>
    <t>CPBS</t>
  </si>
  <si>
    <t>EFC - Açailândia</t>
  </si>
  <si>
    <t>EFC - Marabá</t>
  </si>
  <si>
    <t>EFC - Santa Inês</t>
  </si>
  <si>
    <t>EFVM - Gov Valadares</t>
  </si>
  <si>
    <t>EFVM - João Neiva</t>
  </si>
  <si>
    <t>Hispanobras</t>
  </si>
  <si>
    <t>Itabrasco</t>
  </si>
  <si>
    <t>ITV</t>
  </si>
  <si>
    <t>Kobrasco</t>
  </si>
  <si>
    <t>MBR</t>
  </si>
  <si>
    <t>MCR</t>
  </si>
  <si>
    <t>Mina Aboboras</t>
  </si>
  <si>
    <t>Mina Água Limpa</t>
  </si>
  <si>
    <t>Mina Águas Claras</t>
  </si>
  <si>
    <t>Mina Alegria</t>
  </si>
  <si>
    <t>Mina Brucutu</t>
  </si>
  <si>
    <t>Mina Capão Xavier</t>
  </si>
  <si>
    <t>Mina Capitão do Mato</t>
  </si>
  <si>
    <t>Mina Fàbrica</t>
  </si>
  <si>
    <t>Mina Fazendão</t>
  </si>
  <si>
    <t>Mina Feijão</t>
  </si>
  <si>
    <t>Mina Gongo Soco</t>
  </si>
  <si>
    <t>Mina Itabira</t>
  </si>
  <si>
    <t>Mina Jangada</t>
  </si>
  <si>
    <t>Mina Mar Azul</t>
  </si>
  <si>
    <t>Mina Mutuca</t>
  </si>
  <si>
    <t>Mina Pico</t>
  </si>
  <si>
    <t>Mina Tamanduá</t>
  </si>
  <si>
    <t>Mina Timbopeba</t>
  </si>
  <si>
    <t>Mina Vargem Grande</t>
  </si>
  <si>
    <t>MSG</t>
  </si>
  <si>
    <t>Nibrasco</t>
  </si>
  <si>
    <t>Ourilândia</t>
  </si>
  <si>
    <t>Rio de Janeiro CORP</t>
  </si>
  <si>
    <t>S11D</t>
  </si>
  <si>
    <t>Salobo</t>
  </si>
  <si>
    <t>São Luís</t>
  </si>
  <si>
    <t>Serra Leste</t>
  </si>
  <si>
    <t>Sossego</t>
  </si>
  <si>
    <t>TIG</t>
  </si>
  <si>
    <t>Tubarão</t>
  </si>
  <si>
    <t>Vale Manganês 
Barbacena</t>
  </si>
  <si>
    <t>Vale Manganês 
Conselheiro Lafaiete</t>
  </si>
  <si>
    <t>Vale Manganês 
Ouro Preto</t>
  </si>
  <si>
    <t>Vale Manganês 
Simões Filho</t>
  </si>
  <si>
    <t>Preenchimento solicitante</t>
  </si>
  <si>
    <t>Preechimento armazém</t>
  </si>
  <si>
    <t>Preenchimento CMD</t>
  </si>
  <si>
    <r>
      <t xml:space="preserve">Preço da última compra ou valor comercial
</t>
    </r>
    <r>
      <rPr>
        <b/>
        <sz val="10"/>
        <color indexed="10"/>
        <rFont val="Arial"/>
        <family val="2"/>
      </rPr>
      <t>(PREÇO UNITÁRIO)</t>
    </r>
  </si>
  <si>
    <t>CMD / Mina
(selecionar a opção da lista)</t>
  </si>
  <si>
    <t>PC</t>
  </si>
  <si>
    <t>ROSANGELA ROCHA</t>
  </si>
  <si>
    <t>CMD</t>
  </si>
  <si>
    <t>MRO1</t>
  </si>
  <si>
    <t>CARAJÁS PARA</t>
  </si>
  <si>
    <t>P&amp;H</t>
  </si>
  <si>
    <t>CKS-MRO-025-2020</t>
  </si>
  <si>
    <t>CABO COMPONENTE; TIP;APR5130Q116D1F1 P&amp;H</t>
  </si>
  <si>
    <t>CABO COMPONENTE; TIPO: ;18609591 BUCYRUS</t>
  </si>
  <si>
    <t>CABO COMPONENTE; TIPO;C113430-01 BUCYRUS</t>
  </si>
  <si>
    <t>APR5130Q116D1F1</t>
  </si>
  <si>
    <t>BUCYRUS</t>
  </si>
  <si>
    <t>C11343001/0101284653</t>
  </si>
  <si>
    <t>31151703</t>
  </si>
  <si>
    <t>Cabos de elevação</t>
  </si>
  <si>
    <t>24101638</t>
  </si>
  <si>
    <t>Cabo de aço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</si>
</sst>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R$&quot;\ #,##0.00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4"/>
      <color indexed="23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sz val="10"/>
      <color theme="0"/>
      <name val="Arial"/>
      <family val="2"/>
    </font>
    <font>
      <b/>
      <sz val="14"/>
      <color theme="0" tint="-0.499984740745262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4"/>
      <color theme="0" tint="-0.499984740745262"/>
      <name val="Arial"/>
      <family val="2"/>
    </font>
    <font>
      <sz val="16"/>
      <color theme="0" tint="-0.499984740745262"/>
      <name val="Arial"/>
      <family val="2"/>
    </font>
    <font>
      <b/>
      <sz val="16"/>
      <color theme="0" tint="-0.499984740745262"/>
      <name val="Arial"/>
      <family val="2"/>
    </font>
    <font>
      <b/>
      <sz val="9"/>
      <color theme="0" tint="-0.499984740745262"/>
      <name val="Arial"/>
      <family val="2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/>
      <bottom style="medium">
        <color theme="1"/>
      </bottom>
      <diagonal/>
    </border>
    <border>
      <left/>
      <right style="thick">
        <color indexed="64"/>
      </right>
      <top style="medium">
        <color theme="1"/>
      </top>
      <bottom/>
      <diagonal/>
    </border>
    <border>
      <left/>
      <right style="thick">
        <color indexed="64"/>
      </right>
      <top/>
      <bottom style="thin">
        <color theme="1"/>
      </bottom>
      <diagonal/>
    </border>
    <border>
      <left style="thick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indexed="64"/>
      </bottom>
      <diagonal/>
    </border>
    <border>
      <left/>
      <right/>
      <top style="thin">
        <color theme="0" tint="-0.499984740745262"/>
      </top>
      <bottom style="thick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499984740745262"/>
      </top>
      <bottom style="thick">
        <color indexed="64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ck">
        <color indexed="64"/>
      </right>
      <top/>
      <bottom style="medium">
        <color theme="0" tint="-0.499984740745262"/>
      </bottom>
      <diagonal/>
    </border>
    <border>
      <left style="thick">
        <color indexed="64"/>
      </left>
      <right/>
      <top style="medium">
        <color theme="1"/>
      </top>
      <bottom/>
      <diagonal/>
    </border>
    <border>
      <left style="thick">
        <color indexed="64"/>
      </left>
      <right/>
      <top/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ck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thick">
        <color indexed="64"/>
      </left>
      <right/>
      <top style="medium">
        <color theme="1"/>
      </top>
      <bottom style="medium">
        <color theme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1" fillId="0" borderId="0"/>
    <xf numFmtId="165" fontId="6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12" fillId="2" borderId="0" xfId="0" applyFont="1" applyFill="1" applyBorder="1" applyAlignment="1" applyProtection="1">
      <alignment vertical="center"/>
    </xf>
    <xf numFmtId="0" fontId="12" fillId="2" borderId="1" xfId="0" applyFont="1" applyFill="1" applyBorder="1" applyAlignment="1" applyProtection="1">
      <alignment vertical="center"/>
    </xf>
    <xf numFmtId="0" fontId="13" fillId="0" borderId="0" xfId="0" applyFont="1"/>
    <xf numFmtId="0" fontId="13" fillId="2" borderId="2" xfId="0" applyFont="1" applyFill="1" applyBorder="1" applyProtection="1">
      <protection locked="0"/>
    </xf>
    <xf numFmtId="0" fontId="13" fillId="2" borderId="0" xfId="0" applyFont="1" applyFill="1" applyBorder="1" applyProtection="1">
      <protection locked="0"/>
    </xf>
    <xf numFmtId="0" fontId="14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alignment vertical="center"/>
    </xf>
    <xf numFmtId="0" fontId="13" fillId="0" borderId="0" xfId="0" applyFont="1" applyBorder="1"/>
    <xf numFmtId="0" fontId="16" fillId="0" borderId="0" xfId="0" applyFont="1"/>
    <xf numFmtId="0" fontId="17" fillId="2" borderId="0" xfId="0" applyFont="1" applyFill="1" applyBorder="1" applyAlignment="1" applyProtection="1">
      <alignment vertical="center"/>
    </xf>
    <xf numFmtId="0" fontId="15" fillId="3" borderId="25" xfId="0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vertical="center"/>
    </xf>
    <xf numFmtId="0" fontId="13" fillId="2" borderId="26" xfId="0" applyFont="1" applyFill="1" applyBorder="1" applyProtection="1">
      <protection locked="0"/>
    </xf>
    <xf numFmtId="0" fontId="15" fillId="2" borderId="26" xfId="0" applyFont="1" applyFill="1" applyBorder="1" applyAlignment="1" applyProtection="1">
      <alignment vertical="center" wrapText="1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2" borderId="0" xfId="0" applyFont="1" applyFill="1" applyBorder="1" applyAlignment="1" applyProtection="1">
      <alignment vertical="center"/>
    </xf>
    <xf numFmtId="1" fontId="13" fillId="0" borderId="0" xfId="0" applyNumberFormat="1" applyFont="1"/>
    <xf numFmtId="0" fontId="15" fillId="2" borderId="1" xfId="0" applyFont="1" applyFill="1" applyBorder="1" applyAlignment="1" applyProtection="1">
      <alignment vertical="center" wrapText="1"/>
      <protection locked="0"/>
    </xf>
    <xf numFmtId="3" fontId="13" fillId="2" borderId="0" xfId="0" applyNumberFormat="1" applyFont="1" applyFill="1" applyBorder="1" applyProtection="1">
      <protection locked="0"/>
    </xf>
    <xf numFmtId="0" fontId="0" fillId="0" borderId="0" xfId="0" applyAlignment="1">
      <alignment vertical="center"/>
    </xf>
    <xf numFmtId="0" fontId="3" fillId="0" borderId="0" xfId="0" applyFont="1"/>
    <xf numFmtId="0" fontId="17" fillId="2" borderId="3" xfId="0" applyFont="1" applyFill="1" applyBorder="1" applyAlignment="1" applyProtection="1">
      <alignment vertical="center" wrapText="1"/>
    </xf>
    <xf numFmtId="0" fontId="21" fillId="2" borderId="2" xfId="0" applyFont="1" applyFill="1" applyBorder="1" applyAlignment="1" applyProtection="1">
      <alignment vertical="center"/>
    </xf>
    <xf numFmtId="0" fontId="21" fillId="2" borderId="27" xfId="0" applyFont="1" applyFill="1" applyBorder="1" applyAlignment="1" applyProtection="1">
      <alignment vertical="center"/>
    </xf>
    <xf numFmtId="0" fontId="21" fillId="2" borderId="4" xfId="0" applyFont="1" applyFill="1" applyBorder="1" applyAlignment="1" applyProtection="1">
      <alignment vertical="center"/>
      <protection locked="0"/>
    </xf>
    <xf numFmtId="0" fontId="17" fillId="0" borderId="3" xfId="0" applyFont="1" applyBorder="1" applyAlignment="1">
      <alignment vertical="center"/>
    </xf>
    <xf numFmtId="0" fontId="17" fillId="2" borderId="0" xfId="0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Protection="1">
      <protection locked="0"/>
    </xf>
    <xf numFmtId="0" fontId="21" fillId="0" borderId="5" xfId="0" applyFont="1" applyFill="1" applyBorder="1" applyProtection="1">
      <protection locked="0"/>
    </xf>
    <xf numFmtId="0" fontId="17" fillId="0" borderId="6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protection locked="0"/>
    </xf>
    <xf numFmtId="0" fontId="17" fillId="2" borderId="6" xfId="0" applyFont="1" applyFill="1" applyBorder="1" applyAlignment="1" applyProtection="1">
      <alignment vertical="center"/>
    </xf>
    <xf numFmtId="0" fontId="21" fillId="0" borderId="7" xfId="0" applyFont="1" applyFill="1" applyBorder="1" applyAlignment="1" applyProtection="1">
      <alignment horizontal="center" vertical="center"/>
      <protection locked="0"/>
    </xf>
    <xf numFmtId="0" fontId="17" fillId="2" borderId="4" xfId="0" applyFont="1" applyFill="1" applyBorder="1" applyAlignment="1" applyProtection="1">
      <alignment horizontal="left" vertical="center"/>
    </xf>
    <xf numFmtId="0" fontId="17" fillId="2" borderId="4" xfId="0" applyFont="1" applyFill="1" applyBorder="1" applyAlignment="1" applyProtection="1">
      <alignment vertical="center"/>
      <protection locked="0"/>
    </xf>
    <xf numFmtId="0" fontId="21" fillId="0" borderId="3" xfId="0" applyFont="1" applyBorder="1" applyAlignment="1"/>
    <xf numFmtId="0" fontId="21" fillId="0" borderId="8" xfId="0" applyFont="1" applyBorder="1" applyAlignment="1"/>
    <xf numFmtId="0" fontId="21" fillId="0" borderId="0" xfId="0" applyFont="1" applyBorder="1" applyAlignment="1"/>
    <xf numFmtId="0" fontId="22" fillId="2" borderId="2" xfId="0" applyFont="1" applyFill="1" applyBorder="1" applyProtection="1">
      <protection locked="0"/>
    </xf>
    <xf numFmtId="0" fontId="22" fillId="2" borderId="0" xfId="0" applyFont="1" applyFill="1" applyBorder="1" applyProtection="1">
      <protection locked="0"/>
    </xf>
    <xf numFmtId="0" fontId="22" fillId="2" borderId="1" xfId="0" applyFont="1" applyFill="1" applyBorder="1" applyProtection="1">
      <protection locked="0"/>
    </xf>
    <xf numFmtId="0" fontId="22" fillId="0" borderId="26" xfId="0" applyFont="1" applyFill="1" applyBorder="1" applyProtection="1">
      <protection locked="0"/>
    </xf>
    <xf numFmtId="0" fontId="23" fillId="0" borderId="28" xfId="0" applyFont="1" applyFill="1" applyBorder="1" applyAlignment="1" applyProtection="1">
      <alignment vertical="center"/>
    </xf>
    <xf numFmtId="0" fontId="17" fillId="2" borderId="29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vertical="center"/>
      <protection locked="0"/>
    </xf>
    <xf numFmtId="0" fontId="21" fillId="2" borderId="31" xfId="0" applyFont="1" applyFill="1" applyBorder="1" applyAlignment="1" applyProtection="1">
      <alignment vertical="center"/>
      <protection locked="0"/>
    </xf>
    <xf numFmtId="0" fontId="21" fillId="2" borderId="32" xfId="0" applyFont="1" applyFill="1" applyBorder="1" applyAlignment="1" applyProtection="1">
      <alignment vertical="center"/>
      <protection locked="0"/>
    </xf>
    <xf numFmtId="0" fontId="17" fillId="2" borderId="33" xfId="0" applyFont="1" applyFill="1" applyBorder="1" applyAlignment="1" applyProtection="1">
      <alignment vertical="center"/>
      <protection locked="0"/>
    </xf>
    <xf numFmtId="0" fontId="21" fillId="2" borderId="33" xfId="0" applyFont="1" applyFill="1" applyBorder="1" applyAlignment="1" applyProtection="1">
      <alignment vertical="center"/>
      <protection locked="0"/>
    </xf>
    <xf numFmtId="0" fontId="21" fillId="0" borderId="31" xfId="0" applyFont="1" applyFill="1" applyBorder="1" applyAlignment="1" applyProtection="1">
      <alignment horizontal="center" vertical="center"/>
      <protection locked="0"/>
    </xf>
    <xf numFmtId="0" fontId="17" fillId="2" borderId="31" xfId="0" applyFont="1" applyFill="1" applyBorder="1" applyAlignment="1" applyProtection="1">
      <alignment horizontal="left" vertical="center"/>
      <protection locked="0"/>
    </xf>
    <xf numFmtId="0" fontId="21" fillId="2" borderId="31" xfId="0" applyFont="1" applyFill="1" applyBorder="1" applyAlignment="1" applyProtection="1">
      <alignment horizontal="center" vertical="center"/>
      <protection locked="0"/>
    </xf>
    <xf numFmtId="0" fontId="17" fillId="2" borderId="32" xfId="0" applyFont="1" applyFill="1" applyBorder="1" applyAlignment="1" applyProtection="1">
      <alignment horizontal="left" vertical="center"/>
      <protection locked="0"/>
    </xf>
    <xf numFmtId="0" fontId="13" fillId="2" borderId="9" xfId="0" applyFont="1" applyFill="1" applyBorder="1" applyProtection="1"/>
    <xf numFmtId="0" fontId="12" fillId="2" borderId="10" xfId="0" applyFont="1" applyFill="1" applyBorder="1" applyAlignment="1" applyProtection="1">
      <alignment vertical="center"/>
    </xf>
    <xf numFmtId="0" fontId="12" fillId="2" borderId="11" xfId="0" applyFont="1" applyFill="1" applyBorder="1" applyAlignment="1" applyProtection="1">
      <alignment vertical="center"/>
    </xf>
    <xf numFmtId="0" fontId="12" fillId="2" borderId="12" xfId="0" applyFont="1" applyFill="1" applyBorder="1" applyAlignment="1" applyProtection="1">
      <alignment vertical="center"/>
    </xf>
    <xf numFmtId="0" fontId="12" fillId="2" borderId="13" xfId="0" applyFont="1" applyFill="1" applyBorder="1" applyAlignment="1" applyProtection="1">
      <alignment vertical="center"/>
    </xf>
    <xf numFmtId="14" fontId="21" fillId="2" borderId="14" xfId="0" applyNumberFormat="1" applyFont="1" applyFill="1" applyBorder="1" applyAlignment="1" applyProtection="1">
      <alignment horizontal="center" vertical="center"/>
    </xf>
    <xf numFmtId="0" fontId="21" fillId="2" borderId="14" xfId="0" applyFont="1" applyFill="1" applyBorder="1" applyAlignment="1" applyProtection="1">
      <alignment vertical="center"/>
      <protection locked="0"/>
    </xf>
    <xf numFmtId="0" fontId="21" fillId="2" borderId="12" xfId="0" applyFont="1" applyFill="1" applyBorder="1" applyProtection="1">
      <protection locked="0"/>
    </xf>
    <xf numFmtId="0" fontId="21" fillId="0" borderId="15" xfId="0" applyFont="1" applyFill="1" applyBorder="1" applyProtection="1">
      <protection locked="0"/>
    </xf>
    <xf numFmtId="0" fontId="17" fillId="2" borderId="12" xfId="0" applyFont="1" applyFill="1" applyBorder="1" applyAlignment="1" applyProtection="1">
      <alignment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0" fontId="22" fillId="2" borderId="17" xfId="0" applyFont="1" applyFill="1" applyBorder="1" applyProtection="1">
      <protection locked="0"/>
    </xf>
    <xf numFmtId="0" fontId="22" fillId="2" borderId="12" xfId="0" applyFont="1" applyFill="1" applyBorder="1" applyProtection="1">
      <protection locked="0"/>
    </xf>
    <xf numFmtId="0" fontId="22" fillId="2" borderId="18" xfId="0" applyFont="1" applyFill="1" applyBorder="1" applyProtection="1">
      <protection locked="0"/>
    </xf>
    <xf numFmtId="0" fontId="13" fillId="2" borderId="19" xfId="0" applyFont="1" applyFill="1" applyBorder="1" applyProtection="1">
      <protection locked="0"/>
    </xf>
    <xf numFmtId="0" fontId="15" fillId="2" borderId="18" xfId="0" applyFont="1" applyFill="1" applyBorder="1" applyAlignment="1" applyProtection="1">
      <alignment vertical="center" wrapText="1"/>
      <protection locked="0"/>
    </xf>
    <xf numFmtId="0" fontId="13" fillId="2" borderId="16" xfId="0" applyFont="1" applyFill="1" applyBorder="1" applyProtection="1">
      <protection locked="0"/>
    </xf>
    <xf numFmtId="0" fontId="13" fillId="2" borderId="34" xfId="0" applyFont="1" applyFill="1" applyBorder="1" applyAlignment="1" applyProtection="1">
      <protection locked="0"/>
    </xf>
    <xf numFmtId="0" fontId="22" fillId="0" borderId="35" xfId="0" applyFont="1" applyFill="1" applyBorder="1" applyProtection="1">
      <protection locked="0"/>
    </xf>
    <xf numFmtId="0" fontId="22" fillId="0" borderId="34" xfId="0" applyFont="1" applyFill="1" applyBorder="1" applyAlignment="1" applyProtection="1">
      <protection locked="0"/>
    </xf>
    <xf numFmtId="0" fontId="13" fillId="2" borderId="35" xfId="0" applyFont="1" applyFill="1" applyBorder="1" applyProtection="1">
      <protection locked="0"/>
    </xf>
    <xf numFmtId="0" fontId="13" fillId="2" borderId="34" xfId="0" applyFont="1" applyFill="1" applyBorder="1" applyProtection="1">
      <protection locked="0"/>
    </xf>
    <xf numFmtId="0" fontId="13" fillId="2" borderId="36" xfId="0" applyFont="1" applyFill="1" applyBorder="1" applyProtection="1">
      <protection locked="0"/>
    </xf>
    <xf numFmtId="0" fontId="17" fillId="2" borderId="37" xfId="0" applyFont="1" applyFill="1" applyBorder="1" applyAlignment="1" applyProtection="1">
      <alignment vertical="center"/>
      <protection locked="0"/>
    </xf>
    <xf numFmtId="0" fontId="17" fillId="2" borderId="38" xfId="0" applyFont="1" applyFill="1" applyBorder="1" applyAlignment="1" applyProtection="1">
      <alignment vertical="center"/>
      <protection locked="0"/>
    </xf>
    <xf numFmtId="0" fontId="21" fillId="2" borderId="39" xfId="0" applyFont="1" applyFill="1" applyBorder="1" applyAlignment="1" applyProtection="1">
      <alignment vertical="center"/>
      <protection locked="0"/>
    </xf>
    <xf numFmtId="0" fontId="17" fillId="2" borderId="40" xfId="0" applyFont="1" applyFill="1" applyBorder="1" applyAlignment="1" applyProtection="1">
      <alignment vertical="center"/>
      <protection locked="0"/>
    </xf>
    <xf numFmtId="0" fontId="17" fillId="2" borderId="41" xfId="0" applyFont="1" applyFill="1" applyBorder="1" applyAlignment="1" applyProtection="1">
      <alignment vertical="center"/>
      <protection locked="0"/>
    </xf>
    <xf numFmtId="0" fontId="21" fillId="2" borderId="42" xfId="0" applyFont="1" applyFill="1" applyBorder="1" applyAlignment="1" applyProtection="1">
      <alignment vertical="center"/>
      <protection locked="0"/>
    </xf>
    <xf numFmtId="0" fontId="21" fillId="2" borderId="43" xfId="0" applyFont="1" applyFill="1" applyBorder="1" applyAlignment="1" applyProtection="1">
      <alignment vertical="center"/>
      <protection locked="0"/>
    </xf>
    <xf numFmtId="0" fontId="21" fillId="2" borderId="44" xfId="0" applyFont="1" applyFill="1" applyBorder="1" applyAlignment="1" applyProtection="1">
      <alignment vertical="center"/>
      <protection locked="0"/>
    </xf>
    <xf numFmtId="0" fontId="21" fillId="2" borderId="45" xfId="0" applyFont="1" applyFill="1" applyBorder="1" applyAlignment="1" applyProtection="1">
      <alignment vertical="center"/>
      <protection locked="0"/>
    </xf>
    <xf numFmtId="0" fontId="17" fillId="2" borderId="42" xfId="0" applyFont="1" applyFill="1" applyBorder="1" applyAlignment="1" applyProtection="1">
      <alignment vertical="center"/>
      <protection locked="0"/>
    </xf>
    <xf numFmtId="0" fontId="21" fillId="2" borderId="46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0" fontId="17" fillId="0" borderId="8" xfId="0" applyFont="1" applyFill="1" applyBorder="1" applyAlignment="1" applyProtection="1">
      <alignment vertical="center"/>
      <protection locked="0"/>
    </xf>
    <xf numFmtId="0" fontId="17" fillId="2" borderId="12" xfId="0" applyFont="1" applyFill="1" applyBorder="1" applyAlignment="1" applyProtection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vertical="center" wrapText="1"/>
    </xf>
    <xf numFmtId="0" fontId="15" fillId="0" borderId="0" xfId="0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15" fillId="5" borderId="0" xfId="0" applyFont="1" applyFill="1" applyBorder="1" applyAlignment="1" applyProtection="1">
      <alignment horizontal="center" vertical="center"/>
    </xf>
    <xf numFmtId="0" fontId="0" fillId="6" borderId="0" xfId="0" applyFill="1" applyAlignment="1">
      <alignment horizontal="center" vertical="center"/>
    </xf>
    <xf numFmtId="0" fontId="15" fillId="6" borderId="0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/>
    </xf>
    <xf numFmtId="0" fontId="9" fillId="5" borderId="0" xfId="0" applyFont="1" applyFill="1" applyBorder="1" applyAlignment="1" applyProtection="1">
      <alignment vertical="center"/>
    </xf>
    <xf numFmtId="0" fontId="9" fillId="6" borderId="0" xfId="0" applyFont="1" applyFill="1" applyBorder="1" applyAlignment="1" applyProtection="1">
      <alignment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33" xfId="0" applyFont="1" applyBorder="1" applyAlignment="1">
      <alignment horizontal="center" vertical="center"/>
    </xf>
    <xf numFmtId="3" fontId="3" fillId="0" borderId="33" xfId="0" applyNumberFormat="1" applyFont="1" applyBorder="1" applyAlignment="1">
      <alignment horizontal="center" vertical="center"/>
    </xf>
    <xf numFmtId="166" fontId="3" fillId="0" borderId="33" xfId="0" applyNumberFormat="1" applyFont="1" applyBorder="1" applyAlignment="1">
      <alignment horizontal="right" vertical="center"/>
    </xf>
    <xf numFmtId="166" fontId="3" fillId="0" borderId="33" xfId="1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4" fontId="3" fillId="0" borderId="33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3" xfId="0" applyFont="1" applyBorder="1" applyAlignment="1">
      <alignment vertical="center" wrapText="1"/>
    </xf>
    <xf numFmtId="0" fontId="1" fillId="0" borderId="33" xfId="0" applyFont="1" applyBorder="1" applyAlignment="1">
      <alignment horizontal="center" vertical="center" wrapText="1"/>
    </xf>
    <xf numFmtId="166" fontId="0" fillId="0" borderId="0" xfId="0" applyNumberFormat="1"/>
    <xf numFmtId="166" fontId="0" fillId="0" borderId="0" xfId="0" applyNumberFormat="1" applyAlignment="1">
      <alignment wrapText="1"/>
    </xf>
    <xf numFmtId="0" fontId="17" fillId="2" borderId="47" xfId="0" applyFont="1" applyFill="1" applyBorder="1" applyAlignment="1" applyProtection="1">
      <alignment horizontal="center" vertical="center"/>
      <protection locked="0"/>
    </xf>
    <xf numFmtId="0" fontId="17" fillId="2" borderId="48" xfId="0" applyFont="1" applyFill="1" applyBorder="1" applyAlignment="1" applyProtection="1">
      <alignment horizontal="center" vertical="center"/>
      <protection locked="0"/>
    </xf>
    <xf numFmtId="0" fontId="23" fillId="8" borderId="49" xfId="0" applyFont="1" applyFill="1" applyBorder="1" applyAlignment="1" applyProtection="1">
      <alignment horizontal="center" vertical="center"/>
      <protection locked="0"/>
    </xf>
    <xf numFmtId="0" fontId="23" fillId="8" borderId="50" xfId="0" applyFont="1" applyFill="1" applyBorder="1" applyAlignment="1" applyProtection="1">
      <alignment horizontal="center" vertical="center"/>
      <protection locked="0"/>
    </xf>
    <xf numFmtId="0" fontId="23" fillId="8" borderId="51" xfId="0" applyFont="1" applyFill="1" applyBorder="1" applyAlignment="1" applyProtection="1">
      <alignment horizontal="center" vertical="center"/>
      <protection locked="0"/>
    </xf>
    <xf numFmtId="0" fontId="15" fillId="2" borderId="52" xfId="0" applyFont="1" applyFill="1" applyBorder="1" applyAlignment="1" applyProtection="1">
      <alignment horizontal="left" vertical="center"/>
    </xf>
    <xf numFmtId="0" fontId="15" fillId="2" borderId="26" xfId="0" applyFont="1" applyFill="1" applyBorder="1" applyAlignment="1" applyProtection="1">
      <alignment horizontal="left" vertical="center"/>
    </xf>
    <xf numFmtId="0" fontId="15" fillId="2" borderId="53" xfId="0" applyFont="1" applyFill="1" applyBorder="1" applyAlignment="1" applyProtection="1">
      <alignment horizontal="left" vertical="center"/>
    </xf>
    <xf numFmtId="0" fontId="15" fillId="2" borderId="28" xfId="0" applyFont="1" applyFill="1" applyBorder="1" applyAlignment="1" applyProtection="1">
      <alignment horizontal="left" vertical="center"/>
    </xf>
    <xf numFmtId="0" fontId="15" fillId="2" borderId="54" xfId="0" applyFont="1" applyFill="1" applyBorder="1" applyAlignment="1" applyProtection="1">
      <alignment horizontal="left" vertical="center" wrapText="1"/>
    </xf>
    <xf numFmtId="0" fontId="15" fillId="2" borderId="55" xfId="0" applyFont="1" applyFill="1" applyBorder="1" applyAlignment="1" applyProtection="1">
      <alignment horizontal="left" vertical="center" wrapText="1"/>
    </xf>
    <xf numFmtId="0" fontId="15" fillId="2" borderId="56" xfId="0" applyFont="1" applyFill="1" applyBorder="1" applyAlignment="1" applyProtection="1">
      <alignment horizontal="left" vertical="center" wrapText="1"/>
    </xf>
    <xf numFmtId="0" fontId="15" fillId="2" borderId="57" xfId="0" applyFont="1" applyFill="1" applyBorder="1" applyAlignment="1" applyProtection="1">
      <alignment horizontal="center" vertical="center" wrapText="1"/>
    </xf>
    <xf numFmtId="0" fontId="15" fillId="2" borderId="28" xfId="0" applyFont="1" applyFill="1" applyBorder="1" applyAlignment="1" applyProtection="1">
      <alignment horizontal="center" vertical="center" wrapText="1"/>
    </xf>
    <xf numFmtId="0" fontId="15" fillId="2" borderId="26" xfId="0" applyFont="1" applyFill="1" applyBorder="1" applyAlignment="1" applyProtection="1">
      <alignment horizontal="left" vertical="center" wrapText="1"/>
    </xf>
    <xf numFmtId="0" fontId="15" fillId="2" borderId="67" xfId="0" applyFont="1" applyFill="1" applyBorder="1" applyAlignment="1" applyProtection="1">
      <alignment horizontal="left" vertical="center" wrapText="1"/>
    </xf>
    <xf numFmtId="0" fontId="15" fillId="2" borderId="68" xfId="0" applyFont="1" applyFill="1" applyBorder="1" applyAlignment="1" applyProtection="1">
      <alignment horizontal="left" vertical="center" wrapText="1"/>
    </xf>
    <xf numFmtId="0" fontId="15" fillId="2" borderId="69" xfId="0" applyFont="1" applyFill="1" applyBorder="1" applyAlignment="1" applyProtection="1">
      <alignment horizontal="left" vertical="center" wrapText="1"/>
    </xf>
    <xf numFmtId="0" fontId="15" fillId="2" borderId="28" xfId="0" applyFont="1" applyFill="1" applyBorder="1" applyAlignment="1" applyProtection="1">
      <alignment horizontal="center" vertical="center"/>
    </xf>
    <xf numFmtId="0" fontId="22" fillId="0" borderId="58" xfId="0" applyFont="1" applyFill="1" applyBorder="1" applyAlignment="1" applyProtection="1">
      <alignment horizontal="center" vertical="center" wrapText="1"/>
    </xf>
    <xf numFmtId="0" fontId="22" fillId="0" borderId="26" xfId="0" applyFont="1" applyFill="1" applyBorder="1" applyAlignment="1" applyProtection="1">
      <alignment horizontal="center" vertical="center" wrapText="1"/>
    </xf>
    <xf numFmtId="0" fontId="22" fillId="0" borderId="59" xfId="0" applyFont="1" applyFill="1" applyBorder="1" applyAlignment="1" applyProtection="1">
      <alignment horizontal="center" vertical="center" wrapText="1"/>
    </xf>
    <xf numFmtId="0" fontId="22" fillId="0" borderId="60" xfId="0" applyFont="1" applyFill="1" applyBorder="1" applyAlignment="1" applyProtection="1">
      <alignment horizontal="center" vertical="center" wrapText="1"/>
    </xf>
    <xf numFmtId="0" fontId="22" fillId="0" borderId="28" xfId="0" applyFont="1" applyFill="1" applyBorder="1" applyAlignment="1" applyProtection="1">
      <alignment horizontal="center" vertical="center" wrapText="1"/>
    </xf>
    <xf numFmtId="0" fontId="22" fillId="0" borderId="61" xfId="0" applyFont="1" applyFill="1" applyBorder="1" applyAlignment="1" applyProtection="1">
      <alignment horizontal="center" vertical="center" wrapText="1"/>
    </xf>
    <xf numFmtId="0" fontId="17" fillId="2" borderId="20" xfId="0" applyFont="1" applyFill="1" applyBorder="1" applyAlignment="1" applyProtection="1">
      <alignment horizontal="left" vertical="center"/>
    </xf>
    <xf numFmtId="0" fontId="17" fillId="2" borderId="2" xfId="0" applyFont="1" applyFill="1" applyBorder="1" applyAlignment="1" applyProtection="1">
      <alignment horizontal="left" vertical="center"/>
    </xf>
    <xf numFmtId="0" fontId="17" fillId="2" borderId="21" xfId="0" applyFont="1" applyFill="1" applyBorder="1" applyAlignment="1" applyProtection="1">
      <alignment horizontal="left" vertical="center"/>
    </xf>
    <xf numFmtId="0" fontId="23" fillId="2" borderId="12" xfId="0" applyFont="1" applyFill="1" applyBorder="1" applyAlignment="1" applyProtection="1">
      <alignment horizontal="left" vertical="center"/>
    </xf>
    <xf numFmtId="0" fontId="23" fillId="2" borderId="0" xfId="0" applyFont="1" applyFill="1" applyBorder="1" applyAlignment="1" applyProtection="1">
      <alignment horizontal="left" vertical="center"/>
    </xf>
    <xf numFmtId="0" fontId="22" fillId="0" borderId="62" xfId="0" applyFont="1" applyFill="1" applyBorder="1" applyAlignment="1" applyProtection="1">
      <alignment horizontal="left" vertical="center" wrapText="1"/>
    </xf>
    <xf numFmtId="0" fontId="22" fillId="0" borderId="63" xfId="0" applyFont="1" applyFill="1" applyBorder="1" applyAlignment="1" applyProtection="1">
      <alignment horizontal="left" vertical="center" wrapText="1"/>
    </xf>
    <xf numFmtId="0" fontId="22" fillId="0" borderId="64" xfId="0" applyFont="1" applyFill="1" applyBorder="1" applyAlignment="1" applyProtection="1">
      <alignment horizontal="left" vertical="center" wrapText="1"/>
    </xf>
    <xf numFmtId="0" fontId="22" fillId="0" borderId="65" xfId="0" applyFont="1" applyFill="1" applyBorder="1" applyAlignment="1" applyProtection="1">
      <alignment horizontal="left" vertical="center" wrapText="1"/>
    </xf>
    <xf numFmtId="0" fontId="22" fillId="0" borderId="52" xfId="0" applyFont="1" applyFill="1" applyBorder="1" applyAlignment="1" applyProtection="1">
      <alignment horizontal="left" vertical="center"/>
    </xf>
    <xf numFmtId="0" fontId="22" fillId="0" borderId="26" xfId="0" applyFont="1" applyFill="1" applyBorder="1" applyAlignment="1" applyProtection="1">
      <alignment horizontal="left" vertical="center"/>
    </xf>
    <xf numFmtId="0" fontId="22" fillId="0" borderId="59" xfId="0" applyFont="1" applyFill="1" applyBorder="1" applyAlignment="1" applyProtection="1">
      <alignment horizontal="left" vertical="center"/>
    </xf>
    <xf numFmtId="0" fontId="22" fillId="0" borderId="53" xfId="0" applyFont="1" applyFill="1" applyBorder="1" applyAlignment="1" applyProtection="1">
      <alignment horizontal="left" vertical="center"/>
    </xf>
    <xf numFmtId="0" fontId="22" fillId="0" borderId="28" xfId="0" applyFont="1" applyFill="1" applyBorder="1" applyAlignment="1" applyProtection="1">
      <alignment horizontal="left" vertical="center"/>
    </xf>
    <xf numFmtId="0" fontId="22" fillId="0" borderId="61" xfId="0" applyFont="1" applyFill="1" applyBorder="1" applyAlignment="1" applyProtection="1">
      <alignment horizontal="left" vertical="center"/>
    </xf>
    <xf numFmtId="0" fontId="17" fillId="2" borderId="56" xfId="0" applyFont="1" applyFill="1" applyBorder="1" applyAlignment="1" applyProtection="1">
      <alignment horizontal="left" vertical="center"/>
    </xf>
    <xf numFmtId="0" fontId="17" fillId="2" borderId="66" xfId="0" applyFont="1" applyFill="1" applyBorder="1" applyAlignment="1" applyProtection="1">
      <alignment horizontal="left" vertical="center"/>
    </xf>
    <xf numFmtId="0" fontId="17" fillId="2" borderId="27" xfId="0" applyFont="1" applyFill="1" applyBorder="1" applyAlignment="1" applyProtection="1">
      <alignment horizontal="left" vertical="center"/>
    </xf>
    <xf numFmtId="0" fontId="23" fillId="2" borderId="17" xfId="0" applyFont="1" applyFill="1" applyBorder="1" applyAlignment="1" applyProtection="1">
      <alignment horizontal="left" vertical="center"/>
    </xf>
    <xf numFmtId="0" fontId="23" fillId="2" borderId="2" xfId="0" applyFont="1" applyFill="1" applyBorder="1" applyAlignment="1" applyProtection="1">
      <alignment horizontal="left" vertical="center"/>
    </xf>
    <xf numFmtId="0" fontId="23" fillId="2" borderId="13" xfId="0" applyFont="1" applyFill="1" applyBorder="1" applyAlignment="1" applyProtection="1">
      <alignment horizontal="left" vertical="center"/>
    </xf>
    <xf numFmtId="0" fontId="23" fillId="2" borderId="1" xfId="0" applyFont="1" applyFill="1" applyBorder="1" applyAlignment="1" applyProtection="1">
      <alignment horizontal="left" vertical="center"/>
    </xf>
    <xf numFmtId="0" fontId="22" fillId="2" borderId="20" xfId="0" applyFont="1" applyFill="1" applyBorder="1" applyAlignment="1" applyProtection="1">
      <alignment horizontal="right" vertical="center"/>
    </xf>
    <xf numFmtId="0" fontId="22" fillId="2" borderId="2" xfId="0" applyFont="1" applyFill="1" applyBorder="1" applyAlignment="1" applyProtection="1">
      <alignment horizontal="right" vertical="center"/>
    </xf>
    <xf numFmtId="0" fontId="22" fillId="2" borderId="23" xfId="0" applyFont="1" applyFill="1" applyBorder="1" applyAlignment="1" applyProtection="1">
      <alignment horizontal="right" vertical="center"/>
    </xf>
    <xf numFmtId="0" fontId="22" fillId="2" borderId="1" xfId="0" applyFont="1" applyFill="1" applyBorder="1" applyAlignment="1" applyProtection="1">
      <alignment horizontal="right" vertical="center"/>
    </xf>
    <xf numFmtId="166" fontId="22" fillId="0" borderId="2" xfId="0" applyNumberFormat="1" applyFont="1" applyFill="1" applyBorder="1" applyAlignment="1" applyProtection="1">
      <alignment horizontal="center" vertical="center"/>
      <protection locked="0"/>
    </xf>
    <xf numFmtId="166" fontId="22" fillId="0" borderId="19" xfId="0" applyNumberFormat="1" applyFont="1" applyFill="1" applyBorder="1" applyAlignment="1" applyProtection="1">
      <alignment horizontal="center" vertical="center"/>
      <protection locked="0"/>
    </xf>
    <xf numFmtId="166" fontId="22" fillId="0" borderId="1" xfId="0" applyNumberFormat="1" applyFont="1" applyFill="1" applyBorder="1" applyAlignment="1" applyProtection="1">
      <alignment horizontal="center" vertical="center"/>
      <protection locked="0"/>
    </xf>
    <xf numFmtId="166" fontId="22" fillId="0" borderId="18" xfId="0" applyNumberFormat="1" applyFont="1" applyFill="1" applyBorder="1" applyAlignment="1" applyProtection="1">
      <alignment horizontal="center" vertical="center"/>
      <protection locked="0"/>
    </xf>
    <xf numFmtId="0" fontId="23" fillId="0" borderId="28" xfId="0" applyFont="1" applyFill="1" applyBorder="1" applyAlignment="1" applyProtection="1">
      <alignment horizontal="left" vertical="center" wrapText="1"/>
    </xf>
    <xf numFmtId="0" fontId="23" fillId="0" borderId="34" xfId="0" applyFont="1" applyFill="1" applyBorder="1" applyAlignment="1" applyProtection="1">
      <alignment horizontal="left" vertical="center" wrapText="1"/>
    </xf>
    <xf numFmtId="0" fontId="21" fillId="0" borderId="3" xfId="0" applyFont="1" applyFill="1" applyBorder="1" applyAlignment="1" applyProtection="1">
      <alignment horizontal="left" vertical="center"/>
      <protection locked="0"/>
    </xf>
    <xf numFmtId="0" fontId="21" fillId="0" borderId="8" xfId="0" applyFont="1" applyFill="1" applyBorder="1" applyAlignment="1" applyProtection="1">
      <alignment horizontal="left" vertical="center"/>
      <protection locked="0"/>
    </xf>
    <xf numFmtId="0" fontId="22" fillId="2" borderId="2" xfId="0" applyFont="1" applyFill="1" applyBorder="1" applyAlignment="1" applyProtection="1">
      <alignment horizontal="left" vertical="center"/>
      <protection locked="0"/>
    </xf>
    <xf numFmtId="0" fontId="22" fillId="2" borderId="19" xfId="0" applyFont="1" applyFill="1" applyBorder="1" applyAlignment="1" applyProtection="1">
      <alignment horizontal="left" vertical="center"/>
      <protection locked="0"/>
    </xf>
    <xf numFmtId="0" fontId="22" fillId="2" borderId="0" xfId="0" applyFont="1" applyFill="1" applyBorder="1" applyAlignment="1" applyProtection="1">
      <alignment horizontal="left" vertical="center"/>
      <protection locked="0"/>
    </xf>
    <xf numFmtId="0" fontId="22" fillId="2" borderId="16" xfId="0" applyFont="1" applyFill="1" applyBorder="1" applyAlignment="1" applyProtection="1">
      <alignment horizontal="left" vertical="center"/>
      <protection locked="0"/>
    </xf>
    <xf numFmtId="0" fontId="22" fillId="2" borderId="21" xfId="0" applyFont="1" applyFill="1" applyBorder="1" applyAlignment="1" applyProtection="1">
      <alignment horizontal="left" vertical="center"/>
      <protection locked="0"/>
    </xf>
    <xf numFmtId="0" fontId="22" fillId="2" borderId="1" xfId="0" applyFont="1" applyFill="1" applyBorder="1" applyAlignment="1" applyProtection="1">
      <alignment horizontal="left" vertical="center"/>
      <protection locked="0"/>
    </xf>
    <xf numFmtId="0" fontId="22" fillId="2" borderId="22" xfId="0" applyFont="1" applyFill="1" applyBorder="1" applyAlignment="1" applyProtection="1">
      <alignment horizontal="left" vertical="center"/>
      <protection locked="0"/>
    </xf>
    <xf numFmtId="0" fontId="22" fillId="2" borderId="2" xfId="0" applyFont="1" applyFill="1" applyBorder="1" applyAlignment="1" applyProtection="1">
      <alignment horizontal="left" vertical="center" wrapText="1"/>
      <protection locked="0"/>
    </xf>
    <xf numFmtId="0" fontId="22" fillId="2" borderId="19" xfId="0" applyFont="1" applyFill="1" applyBorder="1" applyAlignment="1" applyProtection="1">
      <alignment horizontal="left" vertical="center" wrapText="1"/>
      <protection locked="0"/>
    </xf>
    <xf numFmtId="0" fontId="22" fillId="2" borderId="1" xfId="0" applyFont="1" applyFill="1" applyBorder="1" applyAlignment="1" applyProtection="1">
      <alignment horizontal="left" vertical="center" wrapText="1"/>
      <protection locked="0"/>
    </xf>
    <xf numFmtId="0" fontId="22" fillId="2" borderId="18" xfId="0" applyFont="1" applyFill="1" applyBorder="1" applyAlignment="1" applyProtection="1">
      <alignment horizontal="left" vertical="center" wrapText="1"/>
      <protection locked="0"/>
    </xf>
    <xf numFmtId="0" fontId="22" fillId="0" borderId="52" xfId="0" applyFont="1" applyFill="1" applyBorder="1" applyAlignment="1" applyProtection="1">
      <alignment horizontal="left" vertical="center" wrapText="1"/>
    </xf>
    <xf numFmtId="0" fontId="22" fillId="0" borderId="26" xfId="0" applyFont="1" applyFill="1" applyBorder="1" applyAlignment="1" applyProtection="1">
      <alignment horizontal="left" vertical="center" wrapText="1"/>
    </xf>
    <xf numFmtId="0" fontId="22" fillId="0" borderId="53" xfId="0" applyFont="1" applyFill="1" applyBorder="1" applyAlignment="1" applyProtection="1">
      <alignment horizontal="left" vertical="center" wrapText="1"/>
    </xf>
    <xf numFmtId="0" fontId="22" fillId="0" borderId="28" xfId="0" applyFont="1" applyFill="1" applyBorder="1" applyAlignment="1" applyProtection="1">
      <alignment horizontal="left" vertical="center" wrapText="1"/>
    </xf>
    <xf numFmtId="0" fontId="23" fillId="0" borderId="26" xfId="0" applyFont="1" applyFill="1" applyBorder="1" applyAlignment="1" applyProtection="1">
      <alignment horizontal="left" vertical="center" wrapText="1"/>
    </xf>
    <xf numFmtId="0" fontId="23" fillId="0" borderId="35" xfId="0" applyFont="1" applyFill="1" applyBorder="1" applyAlignment="1" applyProtection="1">
      <alignment horizontal="left" vertical="center" wrapText="1"/>
    </xf>
    <xf numFmtId="0" fontId="17" fillId="2" borderId="0" xfId="0" applyFont="1" applyFill="1" applyBorder="1" applyAlignment="1" applyProtection="1">
      <alignment horizontal="center" vertical="center" wrapText="1"/>
    </xf>
    <xf numFmtId="0" fontId="17" fillId="2" borderId="16" xfId="0" applyFont="1" applyFill="1" applyBorder="1" applyAlignment="1" applyProtection="1">
      <alignment horizontal="center" vertical="center" wrapText="1"/>
    </xf>
    <xf numFmtId="166" fontId="21" fillId="0" borderId="4" xfId="0" applyNumberFormat="1" applyFont="1" applyBorder="1" applyAlignment="1">
      <alignment horizontal="center" vertical="center"/>
    </xf>
    <xf numFmtId="166" fontId="21" fillId="0" borderId="14" xfId="0" applyNumberFormat="1" applyFont="1" applyBorder="1" applyAlignment="1">
      <alignment horizontal="center" vertical="center"/>
    </xf>
    <xf numFmtId="0" fontId="24" fillId="2" borderId="1" xfId="0" applyFont="1" applyFill="1" applyBorder="1" applyAlignment="1" applyProtection="1">
      <alignment horizontal="center" vertical="center" wrapText="1"/>
    </xf>
    <xf numFmtId="0" fontId="24" fillId="2" borderId="22" xfId="0" applyFont="1" applyFill="1" applyBorder="1" applyAlignment="1" applyProtection="1">
      <alignment horizontal="center" vertical="center" wrapText="1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5" fillId="0" borderId="5" xfId="0" applyFont="1" applyFill="1" applyBorder="1" applyAlignment="1" applyProtection="1">
      <alignment horizontal="center" vertical="center"/>
      <protection locked="0"/>
    </xf>
    <xf numFmtId="0" fontId="17" fillId="2" borderId="17" xfId="0" applyFont="1" applyFill="1" applyBorder="1" applyAlignment="1" applyProtection="1">
      <alignment horizontal="left" vertical="center"/>
    </xf>
    <xf numFmtId="0" fontId="17" fillId="2" borderId="70" xfId="0" applyFont="1" applyFill="1" applyBorder="1" applyAlignment="1" applyProtection="1">
      <alignment horizontal="left" vertical="center"/>
    </xf>
    <xf numFmtId="0" fontId="17" fillId="0" borderId="24" xfId="0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 applyProtection="1">
      <alignment horizontal="left" vertical="center" wrapText="1"/>
    </xf>
    <xf numFmtId="0" fontId="17" fillId="2" borderId="4" xfId="0" applyFont="1" applyFill="1" applyBorder="1" applyAlignment="1" applyProtection="1">
      <alignment horizontal="left" vertical="center" wrapText="1"/>
    </xf>
    <xf numFmtId="0" fontId="15" fillId="2" borderId="17" xfId="0" applyFont="1" applyFill="1" applyBorder="1" applyAlignment="1" applyProtection="1">
      <alignment horizontal="left" vertical="center" wrapText="1"/>
    </xf>
    <xf numFmtId="0" fontId="15" fillId="2" borderId="2" xfId="0" applyFont="1" applyFill="1" applyBorder="1" applyAlignment="1" applyProtection="1">
      <alignment horizontal="left" vertical="center" wrapText="1"/>
    </xf>
    <xf numFmtId="0" fontId="15" fillId="2" borderId="13" xfId="0" applyFont="1" applyFill="1" applyBorder="1" applyAlignment="1" applyProtection="1">
      <alignment horizontal="left" vertical="center" wrapText="1"/>
    </xf>
    <xf numFmtId="0" fontId="15" fillId="2" borderId="1" xfId="0" applyFont="1" applyFill="1" applyBorder="1" applyAlignment="1" applyProtection="1">
      <alignment horizontal="left" vertical="center" wrapText="1"/>
    </xf>
    <xf numFmtId="0" fontId="15" fillId="2" borderId="64" xfId="0" applyFont="1" applyFill="1" applyBorder="1" applyAlignment="1" applyProtection="1">
      <alignment horizontal="left" vertical="center"/>
    </xf>
    <xf numFmtId="0" fontId="15" fillId="2" borderId="65" xfId="0" applyFont="1" applyFill="1" applyBorder="1" applyAlignment="1" applyProtection="1">
      <alignment horizontal="left" vertical="center"/>
    </xf>
    <xf numFmtId="0" fontId="15" fillId="2" borderId="60" xfId="0" applyFont="1" applyFill="1" applyBorder="1" applyAlignment="1" applyProtection="1">
      <alignment horizontal="left" vertical="center"/>
    </xf>
    <xf numFmtId="0" fontId="15" fillId="2" borderId="54" xfId="0" applyFont="1" applyFill="1" applyBorder="1" applyAlignment="1" applyProtection="1">
      <alignment horizontal="left" vertical="center"/>
    </xf>
    <xf numFmtId="0" fontId="15" fillId="2" borderId="55" xfId="0" applyFont="1" applyFill="1" applyBorder="1" applyAlignment="1" applyProtection="1">
      <alignment horizontal="left" vertical="center"/>
    </xf>
    <xf numFmtId="0" fontId="15" fillId="2" borderId="56" xfId="0" applyFont="1" applyFill="1" applyBorder="1" applyAlignment="1" applyProtection="1">
      <alignment horizontal="left" vertical="center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3" fillId="2" borderId="17" xfId="0" applyFont="1" applyFill="1" applyBorder="1" applyAlignment="1" applyProtection="1">
      <alignment horizontal="left" vertical="center" wrapText="1"/>
    </xf>
    <xf numFmtId="0" fontId="23" fillId="2" borderId="2" xfId="0" applyFont="1" applyFill="1" applyBorder="1" applyAlignment="1" applyProtection="1">
      <alignment horizontal="left" vertical="center" wrapText="1"/>
    </xf>
    <xf numFmtId="0" fontId="23" fillId="2" borderId="13" xfId="0" applyFont="1" applyFill="1" applyBorder="1" applyAlignment="1" applyProtection="1">
      <alignment horizontal="left" vertical="center" wrapText="1"/>
    </xf>
    <xf numFmtId="0" fontId="23" fillId="2" borderId="1" xfId="0" applyFont="1" applyFill="1" applyBorder="1" applyAlignment="1" applyProtection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Moeda" xfId="1" builtinId="4"/>
    <cellStyle name="Normal" xfId="0" builtinId="0"/>
    <cellStyle name="Normal 2" xfId="2" xr:uid="{00000000-0005-0000-0000-000002000000}"/>
    <cellStyle name="Normal 2 2" xfId="3" xr:uid="{00000000-0005-0000-0000-000003000000}"/>
    <cellStyle name="Vírgula 2" xfId="4" xr:uid="{00000000-0005-0000-0000-000004000000}"/>
  </cellStyles>
  <dxfs count="49"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cid:1EB0525D-15F7-42A1-A7DA-7614F539BF47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4.jpeg"/><Relationship Id="rId5" Type="http://schemas.openxmlformats.org/officeDocument/2006/relationships/image" Target="cid:05B2C862-3924-4726-BB7E-3AE027F96022" TargetMode="Externa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95250</xdr:rowOff>
    </xdr:from>
    <xdr:to>
      <xdr:col>3</xdr:col>
      <xdr:colOff>209550</xdr:colOff>
      <xdr:row>1</xdr:row>
      <xdr:rowOff>276225</xdr:rowOff>
    </xdr:to>
    <xdr:pic>
      <xdr:nvPicPr>
        <xdr:cNvPr id="1710" name="Picture 2">
          <a:extLst>
            <a:ext uri="{FF2B5EF4-FFF2-40B4-BE49-F238E27FC236}">
              <a16:creationId xmlns:a16="http://schemas.microsoft.com/office/drawing/2014/main" id="{7CB014BA-BFC5-4637-88F9-E3173F840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703"/>
        <a:stretch>
          <a:fillRect/>
        </a:stretch>
      </xdr:blipFill>
      <xdr:spPr bwMode="auto">
        <a:xfrm>
          <a:off x="295275" y="95250"/>
          <a:ext cx="13716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40</xdr:row>
      <xdr:rowOff>68034</xdr:rowOff>
    </xdr:from>
    <xdr:to>
      <xdr:col>2</xdr:col>
      <xdr:colOff>625928</xdr:colOff>
      <xdr:row>40</xdr:row>
      <xdr:rowOff>340177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A7F579A-D534-41A4-A576-35FCB0490EE0}"/>
            </a:ext>
          </a:extLst>
        </xdr:cNvPr>
        <xdr:cNvSpPr/>
      </xdr:nvSpPr>
      <xdr:spPr>
        <a:xfrm>
          <a:off x="816429" y="10504713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4</xdr:col>
      <xdr:colOff>1673678</xdr:colOff>
      <xdr:row>40</xdr:row>
      <xdr:rowOff>54429</xdr:rowOff>
    </xdr:from>
    <xdr:to>
      <xdr:col>5</xdr:col>
      <xdr:colOff>503463</xdr:colOff>
      <xdr:row>40</xdr:row>
      <xdr:rowOff>326572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1A9D035-50FA-46D7-9F59-B057945745DA}"/>
            </a:ext>
          </a:extLst>
        </xdr:cNvPr>
        <xdr:cNvSpPr/>
      </xdr:nvSpPr>
      <xdr:spPr>
        <a:xfrm>
          <a:off x="3741964" y="10491108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2</xdr:col>
      <xdr:colOff>70757</xdr:colOff>
      <xdr:row>43</xdr:row>
      <xdr:rowOff>84363</xdr:rowOff>
    </xdr:from>
    <xdr:to>
      <xdr:col>2</xdr:col>
      <xdr:colOff>601435</xdr:colOff>
      <xdr:row>43</xdr:row>
      <xdr:rowOff>356506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9715856-B1D5-47B8-8C69-12BC2B5EC236}"/>
            </a:ext>
          </a:extLst>
        </xdr:cNvPr>
        <xdr:cNvSpPr/>
      </xdr:nvSpPr>
      <xdr:spPr>
        <a:xfrm>
          <a:off x="791936" y="11704863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4</xdr:col>
      <xdr:colOff>1649185</xdr:colOff>
      <xdr:row>43</xdr:row>
      <xdr:rowOff>70758</xdr:rowOff>
    </xdr:from>
    <xdr:to>
      <xdr:col>5</xdr:col>
      <xdr:colOff>478970</xdr:colOff>
      <xdr:row>43</xdr:row>
      <xdr:rowOff>342901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9BB0E54-AC84-4360-89A4-7F8C7C51954A}"/>
            </a:ext>
          </a:extLst>
        </xdr:cNvPr>
        <xdr:cNvSpPr/>
      </xdr:nvSpPr>
      <xdr:spPr>
        <a:xfrm>
          <a:off x="3717471" y="11691258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1</xdr:col>
      <xdr:colOff>714375</xdr:colOff>
      <xdr:row>3</xdr:row>
      <xdr:rowOff>95250</xdr:rowOff>
    </xdr:to>
    <xdr:pic>
      <xdr:nvPicPr>
        <xdr:cNvPr id="7418" name="Picture 2">
          <a:extLst>
            <a:ext uri="{FF2B5EF4-FFF2-40B4-BE49-F238E27FC236}">
              <a16:creationId xmlns:a16="http://schemas.microsoft.com/office/drawing/2014/main" id="{52B356EE-809E-44BE-9BC5-AA0A0301C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703"/>
        <a:stretch>
          <a:fillRect/>
        </a:stretch>
      </xdr:blipFill>
      <xdr:spPr bwMode="auto">
        <a:xfrm>
          <a:off x="123825" y="6667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</xdr:row>
      <xdr:rowOff>107155</xdr:rowOff>
    </xdr:from>
    <xdr:to>
      <xdr:col>3</xdr:col>
      <xdr:colOff>2673469</xdr:colOff>
      <xdr:row>40</xdr:row>
      <xdr:rowOff>73525</xdr:rowOff>
    </xdr:to>
    <xdr:pic>
      <xdr:nvPicPr>
        <xdr:cNvPr id="12" name="id-1EB0525D-15F7-42A1-A7DA-7614F539BF47" descr="Image.jpeg">
          <a:extLst>
            <a:ext uri="{FF2B5EF4-FFF2-40B4-BE49-F238E27FC236}">
              <a16:creationId xmlns:a16="http://schemas.microsoft.com/office/drawing/2014/main" id="{29DFC2A2-0447-4C1B-98C4-21F5555A7B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0" y="5107780"/>
          <a:ext cx="5400000" cy="430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2917032</xdr:colOff>
      <xdr:row>16</xdr:row>
      <xdr:rowOff>130968</xdr:rowOff>
    </xdr:from>
    <xdr:to>
      <xdr:col>8</xdr:col>
      <xdr:colOff>923250</xdr:colOff>
      <xdr:row>41</xdr:row>
      <xdr:rowOff>151849</xdr:rowOff>
    </xdr:to>
    <xdr:pic>
      <xdr:nvPicPr>
        <xdr:cNvPr id="13" name="id-05B2C862-3924-4726-BB7E-3AE027F96022" descr="Image.jpeg">
          <a:extLst>
            <a:ext uri="{FF2B5EF4-FFF2-40B4-BE49-F238E27FC236}">
              <a16:creationId xmlns:a16="http://schemas.microsoft.com/office/drawing/2014/main" id="{B41115B6-DC56-4FB8-9036-36C98C2A40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638461" y="5519397"/>
          <a:ext cx="5394896" cy="4103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76540</xdr:colOff>
      <xdr:row>17</xdr:row>
      <xdr:rowOff>152044</xdr:rowOff>
    </xdr:from>
    <xdr:to>
      <xdr:col>18</xdr:col>
      <xdr:colOff>31983</xdr:colOff>
      <xdr:row>42</xdr:row>
      <xdr:rowOff>124436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738E645-A3AD-45B8-934E-0ACF9CBF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34397" y="5703758"/>
          <a:ext cx="5384693" cy="405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0B050"/>
    <pageSetUpPr fitToPage="1"/>
  </sheetPr>
  <dimension ref="A1:M64"/>
  <sheetViews>
    <sheetView showGridLines="0" zoomScale="70" zoomScaleNormal="70" zoomScalePageLayoutView="55" workbookViewId="0">
      <selection activeCell="E7" sqref="E7"/>
    </sheetView>
  </sheetViews>
  <sheetFormatPr defaultRowHeight="12.75" x14ac:dyDescent="0.2"/>
  <cols>
    <col min="1" max="1" width="1.7109375" customWidth="1"/>
    <col min="3" max="3" width="11" customWidth="1"/>
    <col min="4" max="4" width="10.28515625" customWidth="1"/>
    <col min="5" max="5" width="25.42578125" customWidth="1"/>
    <col min="7" max="7" width="27.5703125" customWidth="1"/>
    <col min="8" max="8" width="8.85546875" customWidth="1"/>
    <col min="10" max="10" width="25.28515625" customWidth="1"/>
    <col min="11" max="11" width="9.85546875" customWidth="1"/>
    <col min="12" max="12" width="22.42578125" customWidth="1"/>
    <col min="13" max="13" width="20.42578125" customWidth="1"/>
    <col min="14" max="14" width="1.7109375" customWidth="1"/>
  </cols>
  <sheetData>
    <row r="1" spans="2:13" ht="24.95" customHeight="1" thickTop="1" x14ac:dyDescent="0.2">
      <c r="B1" s="58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2:13" ht="24.95" customHeight="1" thickBot="1" x14ac:dyDescent="0.25">
      <c r="B2" s="61"/>
      <c r="C2" s="3"/>
      <c r="D2" s="3"/>
      <c r="E2" s="206" t="s">
        <v>62</v>
      </c>
      <c r="F2" s="206"/>
      <c r="G2" s="206"/>
      <c r="H2" s="206"/>
      <c r="I2" s="206"/>
      <c r="J2" s="206"/>
      <c r="K2" s="206"/>
      <c r="L2" s="206"/>
      <c r="M2" s="207"/>
    </row>
    <row r="3" spans="2:13" ht="24.95" customHeight="1" thickBot="1" x14ac:dyDescent="0.25">
      <c r="B3" s="62"/>
      <c r="C3" s="4"/>
      <c r="D3" s="4"/>
      <c r="E3" s="10"/>
      <c r="F3" s="210" t="s">
        <v>66</v>
      </c>
      <c r="G3" s="210"/>
      <c r="H3" s="210"/>
      <c r="I3" s="210"/>
      <c r="J3" s="210"/>
      <c r="K3" s="211"/>
      <c r="L3" s="25" t="s">
        <v>0</v>
      </c>
      <c r="M3" s="63">
        <v>43679</v>
      </c>
    </row>
    <row r="4" spans="2:13" ht="30" customHeight="1" thickBot="1" x14ac:dyDescent="0.25">
      <c r="B4" s="214" t="s">
        <v>1</v>
      </c>
      <c r="C4" s="156"/>
      <c r="D4" s="156"/>
      <c r="E4" s="26" t="s">
        <v>67</v>
      </c>
      <c r="F4" s="155" t="s">
        <v>5</v>
      </c>
      <c r="G4" s="156"/>
      <c r="H4" s="157"/>
      <c r="I4" s="230" t="s">
        <v>69</v>
      </c>
      <c r="J4" s="231"/>
      <c r="K4" s="218" t="s">
        <v>41</v>
      </c>
      <c r="L4" s="219"/>
      <c r="M4" s="64" t="s">
        <v>85</v>
      </c>
    </row>
    <row r="5" spans="2:13" ht="30" customHeight="1" thickBot="1" x14ac:dyDescent="0.25">
      <c r="B5" s="215" t="s">
        <v>2</v>
      </c>
      <c r="C5" s="171"/>
      <c r="D5" s="171"/>
      <c r="E5" s="27" t="s">
        <v>68</v>
      </c>
      <c r="F5" s="170" t="s">
        <v>77</v>
      </c>
      <c r="G5" s="171"/>
      <c r="H5" s="172"/>
      <c r="I5" s="230" t="s">
        <v>70</v>
      </c>
      <c r="J5" s="231"/>
      <c r="K5" s="29" t="s">
        <v>52</v>
      </c>
      <c r="L5" s="208">
        <v>3.85</v>
      </c>
      <c r="M5" s="209"/>
    </row>
    <row r="6" spans="2:13" ht="30" customHeight="1" thickBot="1" x14ac:dyDescent="0.3">
      <c r="B6" s="65"/>
      <c r="C6" s="30"/>
      <c r="D6" s="31"/>
      <c r="E6" s="32"/>
      <c r="F6" s="33"/>
      <c r="G6" s="34"/>
      <c r="H6" s="32"/>
      <c r="I6" s="35"/>
      <c r="J6" s="33"/>
      <c r="K6" s="187" t="s">
        <v>30</v>
      </c>
      <c r="L6" s="188"/>
      <c r="M6" s="66"/>
    </row>
    <row r="7" spans="2:13" ht="30" customHeight="1" thickBot="1" x14ac:dyDescent="0.3">
      <c r="B7" s="94" t="s">
        <v>27</v>
      </c>
      <c r="C7" s="12"/>
      <c r="E7" s="92" t="s">
        <v>12</v>
      </c>
      <c r="F7" s="93"/>
      <c r="G7" s="36" t="str">
        <f>VLOOKUP(E7,B52:C55,2,0)</f>
        <v>Código do material SAP</v>
      </c>
      <c r="H7" s="42"/>
      <c r="I7" s="40"/>
      <c r="J7" s="41"/>
      <c r="K7" s="187" t="s">
        <v>31</v>
      </c>
      <c r="L7" s="188"/>
      <c r="M7" s="66"/>
    </row>
    <row r="8" spans="2:13" ht="30" customHeight="1" thickBot="1" x14ac:dyDescent="0.3">
      <c r="B8" s="67"/>
      <c r="C8" s="30"/>
      <c r="D8" s="212">
        <f>K9</f>
        <v>0</v>
      </c>
      <c r="E8" s="212"/>
      <c r="F8" s="213"/>
      <c r="G8" s="34"/>
      <c r="H8" s="32"/>
      <c r="I8" s="35"/>
      <c r="J8" s="33"/>
      <c r="K8" s="187" t="s">
        <v>40</v>
      </c>
      <c r="L8" s="188"/>
      <c r="M8" s="68">
        <v>1010424</v>
      </c>
    </row>
    <row r="9" spans="2:13" ht="30" customHeight="1" thickBot="1" x14ac:dyDescent="0.25">
      <c r="B9" s="216" t="s">
        <v>23</v>
      </c>
      <c r="C9" s="217"/>
      <c r="D9" s="37"/>
      <c r="E9" s="38" t="s">
        <v>24</v>
      </c>
      <c r="F9" s="37"/>
      <c r="G9" s="39" t="s">
        <v>25</v>
      </c>
      <c r="H9" s="37"/>
      <c r="I9" s="39" t="s">
        <v>26</v>
      </c>
      <c r="J9" s="28"/>
      <c r="K9" s="37"/>
      <c r="L9" s="39" t="s">
        <v>59</v>
      </c>
      <c r="M9" s="64"/>
    </row>
    <row r="10" spans="2:13" ht="30" customHeight="1" x14ac:dyDescent="0.3">
      <c r="B10" s="69"/>
      <c r="C10" s="43"/>
      <c r="D10" s="43"/>
      <c r="E10" s="189" t="s">
        <v>86</v>
      </c>
      <c r="F10" s="189"/>
      <c r="G10" s="189"/>
      <c r="H10" s="189"/>
      <c r="I10" s="189"/>
      <c r="J10" s="189"/>
      <c r="K10" s="189"/>
      <c r="L10" s="189"/>
      <c r="M10" s="190"/>
    </row>
    <row r="11" spans="2:13" ht="30" customHeight="1" x14ac:dyDescent="0.2">
      <c r="B11" s="158" t="s">
        <v>11</v>
      </c>
      <c r="C11" s="159"/>
      <c r="D11" s="159"/>
      <c r="E11" s="191"/>
      <c r="F11" s="191"/>
      <c r="G11" s="191"/>
      <c r="H11" s="191"/>
      <c r="I11" s="191"/>
      <c r="J11" s="191"/>
      <c r="K11" s="191"/>
      <c r="L11" s="191"/>
      <c r="M11" s="192"/>
    </row>
    <row r="12" spans="2:13" ht="30" customHeight="1" x14ac:dyDescent="0.3">
      <c r="B12" s="70"/>
      <c r="C12" s="44"/>
      <c r="D12" s="44"/>
      <c r="E12" s="191"/>
      <c r="F12" s="191"/>
      <c r="G12" s="191"/>
      <c r="H12" s="191"/>
      <c r="I12" s="191"/>
      <c r="J12" s="191"/>
      <c r="K12" s="191"/>
      <c r="L12" s="191"/>
      <c r="M12" s="192"/>
    </row>
    <row r="13" spans="2:13" ht="30" customHeight="1" thickBot="1" x14ac:dyDescent="0.35">
      <c r="B13" s="70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71"/>
    </row>
    <row r="14" spans="2:13" ht="30" customHeight="1" x14ac:dyDescent="0.3">
      <c r="B14" s="173" t="s">
        <v>3</v>
      </c>
      <c r="C14" s="174"/>
      <c r="D14" s="174"/>
      <c r="E14" s="174"/>
      <c r="F14" s="43"/>
      <c r="G14" s="189" t="s">
        <v>87</v>
      </c>
      <c r="H14" s="193"/>
      <c r="I14" s="177" t="str">
        <f>VLOOKUP(E7,B52:D55,3,0)</f>
        <v>Valor de Referência Original:</v>
      </c>
      <c r="J14" s="178"/>
      <c r="K14" s="178"/>
      <c r="L14" s="181">
        <v>662.42</v>
      </c>
      <c r="M14" s="182"/>
    </row>
    <row r="15" spans="2:13" ht="30" customHeight="1" thickBot="1" x14ac:dyDescent="0.35">
      <c r="B15" s="175"/>
      <c r="C15" s="176"/>
      <c r="D15" s="176"/>
      <c r="E15" s="176"/>
      <c r="F15" s="45"/>
      <c r="G15" s="194"/>
      <c r="H15" s="195"/>
      <c r="I15" s="179"/>
      <c r="J15" s="180"/>
      <c r="K15" s="180"/>
      <c r="L15" s="183"/>
      <c r="M15" s="184"/>
    </row>
    <row r="16" spans="2:13" ht="30.95" customHeight="1" x14ac:dyDescent="0.2">
      <c r="B16" s="232" t="s">
        <v>38</v>
      </c>
      <c r="C16" s="233"/>
      <c r="D16" s="233"/>
      <c r="E16" s="233"/>
      <c r="F16" s="196" t="s">
        <v>84</v>
      </c>
      <c r="G16" s="196"/>
      <c r="H16" s="196"/>
      <c r="I16" s="196"/>
      <c r="J16" s="196"/>
      <c r="K16" s="196"/>
      <c r="L16" s="196"/>
      <c r="M16" s="197"/>
    </row>
    <row r="17" spans="2:13" ht="30.95" customHeight="1" thickBot="1" x14ac:dyDescent="0.25">
      <c r="B17" s="234"/>
      <c r="C17" s="235"/>
      <c r="D17" s="235"/>
      <c r="E17" s="235"/>
      <c r="F17" s="198"/>
      <c r="G17" s="198"/>
      <c r="H17" s="198"/>
      <c r="I17" s="198"/>
      <c r="J17" s="198"/>
      <c r="K17" s="198"/>
      <c r="L17" s="198"/>
      <c r="M17" s="199"/>
    </row>
    <row r="18" spans="2:13" ht="30" customHeight="1" x14ac:dyDescent="0.2">
      <c r="B18" s="220"/>
      <c r="C18" s="221"/>
      <c r="D18" s="221"/>
      <c r="E18" s="221"/>
      <c r="F18" s="6"/>
      <c r="G18" s="6"/>
      <c r="H18" s="6"/>
      <c r="I18" s="6"/>
      <c r="J18" s="6"/>
      <c r="K18" s="6"/>
      <c r="L18" s="6"/>
      <c r="M18" s="72"/>
    </row>
    <row r="19" spans="2:13" ht="30" customHeight="1" thickBot="1" x14ac:dyDescent="0.25">
      <c r="B19" s="222"/>
      <c r="C19" s="223"/>
      <c r="D19" s="223"/>
      <c r="E19" s="223"/>
      <c r="F19" s="21"/>
      <c r="G19" s="21"/>
      <c r="H19" s="21"/>
      <c r="I19" s="21"/>
      <c r="J19" s="21"/>
      <c r="K19" s="21"/>
      <c r="L19" s="21"/>
      <c r="M19" s="73"/>
    </row>
    <row r="20" spans="2:13" ht="30" customHeight="1" thickBot="1" x14ac:dyDescent="0.25">
      <c r="B20" s="224"/>
      <c r="C20" s="225"/>
      <c r="D20" s="225"/>
      <c r="E20" s="225"/>
      <c r="F20" s="225"/>
      <c r="G20" s="226"/>
      <c r="H20" s="7"/>
      <c r="I20" s="7"/>
      <c r="J20" s="7"/>
      <c r="K20" s="7"/>
      <c r="L20" s="7"/>
      <c r="M20" s="74"/>
    </row>
    <row r="21" spans="2:13" ht="30" customHeight="1" thickBot="1" x14ac:dyDescent="0.25">
      <c r="B21" s="227"/>
      <c r="C21" s="228"/>
      <c r="D21" s="228"/>
      <c r="E21" s="228"/>
      <c r="F21" s="228"/>
      <c r="G21" s="229"/>
      <c r="H21" s="148"/>
      <c r="I21" s="148"/>
      <c r="J21" s="148"/>
      <c r="K21" s="148"/>
      <c r="L21" s="148"/>
      <c r="M21" s="75"/>
    </row>
    <row r="22" spans="2:13" ht="39.950000000000003" customHeight="1" x14ac:dyDescent="0.2">
      <c r="B22" s="160" t="s">
        <v>71</v>
      </c>
      <c r="C22" s="161"/>
      <c r="D22" s="161"/>
      <c r="E22" s="161"/>
      <c r="F22" s="149" t="s">
        <v>72</v>
      </c>
      <c r="G22" s="150"/>
      <c r="H22" s="150"/>
      <c r="I22" s="151"/>
      <c r="J22" s="204"/>
      <c r="K22" s="204"/>
      <c r="L22" s="204"/>
      <c r="M22" s="205"/>
    </row>
    <row r="23" spans="2:13" ht="39.950000000000003" customHeight="1" thickBot="1" x14ac:dyDescent="0.25">
      <c r="B23" s="162"/>
      <c r="C23" s="163"/>
      <c r="D23" s="163"/>
      <c r="E23" s="163"/>
      <c r="F23" s="152"/>
      <c r="G23" s="153"/>
      <c r="H23" s="153"/>
      <c r="I23" s="154"/>
      <c r="J23" s="185"/>
      <c r="K23" s="185"/>
      <c r="L23" s="185"/>
      <c r="M23" s="186"/>
    </row>
    <row r="24" spans="2:13" ht="39.950000000000003" customHeight="1" x14ac:dyDescent="0.2">
      <c r="B24" s="200" t="s">
        <v>73</v>
      </c>
      <c r="C24" s="201"/>
      <c r="D24" s="201"/>
      <c r="E24" s="201"/>
      <c r="F24" s="149" t="s">
        <v>74</v>
      </c>
      <c r="G24" s="150"/>
      <c r="H24" s="150"/>
      <c r="I24" s="151"/>
      <c r="J24" s="204"/>
      <c r="K24" s="204"/>
      <c r="L24" s="204"/>
      <c r="M24" s="205"/>
    </row>
    <row r="25" spans="2:13" ht="39.950000000000003" customHeight="1" thickBot="1" x14ac:dyDescent="0.25">
      <c r="B25" s="202"/>
      <c r="C25" s="203"/>
      <c r="D25" s="203"/>
      <c r="E25" s="203"/>
      <c r="F25" s="152"/>
      <c r="G25" s="153"/>
      <c r="H25" s="153"/>
      <c r="I25" s="154"/>
      <c r="J25" s="185"/>
      <c r="K25" s="185"/>
      <c r="L25" s="185"/>
      <c r="M25" s="186"/>
    </row>
    <row r="26" spans="2:13" ht="39.950000000000003" customHeight="1" x14ac:dyDescent="0.3">
      <c r="B26" s="164" t="s">
        <v>75</v>
      </c>
      <c r="C26" s="165"/>
      <c r="D26" s="165"/>
      <c r="E26" s="166"/>
      <c r="F26" s="149" t="s">
        <v>76</v>
      </c>
      <c r="G26" s="150"/>
      <c r="H26" s="150"/>
      <c r="I26" s="151"/>
      <c r="J26" s="46"/>
      <c r="K26" s="46"/>
      <c r="L26" s="46"/>
      <c r="M26" s="76"/>
    </row>
    <row r="27" spans="2:13" ht="39.950000000000003" customHeight="1" thickBot="1" x14ac:dyDescent="0.35">
      <c r="B27" s="167"/>
      <c r="C27" s="168"/>
      <c r="D27" s="168"/>
      <c r="E27" s="169"/>
      <c r="F27" s="152"/>
      <c r="G27" s="153"/>
      <c r="H27" s="153"/>
      <c r="I27" s="154"/>
      <c r="J27" s="47"/>
      <c r="K27" s="47"/>
      <c r="L27" s="47"/>
      <c r="M27" s="77"/>
    </row>
    <row r="28" spans="2:13" ht="30" customHeight="1" x14ac:dyDescent="0.2">
      <c r="B28" s="135"/>
      <c r="C28" s="136"/>
      <c r="D28" s="136"/>
      <c r="E28" s="136"/>
      <c r="F28" s="136"/>
      <c r="G28" s="136"/>
      <c r="H28" s="15"/>
      <c r="I28" s="15"/>
      <c r="J28" s="15"/>
      <c r="K28" s="15"/>
      <c r="L28" s="15"/>
      <c r="M28" s="78"/>
    </row>
    <row r="29" spans="2:13" ht="30" customHeight="1" thickBot="1" x14ac:dyDescent="0.25">
      <c r="B29" s="137"/>
      <c r="C29" s="138"/>
      <c r="D29" s="138"/>
      <c r="E29" s="138"/>
      <c r="F29" s="138"/>
      <c r="G29" s="138"/>
      <c r="H29" s="148"/>
      <c r="I29" s="148"/>
      <c r="J29" s="148"/>
      <c r="K29" s="148"/>
      <c r="L29" s="148"/>
      <c r="M29" s="75"/>
    </row>
    <row r="30" spans="2:13" ht="30" customHeight="1" thickBot="1" x14ac:dyDescent="0.25">
      <c r="B30" s="139"/>
      <c r="C30" s="140"/>
      <c r="D30" s="140"/>
      <c r="E30" s="140"/>
      <c r="F30" s="140"/>
      <c r="G30" s="141"/>
      <c r="H30" s="16"/>
      <c r="I30" s="16"/>
      <c r="J30" s="15"/>
      <c r="K30" s="144"/>
      <c r="L30" s="144"/>
      <c r="M30" s="78"/>
    </row>
    <row r="31" spans="2:13" ht="30" customHeight="1" thickBot="1" x14ac:dyDescent="0.25">
      <c r="B31" s="139"/>
      <c r="C31" s="140"/>
      <c r="D31" s="140"/>
      <c r="E31" s="140"/>
      <c r="F31" s="140"/>
      <c r="G31" s="141"/>
      <c r="H31" s="143"/>
      <c r="I31" s="143"/>
      <c r="J31" s="143"/>
      <c r="K31" s="143"/>
      <c r="L31" s="143"/>
      <c r="M31" s="79"/>
    </row>
    <row r="32" spans="2:13" ht="30" customHeight="1" thickBot="1" x14ac:dyDescent="0.25">
      <c r="B32" s="139"/>
      <c r="C32" s="140"/>
      <c r="D32" s="140"/>
      <c r="E32" s="140"/>
      <c r="F32" s="140"/>
      <c r="G32" s="141"/>
      <c r="H32" s="16"/>
      <c r="I32" s="16"/>
      <c r="J32" s="15"/>
      <c r="K32" s="144"/>
      <c r="L32" s="144"/>
      <c r="M32" s="78"/>
    </row>
    <row r="33" spans="2:13" ht="30" customHeight="1" thickBot="1" x14ac:dyDescent="0.25">
      <c r="B33" s="139"/>
      <c r="C33" s="140"/>
      <c r="D33" s="140"/>
      <c r="E33" s="140"/>
      <c r="F33" s="140"/>
      <c r="G33" s="141"/>
      <c r="H33" s="143"/>
      <c r="I33" s="143"/>
      <c r="J33" s="143"/>
      <c r="K33" s="143"/>
      <c r="L33" s="143"/>
      <c r="M33" s="79"/>
    </row>
    <row r="34" spans="2:13" ht="30" customHeight="1" thickBot="1" x14ac:dyDescent="0.25">
      <c r="B34" s="139"/>
      <c r="C34" s="140"/>
      <c r="D34" s="140"/>
      <c r="E34" s="140"/>
      <c r="F34" s="140"/>
      <c r="G34" s="141"/>
      <c r="H34" s="16"/>
      <c r="I34" s="16"/>
      <c r="J34" s="15"/>
      <c r="K34" s="144"/>
      <c r="L34" s="144"/>
      <c r="M34" s="78"/>
    </row>
    <row r="35" spans="2:13" ht="30" customHeight="1" x14ac:dyDescent="0.2">
      <c r="B35" s="145"/>
      <c r="C35" s="146"/>
      <c r="D35" s="146"/>
      <c r="E35" s="146"/>
      <c r="F35" s="146"/>
      <c r="G35" s="147"/>
      <c r="H35" s="142"/>
      <c r="I35" s="142"/>
      <c r="J35" s="142"/>
      <c r="K35" s="142"/>
      <c r="L35" s="142"/>
      <c r="M35" s="80"/>
    </row>
    <row r="36" spans="2:13" ht="30" customHeight="1" thickBot="1" x14ac:dyDescent="0.25">
      <c r="B36" s="132" t="s">
        <v>61</v>
      </c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4"/>
    </row>
    <row r="37" spans="2:13" s="23" customFormat="1" ht="30" customHeight="1" x14ac:dyDescent="0.2">
      <c r="B37" s="81" t="s">
        <v>32</v>
      </c>
      <c r="C37" s="48"/>
      <c r="D37" s="130"/>
      <c r="E37" s="130"/>
      <c r="F37" s="130"/>
      <c r="G37" s="130"/>
      <c r="H37" s="130"/>
      <c r="I37" s="130"/>
      <c r="J37" s="130"/>
      <c r="K37" s="130"/>
      <c r="L37" s="130"/>
      <c r="M37" s="131"/>
    </row>
    <row r="38" spans="2:13" s="23" customFormat="1" ht="30" customHeight="1" x14ac:dyDescent="0.2">
      <c r="B38" s="82" t="s">
        <v>13</v>
      </c>
      <c r="C38" s="49"/>
      <c r="D38" s="50"/>
      <c r="E38" s="50"/>
      <c r="F38" s="50"/>
      <c r="G38" s="51"/>
      <c r="H38" s="52" t="s">
        <v>20</v>
      </c>
      <c r="I38" s="49"/>
      <c r="J38" s="50"/>
      <c r="K38" s="50"/>
      <c r="L38" s="50"/>
      <c r="M38" s="83"/>
    </row>
    <row r="39" spans="2:13" s="23" customFormat="1" ht="30" customHeight="1" x14ac:dyDescent="0.2">
      <c r="B39" s="82" t="s">
        <v>14</v>
      </c>
      <c r="C39" s="49"/>
      <c r="D39" s="50"/>
      <c r="E39" s="50"/>
      <c r="F39" s="50"/>
      <c r="G39" s="51"/>
      <c r="H39" s="52" t="s">
        <v>21</v>
      </c>
      <c r="I39" s="49"/>
      <c r="J39" s="50"/>
      <c r="K39" s="50"/>
      <c r="L39" s="50"/>
      <c r="M39" s="83"/>
    </row>
    <row r="40" spans="2:13" s="23" customFormat="1" ht="30" customHeight="1" x14ac:dyDescent="0.2">
      <c r="B40" s="82" t="s">
        <v>15</v>
      </c>
      <c r="C40" s="53"/>
      <c r="D40" s="49"/>
      <c r="E40" s="50"/>
      <c r="F40" s="50"/>
      <c r="G40" s="51"/>
      <c r="H40" s="52" t="s">
        <v>22</v>
      </c>
      <c r="I40" s="53"/>
      <c r="J40" s="49"/>
      <c r="K40" s="50"/>
      <c r="L40" s="50"/>
      <c r="M40" s="83"/>
    </row>
    <row r="41" spans="2:13" s="23" customFormat="1" ht="30" customHeight="1" x14ac:dyDescent="0.2">
      <c r="B41" s="84"/>
      <c r="C41" s="54"/>
      <c r="D41" s="55" t="s">
        <v>18</v>
      </c>
      <c r="E41" s="56"/>
      <c r="F41" s="54"/>
      <c r="G41" s="57" t="s">
        <v>19</v>
      </c>
      <c r="H41" s="52" t="s">
        <v>14</v>
      </c>
      <c r="I41" s="49"/>
      <c r="J41" s="50"/>
      <c r="K41" s="50"/>
      <c r="L41" s="50"/>
      <c r="M41" s="83"/>
    </row>
    <row r="42" spans="2:13" s="23" customFormat="1" ht="30" customHeight="1" x14ac:dyDescent="0.2">
      <c r="B42" s="82" t="s">
        <v>17</v>
      </c>
      <c r="C42" s="53"/>
      <c r="D42" s="53"/>
      <c r="E42" s="49"/>
      <c r="F42" s="50"/>
      <c r="G42" s="51"/>
      <c r="H42" s="52" t="s">
        <v>21</v>
      </c>
      <c r="I42" s="49"/>
      <c r="J42" s="50"/>
      <c r="K42" s="50"/>
      <c r="L42" s="50"/>
      <c r="M42" s="83"/>
    </row>
    <row r="43" spans="2:13" s="23" customFormat="1" ht="30" customHeight="1" x14ac:dyDescent="0.2">
      <c r="B43" s="82" t="s">
        <v>16</v>
      </c>
      <c r="C43" s="53"/>
      <c r="D43" s="53"/>
      <c r="E43" s="53"/>
      <c r="F43" s="49"/>
      <c r="G43" s="51"/>
      <c r="H43" s="52" t="s">
        <v>60</v>
      </c>
      <c r="I43" s="53"/>
      <c r="J43" s="49"/>
      <c r="K43" s="50"/>
      <c r="L43" s="50"/>
      <c r="M43" s="83"/>
    </row>
    <row r="44" spans="2:13" s="23" customFormat="1" ht="30" customHeight="1" x14ac:dyDescent="0.2">
      <c r="B44" s="84"/>
      <c r="C44" s="54"/>
      <c r="D44" s="55" t="s">
        <v>18</v>
      </c>
      <c r="E44" s="54"/>
      <c r="F44" s="54"/>
      <c r="G44" s="57" t="s">
        <v>19</v>
      </c>
      <c r="H44" s="52" t="s">
        <v>14</v>
      </c>
      <c r="I44" s="49"/>
      <c r="J44" s="50"/>
      <c r="K44" s="50"/>
      <c r="L44" s="50"/>
      <c r="M44" s="83"/>
    </row>
    <row r="45" spans="2:13" s="23" customFormat="1" ht="30" customHeight="1" thickBot="1" x14ac:dyDescent="0.25">
      <c r="B45" s="85" t="s">
        <v>17</v>
      </c>
      <c r="C45" s="86"/>
      <c r="D45" s="86"/>
      <c r="E45" s="87"/>
      <c r="F45" s="88"/>
      <c r="G45" s="89"/>
      <c r="H45" s="90" t="s">
        <v>21</v>
      </c>
      <c r="I45" s="87"/>
      <c r="J45" s="88"/>
      <c r="K45" s="88"/>
      <c r="L45" s="88"/>
      <c r="M45" s="91"/>
    </row>
    <row r="46" spans="2:13" ht="13.5" thickTop="1" x14ac:dyDescent="0.2">
      <c r="B46" s="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2:13" x14ac:dyDescent="0.2">
      <c r="B47" s="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2:13" s="17" customFormat="1" ht="16.5" customHeight="1" x14ac:dyDescent="0.2"/>
    <row r="49" spans="1:8" s="17" customFormat="1" x14ac:dyDescent="0.2"/>
    <row r="50" spans="1:8" s="17" customFormat="1" hidden="1" x14ac:dyDescent="0.2">
      <c r="B50" s="17" t="s">
        <v>39</v>
      </c>
      <c r="D50" s="17" t="s">
        <v>53</v>
      </c>
      <c r="E50" s="20">
        <f>K14/L5</f>
        <v>0</v>
      </c>
      <c r="G50" s="5" t="s">
        <v>45</v>
      </c>
      <c r="H50" s="22">
        <v>7500</v>
      </c>
    </row>
    <row r="51" spans="1:8" s="17" customFormat="1" hidden="1" x14ac:dyDescent="0.2">
      <c r="G51" s="5" t="s">
        <v>46</v>
      </c>
      <c r="H51" s="22">
        <v>750000</v>
      </c>
    </row>
    <row r="52" spans="1:8" s="17" customFormat="1" hidden="1" x14ac:dyDescent="0.2">
      <c r="B52" s="17" t="s">
        <v>64</v>
      </c>
      <c r="C52" s="17" t="s">
        <v>28</v>
      </c>
      <c r="D52" s="17" t="s">
        <v>63</v>
      </c>
      <c r="E52" s="18" t="s">
        <v>44</v>
      </c>
      <c r="G52" s="5" t="s">
        <v>47</v>
      </c>
      <c r="H52" s="22">
        <v>4500000</v>
      </c>
    </row>
    <row r="53" spans="1:8" s="17" customFormat="1" hidden="1" x14ac:dyDescent="0.2">
      <c r="B53" s="17" t="s">
        <v>9</v>
      </c>
      <c r="C53" s="17" t="s">
        <v>10</v>
      </c>
      <c r="D53" s="17" t="s">
        <v>65</v>
      </c>
      <c r="E53" s="17" t="s">
        <v>65</v>
      </c>
      <c r="G53" s="5" t="s">
        <v>48</v>
      </c>
      <c r="H53" s="22">
        <v>9000000</v>
      </c>
    </row>
    <row r="54" spans="1:8" s="17" customFormat="1" hidden="1" x14ac:dyDescent="0.2">
      <c r="B54" s="17" t="s">
        <v>12</v>
      </c>
      <c r="C54" s="17" t="s">
        <v>29</v>
      </c>
      <c r="D54" s="17" t="s">
        <v>42</v>
      </c>
      <c r="E54" s="17" t="s">
        <v>54</v>
      </c>
      <c r="G54" s="5" t="s">
        <v>49</v>
      </c>
      <c r="H54" s="22">
        <v>26000000</v>
      </c>
    </row>
    <row r="55" spans="1:8" s="17" customFormat="1" hidden="1" x14ac:dyDescent="0.2">
      <c r="B55" s="17" t="s">
        <v>58</v>
      </c>
      <c r="C55" s="17" t="s">
        <v>10</v>
      </c>
      <c r="D55" s="17" t="s">
        <v>65</v>
      </c>
      <c r="G55" s="5" t="s">
        <v>50</v>
      </c>
      <c r="H55" s="22">
        <v>32000000</v>
      </c>
    </row>
    <row r="56" spans="1:8" s="17" customFormat="1" hidden="1" x14ac:dyDescent="0.2">
      <c r="G56" s="5" t="s">
        <v>51</v>
      </c>
      <c r="H56" s="22">
        <v>50000000</v>
      </c>
    </row>
    <row r="57" spans="1:8" s="17" customFormat="1" hidden="1" x14ac:dyDescent="0.2">
      <c r="B57" s="17" t="s">
        <v>43</v>
      </c>
    </row>
    <row r="58" spans="1:8" s="17" customFormat="1" ht="15" hidden="1" x14ac:dyDescent="0.2">
      <c r="B58" s="17" t="s">
        <v>8</v>
      </c>
      <c r="C58" s="19"/>
      <c r="D58" s="19"/>
      <c r="E58" s="19"/>
      <c r="F58" s="19"/>
      <c r="G58" s="19"/>
    </row>
    <row r="59" spans="1:8" s="17" customFormat="1" ht="15" hidden="1" x14ac:dyDescent="0.2">
      <c r="B59" s="17" t="s">
        <v>6</v>
      </c>
      <c r="C59" s="19"/>
      <c r="D59" s="19"/>
      <c r="E59" s="19"/>
      <c r="F59" s="19"/>
      <c r="G59" s="19"/>
    </row>
    <row r="60" spans="1:8" ht="15" hidden="1" x14ac:dyDescent="0.2">
      <c r="A60" s="11"/>
      <c r="B60" s="11" t="s">
        <v>7</v>
      </c>
      <c r="C60" s="14"/>
      <c r="D60" s="14"/>
      <c r="E60" s="14"/>
      <c r="F60" s="9"/>
      <c r="G60" s="9"/>
    </row>
    <row r="61" spans="1:8" ht="15" x14ac:dyDescent="0.2">
      <c r="A61" s="11"/>
      <c r="B61" s="11" t="s">
        <v>4</v>
      </c>
      <c r="C61" s="14"/>
      <c r="D61" s="14"/>
      <c r="E61" s="14"/>
      <c r="F61" s="9"/>
      <c r="G61" s="9"/>
    </row>
    <row r="64" spans="1:8" x14ac:dyDescent="0.2">
      <c r="D64" s="24"/>
    </row>
  </sheetData>
  <mergeCells count="53">
    <mergeCell ref="E2:M2"/>
    <mergeCell ref="L5:M5"/>
    <mergeCell ref="H21:L21"/>
    <mergeCell ref="F3:K3"/>
    <mergeCell ref="D8:F8"/>
    <mergeCell ref="B4:D4"/>
    <mergeCell ref="B5:D5"/>
    <mergeCell ref="B9:C9"/>
    <mergeCell ref="K4:L4"/>
    <mergeCell ref="K7:L7"/>
    <mergeCell ref="B18:E19"/>
    <mergeCell ref="B20:G21"/>
    <mergeCell ref="I5:J5"/>
    <mergeCell ref="K6:L6"/>
    <mergeCell ref="I4:J4"/>
    <mergeCell ref="B16:E17"/>
    <mergeCell ref="L14:M15"/>
    <mergeCell ref="L25:M25"/>
    <mergeCell ref="K8:L8"/>
    <mergeCell ref="L23:M23"/>
    <mergeCell ref="E10:M12"/>
    <mergeCell ref="G14:H15"/>
    <mergeCell ref="F16:M17"/>
    <mergeCell ref="B24:E25"/>
    <mergeCell ref="J24:K24"/>
    <mergeCell ref="L24:M24"/>
    <mergeCell ref="J22:K22"/>
    <mergeCell ref="L22:M22"/>
    <mergeCell ref="J23:K23"/>
    <mergeCell ref="J25:K25"/>
    <mergeCell ref="F26:I27"/>
    <mergeCell ref="F4:H4"/>
    <mergeCell ref="B11:D11"/>
    <mergeCell ref="B22:E23"/>
    <mergeCell ref="F22:I23"/>
    <mergeCell ref="F24:I25"/>
    <mergeCell ref="B26:E27"/>
    <mergeCell ref="F5:H5"/>
    <mergeCell ref="B14:E15"/>
    <mergeCell ref="I14:K15"/>
    <mergeCell ref="D37:M37"/>
    <mergeCell ref="B36:M36"/>
    <mergeCell ref="B28:G29"/>
    <mergeCell ref="B30:G31"/>
    <mergeCell ref="B32:G33"/>
    <mergeCell ref="H35:L35"/>
    <mergeCell ref="H33:L33"/>
    <mergeCell ref="K32:L32"/>
    <mergeCell ref="H31:L31"/>
    <mergeCell ref="K34:L34"/>
    <mergeCell ref="K30:L30"/>
    <mergeCell ref="B34:G35"/>
    <mergeCell ref="H29:L29"/>
  </mergeCells>
  <phoneticPr fontId="0" type="noConversion"/>
  <conditionalFormatting sqref="B35:M35 B34:G34 I34:M34">
    <cfRule type="expression" dxfId="48" priority="87" stopIfTrue="1">
      <formula>$H$56&lt;$E$50</formula>
    </cfRule>
  </conditionalFormatting>
  <conditionalFormatting sqref="B33:M33 B32:G32 I32:M32">
    <cfRule type="expression" dxfId="47" priority="95" stopIfTrue="1">
      <formula>$H$55&lt;$E$50</formula>
    </cfRule>
  </conditionalFormatting>
  <conditionalFormatting sqref="B31:M31 B30:G30 I30:M30">
    <cfRule type="expression" dxfId="46" priority="102" stopIfTrue="1">
      <formula>$H$54&lt;$E$50</formula>
    </cfRule>
  </conditionalFormatting>
  <conditionalFormatting sqref="B29:M29 B28:G28 I28:M28">
    <cfRule type="expression" dxfId="45" priority="108" stopIfTrue="1">
      <formula>$H$53&lt;$E$50</formula>
    </cfRule>
  </conditionalFormatting>
  <conditionalFormatting sqref="B26 J26:M27">
    <cfRule type="expression" dxfId="44" priority="112" stopIfTrue="1">
      <formula>$H$52&lt;$E$50</formula>
    </cfRule>
  </conditionalFormatting>
  <conditionalFormatting sqref="B22 B20:G20 I20:M20 F22 J22:M23">
    <cfRule type="expression" dxfId="43" priority="116" stopIfTrue="1">
      <formula>$H$50&lt;$E$50</formula>
    </cfRule>
  </conditionalFormatting>
  <conditionalFormatting sqref="H28">
    <cfRule type="expression" dxfId="42" priority="39" stopIfTrue="1">
      <formula>$H$53&lt;$E$50</formula>
    </cfRule>
  </conditionalFormatting>
  <conditionalFormatting sqref="H30">
    <cfRule type="expression" dxfId="41" priority="37" stopIfTrue="1">
      <formula>$H$54&lt;$E$50</formula>
    </cfRule>
  </conditionalFormatting>
  <conditionalFormatting sqref="H32">
    <cfRule type="expression" dxfId="40" priority="35" stopIfTrue="1">
      <formula>$H$55&lt;$E$50</formula>
    </cfRule>
  </conditionalFormatting>
  <conditionalFormatting sqref="H34">
    <cfRule type="expression" dxfId="39" priority="33" stopIfTrue="1">
      <formula>$H$56&lt;$E$50</formula>
    </cfRule>
  </conditionalFormatting>
  <conditionalFormatting sqref="B24 J24:M25">
    <cfRule type="expression" dxfId="38" priority="31" stopIfTrue="1">
      <formula>$H$51&lt;$E$50</formula>
    </cfRule>
  </conditionalFormatting>
  <conditionalFormatting sqref="K5:M5 I14 L14">
    <cfRule type="expression" dxfId="37" priority="27" stopIfTrue="1">
      <formula>$D$8="x"</formula>
    </cfRule>
  </conditionalFormatting>
  <conditionalFormatting sqref="B21:M21">
    <cfRule type="expression" dxfId="36" priority="26" stopIfTrue="1">
      <formula>$H$50&lt;$E$50</formula>
    </cfRule>
  </conditionalFormatting>
  <conditionalFormatting sqref="H20">
    <cfRule type="expression" dxfId="35" priority="25" stopIfTrue="1">
      <formula>$H$50&lt;$E$50</formula>
    </cfRule>
  </conditionalFormatting>
  <conditionalFormatting sqref="B28:M45 B22 F22 J22:M23 B26 J26:M27">
    <cfRule type="expression" dxfId="34" priority="24" stopIfTrue="1">
      <formula>$D$8="x"</formula>
    </cfRule>
  </conditionalFormatting>
  <conditionalFormatting sqref="B20:M21">
    <cfRule type="expression" dxfId="33" priority="21" stopIfTrue="1">
      <formula>$D$8&lt;&gt;"x"</formula>
    </cfRule>
  </conditionalFormatting>
  <conditionalFormatting sqref="B22 F22">
    <cfRule type="expression" dxfId="32" priority="14" stopIfTrue="1">
      <formula>$H$51&lt;$E$50</formula>
    </cfRule>
  </conditionalFormatting>
  <conditionalFormatting sqref="J22:M23">
    <cfRule type="expression" dxfId="31" priority="12" stopIfTrue="1">
      <formula>$H$51&lt;$E$50</formula>
    </cfRule>
  </conditionalFormatting>
  <conditionalFormatting sqref="F24">
    <cfRule type="expression" dxfId="30" priority="10" stopIfTrue="1">
      <formula>$H$50&lt;$E$50</formula>
    </cfRule>
  </conditionalFormatting>
  <conditionalFormatting sqref="F24">
    <cfRule type="expression" dxfId="29" priority="9" stopIfTrue="1">
      <formula>$D$8="x"</formula>
    </cfRule>
  </conditionalFormatting>
  <conditionalFormatting sqref="F24">
    <cfRule type="expression" dxfId="28" priority="7" stopIfTrue="1">
      <formula>$H$51&lt;$E$50</formula>
    </cfRule>
  </conditionalFormatting>
  <conditionalFormatting sqref="F26">
    <cfRule type="expression" dxfId="27" priority="5" stopIfTrue="1">
      <formula>$H$50&lt;$E$50</formula>
    </cfRule>
  </conditionalFormatting>
  <conditionalFormatting sqref="F26">
    <cfRule type="expression" dxfId="26" priority="4" stopIfTrue="1">
      <formula>$D$8="x"</formula>
    </cfRule>
  </conditionalFormatting>
  <conditionalFormatting sqref="F26">
    <cfRule type="expression" dxfId="25" priority="2" stopIfTrue="1">
      <formula>$H$51&lt;$E$50</formula>
    </cfRule>
  </conditionalFormatting>
  <conditionalFormatting sqref="B28:M35">
    <cfRule type="expression" dxfId="24" priority="146" stopIfTrue="1">
      <formula>$E$7="MRO"</formula>
    </cfRule>
  </conditionalFormatting>
  <conditionalFormatting sqref="K4:M4">
    <cfRule type="expression" dxfId="23" priority="158" stopIfTrue="1">
      <formula>$E$7="Bens Móveis"</formula>
    </cfRule>
    <cfRule type="expression" dxfId="22" priority="159" stopIfTrue="1">
      <formula>$E$7="Ativo Imobilizado"</formula>
    </cfRule>
  </conditionalFormatting>
  <conditionalFormatting sqref="G7 I14">
    <cfRule type="expression" dxfId="21" priority="160" stopIfTrue="1">
      <formula>$E$7=""</formula>
    </cfRule>
  </conditionalFormatting>
  <conditionalFormatting sqref="B24 B26 B22 F22 J22:M27 F24 F26">
    <cfRule type="expression" dxfId="20" priority="166" stopIfTrue="1">
      <formula>$E$7="MRO"</formula>
    </cfRule>
  </conditionalFormatting>
  <conditionalFormatting sqref="K4:M4 B36:M36 B38:M45 B37:D37 B20:M21 B22 F22 B24 J22:M25 B9 D9:M9 F24 F26">
    <cfRule type="expression" dxfId="19" priority="169" stopIfTrue="1">
      <formula>$E$7="Sucateamento do Ativo"</formula>
    </cfRule>
  </conditionalFormatting>
  <conditionalFormatting sqref="B18:M19">
    <cfRule type="expression" dxfId="18" priority="173" stopIfTrue="1">
      <formula>$E$7&lt;&gt;"Sucateamento do Ativo"</formula>
    </cfRule>
  </conditionalFormatting>
  <dataValidations count="1">
    <dataValidation type="list" allowBlank="1" showInputMessage="1" showErrorMessage="1" sqref="E7:F7" xr:uid="{00000000-0002-0000-0000-000000000000}">
      <formula1>$B$51:$B$55</formula1>
    </dataValidation>
  </dataValidations>
  <pageMargins left="0.70866141732283472" right="0.70866141732283472" top="0.74803149606299213" bottom="0.74803149606299213" header="0.31496062992125984" footer="0.31496062992125984"/>
  <pageSetup paperSize="9" scale="44" orientation="portrait" horizontalDpi="300" verticalDpi="300" r:id="rId1"/>
  <headerFooter alignWithMargins="0">
    <oddFooter>&amp;C&amp;12&amp;F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theme="9" tint="0.59999389629810485"/>
  </sheetPr>
  <dimension ref="A1:AA15"/>
  <sheetViews>
    <sheetView showGridLines="0" tabSelected="1" zoomScale="70" zoomScaleNormal="70" zoomScaleSheetLayoutView="85" workbookViewId="0">
      <selection activeCell="AA12" sqref="AA12"/>
    </sheetView>
  </sheetViews>
  <sheetFormatPr defaultRowHeight="12.75" x14ac:dyDescent="0.2"/>
  <cols>
    <col min="1" max="1" width="11.42578125" bestFit="1" customWidth="1"/>
    <col min="2" max="2" width="13.7109375" bestFit="1" customWidth="1"/>
    <col min="3" max="3" width="15.7109375" bestFit="1" customWidth="1"/>
    <col min="4" max="4" width="47.42578125" customWidth="1"/>
    <col min="5" max="5" width="10.7109375" customWidth="1"/>
    <col min="6" max="6" width="16.7109375" customWidth="1"/>
    <col min="7" max="7" width="14.42578125" customWidth="1"/>
    <col min="8" max="8" width="21.42578125" customWidth="1"/>
    <col min="9" max="9" width="15.7109375" customWidth="1"/>
    <col min="10" max="10" width="13.140625" bestFit="1" customWidth="1"/>
    <col min="11" max="11" width="13.5703125" hidden="1" customWidth="1"/>
    <col min="12" max="12" width="15.28515625" hidden="1" customWidth="1"/>
    <col min="13" max="13" width="17.28515625" hidden="1" customWidth="1"/>
    <col min="14" max="14" width="15.28515625" hidden="1" customWidth="1"/>
    <col min="15" max="15" width="15.7109375" hidden="1" customWidth="1"/>
    <col min="16" max="16" width="20.7109375" style="95" bestFit="1" customWidth="1"/>
    <col min="17" max="17" width="23.140625" style="95" customWidth="1"/>
    <col min="18" max="18" width="24.5703125" style="95" bestFit="1" customWidth="1"/>
    <col min="19" max="19" width="19.28515625" style="95" bestFit="1" customWidth="1"/>
    <col min="20" max="20" width="17.42578125" style="95" bestFit="1" customWidth="1"/>
    <col min="21" max="21" width="5.7109375" style="95" customWidth="1"/>
    <col min="22" max="22" width="13.140625" style="95" customWidth="1"/>
    <col min="23" max="23" width="15.28515625" style="95" customWidth="1"/>
    <col min="24" max="24" width="24" customWidth="1"/>
    <col min="25" max="25" width="29.42578125" bestFit="1" customWidth="1"/>
    <col min="26" max="26" width="26.28515625" customWidth="1"/>
    <col min="27" max="27" width="27.7109375" customWidth="1"/>
  </cols>
  <sheetData>
    <row r="1" spans="1:27" x14ac:dyDescent="0.2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</row>
    <row r="2" spans="1:27" s="1" customFormat="1" x14ac:dyDescent="0.2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96"/>
      <c r="Q2" s="96"/>
      <c r="R2" s="96"/>
      <c r="S2" s="96"/>
      <c r="T2" s="96"/>
      <c r="U2" s="96"/>
      <c r="V2" s="96"/>
      <c r="W2" s="96"/>
    </row>
    <row r="3" spans="1:27" x14ac:dyDescent="0.2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S3" s="95">
        <f>1/1000</f>
        <v>1E-3</v>
      </c>
    </row>
    <row r="4" spans="1:27" ht="13.5" thickBot="1" x14ac:dyDescent="0.25">
      <c r="A4" s="237"/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</row>
    <row r="5" spans="1:27" s="1" customFormat="1" ht="18.75" thickBot="1" x14ac:dyDescent="0.25">
      <c r="A5" s="12"/>
      <c r="C5" s="13" t="str">
        <f>Principal!E7</f>
        <v>MRO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P5" s="96"/>
      <c r="Q5" s="96"/>
      <c r="R5" s="96"/>
      <c r="S5" s="96"/>
      <c r="T5" s="96"/>
      <c r="U5" s="96"/>
      <c r="V5" s="96"/>
      <c r="W5" s="96"/>
    </row>
    <row r="6" spans="1:27" s="1" customFormat="1" ht="18" x14ac:dyDescent="0.2">
      <c r="A6" s="12"/>
      <c r="C6" s="9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P6" s="96"/>
      <c r="Q6" s="96"/>
      <c r="R6" s="96"/>
      <c r="S6" s="96"/>
      <c r="T6" s="96"/>
      <c r="U6" s="96"/>
      <c r="V6" s="96"/>
      <c r="W6" s="96"/>
    </row>
    <row r="7" spans="1:27" s="1" customFormat="1" ht="18" x14ac:dyDescent="0.2">
      <c r="A7" s="106" t="s">
        <v>148</v>
      </c>
      <c r="B7" s="100"/>
      <c r="C7" s="10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P7" s="96"/>
      <c r="Q7" s="96"/>
      <c r="R7" s="96"/>
      <c r="S7" s="96"/>
      <c r="T7" s="96"/>
      <c r="U7" s="96"/>
      <c r="V7" s="96"/>
      <c r="W7" s="96"/>
    </row>
    <row r="8" spans="1:27" s="1" customFormat="1" ht="18" x14ac:dyDescent="0.2">
      <c r="A8" s="107" t="s">
        <v>149</v>
      </c>
      <c r="B8" s="102"/>
      <c r="C8" s="10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P8" s="96"/>
      <c r="Q8" s="96"/>
      <c r="R8" s="96"/>
      <c r="S8" s="96"/>
      <c r="T8" s="96"/>
      <c r="U8" s="96"/>
      <c r="V8" s="96"/>
      <c r="W8" s="96"/>
    </row>
    <row r="9" spans="1:27" s="1" customFormat="1" ht="18" x14ac:dyDescent="0.2">
      <c r="A9" s="108" t="s">
        <v>150</v>
      </c>
      <c r="B9" s="104"/>
      <c r="C9" s="10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96"/>
      <c r="Q9" s="96"/>
      <c r="R9" s="96"/>
      <c r="S9" s="96"/>
      <c r="T9" s="96"/>
      <c r="U9" s="96"/>
      <c r="V9" s="96"/>
      <c r="W9" s="96"/>
    </row>
    <row r="10" spans="1:27" s="1" customFormat="1" ht="18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98"/>
      <c r="U10" s="238"/>
      <c r="V10" s="238"/>
      <c r="W10" s="238"/>
      <c r="X10" s="238"/>
      <c r="Y10" s="238"/>
      <c r="Z10" s="238"/>
      <c r="AA10" s="238"/>
    </row>
    <row r="11" spans="1:27" s="121" customFormat="1" ht="86.25" customHeight="1" x14ac:dyDescent="0.2">
      <c r="A11" s="109" t="s">
        <v>80</v>
      </c>
      <c r="B11" s="109" t="s">
        <v>78</v>
      </c>
      <c r="C11" s="109" t="s">
        <v>57</v>
      </c>
      <c r="D11" s="109" t="s">
        <v>81</v>
      </c>
      <c r="E11" s="109" t="s">
        <v>82</v>
      </c>
      <c r="F11" s="109" t="s">
        <v>33</v>
      </c>
      <c r="G11" s="109" t="s">
        <v>83</v>
      </c>
      <c r="H11" s="109" t="s">
        <v>34</v>
      </c>
      <c r="I11" s="109" t="str">
        <f>VLOOKUP(C5,Principal!B52:E54,4,0)</f>
        <v>PMM</v>
      </c>
      <c r="J11" s="109" t="s">
        <v>79</v>
      </c>
      <c r="K11" s="109" t="s">
        <v>35</v>
      </c>
      <c r="L11" s="109" t="s">
        <v>36</v>
      </c>
      <c r="M11" s="109" t="s">
        <v>37</v>
      </c>
      <c r="N11" s="109" t="s">
        <v>55</v>
      </c>
      <c r="O11" s="109" t="s">
        <v>56</v>
      </c>
      <c r="P11" s="110" t="s">
        <v>92</v>
      </c>
      <c r="Q11" s="110" t="s">
        <v>93</v>
      </c>
      <c r="R11" s="110" t="s">
        <v>151</v>
      </c>
      <c r="S11" s="110" t="s">
        <v>91</v>
      </c>
      <c r="T11" s="111" t="s">
        <v>94</v>
      </c>
      <c r="U11" s="111" t="s">
        <v>95</v>
      </c>
      <c r="V11" s="112" t="s">
        <v>96</v>
      </c>
      <c r="W11" s="112" t="s">
        <v>97</v>
      </c>
      <c r="X11" s="113" t="s">
        <v>89</v>
      </c>
      <c r="Y11" s="112" t="s">
        <v>152</v>
      </c>
      <c r="Z11" s="112" t="s">
        <v>88</v>
      </c>
      <c r="AA11" s="113" t="s">
        <v>90</v>
      </c>
    </row>
    <row r="12" spans="1:27" s="116" customFormat="1" ht="48.75" customHeight="1" x14ac:dyDescent="0.2">
      <c r="A12" s="117">
        <v>15414412</v>
      </c>
      <c r="B12" s="117">
        <v>1058</v>
      </c>
      <c r="C12" s="125" t="s">
        <v>156</v>
      </c>
      <c r="D12" s="124" t="s">
        <v>160</v>
      </c>
      <c r="E12" s="125" t="s">
        <v>153</v>
      </c>
      <c r="F12" s="115" t="s">
        <v>158</v>
      </c>
      <c r="G12" s="115" t="s">
        <v>163</v>
      </c>
      <c r="H12" s="118">
        <v>1</v>
      </c>
      <c r="I12" s="119">
        <v>24476.03</v>
      </c>
      <c r="J12" s="120">
        <f>H12*I12</f>
        <v>24476.03</v>
      </c>
      <c r="K12" s="123"/>
      <c r="L12" s="117"/>
      <c r="M12" s="117"/>
      <c r="N12" s="117"/>
      <c r="O12" s="117"/>
      <c r="P12" s="127" t="s">
        <v>166</v>
      </c>
      <c r="Q12" s="127" t="s">
        <v>167</v>
      </c>
      <c r="R12" s="119">
        <f>I12</f>
        <v>24476.03</v>
      </c>
      <c r="S12" s="127">
        <v>1801005001</v>
      </c>
      <c r="T12" s="115"/>
      <c r="U12" s="115"/>
      <c r="V12" s="122">
        <v>2300</v>
      </c>
      <c r="W12" s="119"/>
      <c r="X12" s="126" t="s">
        <v>154</v>
      </c>
      <c r="Y12" s="114" t="s">
        <v>155</v>
      </c>
      <c r="Z12" s="127" t="s">
        <v>157</v>
      </c>
      <c r="AA12" s="125" t="s">
        <v>159</v>
      </c>
    </row>
    <row r="13" spans="1:27" s="116" customFormat="1" ht="48.75" customHeight="1" x14ac:dyDescent="0.2">
      <c r="A13" s="117">
        <v>15414559</v>
      </c>
      <c r="B13" s="117">
        <v>1058</v>
      </c>
      <c r="C13" s="125" t="s">
        <v>156</v>
      </c>
      <c r="D13" s="124" t="s">
        <v>161</v>
      </c>
      <c r="E13" s="125" t="s">
        <v>153</v>
      </c>
      <c r="F13" s="115" t="s">
        <v>164</v>
      </c>
      <c r="G13" s="115">
        <v>18609591</v>
      </c>
      <c r="H13" s="118">
        <v>2</v>
      </c>
      <c r="I13" s="119">
        <v>5443.31</v>
      </c>
      <c r="J13" s="120">
        <f>H13*I13</f>
        <v>10886.62</v>
      </c>
      <c r="K13" s="123"/>
      <c r="L13" s="117"/>
      <c r="M13" s="117"/>
      <c r="N13" s="117"/>
      <c r="O13" s="117"/>
      <c r="P13" s="127" t="s">
        <v>168</v>
      </c>
      <c r="Q13" s="127" t="s">
        <v>169</v>
      </c>
      <c r="R13" s="119">
        <f>I13</f>
        <v>5443.31</v>
      </c>
      <c r="S13" s="127">
        <v>1801005001</v>
      </c>
      <c r="T13" s="115"/>
      <c r="U13" s="115"/>
      <c r="V13" s="122">
        <f>2300*H13</f>
        <v>4600</v>
      </c>
      <c r="W13" s="119"/>
      <c r="X13" s="126" t="s">
        <v>154</v>
      </c>
      <c r="Y13" s="114" t="s">
        <v>155</v>
      </c>
      <c r="Z13" s="127" t="s">
        <v>157</v>
      </c>
      <c r="AA13" s="125" t="s">
        <v>159</v>
      </c>
    </row>
    <row r="14" spans="1:27" s="116" customFormat="1" ht="48.75" customHeight="1" x14ac:dyDescent="0.2">
      <c r="A14" s="117">
        <v>15458227</v>
      </c>
      <c r="B14" s="117">
        <v>1058</v>
      </c>
      <c r="C14" s="125" t="s">
        <v>156</v>
      </c>
      <c r="D14" s="124" t="s">
        <v>162</v>
      </c>
      <c r="E14" s="125" t="s">
        <v>153</v>
      </c>
      <c r="F14" s="115" t="s">
        <v>164</v>
      </c>
      <c r="G14" s="115" t="s">
        <v>165</v>
      </c>
      <c r="H14" s="118">
        <v>3</v>
      </c>
      <c r="I14" s="119">
        <v>31269.279999999999</v>
      </c>
      <c r="J14" s="120">
        <f>H14*I14</f>
        <v>93807.84</v>
      </c>
      <c r="K14" s="123"/>
      <c r="L14" s="117"/>
      <c r="M14" s="117"/>
      <c r="N14" s="117"/>
      <c r="O14" s="117"/>
      <c r="P14" s="127" t="s">
        <v>166</v>
      </c>
      <c r="Q14" s="127" t="s">
        <v>167</v>
      </c>
      <c r="R14" s="119">
        <f>I14</f>
        <v>31269.279999999999</v>
      </c>
      <c r="S14" s="127">
        <v>1801005001</v>
      </c>
      <c r="T14" s="115"/>
      <c r="U14" s="115"/>
      <c r="V14" s="122">
        <f>2300*H14</f>
        <v>6900</v>
      </c>
      <c r="W14" s="119"/>
      <c r="X14" s="126" t="s">
        <v>154</v>
      </c>
      <c r="Y14" s="114" t="s">
        <v>155</v>
      </c>
      <c r="Z14" s="127" t="s">
        <v>157</v>
      </c>
      <c r="AA14" s="125" t="s">
        <v>159</v>
      </c>
    </row>
    <row r="15" spans="1:27" x14ac:dyDescent="0.2">
      <c r="J15" s="128"/>
      <c r="W15" s="129"/>
    </row>
  </sheetData>
  <autoFilter ref="A11:AA11" xr:uid="{00000000-0009-0000-0000-000001000000}"/>
  <mergeCells count="2">
    <mergeCell ref="A1:O4"/>
    <mergeCell ref="U10:AA10"/>
  </mergeCells>
  <conditionalFormatting sqref="C5:C9">
    <cfRule type="expression" dxfId="17" priority="205" stopIfTrue="1">
      <formula>$C$5="Sucateamento do Ativo"</formula>
    </cfRule>
    <cfRule type="expression" dxfId="16" priority="208" stopIfTrue="1">
      <formula>$C$5=0</formula>
    </cfRule>
  </conditionalFormatting>
  <conditionalFormatting sqref="B11:C11 F11:I11 K11:O11">
    <cfRule type="expression" dxfId="15" priority="303" stopIfTrue="1">
      <formula>$C$5="Bens Móveis"</formula>
    </cfRule>
  </conditionalFormatting>
  <conditionalFormatting sqref="B11:C11 F11:I11 K11:O11">
    <cfRule type="expression" dxfId="14" priority="306" stopIfTrue="1">
      <formula>$C$5="Ativo Imobilizado"</formula>
    </cfRule>
  </conditionalFormatting>
  <conditionalFormatting sqref="K12">
    <cfRule type="expression" dxfId="13" priority="310" stopIfTrue="1">
      <formula>$C$5="Ativo Imobilizado"</formula>
    </cfRule>
    <cfRule type="expression" dxfId="12" priority="311" stopIfTrue="1">
      <formula>$C$5="Bens Móveis"</formula>
    </cfRule>
  </conditionalFormatting>
  <conditionalFormatting sqref="C12">
    <cfRule type="expression" dxfId="11" priority="312" stopIfTrue="1">
      <formula>$C$5="Ativo Imobilizado"</formula>
    </cfRule>
    <cfRule type="expression" dxfId="10" priority="313" stopIfTrue="1">
      <formula>$C$5="Bens Móveis"</formula>
    </cfRule>
  </conditionalFormatting>
  <conditionalFormatting sqref="C11 K11:O11 F11:I11">
    <cfRule type="expression" dxfId="9" priority="314" stopIfTrue="1">
      <formula>$C$5&lt;&gt;"MRO"</formula>
    </cfRule>
  </conditionalFormatting>
  <conditionalFormatting sqref="A11:O11">
    <cfRule type="expression" dxfId="8" priority="329" stopIfTrue="1">
      <formula>$C$5=0</formula>
    </cfRule>
  </conditionalFormatting>
  <conditionalFormatting sqref="K13">
    <cfRule type="expression" dxfId="7" priority="139" stopIfTrue="1">
      <formula>$C$5="Ativo Imobilizado"</formula>
    </cfRule>
    <cfRule type="expression" dxfId="6" priority="140" stopIfTrue="1">
      <formula>$C$5="Bens Móveis"</formula>
    </cfRule>
  </conditionalFormatting>
  <conditionalFormatting sqref="C13">
    <cfRule type="expression" dxfId="5" priority="141" stopIfTrue="1">
      <formula>$C$5="Ativo Imobilizado"</formula>
    </cfRule>
    <cfRule type="expression" dxfId="4" priority="142" stopIfTrue="1">
      <formula>$C$5="Bens Móveis"</formula>
    </cfRule>
  </conditionalFormatting>
  <conditionalFormatting sqref="K14">
    <cfRule type="expression" dxfId="3" priority="135" stopIfTrue="1">
      <formula>$C$5="Ativo Imobilizado"</formula>
    </cfRule>
    <cfRule type="expression" dxfId="2" priority="136" stopIfTrue="1">
      <formula>$C$5="Bens Móveis"</formula>
    </cfRule>
  </conditionalFormatting>
  <conditionalFormatting sqref="C14">
    <cfRule type="expression" dxfId="1" priority="137" stopIfTrue="1">
      <formula>$C$5="Ativo Imobilizado"</formula>
    </cfRule>
    <cfRule type="expression" dxfId="0" priority="138" stopIfTrue="1">
      <formula>$C$5="Bens Móveis"</formula>
    </cfRule>
  </conditionalFormatting>
  <pageMargins left="0.23622047244094491" right="0.23622047244094491" top="0.74803149606299213" bottom="0.74803149606299213" header="0.31496062992125984" footer="0.31496062992125984"/>
  <pageSetup fitToWidth="0" fitToHeight="0" orientation="landscape" r:id="rId1"/>
  <headerFooter>
    <oddFooter>&amp;LAss: _________________________&amp;C&amp;F&amp;R&amp;P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B2:B51"/>
  <sheetViews>
    <sheetView topLeftCell="A25" workbookViewId="0">
      <selection activeCell="B1" sqref="B1"/>
    </sheetView>
  </sheetViews>
  <sheetFormatPr defaultRowHeight="12.75" x14ac:dyDescent="0.2"/>
  <cols>
    <col min="2" max="2" width="31.7109375" bestFit="1" customWidth="1"/>
  </cols>
  <sheetData>
    <row r="2" spans="2:2" x14ac:dyDescent="0.2">
      <c r="B2" s="97" t="s">
        <v>98</v>
      </c>
    </row>
    <row r="3" spans="2:2" x14ac:dyDescent="0.2">
      <c r="B3" s="97" t="s">
        <v>99</v>
      </c>
    </row>
    <row r="4" spans="2:2" x14ac:dyDescent="0.2">
      <c r="B4" s="97" t="s">
        <v>100</v>
      </c>
    </row>
    <row r="5" spans="2:2" x14ac:dyDescent="0.2">
      <c r="B5" s="97" t="s">
        <v>101</v>
      </c>
    </row>
    <row r="6" spans="2:2" x14ac:dyDescent="0.2">
      <c r="B6" s="97" t="s">
        <v>102</v>
      </c>
    </row>
    <row r="7" spans="2:2" x14ac:dyDescent="0.2">
      <c r="B7" s="97" t="s">
        <v>103</v>
      </c>
    </row>
    <row r="8" spans="2:2" x14ac:dyDescent="0.2">
      <c r="B8" s="97" t="s">
        <v>104</v>
      </c>
    </row>
    <row r="9" spans="2:2" x14ac:dyDescent="0.2">
      <c r="B9" s="97" t="s">
        <v>105</v>
      </c>
    </row>
    <row r="10" spans="2:2" x14ac:dyDescent="0.2">
      <c r="B10" s="97" t="s">
        <v>106</v>
      </c>
    </row>
    <row r="11" spans="2:2" x14ac:dyDescent="0.2">
      <c r="B11" s="97" t="s">
        <v>107</v>
      </c>
    </row>
    <row r="12" spans="2:2" x14ac:dyDescent="0.2">
      <c r="B12" s="97" t="s">
        <v>108</v>
      </c>
    </row>
    <row r="13" spans="2:2" x14ac:dyDescent="0.2">
      <c r="B13" s="97" t="s">
        <v>109</v>
      </c>
    </row>
    <row r="14" spans="2:2" x14ac:dyDescent="0.2">
      <c r="B14" s="97" t="s">
        <v>110</v>
      </c>
    </row>
    <row r="15" spans="2:2" x14ac:dyDescent="0.2">
      <c r="B15" s="97" t="s">
        <v>111</v>
      </c>
    </row>
    <row r="16" spans="2:2" x14ac:dyDescent="0.2">
      <c r="B16" s="97" t="s">
        <v>112</v>
      </c>
    </row>
    <row r="17" spans="2:2" x14ac:dyDescent="0.2">
      <c r="B17" s="97" t="s">
        <v>113</v>
      </c>
    </row>
    <row r="18" spans="2:2" x14ac:dyDescent="0.2">
      <c r="B18" s="97" t="s">
        <v>114</v>
      </c>
    </row>
    <row r="19" spans="2:2" x14ac:dyDescent="0.2">
      <c r="B19" s="97" t="s">
        <v>115</v>
      </c>
    </row>
    <row r="20" spans="2:2" x14ac:dyDescent="0.2">
      <c r="B20" s="97" t="s">
        <v>116</v>
      </c>
    </row>
    <row r="21" spans="2:2" x14ac:dyDescent="0.2">
      <c r="B21" s="97" t="s">
        <v>117</v>
      </c>
    </row>
    <row r="22" spans="2:2" x14ac:dyDescent="0.2">
      <c r="B22" s="97" t="s">
        <v>118</v>
      </c>
    </row>
    <row r="23" spans="2:2" x14ac:dyDescent="0.2">
      <c r="B23" s="97" t="s">
        <v>119</v>
      </c>
    </row>
    <row r="24" spans="2:2" x14ac:dyDescent="0.2">
      <c r="B24" s="97" t="s">
        <v>120</v>
      </c>
    </row>
    <row r="25" spans="2:2" x14ac:dyDescent="0.2">
      <c r="B25" s="97" t="s">
        <v>121</v>
      </c>
    </row>
    <row r="26" spans="2:2" x14ac:dyDescent="0.2">
      <c r="B26" s="97" t="s">
        <v>122</v>
      </c>
    </row>
    <row r="27" spans="2:2" x14ac:dyDescent="0.2">
      <c r="B27" s="97" t="s">
        <v>123</v>
      </c>
    </row>
    <row r="28" spans="2:2" x14ac:dyDescent="0.2">
      <c r="B28" s="97" t="s">
        <v>124</v>
      </c>
    </row>
    <row r="29" spans="2:2" x14ac:dyDescent="0.2">
      <c r="B29" s="97" t="s">
        <v>125</v>
      </c>
    </row>
    <row r="30" spans="2:2" x14ac:dyDescent="0.2">
      <c r="B30" s="97" t="s">
        <v>126</v>
      </c>
    </row>
    <row r="31" spans="2:2" x14ac:dyDescent="0.2">
      <c r="B31" s="97" t="s">
        <v>127</v>
      </c>
    </row>
    <row r="32" spans="2:2" x14ac:dyDescent="0.2">
      <c r="B32" s="97" t="s">
        <v>128</v>
      </c>
    </row>
    <row r="33" spans="2:2" x14ac:dyDescent="0.2">
      <c r="B33" s="97" t="s">
        <v>129</v>
      </c>
    </row>
    <row r="34" spans="2:2" x14ac:dyDescent="0.2">
      <c r="B34" s="97" t="s">
        <v>130</v>
      </c>
    </row>
    <row r="35" spans="2:2" x14ac:dyDescent="0.2">
      <c r="B35" s="97" t="s">
        <v>131</v>
      </c>
    </row>
    <row r="36" spans="2:2" x14ac:dyDescent="0.2">
      <c r="B36" s="97" t="s">
        <v>132</v>
      </c>
    </row>
    <row r="37" spans="2:2" x14ac:dyDescent="0.2">
      <c r="B37" s="97" t="s">
        <v>133</v>
      </c>
    </row>
    <row r="38" spans="2:2" x14ac:dyDescent="0.2">
      <c r="B38" s="97" t="s">
        <v>134</v>
      </c>
    </row>
    <row r="39" spans="2:2" x14ac:dyDescent="0.2">
      <c r="B39" s="97" t="s">
        <v>135</v>
      </c>
    </row>
    <row r="40" spans="2:2" x14ac:dyDescent="0.2">
      <c r="B40" s="97" t="s">
        <v>136</v>
      </c>
    </row>
    <row r="41" spans="2:2" x14ac:dyDescent="0.2">
      <c r="B41" s="97" t="s">
        <v>137</v>
      </c>
    </row>
    <row r="42" spans="2:2" x14ac:dyDescent="0.2">
      <c r="B42" s="97" t="s">
        <v>138</v>
      </c>
    </row>
    <row r="43" spans="2:2" x14ac:dyDescent="0.2">
      <c r="B43" s="97" t="s">
        <v>139</v>
      </c>
    </row>
    <row r="44" spans="2:2" x14ac:dyDescent="0.2">
      <c r="B44" s="97" t="s">
        <v>140</v>
      </c>
    </row>
    <row r="45" spans="2:2" x14ac:dyDescent="0.2">
      <c r="B45" s="97" t="s">
        <v>141</v>
      </c>
    </row>
    <row r="46" spans="2:2" x14ac:dyDescent="0.2">
      <c r="B46" s="97" t="s">
        <v>142</v>
      </c>
    </row>
    <row r="47" spans="2:2" x14ac:dyDescent="0.2">
      <c r="B47" s="97" t="s">
        <v>143</v>
      </c>
    </row>
    <row r="48" spans="2:2" x14ac:dyDescent="0.2">
      <c r="B48" s="97" t="s">
        <v>144</v>
      </c>
    </row>
    <row r="49" spans="2:2" x14ac:dyDescent="0.2">
      <c r="B49" s="97" t="s">
        <v>145</v>
      </c>
    </row>
    <row r="50" spans="2:2" x14ac:dyDescent="0.2">
      <c r="B50" s="97" t="s">
        <v>146</v>
      </c>
    </row>
    <row r="51" spans="2:2" x14ac:dyDescent="0.2">
      <c r="B51" s="97" t="s">
        <v>147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9A825A99F6844A300F664B92E1171" ma:contentTypeVersion="4" ma:contentTypeDescription="Crie um novo documento." ma:contentTypeScope="" ma:versionID="b6b0a6514bf45e2c3989336ae16787f0">
  <xsd:schema xmlns:xsd="http://www.w3.org/2001/XMLSchema" xmlns:xs="http://www.w3.org/2001/XMLSchema" xmlns:p="http://schemas.microsoft.com/office/2006/metadata/properties" xmlns:ns2="2524b0cd-427a-4ab6-ac83-0fe62b4af541" targetNamespace="http://schemas.microsoft.com/office/2006/metadata/properties" ma:root="true" ma:fieldsID="72279c36181528fd2d946bfcf730f881" ns2:_="">
    <xsd:import namespace="2524b0cd-427a-4ab6-ac83-0fe62b4af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24b0cd-427a-4ab6-ac83-0fe62b4af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0A38EB-53BD-4354-B11D-03BC8ABEA19C}">
  <ds:schemaRefs>
    <ds:schemaRef ds:uri="http://purl.org/dc/dcmitype/"/>
    <ds:schemaRef ds:uri="2524b0cd-427a-4ab6-ac83-0fe62b4af541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57F9B37-3105-4568-91FD-967BA0C31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24b0cd-427a-4ab6-ac83-0fe62b4af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F2675D-89FF-4ADA-847F-C6F06D4AC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Principal</vt:lpstr>
      <vt:lpstr>Anexo 1</vt:lpstr>
      <vt:lpstr>Lista CMD</vt:lpstr>
      <vt:lpstr>Principal!Area_de_impressao</vt:lpstr>
    </vt:vector>
  </TitlesOfParts>
  <Company>VALE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01477910</dc:creator>
  <cp:lastModifiedBy>Marcio Casagrande</cp:lastModifiedBy>
  <cp:lastPrinted>2019-08-02T12:27:42Z</cp:lastPrinted>
  <dcterms:created xsi:type="dcterms:W3CDTF">2010-02-05T17:37:35Z</dcterms:created>
  <dcterms:modified xsi:type="dcterms:W3CDTF">2021-06-18T16:29:01Z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0x010100B7B9A825A99F6844A300F664B92E1171</vt:lpwstr>
  </property>
</Properties>
</file>