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Resumen de exportación" sheetId="1" r:id="rId4"/>
    <sheet name="codes" sheetId="2" r:id="rId5"/>
    <sheet name="indices" sheetId="3" r:id="rId6"/>
    <sheet name="tabla - c1" sheetId="4" r:id="rId7"/>
    <sheet name="tabla - Cuadrante 2" sheetId="5" r:id="rId8"/>
    <sheet name="tabla - Cuadrante 3" sheetId="6" r:id="rId9"/>
    <sheet name="tabla - Cuadrante 4" sheetId="7" r:id="rId10"/>
    <sheet name="tabla - Dibujos" sheetId="8" r:id="rId11"/>
  </sheets>
</workbook>
</file>

<file path=xl/sharedStrings.xml><?xml version="1.0" encoding="utf-8"?>
<sst xmlns="http://schemas.openxmlformats.org/spreadsheetml/2006/main" uniqueCount="232">
  <si>
    <t>Este documento se ha exportado de Numbers. Cada tabla se ha convertido en una hoja de cálculo de Excel. Los demás objetos de las hojas de Numbers se han colocado en distintas hojas de cálculo. Recuerde que el cálculo de fórmulas puede ser diferente en Excel.</t>
  </si>
  <si>
    <t>Nombre de hoja de Numbers</t>
  </si>
  <si>
    <t>Nombre de tabla de Numbers</t>
  </si>
  <si>
    <t>Nombre de hoja de cálculo de Excel</t>
  </si>
  <si>
    <t>codes</t>
  </si>
  <si>
    <t>Tabla 1</t>
  </si>
  <si>
    <t>INDICE DE SECCIONES Y CAPITULOS</t>
  </si>
  <si>
    <t>REGLAS GENERALES PARA LA INTERPRETACION DEL SISTEMA ARMONIZADO</t>
  </si>
  <si>
    <t>cod</t>
  </si>
  <si>
    <t>descripcion</t>
  </si>
  <si>
    <t>Tratamientos arancelarios especiales</t>
  </si>
  <si>
    <t>Animales vivos</t>
  </si>
  <si>
    <t>Carne y Despojos Comestibles</t>
  </si>
  <si>
    <t>Pescados y crustáceos, moluscos y demás invertebrados acuáticos</t>
  </si>
  <si>
    <t>Leche y productos lácteos; huevos de ave; miel natural; productos comestibles de origen animal, no expresados ni comprendidos en otra parte</t>
  </si>
  <si>
    <t>Los demás productos de origen animal, no expresados ni comprendidos en otra parte</t>
  </si>
  <si>
    <t>Plantas vivas y productos de la floricultura</t>
  </si>
  <si>
    <t>Hortalizas, plantas, raíces y tubérculos alimenticios</t>
  </si>
  <si>
    <t>Frutas y frutos comestibles; cortezas de agrios (cítricos), melones o sandías</t>
  </si>
  <si>
    <t>Café, té, yerba mate y especias</t>
  </si>
  <si>
    <t>Cereales .</t>
  </si>
  <si>
    <t>Productos de la molinería; malta; almidón y fécula; inulina; gluten de trigo</t>
  </si>
  <si>
    <t>Semillas y frutos oleaginosos; semillas y frutos diversos; plantas industriales o medicinales; paja y forraje</t>
  </si>
  <si>
    <t>Gomas, resinas y demás jugos y extractos vegetales</t>
  </si>
  <si>
    <t>Materias trenzables y demás productos de origen vegetal, no expresados ni comprendidos en otra parte</t>
  </si>
  <si>
    <t>Grasas y aceites animales o vegetales; productos de su desdoblamiento; grasas alimenticias elaboradas;ceras de origen animal o vegetal</t>
  </si>
  <si>
    <t>Preparaciones de carne, pescado o de crustáceos, moluscos o demás invertebrados acuáticos</t>
  </si>
  <si>
    <t>Azúcares y artículos de confitería</t>
  </si>
  <si>
    <t>Cacao y sus preparaciones</t>
  </si>
  <si>
    <t>Preparaciones a base de cereales, harina, almidón, fécula o leche; productos de pastelería</t>
  </si>
  <si>
    <t>Preparaciones de hortalizas, frutas u otros frutos o demás partes de plantas</t>
  </si>
  <si>
    <t>Preparaciones alimenticias diversas</t>
  </si>
  <si>
    <t>Bebidas, líquidos alcohólicos y vinagre</t>
  </si>
  <si>
    <t>Residuos y desperdicios de las industrias alimentarias; alimentos preparados para animales</t>
  </si>
  <si>
    <t>Tabaco y sucedáneos del tabaco, elaborados</t>
  </si>
  <si>
    <t>Sal; azufre; tierras y piedras; yesos, cales y cementos</t>
  </si>
  <si>
    <t>Minerales metalíferos, escorias y cenizas</t>
  </si>
  <si>
    <t>Combustibles minerales, aceites minerales y productos de su destilación; materias bituminosas;ceras minerales</t>
  </si>
  <si>
    <t>Productos químicos inorgánicos; compuestos inorgánicos u orgánicos de metal precioso, de elementos radiactivos, de metales de las tierras raras o de isótopos</t>
  </si>
  <si>
    <t>Productos químicos orgánicos</t>
  </si>
  <si>
    <t>Productos farmacéuticos</t>
  </si>
  <si>
    <t>Abonos</t>
  </si>
  <si>
    <t>Extractos curtientes o tintóreos; taninos y sus derivados; pigmentos y demás materias colorantes; pinturas y barnices; mástiques; tintas</t>
  </si>
  <si>
    <t>Aceites esenciales y resinoides; preparaciones de perfumería, tocador o cosmética</t>
  </si>
  <si>
    <t>Jabón, agentes de superficie orgánicos, preparaciones para lavar, preparaciones lubricantes, ceras artificiales, ceras preparadas, productos de limpieza, velas y artículos similares, pastas para modelar, “ceras para odontología” y preparaciones para odontología a base de yeso fraguable</t>
  </si>
  <si>
    <t>Materias albuminóideas; productos a base de almidón o de fécula modificados;colas; enzimas</t>
  </si>
  <si>
    <t>Pólvora y explosivos; artículos de pirotecnia; fósforos (cerillas); aleaciones pirofóricas; materias inflamables</t>
  </si>
  <si>
    <t>Productos fotográficos o cinematográficos</t>
  </si>
  <si>
    <t>Productos diversos de las industrias químicas</t>
  </si>
  <si>
    <t>Plástico y sus manufacturas</t>
  </si>
  <si>
    <t>Caucho sus manufacturas</t>
  </si>
  <si>
    <t>Pieles (excepto la peletería) y cueros</t>
  </si>
  <si>
    <t>Manufacturas de cuero; artículos de talabartería o guarnicionería; artículos de viaje, bolsos de mano (carteras) y continentes similares; manufacturas de tripa</t>
  </si>
  <si>
    <t>Peletería y confecciones de peletería; peletería facticia o artificial</t>
  </si>
  <si>
    <t>Madera, carbón vegetal y manufacturas de madera</t>
  </si>
  <si>
    <t>Corcho y sus manufacturas</t>
  </si>
  <si>
    <t>Manufacturas de espartería o cestería</t>
  </si>
  <si>
    <t>Pasta de Madera o de las demás materias fibrosas celulósicas; papel o cartón para reciclar (desperdicios y desechos)</t>
  </si>
  <si>
    <t>Papel y cartón; manufacturas de pasta de celulosa, de papel o cartón</t>
  </si>
  <si>
    <t>Productos editoriales de la prensa y de las demás industrias gráficas; textos manuscritos o mecanografiados y planos</t>
  </si>
  <si>
    <t>Seda</t>
  </si>
  <si>
    <t>Lana y pelo fino u ordinario; hilados y tejidos de crin</t>
  </si>
  <si>
    <t>Algodón</t>
  </si>
  <si>
    <t>Las demás fibras textiles vegetales; hilados de papel y tejidos de hilados de papel</t>
  </si>
  <si>
    <t>Filamentos sintéticos o artificiales</t>
  </si>
  <si>
    <t>Fibras sintéticas o artificiales discontinuas</t>
  </si>
  <si>
    <t>Guata, fieltro y tela sin tejer, hilados especiales; cordeles, cuerdas y cordajes; artículos de cordelería</t>
  </si>
  <si>
    <t>Alfombras y demás revestimientos para el suelo, de materia textil</t>
  </si>
  <si>
    <t>Tejidos especiales; superficies textiles con mechón insertado; encajes; tapicería; pasamanería; bordados</t>
  </si>
  <si>
    <t>Telas impregnadas, recubiertas, revestidas o estratificadas; artículos técnicos de materia textil</t>
  </si>
  <si>
    <t>Tejidos de punto</t>
  </si>
  <si>
    <t>Prendas y complementos (accesorios), de vestir, de punto</t>
  </si>
  <si>
    <t>Prendas y complementos (accesorios), de vestir, excepto los de punto</t>
  </si>
  <si>
    <t>Los demás artículos textiles confeccionados; juegos prendería y trapos</t>
  </si>
  <si>
    <t>Calzado, polainas y artículos análogos; partes de estos artículos</t>
  </si>
  <si>
    <t>Sombreros, demás tocados y sus partes.</t>
  </si>
  <si>
    <t>Paraguas, sombrillas, quitasoles, bastones, bastones asiento, látigos, fustas y sus partes</t>
  </si>
  <si>
    <t>Plumas y plumón preparados y artículos de plumas o plumón; flores artificiales; manufacturas de cabello</t>
  </si>
  <si>
    <t>Manufacturas de piedra, yeso fraguable, cemento, amianto (asbesto), mica o materias análogas</t>
  </si>
  <si>
    <t>Productos cerámicos</t>
  </si>
  <si>
    <t>Vidrio y sus manufacturas</t>
  </si>
  <si>
    <t>Perlas finas (naturales)* o cultivadas, piedras preciosas o semipreciosas, metales preciosos, electromecánicos) de señalización para vías de comunicación</t>
  </si>
  <si>
    <t>Fundición, hierro y acero .</t>
  </si>
  <si>
    <t>Manufacturas de fundición, hierro o acero</t>
  </si>
  <si>
    <t>Cobre y sus manufacturas</t>
  </si>
  <si>
    <t>Níquel y sus manufacturas</t>
  </si>
  <si>
    <t>Aluminio y sus manufacturas</t>
  </si>
  <si>
    <t>(Reservado para una futura utilización en el Sistema Armonizado)</t>
  </si>
  <si>
    <t>Plomo y sus manufacturas</t>
  </si>
  <si>
    <t>Cinc y sus manufacturas</t>
  </si>
  <si>
    <t>Estaño y sus manufacturas</t>
  </si>
  <si>
    <t>Los demás metales comunes; cermets; manufacturas de estas materias</t>
  </si>
  <si>
    <t>Herramientas y útiles, artículos de cuchillería y cubiertos de mesa, de metal común; partes de estos artículos, de metal común</t>
  </si>
  <si>
    <t>Manufacturas diversas de metal común</t>
  </si>
  <si>
    <t>Reactores nucleares, calderas, máquinas, aparatos y artefactos mecánicos; partes de estas máquinas o aparatos</t>
  </si>
  <si>
    <t>Máquinas, aparatos y material eléctrico, y sus partes; aparatos de grabación o reproducción de sonido, aparatos de grabación o reproducción de imagen y sonido en televisión, y las partes y accesorios de estos aparatos.</t>
  </si>
  <si>
    <t>Vehículos y material para vías férreas o similares, y sus partes; aparatos mecánicos (incluso electromecánicos) de señalización para vías de comunicación</t>
  </si>
  <si>
    <t>Vehículos automóviles, tractores, velocípedos y demás vehículos terrestres; sus partes y accesorios</t>
  </si>
  <si>
    <t>Aeronaves, vehículos espaciales y sus partes</t>
  </si>
  <si>
    <t>Barcos y demás artefactos flotantes</t>
  </si>
  <si>
    <t>Instrumentos y aparatos de óptica. fotografía o cinematografía, de medida, control o precisión; instrumentos y aparatos medicoquirúrgicos; partes y accesorios de estos instrumentos o aparatos</t>
  </si>
  <si>
    <t>Aparatos de relojería y sus partes</t>
  </si>
  <si>
    <t>Instrumentos musicales; sus partes y accesorios</t>
  </si>
  <si>
    <t>Armas, municiones, y sus partes y accesorios</t>
  </si>
  <si>
    <t>Muebles; mobiliario medicoquirúrgico; artículos de cama y similares; aparatos de alumbrado no expresados ni comprendidos en otra parte; anuncios, letreros y placas indicadoras luminosos y artículos similares; construcciones prefabricadas</t>
  </si>
  <si>
    <t>Juguetes, juegos y artículos para recreo o deporte; sus partes y accesorios</t>
  </si>
  <si>
    <t>Objetos de arte o colección y antigüedades</t>
  </si>
  <si>
    <t>(Reservado para usos particulares por las Partes Contratantes)</t>
  </si>
  <si>
    <t>indices</t>
  </si>
  <si>
    <t>Código</t>
  </si>
  <si>
    <t>Descripción</t>
  </si>
  <si>
    <t>Mchipre2011</t>
  </si>
  <si>
    <t>Xchipre2011</t>
  </si>
  <si>
    <t>Mue2011</t>
  </si>
  <si>
    <t>Xue2011</t>
  </si>
  <si>
    <t>scr</t>
  </si>
  <si>
    <t>idep</t>
  </si>
  <si>
    <t>iesp</t>
  </si>
  <si>
    <t>icintra</t>
  </si>
  <si>
    <t>Mchipre_peso</t>
  </si>
  <si>
    <t>Xchipre_peso</t>
  </si>
  <si>
    <r>
      <rPr>
        <sz val="10"/>
        <color indexed="8"/>
        <rFont val="Times New Roman"/>
      </rPr>
      <t>Combustibles minerales, aceites minerales y productos de su destilación; materias bituminosas;ceras minerales</t>
    </r>
  </si>
  <si>
    <r>
      <rPr>
        <sz val="10"/>
        <color indexed="8"/>
        <rFont val="Times New Roman"/>
      </rPr>
      <t>Reactores nucleares, calderas, máquinas, aparatos y artefactos mecánicos; partes de estas máquinas o aparatos</t>
    </r>
  </si>
  <si>
    <r>
      <rPr>
        <sz val="10"/>
        <color indexed="8"/>
        <rFont val="Times New Roman"/>
      </rPr>
      <t>Máquinas, aparatos y material eléctrico, y sus partes; aparatos de grabación o reproducción de sonido, aparatos de grabación o reproducción de imagen y sonido en televisión, y las partes y accesorios de estos aparatos.</t>
    </r>
  </si>
  <si>
    <r>
      <rPr>
        <sz val="10"/>
        <color indexed="8"/>
        <rFont val="Times New Roman"/>
      </rPr>
      <t>Vehículos automóviles, tractores, velocípedos y demás vehículos terrestres; sus partes y accesorios</t>
    </r>
  </si>
  <si>
    <r>
      <rPr>
        <sz val="10"/>
        <color indexed="8"/>
        <rFont val="Times New Roman"/>
      </rPr>
      <t>Productos farmacéuticos</t>
    </r>
  </si>
  <si>
    <r>
      <rPr>
        <sz val="10"/>
        <color indexed="8"/>
        <rFont val="Times New Roman"/>
      </rPr>
      <t>Plástico y sus manufacturas</t>
    </r>
  </si>
  <si>
    <r>
      <rPr>
        <sz val="10"/>
        <color indexed="8"/>
        <rFont val="Times New Roman"/>
      </rPr>
      <t>Muebles; mobiliario medicoquirúrgico; artículos de cama y similares; aparatos de alumbrado no expresados ni comprendidos en otra parte; anuncios, letreros y placas indicadoras luminosos y artículos similares; construcciones prefabricadas</t>
    </r>
  </si>
  <si>
    <r>
      <rPr>
        <sz val="10"/>
        <color indexed="8"/>
        <rFont val="Times New Roman"/>
      </rPr>
      <t>Prendas y complementos (accesorios), de vestir, excepto los de punto</t>
    </r>
  </si>
  <si>
    <r>
      <rPr>
        <sz val="10"/>
        <color indexed="8"/>
        <rFont val="Times New Roman"/>
      </rPr>
      <t>Fundición, hierro y acero .</t>
    </r>
  </si>
  <si>
    <r>
      <rPr>
        <sz val="10"/>
        <color indexed="8"/>
        <rFont val="Times New Roman"/>
      </rPr>
      <t>Cereales .</t>
    </r>
  </si>
  <si>
    <r>
      <rPr>
        <sz val="10"/>
        <color indexed="8"/>
        <rFont val="Times New Roman"/>
      </rPr>
      <t>Bebidas, líquidos alcohólicos y vinagre</t>
    </r>
  </si>
  <si>
    <r>
      <rPr>
        <sz val="10"/>
        <color indexed="8"/>
        <rFont val="Times New Roman"/>
      </rPr>
      <t>Papel y cartón; manufacturas de pasta de celulosa, de papel o cartón</t>
    </r>
  </si>
  <si>
    <r>
      <rPr>
        <sz val="10"/>
        <color indexed="8"/>
        <rFont val="Times New Roman"/>
      </rPr>
      <t>Manufacturas de fundición, hierro o acero</t>
    </r>
  </si>
  <si>
    <r>
      <rPr>
        <sz val="10"/>
        <color indexed="8"/>
        <rFont val="Times New Roman"/>
      </rPr>
      <t>Instrumentos y aparatos de óptica. fotografía o cinematografía, de medida, control o precisión; instrumentos y aparatos medicoquirúrgicos; partes y accesorios de estos instrumentos o aparatos</t>
    </r>
  </si>
  <si>
    <r>
      <rPr>
        <sz val="10"/>
        <color indexed="8"/>
        <rFont val="Times New Roman"/>
      </rPr>
      <t>Prendas y complementos (accesorios), de vestir, de punto</t>
    </r>
  </si>
  <si>
    <r>
      <rPr>
        <sz val="10"/>
        <color indexed="8"/>
        <rFont val="Times New Roman"/>
      </rPr>
      <t>Aceites esenciales y resinoides; preparaciones de perfumería, tocador o cosmética</t>
    </r>
  </si>
  <si>
    <r>
      <rPr>
        <sz val="10"/>
        <color indexed="8"/>
        <rFont val="Times New Roman"/>
      </rPr>
      <t>Tabaco y sucedáneos del tabaco, elaborados</t>
    </r>
  </si>
  <si>
    <r>
      <rPr>
        <sz val="10"/>
        <color indexed="8"/>
        <rFont val="Times New Roman"/>
      </rPr>
      <t>Residuos y desperdicios de las industrias alimentarias; alimentos preparados para animales</t>
    </r>
  </si>
  <si>
    <r>
      <rPr>
        <sz val="10"/>
        <color indexed="8"/>
        <rFont val="Times New Roman"/>
      </rPr>
      <t>Preparaciones a base de cereales, harina, almidón, fécula o leche; productos de pastelería</t>
    </r>
  </si>
  <si>
    <r>
      <rPr>
        <sz val="10"/>
        <color indexed="8"/>
        <rFont val="Times New Roman"/>
      </rPr>
      <t>Preparaciones alimenticias diversas</t>
    </r>
  </si>
  <si>
    <r>
      <rPr>
        <sz val="10"/>
        <color indexed="8"/>
        <rFont val="Times New Roman"/>
      </rPr>
      <t>Calzado, polainas y artículos análogos; partes de estos artículos</t>
    </r>
  </si>
  <si>
    <r>
      <rPr>
        <sz val="10"/>
        <color indexed="8"/>
        <rFont val="Times New Roman"/>
      </rPr>
      <t>(Reservado para usos particulares por las Partes Contratantes)</t>
    </r>
  </si>
  <si>
    <r>
      <rPr>
        <sz val="10"/>
        <color indexed="8"/>
        <rFont val="Times New Roman"/>
      </rPr>
      <t>Madera, carbón vegetal y manufacturas de madera</t>
    </r>
  </si>
  <si>
    <r>
      <rPr>
        <sz val="10"/>
        <color indexed="8"/>
        <rFont val="Times New Roman"/>
      </rPr>
      <t>Leche y productos lácteos; huevos de ave; miel natural; productos comestibles de origen animal, no expresados ni comprendidos en otra parte</t>
    </r>
  </si>
  <si>
    <r>
      <rPr>
        <sz val="10"/>
        <color indexed="8"/>
        <rFont val="Times New Roman"/>
      </rPr>
      <t>Caucho sus manufacturas</t>
    </r>
  </si>
  <si>
    <r>
      <rPr>
        <sz val="10"/>
        <color indexed="8"/>
        <rFont val="Times New Roman"/>
      </rPr>
      <t>Productos químicos orgánicos</t>
    </r>
  </si>
  <si>
    <r>
      <rPr>
        <sz val="10"/>
        <color indexed="8"/>
        <rFont val="Times New Roman"/>
      </rPr>
      <t>Productos cerámicos</t>
    </r>
  </si>
  <si>
    <r>
      <rPr>
        <sz val="10"/>
        <color indexed="8"/>
        <rFont val="Times New Roman"/>
      </rPr>
      <t>Aluminio y sus manufacturas</t>
    </r>
  </si>
  <si>
    <r>
      <rPr>
        <sz val="10"/>
        <color indexed="8"/>
        <rFont val="Times New Roman"/>
      </rPr>
      <t>Jabón, agentes de superficie orgánicos, preparaciones para lavar, preparaciones lubricantes, ceras artificiales, ceras preparadas, productos de limpieza, velas y artículos similares, pastas para modelar, “ceras para odontología” y preparaciones para odontología a base de yeso fraguable</t>
    </r>
  </si>
  <si>
    <r>
      <rPr>
        <sz val="10"/>
        <color indexed="8"/>
        <rFont val="Times New Roman"/>
      </rPr>
      <t>Carne y Despojos Comestibles</t>
    </r>
  </si>
  <si>
    <r>
      <rPr>
        <sz val="10"/>
        <color indexed="8"/>
        <rFont val="Times New Roman"/>
      </rPr>
      <t>Juguetes, juegos y artículos para recreo o deporte; sus partes y accesorios</t>
    </r>
  </si>
  <si>
    <r>
      <rPr>
        <sz val="10"/>
        <color indexed="8"/>
        <rFont val="Times New Roman"/>
      </rPr>
      <t>Frutas y frutos comestibles; cortezas de agrios (cítricos), melones o sandías</t>
    </r>
  </si>
  <si>
    <r>
      <rPr>
        <sz val="10"/>
        <color indexed="8"/>
        <rFont val="Times New Roman"/>
      </rPr>
      <t>Pescados y crustáceos, moluscos y demás invertebrados acuáticos</t>
    </r>
  </si>
  <si>
    <r>
      <rPr>
        <sz val="10"/>
        <color indexed="8"/>
        <rFont val="Times New Roman"/>
      </rPr>
      <t>Manufacturas de piedra, yeso fraguable, cemento, amianto (asbesto), mica o materias análogas</t>
    </r>
  </si>
  <si>
    <r>
      <rPr>
        <sz val="10"/>
        <color indexed="8"/>
        <rFont val="Times New Roman"/>
      </rPr>
      <t>Productos diversos de las industrias químicas</t>
    </r>
  </si>
  <si>
    <r>
      <rPr>
        <sz val="10"/>
        <color indexed="8"/>
        <rFont val="Times New Roman"/>
      </rPr>
      <t>Preparaciones de hortalizas, frutas u otros frutos o demás partes de plantas</t>
    </r>
  </si>
  <si>
    <r>
      <rPr>
        <sz val="10"/>
        <color indexed="8"/>
        <rFont val="Times New Roman"/>
      </rPr>
      <t>Grasas y aceites animales o vegetales; productos de su desdoblamiento; grasas alimenticias elaboradas;ceras de origen animal o vegetal</t>
    </r>
  </si>
  <si>
    <r>
      <rPr>
        <sz val="10"/>
        <color indexed="8"/>
        <rFont val="Times New Roman"/>
      </rPr>
      <t>Extractos curtientes o tintóreos; taninos y sus derivados; pigmentos y demás materias colorantes; pinturas y barnices; mástiques; tintas</t>
    </r>
  </si>
  <si>
    <r>
      <rPr>
        <sz val="10"/>
        <color indexed="8"/>
        <rFont val="Times New Roman"/>
      </rPr>
      <t>Perlas finas (naturales)* o cultivadas, piedras preciosas o semipreciosas, metales preciosos, electromecánicos) de señalización para vías de comunicación</t>
    </r>
  </si>
  <si>
    <r>
      <rPr>
        <sz val="10"/>
        <color indexed="8"/>
        <rFont val="Times New Roman"/>
      </rPr>
      <t>Productos editoriales de la prensa y de las demás industrias gráficas; textos manuscritos o mecanografiados y planos</t>
    </r>
  </si>
  <si>
    <r>
      <rPr>
        <sz val="10"/>
        <color indexed="8"/>
        <rFont val="Times New Roman"/>
      </rPr>
      <t>Preparaciones de carne, pescado o de crustáceos, moluscos o demás invertebrados acuáticos</t>
    </r>
  </si>
  <si>
    <r>
      <rPr>
        <sz val="10"/>
        <color indexed="8"/>
        <rFont val="Times New Roman"/>
      </rPr>
      <t>Manufacturas de cuero; artículos de talabartería o guarnicionería; artículos de viaje, bolsos de mano (carteras) y continentes similares; manufacturas de tripa</t>
    </r>
  </si>
  <si>
    <r>
      <rPr>
        <sz val="10"/>
        <color indexed="8"/>
        <rFont val="Times New Roman"/>
      </rPr>
      <t>Vidrio y sus manufacturas</t>
    </r>
  </si>
  <si>
    <r>
      <rPr>
        <sz val="10"/>
        <color indexed="8"/>
        <rFont val="Times New Roman"/>
      </rPr>
      <t>Cacao y sus preparaciones</t>
    </r>
  </si>
  <si>
    <r>
      <rPr>
        <sz val="10"/>
        <color indexed="8"/>
        <rFont val="Times New Roman"/>
      </rPr>
      <t>Hortalizas, plantas, raíces y tubérculos alimenticios</t>
    </r>
  </si>
  <si>
    <r>
      <rPr>
        <sz val="10"/>
        <color indexed="8"/>
        <rFont val="Times New Roman"/>
      </rPr>
      <t>Azúcares y artículos de confitería</t>
    </r>
  </si>
  <si>
    <r>
      <rPr>
        <sz val="10"/>
        <color indexed="8"/>
        <rFont val="Times New Roman"/>
      </rPr>
      <t>Los demás artículos textiles confeccionados; juegos prendería y trapos</t>
    </r>
  </si>
  <si>
    <r>
      <rPr>
        <sz val="10"/>
        <color indexed="8"/>
        <rFont val="Times New Roman"/>
      </rPr>
      <t>Manufacturas diversas de metal común</t>
    </r>
  </si>
  <si>
    <r>
      <rPr>
        <sz val="10"/>
        <color indexed="8"/>
        <rFont val="Times New Roman"/>
      </rPr>
      <t>Aeronaves, vehículos espaciales y sus partes</t>
    </r>
  </si>
  <si>
    <r>
      <rPr>
        <sz val="10"/>
        <color indexed="8"/>
        <rFont val="Times New Roman"/>
      </rPr>
      <t>Aparatos de relojería y sus partes</t>
    </r>
  </si>
  <si>
    <r>
      <rPr>
        <sz val="10"/>
        <color indexed="8"/>
        <rFont val="Times New Roman"/>
      </rPr>
      <t>Herramientas y útiles, artículos de cuchillería y cubiertos de mesa, de metal común; partes de estos artículos, de metal común</t>
    </r>
  </si>
  <si>
    <r>
      <rPr>
        <sz val="10"/>
        <color indexed="8"/>
        <rFont val="Times New Roman"/>
      </rPr>
      <t>Cobre y sus manufacturas</t>
    </r>
  </si>
  <si>
    <r>
      <rPr>
        <sz val="10"/>
        <color indexed="8"/>
        <rFont val="Times New Roman"/>
      </rPr>
      <t>Abonos</t>
    </r>
  </si>
  <si>
    <r>
      <rPr>
        <sz val="10"/>
        <color indexed="8"/>
        <rFont val="Times New Roman"/>
      </rPr>
      <t>Plantas vivas y productos de la floricultura</t>
    </r>
  </si>
  <si>
    <r>
      <rPr>
        <sz val="10"/>
        <color indexed="8"/>
        <rFont val="Times New Roman"/>
      </rPr>
      <t>Armas, municiones, y sus partes y accesorios</t>
    </r>
  </si>
  <si>
    <r>
      <rPr>
        <sz val="10"/>
        <color indexed="8"/>
        <rFont val="Times New Roman"/>
      </rPr>
      <t>Café, té, yerba mate y especias</t>
    </r>
  </si>
  <si>
    <r>
      <rPr>
        <sz val="10"/>
        <color indexed="8"/>
        <rFont val="Times New Roman"/>
      </rPr>
      <t>Productos químicos inorgánicos; compuestos inorgánicos u orgánicos de metal precioso, de elementos radiactivos, de metales de las tierras raras o de isótopos</t>
    </r>
  </si>
  <si>
    <r>
      <rPr>
        <sz val="10"/>
        <color indexed="8"/>
        <rFont val="Times New Roman"/>
      </rPr>
      <t>Sal; azufre; tierras y piedras; yesos, cales y cementos</t>
    </r>
  </si>
  <si>
    <r>
      <rPr>
        <sz val="10"/>
        <color indexed="8"/>
        <rFont val="Times New Roman"/>
      </rPr>
      <t>Semillas y frutos oleaginosos; semillas y frutos diversos; plantas industriales o medicinales; paja y forraje</t>
    </r>
  </si>
  <si>
    <r>
      <rPr>
        <sz val="10"/>
        <color indexed="8"/>
        <rFont val="Times New Roman"/>
      </rPr>
      <t>Barcos y demás artefactos flotantes</t>
    </r>
  </si>
  <si>
    <r>
      <rPr>
        <sz val="10"/>
        <color indexed="8"/>
        <rFont val="Times New Roman"/>
      </rPr>
      <t>Productos de la molinería; malta; almidón y fécula; inulina; gluten de trigo</t>
    </r>
  </si>
  <si>
    <r>
      <rPr>
        <sz val="10"/>
        <color indexed="8"/>
        <rFont val="Times New Roman"/>
      </rPr>
      <t>Materias albuminóideas; productos a base de almidón o de fécula modificados;colas; enzimas</t>
    </r>
  </si>
  <si>
    <r>
      <rPr>
        <sz val="10"/>
        <color indexed="8"/>
        <rFont val="Times New Roman"/>
      </rPr>
      <t>Alfombras y demás revestimientos para el suelo, de materia textil</t>
    </r>
  </si>
  <si>
    <r>
      <rPr>
        <sz val="10"/>
        <color indexed="8"/>
        <rFont val="Times New Roman"/>
      </rPr>
      <t>Guata, fieltro y tela sin tejer, hilados especiales; cordeles, cuerdas y cordajes; artículos de cordelería</t>
    </r>
  </si>
  <si>
    <r>
      <rPr>
        <sz val="10"/>
        <color indexed="8"/>
        <rFont val="Times New Roman"/>
      </rPr>
      <t>Productos fotográficos o cinematográficos</t>
    </r>
  </si>
  <si>
    <r>
      <rPr>
        <sz val="10"/>
        <color indexed="8"/>
        <rFont val="Times New Roman"/>
      </rPr>
      <t>Fibras sintéticas o artificiales discontinuas</t>
    </r>
  </si>
  <si>
    <r>
      <rPr>
        <sz val="10"/>
        <color indexed="8"/>
        <rFont val="Times New Roman"/>
      </rPr>
      <t>Telas impregnadas, recubiertas, revestidas o estratificadas; artículos técnicos de materia textil</t>
    </r>
  </si>
  <si>
    <r>
      <rPr>
        <sz val="10"/>
        <color indexed="8"/>
        <rFont val="Times New Roman"/>
      </rPr>
      <t>Pólvora y explosivos; artículos de pirotecnia; fósforos (cerillas); aleaciones pirofóricas; materias inflamables</t>
    </r>
  </si>
  <si>
    <r>
      <rPr>
        <sz val="10"/>
        <color indexed="8"/>
        <rFont val="Times New Roman"/>
      </rPr>
      <t>Filamentos sintéticos o artificiales</t>
    </r>
  </si>
  <si>
    <r>
      <rPr>
        <sz val="10"/>
        <color indexed="8"/>
        <rFont val="Times New Roman"/>
      </rPr>
      <t>Peletería y confecciones de peletería; peletería facticia o artificial</t>
    </r>
  </si>
  <si>
    <r>
      <rPr>
        <sz val="10"/>
        <color indexed="8"/>
        <rFont val="Times New Roman"/>
      </rPr>
      <t>Sombreros, demás tocados y sus partes.</t>
    </r>
  </si>
  <si>
    <r>
      <rPr>
        <sz val="10"/>
        <color indexed="8"/>
        <rFont val="Times New Roman"/>
      </rPr>
      <t>Instrumentos musicales; sus partes y accesorios</t>
    </r>
  </si>
  <si>
    <r>
      <rPr>
        <sz val="10"/>
        <color indexed="8"/>
        <rFont val="Times New Roman"/>
      </rPr>
      <t>Algodón</t>
    </r>
  </si>
  <si>
    <r>
      <rPr>
        <sz val="10"/>
        <color indexed="8"/>
        <rFont val="Times New Roman"/>
      </rPr>
      <t>Los demás productos de origen animal, no expresados ni comprendidos en otra parte</t>
    </r>
  </si>
  <si>
    <r>
      <rPr>
        <sz val="10"/>
        <color indexed="8"/>
        <rFont val="Times New Roman"/>
      </rPr>
      <t>Animales vivos</t>
    </r>
  </si>
  <si>
    <r>
      <rPr>
        <sz val="10"/>
        <color indexed="8"/>
        <rFont val="Times New Roman"/>
      </rPr>
      <t>Tejidos especiales; superficies textiles con mechón insertado; encajes; tapicería; pasamanería; bordados</t>
    </r>
  </si>
  <si>
    <r>
      <rPr>
        <sz val="10"/>
        <color indexed="8"/>
        <rFont val="Times New Roman"/>
      </rPr>
      <t>Tejidos de punto</t>
    </r>
  </si>
  <si>
    <r>
      <rPr>
        <sz val="10"/>
        <color indexed="8"/>
        <rFont val="Times New Roman"/>
      </rPr>
      <t>Paraguas, sombrillas, quitasoles, bastones, bastones asiento, látigos, fustas y sus partes</t>
    </r>
  </si>
  <si>
    <r>
      <rPr>
        <sz val="10"/>
        <color indexed="8"/>
        <rFont val="Times New Roman"/>
      </rPr>
      <t>Plumas y plumón preparados y artículos de plumas o plumón; flores artificiales; manufacturas de cabello</t>
    </r>
  </si>
  <si>
    <r>
      <rPr>
        <sz val="10"/>
        <color indexed="8"/>
        <rFont val="Times New Roman"/>
      </rPr>
      <t>Objetos de arte o colección y antigüedades</t>
    </r>
  </si>
  <si>
    <r>
      <rPr>
        <sz val="10"/>
        <color indexed="8"/>
        <rFont val="Times New Roman"/>
      </rPr>
      <t>Gomas, resinas y demás jugos y extractos vegetales</t>
    </r>
  </si>
  <si>
    <r>
      <rPr>
        <sz val="10"/>
        <color indexed="8"/>
        <rFont val="Times New Roman"/>
      </rPr>
      <t>Minerales metalíferos, escorias y cenizas</t>
    </r>
  </si>
  <si>
    <r>
      <rPr>
        <sz val="10"/>
        <color indexed="8"/>
        <rFont val="Times New Roman"/>
      </rPr>
      <t>Corcho y sus manufacturas</t>
    </r>
  </si>
  <si>
    <r>
      <rPr>
        <sz val="10"/>
        <color indexed="8"/>
        <rFont val="Times New Roman"/>
      </rPr>
      <t>Manufacturas de espartería o cestería</t>
    </r>
  </si>
  <si>
    <r>
      <rPr>
        <sz val="10"/>
        <color indexed="8"/>
        <rFont val="Times New Roman"/>
      </rPr>
      <t>Seda</t>
    </r>
  </si>
  <si>
    <r>
      <rPr>
        <sz val="10"/>
        <color indexed="8"/>
        <rFont val="Times New Roman"/>
      </rPr>
      <t>Las demás fibras textiles vegetales; hilados de papel y tejidos de hilados de papel</t>
    </r>
  </si>
  <si>
    <r>
      <rPr>
        <sz val="10"/>
        <color indexed="8"/>
        <rFont val="Times New Roman"/>
      </rPr>
      <t>Cinc y sus manufacturas</t>
    </r>
  </si>
  <si>
    <r>
      <rPr>
        <sz val="10"/>
        <color indexed="8"/>
        <rFont val="Times New Roman"/>
      </rPr>
      <t>Pasta de Madera o de las demás materias fibrosas celulósicas; papel o cartón para reciclar (desperdicios y desechos)</t>
    </r>
  </si>
  <si>
    <r>
      <rPr>
        <sz val="10"/>
        <color indexed="8"/>
        <rFont val="Times New Roman"/>
      </rPr>
      <t>Pieles (excepto la peletería) y cueros</t>
    </r>
  </si>
  <si>
    <r>
      <rPr>
        <sz val="10"/>
        <color indexed="8"/>
        <rFont val="Times New Roman"/>
      </rPr>
      <t>Plomo y sus manufacturas</t>
    </r>
  </si>
  <si>
    <r>
      <rPr>
        <sz val="10"/>
        <color indexed="8"/>
        <rFont val="Times New Roman"/>
      </rPr>
      <t>Materias trenzables y demás productos de origen vegetal, no expresados ni comprendidos en otra parte</t>
    </r>
  </si>
  <si>
    <r>
      <rPr>
        <sz val="10"/>
        <color indexed="8"/>
        <rFont val="Times New Roman"/>
      </rPr>
      <t>Lana y pelo fino u ordinario; hilados y tejidos de crin</t>
    </r>
  </si>
  <si>
    <r>
      <rPr>
        <sz val="10"/>
        <color indexed="8"/>
        <rFont val="Times New Roman"/>
      </rPr>
      <t>Níquel y sus manufacturas</t>
    </r>
  </si>
  <si>
    <r>
      <rPr>
        <sz val="10"/>
        <color indexed="8"/>
        <rFont val="Times New Roman"/>
      </rPr>
      <t>(Reservado para una futura utilización en el Sistema Armonizado)</t>
    </r>
  </si>
  <si>
    <r>
      <rPr>
        <sz val="10"/>
        <color indexed="8"/>
        <rFont val="Times New Roman"/>
      </rPr>
      <t>Estaño y sus manufacturas</t>
    </r>
  </si>
  <si>
    <r>
      <rPr>
        <sz val="10"/>
        <color indexed="8"/>
        <rFont val="Times New Roman"/>
      </rPr>
      <t>Los demás metales comunes; cermets; manufacturas de estas materias</t>
    </r>
  </si>
  <si>
    <r>
      <rPr>
        <sz val="10"/>
        <color indexed="8"/>
        <rFont val="Times New Roman"/>
      </rPr>
      <t>Vehículos y material para vías férreas o similares, y sus partes; aparatos mecánicos (incluso electromecánicos) de señalización para vías de comunicación</t>
    </r>
  </si>
  <si>
    <t>total</t>
  </si>
  <si>
    <t>tabla</t>
  </si>
  <si>
    <t>c1</t>
  </si>
  <si>
    <t>tabla - c1</t>
  </si>
  <si>
    <t>Cuadrante 2</t>
  </si>
  <si>
    <t>tabla - Cuadrante 2</t>
  </si>
  <si>
    <t>Cuadrante 3</t>
  </si>
  <si>
    <t>tabla - Cuadrante 3</t>
  </si>
  <si>
    <t>Cuadrante 4</t>
  </si>
  <si>
    <t>tabla - Cuadrante 4</t>
  </si>
  <si>
    <t>“Todos los dibujos de la hoja”</t>
  </si>
  <si>
    <t>tabla - Dibujos</t>
  </si>
  <si/>
  <si/>
</sst>
</file>

<file path=xl/styles.xml><?xml version="1.0" encoding="utf-8"?>
<styleSheet xmlns="http://schemas.openxmlformats.org/spreadsheetml/2006/main">
  <numFmts count="2">
    <numFmt numFmtId="0" formatCode="General"/>
    <numFmt numFmtId="59" formatCode="0.00&quot; &quot;%"/>
  </numFmts>
  <fonts count="13">
    <font>
      <sz val="10"/>
      <color indexed="8"/>
      <name val="Helvetica"/>
    </font>
    <font>
      <sz val="12"/>
      <color indexed="8"/>
      <name val="Helvetica"/>
    </font>
    <font>
      <sz val="14"/>
      <color indexed="8"/>
      <name val="Helvetica"/>
    </font>
    <font>
      <sz val="12"/>
      <color indexed="8"/>
      <name val="Times New Roman"/>
    </font>
    <font>
      <u val="single"/>
      <sz val="12"/>
      <color indexed="11"/>
      <name val="Helvetica"/>
    </font>
    <font>
      <sz val="10"/>
      <color indexed="8"/>
      <name val="Arial"/>
    </font>
    <font>
      <sz val="13"/>
      <color indexed="8"/>
      <name val="Arial"/>
    </font>
    <font>
      <sz val="11"/>
      <color indexed="8"/>
      <name val="Calibri"/>
    </font>
    <font>
      <sz val="10"/>
      <color indexed="8"/>
      <name val="Times New Roman"/>
    </font>
    <font>
      <sz val="11"/>
      <color indexed="8"/>
      <name val="Cambria"/>
    </font>
    <font>
      <sz val="12"/>
      <color indexed="12"/>
      <name val="Times New Roman"/>
    </font>
    <font>
      <sz val="11"/>
      <color indexed="8"/>
      <name val="Times New Roman"/>
    </font>
    <font>
      <shadow val="1"/>
      <sz val="12"/>
      <color indexed="12"/>
      <name val="Times New Roman"/>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s>
  <borders count="23">
    <border>
      <left/>
      <right/>
      <top/>
      <bottom/>
      <diagonal/>
    </border>
    <border>
      <left style="thin">
        <color indexed="13"/>
      </left>
      <right style="thin">
        <color indexed="13"/>
      </right>
      <top style="thin">
        <color indexed="13"/>
      </top>
      <bottom style="thin">
        <color indexed="13"/>
      </bottom>
      <diagonal/>
    </border>
    <border>
      <left style="thin">
        <color indexed="12"/>
      </left>
      <right>
        <color indexed="8"/>
      </right>
      <top style="thin">
        <color indexed="12"/>
      </top>
      <bottom style="thin">
        <color indexed="14"/>
      </bottom>
      <diagonal/>
    </border>
    <border>
      <left>
        <color indexed="8"/>
      </left>
      <right>
        <color indexed="8"/>
      </right>
      <top style="thin">
        <color indexed="12"/>
      </top>
      <bottom style="thin">
        <color indexed="14"/>
      </bottom>
      <diagonal/>
    </border>
    <border>
      <left>
        <color indexed="8"/>
      </left>
      <right style="thin">
        <color indexed="12"/>
      </right>
      <top style="thin">
        <color indexed="12"/>
      </top>
      <bottom style="thin">
        <color indexed="14"/>
      </bottom>
      <diagonal/>
    </border>
    <border>
      <left style="thin">
        <color indexed="12"/>
      </left>
      <right>
        <color indexed="8"/>
      </right>
      <top style="thin">
        <color indexed="14"/>
      </top>
      <bottom>
        <color indexed="8"/>
      </bottom>
      <diagonal/>
    </border>
    <border>
      <left>
        <color indexed="8"/>
      </left>
      <right>
        <color indexed="8"/>
      </right>
      <top style="thin">
        <color indexed="14"/>
      </top>
      <bottom>
        <color indexed="8"/>
      </bottom>
      <diagonal/>
    </border>
    <border>
      <left>
        <color indexed="8"/>
      </left>
      <right style="thin">
        <color indexed="12"/>
      </right>
      <top style="thin">
        <color indexed="14"/>
      </top>
      <bottom>
        <color indexed="8"/>
      </bottom>
      <diagonal/>
    </border>
    <border>
      <left style="thin">
        <color indexed="12"/>
      </left>
      <right>
        <color indexed="8"/>
      </right>
      <top>
        <color indexed="8"/>
      </top>
      <bottom>
        <color indexed="8"/>
      </bottom>
      <diagonal/>
    </border>
    <border>
      <left>
        <color indexed="8"/>
      </left>
      <right>
        <color indexed="8"/>
      </right>
      <top>
        <color indexed="8"/>
      </top>
      <bottom>
        <color indexed="8"/>
      </bottom>
      <diagonal/>
    </border>
    <border>
      <left>
        <color indexed="8"/>
      </left>
      <right style="thin">
        <color indexed="12"/>
      </right>
      <top>
        <color indexed="8"/>
      </top>
      <bottom>
        <color indexed="8"/>
      </bottom>
      <diagonal/>
    </border>
    <border>
      <left style="thin">
        <color indexed="12"/>
      </left>
      <right>
        <color indexed="8"/>
      </right>
      <top>
        <color indexed="8"/>
      </top>
      <bottom style="thin">
        <color indexed="12"/>
      </bottom>
      <diagonal/>
    </border>
    <border>
      <left>
        <color indexed="8"/>
      </left>
      <right>
        <color indexed="8"/>
      </right>
      <top>
        <color indexed="8"/>
      </top>
      <bottom style="thin">
        <color indexed="12"/>
      </bottom>
      <diagonal/>
    </border>
    <border>
      <left>
        <color indexed="8"/>
      </left>
      <right style="thin">
        <color indexed="12"/>
      </right>
      <top>
        <color indexed="8"/>
      </top>
      <bottom style="thin">
        <color indexed="12"/>
      </bottom>
      <diagonal/>
    </border>
    <border>
      <left style="thin">
        <color indexed="12"/>
      </left>
      <right>
        <color indexed="8"/>
      </right>
      <top style="thin">
        <color indexed="12"/>
      </top>
      <bottom>
        <color indexed="8"/>
      </bottom>
      <diagonal/>
    </border>
    <border>
      <left>
        <color indexed="8"/>
      </left>
      <right>
        <color indexed="8"/>
      </right>
      <top style="thin">
        <color indexed="12"/>
      </top>
      <bottom>
        <color indexed="8"/>
      </bottom>
      <diagonal/>
    </border>
    <border>
      <left>
        <color indexed="8"/>
      </left>
      <right style="thin">
        <color indexed="12"/>
      </right>
      <top style="thin">
        <color indexed="12"/>
      </top>
      <bottom>
        <color indexed="8"/>
      </bottom>
      <diagonal/>
    </border>
    <border>
      <left style="thin">
        <color indexed="12"/>
      </left>
      <right>
        <color indexed="8"/>
      </right>
      <top style="thin">
        <color indexed="12"/>
      </top>
      <bottom style="thin">
        <color indexed="8"/>
      </bottom>
      <diagonal/>
    </border>
    <border>
      <left>
        <color indexed="8"/>
      </left>
      <right>
        <color indexed="8"/>
      </right>
      <top style="thin">
        <color indexed="12"/>
      </top>
      <bottom style="thin">
        <color indexed="8"/>
      </bottom>
      <diagonal/>
    </border>
    <border>
      <left>
        <color indexed="8"/>
      </left>
      <right style="thin">
        <color indexed="12"/>
      </right>
      <top style="thin">
        <color indexed="12"/>
      </top>
      <bottom style="thin">
        <color indexed="8"/>
      </bottom>
      <diagonal/>
    </border>
    <border>
      <left style="thin">
        <color indexed="12"/>
      </left>
      <right>
        <color indexed="8"/>
      </right>
      <top style="thin">
        <color indexed="8"/>
      </top>
      <bottom>
        <color indexed="8"/>
      </bottom>
      <diagonal/>
    </border>
    <border>
      <left>
        <color indexed="8"/>
      </left>
      <right>
        <color indexed="8"/>
      </right>
      <top style="thin">
        <color indexed="8"/>
      </top>
      <bottom>
        <color indexed="8"/>
      </bottom>
      <diagonal/>
    </border>
    <border>
      <left>
        <color indexed="8"/>
      </left>
      <right style="thin">
        <color indexed="12"/>
      </right>
      <top style="thin">
        <color indexed="8"/>
      </top>
      <bottom>
        <color indexed="8"/>
      </bottom>
      <diagonal/>
    </border>
  </borders>
  <cellStyleXfs count="1">
    <xf numFmtId="0" fontId="0" applyNumberFormat="0" applyFont="1" applyFill="0" applyBorder="0" applyAlignment="1" applyProtection="0">
      <alignment vertical="top" wrapText="1"/>
    </xf>
  </cellStyleXfs>
  <cellXfs count="69">
    <xf numFmtId="0" fontId="0" applyNumberFormat="0" applyFont="1" applyFill="0" applyBorder="0" applyAlignment="1" applyProtection="0">
      <alignment vertical="top" wrapText="1"/>
    </xf>
    <xf numFmtId="0" fontId="1" applyNumberFormat="0" applyFont="1" applyFill="0" applyBorder="0" applyAlignment="1" applyProtection="0">
      <alignment vertical="top" wrapText="1"/>
    </xf>
    <xf numFmtId="0" fontId="2" applyNumberFormat="0" applyFont="1" applyFill="0" applyBorder="0" applyAlignment="0" applyProtection="0"/>
    <xf numFmtId="0" fontId="1" fillId="2" applyNumberFormat="0" applyFont="1" applyFill="1" applyBorder="0" applyAlignment="0" applyProtection="0"/>
    <xf numFmtId="0" fontId="1" fillId="3" applyNumberFormat="0" applyFont="1" applyFill="1" applyBorder="0" applyAlignment="0" applyProtection="0"/>
    <xf numFmtId="0" fontId="4" fillId="3" applyNumberFormat="0" applyFont="1" applyFill="1" applyBorder="0" applyAlignment="0" applyProtection="0"/>
    <xf numFmtId="0" fontId="5" applyNumberFormat="1" applyFont="1" applyFill="0" applyBorder="0" applyAlignment="1" applyProtection="0">
      <alignment vertical="bottom"/>
    </xf>
    <xf numFmtId="49" fontId="7" fillId="4" borderId="1" applyNumberFormat="1" applyFont="1" applyFill="1" applyBorder="1" applyAlignment="1" applyProtection="0">
      <alignment vertical="center"/>
    </xf>
    <xf numFmtId="0" fontId="7" fillId="4" borderId="1" applyNumberFormat="0" applyFont="1" applyFill="1" applyBorder="1" applyAlignment="1" applyProtection="0">
      <alignment vertical="center" wrapText="1"/>
    </xf>
    <xf numFmtId="49" fontId="7" fillId="4" borderId="1" applyNumberFormat="1" applyFont="1" applyFill="1" applyBorder="1" applyAlignment="1" applyProtection="0">
      <alignment vertical="center" wrapText="1"/>
    </xf>
    <xf numFmtId="1" fontId="7" fillId="4" borderId="1" applyNumberFormat="1" applyFont="1" applyFill="1" applyBorder="1" applyAlignment="1" applyProtection="0">
      <alignment vertical="center" wrapText="1"/>
    </xf>
    <xf numFmtId="0" fontId="5" applyNumberFormat="1" applyFont="1" applyFill="0" applyBorder="0" applyAlignment="1" applyProtection="0">
      <alignment vertical="bottom"/>
    </xf>
    <xf numFmtId="0" fontId="6" applyNumberFormat="0" applyFont="1" applyFill="0" applyBorder="0" applyAlignment="1" applyProtection="0">
      <alignment horizontal="center" vertical="center"/>
    </xf>
    <xf numFmtId="49" fontId="8" fillId="4" borderId="2" applyNumberFormat="1" applyFont="1" applyFill="1" applyBorder="1" applyAlignment="1" applyProtection="0">
      <alignment horizontal="center" vertical="center"/>
    </xf>
    <xf numFmtId="49" fontId="9" fillId="4" borderId="3" applyNumberFormat="1" applyFont="1" applyFill="1" applyBorder="1" applyAlignment="1" applyProtection="0">
      <alignment horizontal="center" vertical="center"/>
    </xf>
    <xf numFmtId="49" fontId="9" fillId="4" borderId="4" applyNumberFormat="1" applyFont="1" applyFill="1" applyBorder="1" applyAlignment="1" applyProtection="0">
      <alignment horizontal="center" vertical="center"/>
    </xf>
    <xf numFmtId="1" fontId="8" borderId="5" applyNumberFormat="1" applyFont="1" applyFill="0" applyBorder="1" applyAlignment="1" applyProtection="0">
      <alignment vertical="bottom"/>
    </xf>
    <xf numFmtId="49" fontId="8" borderId="6" applyNumberFormat="1" applyFont="1" applyFill="0" applyBorder="1" applyAlignment="1" applyProtection="0">
      <alignment vertical="bottom"/>
    </xf>
    <xf numFmtId="1" fontId="8" fillId="4" borderId="6" applyNumberFormat="1" applyFont="1" applyFill="1" applyBorder="1" applyAlignment="1" applyProtection="0">
      <alignment vertical="bottom"/>
    </xf>
    <xf numFmtId="59" fontId="9" fillId="4" borderId="6" applyNumberFormat="1" applyFont="1" applyFill="1" applyBorder="1" applyAlignment="1" applyProtection="0">
      <alignment vertical="bottom"/>
    </xf>
    <xf numFmtId="59" fontId="9" fillId="4" borderId="7" applyNumberFormat="1" applyFont="1" applyFill="1" applyBorder="1" applyAlignment="1" applyProtection="0">
      <alignment vertical="bottom"/>
    </xf>
    <xf numFmtId="1" fontId="8" borderId="8" applyNumberFormat="1" applyFont="1" applyFill="0" applyBorder="1" applyAlignment="1" applyProtection="0">
      <alignment vertical="bottom"/>
    </xf>
    <xf numFmtId="49" fontId="8" borderId="9" applyNumberFormat="1" applyFont="1" applyFill="0" applyBorder="1" applyAlignment="1" applyProtection="0">
      <alignment vertical="bottom"/>
    </xf>
    <xf numFmtId="1" fontId="8" fillId="4" borderId="9" applyNumberFormat="1" applyFont="1" applyFill="1" applyBorder="1" applyAlignment="1" applyProtection="0">
      <alignment vertical="bottom"/>
    </xf>
    <xf numFmtId="59" fontId="9" fillId="4" borderId="9" applyNumberFormat="1" applyFont="1" applyFill="1" applyBorder="1" applyAlignment="1" applyProtection="0">
      <alignment vertical="bottom"/>
    </xf>
    <xf numFmtId="59" fontId="9" fillId="4" borderId="10" applyNumberFormat="1" applyFont="1" applyFill="1" applyBorder="1" applyAlignment="1" applyProtection="0">
      <alignment vertical="bottom"/>
    </xf>
    <xf numFmtId="1" fontId="8" borderId="9" applyNumberFormat="1" applyFont="1" applyFill="0" applyBorder="1" applyAlignment="1" applyProtection="0">
      <alignment vertical="bottom"/>
    </xf>
    <xf numFmtId="1" fontId="9" fillId="4" borderId="9" applyNumberFormat="1" applyFont="1" applyFill="1" applyBorder="1" applyAlignment="1" applyProtection="0">
      <alignment vertical="bottom"/>
    </xf>
    <xf numFmtId="49" fontId="8" fillId="4" borderId="11" applyNumberFormat="1" applyFont="1" applyFill="1" applyBorder="1" applyAlignment="1" applyProtection="0">
      <alignment vertical="center"/>
    </xf>
    <xf numFmtId="1" fontId="9" fillId="4" borderId="12" applyNumberFormat="1" applyFont="1" applyFill="1" applyBorder="1" applyAlignment="1" applyProtection="0">
      <alignment vertical="center"/>
    </xf>
    <xf numFmtId="1" fontId="9" fillId="4" borderId="13" applyNumberFormat="1" applyFont="1" applyFill="1" applyBorder="1" applyAlignment="1" applyProtection="0">
      <alignment vertical="center"/>
    </xf>
    <xf numFmtId="0" fontId="5" applyNumberFormat="1" applyFont="1" applyFill="0" applyBorder="0" applyAlignment="1" applyProtection="0">
      <alignment vertical="bottom"/>
    </xf>
    <xf numFmtId="49" fontId="8" fillId="4" borderId="14" applyNumberFormat="1" applyFont="1" applyFill="1" applyBorder="1" applyAlignment="1" applyProtection="0">
      <alignment horizontal="center" vertical="center"/>
    </xf>
    <xf numFmtId="49" fontId="9" fillId="4" borderId="15" applyNumberFormat="1" applyFont="1" applyFill="1" applyBorder="1" applyAlignment="1" applyProtection="0">
      <alignment horizontal="center" vertical="center" wrapText="1"/>
    </xf>
    <xf numFmtId="49" fontId="9" fillId="4" borderId="15" applyNumberFormat="1" applyFont="1" applyFill="1" applyBorder="1" applyAlignment="1" applyProtection="0">
      <alignment horizontal="center" vertical="center"/>
    </xf>
    <xf numFmtId="49" fontId="9" fillId="4" borderId="16" applyNumberFormat="1" applyFont="1" applyFill="1" applyBorder="1" applyAlignment="1" applyProtection="0">
      <alignment horizontal="center" vertical="center"/>
    </xf>
    <xf numFmtId="1" fontId="8" borderId="8" applyNumberFormat="1" applyFont="1" applyFill="0" applyBorder="1" applyAlignment="1" applyProtection="0">
      <alignment vertical="center"/>
    </xf>
    <xf numFmtId="49" fontId="8" borderId="9" applyNumberFormat="1" applyFont="1" applyFill="0" applyBorder="1" applyAlignment="1" applyProtection="0">
      <alignment vertical="center" wrapText="1"/>
    </xf>
    <xf numFmtId="1" fontId="8" borderId="9" applyNumberFormat="1" applyFont="1" applyFill="0" applyBorder="1" applyAlignment="1" applyProtection="0">
      <alignment vertical="center"/>
    </xf>
    <xf numFmtId="59" fontId="9" borderId="9" applyNumberFormat="1" applyFont="1" applyFill="0" applyBorder="1" applyAlignment="1" applyProtection="0">
      <alignment vertical="center"/>
    </xf>
    <xf numFmtId="59" fontId="9" borderId="10" applyNumberFormat="1" applyFont="1" applyFill="0" applyBorder="1" applyAlignment="1" applyProtection="0">
      <alignment vertical="center"/>
    </xf>
    <xf numFmtId="1" fontId="8" fillId="4" borderId="8" applyNumberFormat="1" applyFont="1" applyFill="1" applyBorder="1" applyAlignment="1" applyProtection="0">
      <alignment vertical="center"/>
    </xf>
    <xf numFmtId="49" fontId="8" fillId="4" borderId="9" applyNumberFormat="1" applyFont="1" applyFill="1" applyBorder="1" applyAlignment="1" applyProtection="0">
      <alignment vertical="center" wrapText="1"/>
    </xf>
    <xf numFmtId="1" fontId="8" fillId="4" borderId="9" applyNumberFormat="1" applyFont="1" applyFill="1" applyBorder="1" applyAlignment="1" applyProtection="0">
      <alignment vertical="center"/>
    </xf>
    <xf numFmtId="59" fontId="9" fillId="4" borderId="9" applyNumberFormat="1" applyFont="1" applyFill="1" applyBorder="1" applyAlignment="1" applyProtection="0">
      <alignment vertical="center"/>
    </xf>
    <xf numFmtId="59" fontId="9" fillId="4" borderId="10" applyNumberFormat="1" applyFont="1" applyFill="1" applyBorder="1" applyAlignment="1" applyProtection="0">
      <alignment vertical="center"/>
    </xf>
    <xf numFmtId="0" fontId="5" applyNumberFormat="1" applyFont="1" applyFill="0" applyBorder="0" applyAlignment="1" applyProtection="0">
      <alignment vertical="bottom"/>
    </xf>
    <xf numFmtId="49" fontId="8" fillId="4" borderId="17" applyNumberFormat="1" applyFont="1" applyFill="1" applyBorder="1" applyAlignment="1" applyProtection="0">
      <alignment horizontal="center" vertical="center"/>
    </xf>
    <xf numFmtId="49" fontId="9" fillId="4" borderId="18" applyNumberFormat="1" applyFont="1" applyFill="1" applyBorder="1" applyAlignment="1" applyProtection="0">
      <alignment horizontal="center" vertical="center" wrapText="1"/>
    </xf>
    <xf numFmtId="49" fontId="9" fillId="4" borderId="18" applyNumberFormat="1" applyFont="1" applyFill="1" applyBorder="1" applyAlignment="1" applyProtection="0">
      <alignment horizontal="center" vertical="center"/>
    </xf>
    <xf numFmtId="49" fontId="9" fillId="4" borderId="19" applyNumberFormat="1" applyFont="1" applyFill="1" applyBorder="1" applyAlignment="1" applyProtection="0">
      <alignment horizontal="center" vertical="center"/>
    </xf>
    <xf numFmtId="1" fontId="8" fillId="4" borderId="20" applyNumberFormat="1" applyFont="1" applyFill="1" applyBorder="1" applyAlignment="1" applyProtection="0">
      <alignment vertical="center"/>
    </xf>
    <xf numFmtId="49" fontId="8" fillId="4" borderId="21" applyNumberFormat="1" applyFont="1" applyFill="1" applyBorder="1" applyAlignment="1" applyProtection="0">
      <alignment vertical="center" wrapText="1"/>
    </xf>
    <xf numFmtId="1" fontId="8" fillId="4" borderId="21" applyNumberFormat="1" applyFont="1" applyFill="1" applyBorder="1" applyAlignment="1" applyProtection="0">
      <alignment vertical="center"/>
    </xf>
    <xf numFmtId="59" fontId="9" fillId="4" borderId="21" applyNumberFormat="1" applyFont="1" applyFill="1" applyBorder="1" applyAlignment="1" applyProtection="0">
      <alignment vertical="center"/>
    </xf>
    <xf numFmtId="59" fontId="9" fillId="4" borderId="22" applyNumberFormat="1" applyFont="1" applyFill="1" applyBorder="1" applyAlignment="1" applyProtection="0">
      <alignment vertical="center"/>
    </xf>
    <xf numFmtId="0" fontId="5" applyNumberFormat="1" applyFont="1" applyFill="0" applyBorder="0" applyAlignment="1" applyProtection="0">
      <alignment vertical="bottom"/>
    </xf>
    <xf numFmtId="49" fontId="9" fillId="4" borderId="3" applyNumberFormat="1" applyFont="1" applyFill="1" applyBorder="1" applyAlignment="1" applyProtection="0">
      <alignment horizontal="center" vertical="center" wrapText="1"/>
    </xf>
    <xf numFmtId="1" fontId="8" borderId="5" applyNumberFormat="1" applyFont="1" applyFill="0" applyBorder="1" applyAlignment="1" applyProtection="0">
      <alignment vertical="center"/>
    </xf>
    <xf numFmtId="49" fontId="8" borderId="6" applyNumberFormat="1" applyFont="1" applyFill="0" applyBorder="1" applyAlignment="1" applyProtection="0">
      <alignment vertical="center" wrapText="1"/>
    </xf>
    <xf numFmtId="1" fontId="8" borderId="6" applyNumberFormat="1" applyFont="1" applyFill="0" applyBorder="1" applyAlignment="1" applyProtection="0">
      <alignment vertical="center"/>
    </xf>
    <xf numFmtId="59" fontId="9" borderId="6" applyNumberFormat="1" applyFont="1" applyFill="0" applyBorder="1" applyAlignment="1" applyProtection="0">
      <alignment vertical="center"/>
    </xf>
    <xf numFmtId="59" fontId="9" borderId="7" applyNumberFormat="1" applyFont="1" applyFill="0" applyBorder="1" applyAlignment="1" applyProtection="0">
      <alignment vertical="center"/>
    </xf>
    <xf numFmtId="0" fontId="5" applyNumberFormat="1" applyFont="1" applyFill="0" applyBorder="0" applyAlignment="1" applyProtection="0">
      <alignment vertical="bottom"/>
    </xf>
    <xf numFmtId="1" fontId="8" borderId="20" applyNumberFormat="1" applyFont="1" applyFill="0" applyBorder="1" applyAlignment="1" applyProtection="0">
      <alignment vertical="center"/>
    </xf>
    <xf numFmtId="49" fontId="8" borderId="21" applyNumberFormat="1" applyFont="1" applyFill="0" applyBorder="1" applyAlignment="1" applyProtection="0">
      <alignment vertical="center" wrapText="1"/>
    </xf>
    <xf numFmtId="1" fontId="8" borderId="21" applyNumberFormat="1" applyFont="1" applyFill="0" applyBorder="1" applyAlignment="1" applyProtection="0">
      <alignment vertical="center"/>
    </xf>
    <xf numFmtId="59" fontId="9" borderId="21" applyNumberFormat="1" applyFont="1" applyFill="0" applyBorder="1" applyAlignment="1" applyProtection="0">
      <alignment vertical="center"/>
    </xf>
    <xf numFmtId="59" fontId="9" borderId="22" applyNumberFormat="1" applyFont="1" applyFill="0" applyBorder="1" applyAlignment="1" applyProtection="0">
      <alignmen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515151"/>
      <rgbColor rgb="ffb8b8b8"/>
      <rgbColor rgb="ff51a7f9"/>
      <rgbColor rgb="ff0264c0"/>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000000"/>
                </a:solidFill>
                <a:latin typeface="Times New Roman"/>
              </a:defRPr>
            </a:pPr>
            <a:r>
              <a:rPr b="0" i="0" strike="noStrike" sz="1200" u="none">
                <a:solidFill>
                  <a:srgbClr val="000000"/>
                </a:solidFill>
                <a:latin typeface="Times New Roman"/>
              </a:rPr>
              <a:t>Título</a:t>
            </a:r>
          </a:p>
        </c:rich>
      </c:tx>
      <c:layout>
        <c:manualLayout>
          <c:xMode val="edge"/>
          <c:yMode val="edge"/>
          <c:x val="0.464357"/>
          <c:y val="0"/>
          <c:w val="0.0712862"/>
          <c:h val="0.0827247"/>
        </c:manualLayout>
      </c:layout>
      <c:overlay val="1"/>
      <c:spPr>
        <a:noFill/>
        <a:effectLst/>
      </c:spPr>
    </c:title>
    <c:autoTitleDeleted val="1"/>
    <c:plotArea>
      <c:layout>
        <c:manualLayout>
          <c:layoutTarget val="inner"/>
          <c:xMode val="edge"/>
          <c:yMode val="edge"/>
          <c:x val="0.162072"/>
          <c:y val="0.0827247"/>
          <c:w val="0.790136"/>
          <c:h val="0.801037"/>
        </c:manualLayout>
      </c:layout>
      <c:scatterChart>
        <c:scatterStyle val="lineMarker"/>
        <c:varyColors val="0"/>
        <c:ser>
          <c:idx val="0"/>
          <c:order val="0"/>
          <c:tx>
            <c:strRef>
              <c:f>'tabla - c1'!$I$2</c:f>
              <c:strCache>
                <c:ptCount val="1"/>
                <c:pt idx="0">
                  <c:v>iesp</c:v>
                </c:pt>
              </c:strCache>
            </c:strRef>
          </c:tx>
          <c:spPr>
            <a:solidFill>
              <a:srgbClr val="FFFFFF"/>
            </a:solidFill>
            <a:ln w="12700" cap="flat">
              <a:noFill/>
              <a:prstDash val="solid"/>
              <a:miter lim="400000"/>
            </a:ln>
            <a:effectLst/>
          </c:spPr>
          <c:marker>
            <c:symbol val="circle"/>
            <c:size val="8"/>
            <c:spPr>
              <a:solidFill>
                <a:srgbClr val="FFFFFF"/>
              </a:solidFill>
              <a:ln w="25400" cap="flat">
                <a:solidFill>
                  <a:srgbClr val="51A7F9"/>
                </a:solidFill>
                <a:prstDash val="solid"/>
                <a:miter lim="400000"/>
              </a:ln>
              <a:effectLst/>
            </c:spPr>
          </c:marker>
          <c:dLbls>
            <c:numFmt formatCode="#,##0" sourceLinked="1"/>
            <c:txPr>
              <a:bodyPr/>
              <a:lstStyle/>
              <a:p>
                <a:pPr>
                  <a:defRPr b="0" i="0" strike="noStrike" sz="1200" u="none">
                    <a:solidFill>
                      <a:srgbClr val="000000"/>
                    </a:solidFill>
                    <a:latin typeface="Times New Roman"/>
                  </a:defRPr>
                </a:pPr>
              </a:p>
            </c:txPr>
            <c:dLblPos val="t"/>
            <c:showLegendKey val="0"/>
            <c:showVal val="0"/>
            <c:showCatName val="0"/>
            <c:showSerName val="0"/>
            <c:showPercent val="0"/>
            <c:showBubbleSize val="0"/>
            <c:showLeaderLines val="0"/>
          </c:dLbls>
          <c:xVal>
            <c:numRef>
              <c:f>'tabla - c1'!$H$3:$H$8</c:f>
              <c:numCache>
                <c:ptCount val="6"/>
                <c:pt idx="0">
                  <c:v>0.888539</c:v>
                </c:pt>
                <c:pt idx="1">
                  <c:v>0.306652</c:v>
                </c:pt>
                <c:pt idx="2">
                  <c:v>0.717125</c:v>
                </c:pt>
                <c:pt idx="3">
                  <c:v>1.570070</c:v>
                </c:pt>
                <c:pt idx="4">
                  <c:v>0.625452</c:v>
                </c:pt>
                <c:pt idx="5">
                  <c:v>0.815619</c:v>
                </c:pt>
              </c:numCache>
            </c:numRef>
          </c:xVal>
          <c:yVal>
            <c:numRef>
              <c:f>'tabla - c1'!$I$3:$I$8</c:f>
              <c:numCache>
                <c:ptCount val="6"/>
                <c:pt idx="0">
                  <c:v>2.777132</c:v>
                </c:pt>
                <c:pt idx="1">
                  <c:v>3.097915</c:v>
                </c:pt>
                <c:pt idx="2">
                  <c:v>0.866026</c:v>
                </c:pt>
                <c:pt idx="3">
                  <c:v>2.637950</c:v>
                </c:pt>
                <c:pt idx="4">
                  <c:v>0.309718</c:v>
                </c:pt>
                <c:pt idx="5">
                  <c:v>0.160393</c:v>
                </c:pt>
              </c:numCache>
            </c:numRef>
          </c:yVal>
          <c:smooth val="0"/>
        </c:ser>
        <c:axId val="2094734552"/>
        <c:axId val="2094734553"/>
      </c:scatterChart>
      <c:valAx>
        <c:axId val="2094734552"/>
        <c:scaling>
          <c:orientation val="minMax"/>
        </c:scaling>
        <c:delete val="0"/>
        <c:axPos val="b"/>
        <c:title>
          <c:tx>
            <c:rich>
              <a:bodyPr rot="0"/>
              <a:lstStyle/>
              <a:p>
                <a:pPr>
                  <a:defRPr b="0" i="0" strike="noStrike" sz="1100" u="none">
                    <a:solidFill>
                      <a:srgbClr val="000000"/>
                    </a:solidFill>
                    <a:latin typeface="Times New Roman"/>
                  </a:defRPr>
                </a:pPr>
                <a:r>
                  <a:rPr b="0" i="0" strike="noStrike" sz="1100" u="none">
                    <a:solidFill>
                      <a:srgbClr val="000000"/>
                    </a:solidFill>
                    <a:latin typeface="Times New Roman"/>
                  </a:rPr>
                  <a:t>Índice de Dependencia</a:t>
                </a:r>
              </a:p>
            </c:rich>
          </c:tx>
          <c:layout/>
          <c:overlay val="1"/>
        </c:title>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Times New Roman"/>
              </a:defRPr>
            </a:pPr>
          </a:p>
        </c:txPr>
        <c:crossAx val="2094734553"/>
        <c:crosses val="autoZero"/>
        <c:crossBetween val="between"/>
        <c:majorUnit val="0.4"/>
        <c:minorUnit val="0.2"/>
      </c:valAx>
      <c:valAx>
        <c:axId val="2094734553"/>
        <c:scaling>
          <c:orientation val="minMax"/>
        </c:scaling>
        <c:delete val="0"/>
        <c:axPos val="l"/>
        <c:majorGridlines>
          <c:spPr>
            <a:ln w="3175" cap="flat">
              <a:solidFill>
                <a:srgbClr val="B8B8B8"/>
              </a:solidFill>
              <a:prstDash val="solid"/>
              <a:miter lim="400000"/>
            </a:ln>
          </c:spPr>
        </c:majorGridlines>
        <c:title>
          <c:tx>
            <c:rich>
              <a:bodyPr rot="-5400000"/>
              <a:lstStyle/>
              <a:p>
                <a:pPr>
                  <a:defRPr b="0" i="0" strike="noStrike" sz="1100" u="none">
                    <a:solidFill>
                      <a:srgbClr val="000000"/>
                    </a:solidFill>
                    <a:latin typeface="Times New Roman"/>
                  </a:defRPr>
                </a:pPr>
                <a:r>
                  <a:rPr b="0" i="0" strike="noStrike" sz="1100" u="none">
                    <a:solidFill>
                      <a:srgbClr val="000000"/>
                    </a:solidFill>
                    <a:latin typeface="Times New Roman"/>
                  </a:rPr>
                  <a:t>Índice de Especialización</a:t>
                </a:r>
              </a:p>
            </c:rich>
          </c:tx>
          <c:layout/>
          <c:overlay val="1"/>
        </c:title>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Times New Roman"/>
              </a:defRPr>
            </a:pPr>
          </a:p>
        </c:txPr>
        <c:crossAx val="2094734552"/>
        <c:crosses val="autoZero"/>
        <c:crossBetween val="between"/>
        <c:majorUnit val="1"/>
        <c:minorUnit val="0.5"/>
      </c:valAx>
      <c:spPr>
        <a:noFill/>
        <a:ln w="12700" cap="flat">
          <a:noFill/>
          <a:miter lim="400000"/>
        </a:ln>
        <a:effectLst/>
      </c:spPr>
    </c:plotArea>
    <c:plotVisOnly val="1"/>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383403"/>
          <c:y val="0.0758516"/>
          <c:w val="0.338848"/>
          <c:h val="0.883479"/>
        </c:manualLayout>
      </c:layout>
      <c:barChart>
        <c:barDir val="bar"/>
        <c:grouping val="clustered"/>
        <c:varyColors val="0"/>
        <c:ser>
          <c:idx val="0"/>
          <c:order val="0"/>
          <c:tx>
            <c:strRef>
              <c:f>'tabla - c1'!$J$2</c:f>
              <c:strCache>
                <c:ptCount val="1"/>
                <c:pt idx="0">
                  <c:v>icintra</c:v>
                </c:pt>
              </c:strCache>
            </c:strRef>
          </c:tx>
          <c:spPr>
            <a:gradFill flip="none" rotWithShape="1">
              <a:gsLst>
                <a:gs pos="0">
                  <a:srgbClr val="51A7F9"/>
                </a:gs>
                <a:gs pos="100000">
                  <a:srgbClr val="0365C0"/>
                </a:gs>
              </a:gsLst>
              <a:lin ang="5400000" scaled="0"/>
            </a:gradFill>
            <a:ln w="12700" cap="flat">
              <a:noFill/>
              <a:miter lim="400000"/>
            </a:ln>
            <a:effectLst/>
          </c:spPr>
          <c:invertIfNegative val="0"/>
          <c:dLbls>
            <c:numFmt formatCode="#,##0" sourceLinked="1"/>
            <c:txPr>
              <a:bodyPr/>
              <a:lstStyle/>
              <a:p>
                <a:pPr>
                  <a:defRPr b="0" i="0" strike="noStrike" sz="1200" u="none">
                    <a:solidFill>
                      <a:srgbClr val="FFFFFF"/>
                    </a:solidFill>
                    <a:effectLst>
                      <a:outerShdw sx="100000" sy="100000" kx="0" ky="0" algn="tl" rotWithShape="1" blurRad="63500" dist="38100" dir="5273901">
                        <a:srgbClr val="000000">
                          <a:alpha val="100000"/>
                        </a:srgbClr>
                      </a:outerShdw>
                    </a:effectLst>
                    <a:latin typeface="Times New Roman"/>
                  </a:defRPr>
                </a:pPr>
              </a:p>
            </c:txPr>
            <c:dLblPos val="inEnd"/>
            <c:showLegendKey val="0"/>
            <c:showVal val="0"/>
            <c:showCatName val="0"/>
            <c:showSerName val="0"/>
            <c:showPercent val="0"/>
            <c:showBubbleSize val="0"/>
            <c:showLeaderLines val="0"/>
          </c:dLbls>
          <c:cat>
            <c:strLit>
              <c:ptCount val="6"/>
              <c:pt idx="0">
                <c:v>30 Productos farmacéuticos</c:v>
              </c:pt>
              <c:pt idx="1">
                <c:v>29 Productos químicos orgánicos</c:v>
              </c:pt>
              <c:pt idx="2">
                <c:v>85 Máquinas, aparatos y material eléctrico, y sus partes;  aparatos de grabación o reproducción de sonido,  aparatos de grabación o reproducción de imagen  y sonido en televisión, y las partes y  accesorios de estos aparatos.</c:v>
              </c:pt>
              <c:pt idx="3">
                <c:v>27 Combustibles minerales, aceites minerales y  productos de su destilación;  materias bituminosas;ceras minerales</c:v>
              </c:pt>
              <c:pt idx="4">
                <c:v>84 Reactores nucleares, calderas, máquinas,  aparatos y artefactos mecánicos;  partes de estas máquinas o aparatos</c:v>
              </c:pt>
              <c:pt idx="5">
                <c:v>87 Vehículos automóviles, tractores,  velocípedos y  demás vehículos terrestres;  sus partes y accesorios</c:v>
              </c:pt>
            </c:strLit>
          </c:cat>
          <c:val>
            <c:numRef>
              <c:f>'tabla - c1'!$J$3:$J$8</c:f>
              <c:numCache>
                <c:ptCount val="6"/>
                <c:pt idx="0">
                  <c:v>0.963979</c:v>
                </c:pt>
                <c:pt idx="1">
                  <c:v>0.637450</c:v>
                </c:pt>
                <c:pt idx="2">
                  <c:v>0.412316</c:v>
                </c:pt>
                <c:pt idx="3">
                  <c:v>0.272727</c:v>
                </c:pt>
                <c:pt idx="4">
                  <c:v>0.251095</c:v>
                </c:pt>
                <c:pt idx="5">
                  <c:v>0.109677</c:v>
                </c:pt>
              </c:numCache>
            </c:numRef>
          </c:val>
        </c:ser>
        <c:gapWidth val="40"/>
        <c:overlap val="-10"/>
        <c:axId val="2094734552"/>
        <c:axId val="2094734553"/>
      </c:barChart>
      <c:catAx>
        <c:axId val="2094734552"/>
        <c:scaling>
          <c:orientation val="maxMin"/>
        </c:scaling>
        <c:delete val="0"/>
        <c:axPos val="l"/>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Times New Roman"/>
              </a:defRPr>
            </a:pPr>
          </a:p>
        </c:txPr>
        <c:crossAx val="2094734553"/>
        <c:crosses val="autoZero"/>
        <c:auto val="1"/>
        <c:lblAlgn val="ctr"/>
        <c:noMultiLvlLbl val="1"/>
      </c:catAx>
      <c:valAx>
        <c:axId val="2094734553"/>
        <c:scaling>
          <c:orientation val="minMax"/>
        </c:scaling>
        <c:delete val="0"/>
        <c:axPos val="b"/>
        <c:majorGridlines>
          <c:spPr>
            <a:ln w="3175" cap="flat">
              <a:solidFill>
                <a:srgbClr val="B8B8B8"/>
              </a:solidFill>
              <a:prstDash val="solid"/>
              <a:miter lim="400000"/>
            </a:ln>
          </c:spPr>
        </c:majorGridlines>
        <c:numFmt formatCode="General" sourceLinked="1"/>
        <c:majorTickMark val="none"/>
        <c:minorTickMark val="none"/>
        <c:tickLblPos val="high"/>
        <c:spPr>
          <a:ln w="12700" cap="flat">
            <a:noFill/>
            <a:prstDash val="solid"/>
            <a:miter lim="400000"/>
          </a:ln>
        </c:spPr>
        <c:txPr>
          <a:bodyPr rot="0"/>
          <a:lstStyle/>
          <a:p>
            <a:pPr>
              <a:defRPr b="0" i="0" strike="noStrike" sz="1000" u="none">
                <a:solidFill>
                  <a:srgbClr val="000000"/>
                </a:solidFill>
                <a:latin typeface="Times New Roman"/>
              </a:defRPr>
            </a:pPr>
          </a:p>
        </c:txPr>
        <c:crossAx val="2094734552"/>
        <c:crosses val="autoZero"/>
        <c:crossBetween val="between"/>
        <c:majorUnit val="0.25"/>
        <c:minorUnit val="0.125"/>
      </c:valAx>
      <c:spPr>
        <a:noFill/>
        <a:ln w="12700" cap="flat">
          <a:noFill/>
          <a:miter lim="400000"/>
        </a:ln>
        <a:effectLst/>
      </c:spPr>
    </c:plotArea>
    <c:legend>
      <c:legendPos val="t"/>
      <c:layout>
        <c:manualLayout>
          <c:xMode val="edge"/>
          <c:yMode val="edge"/>
          <c:x val="0.422266"/>
          <c:y val="0"/>
          <c:w val="0.577734"/>
          <c:h val="0.0461091"/>
        </c:manualLayout>
      </c:layout>
      <c:overlay val="1"/>
      <c:spPr>
        <a:noFill/>
        <a:ln w="12700" cap="flat">
          <a:noFill/>
          <a:miter lim="400000"/>
        </a:ln>
        <a:effectLst/>
      </c:spPr>
      <c:txPr>
        <a:bodyPr rot="0"/>
        <a:lstStyle/>
        <a:p>
          <a:pPr>
            <a:defRPr b="0" i="0" strike="noStrike" sz="1000" u="none">
              <a:solidFill>
                <a:srgbClr val="000000"/>
              </a:solidFill>
              <a:latin typeface="Times New Roman"/>
            </a:defRPr>
          </a:pPr>
        </a:p>
      </c:txPr>
    </c:legend>
    <c:plotVisOnly val="1"/>
    <c:dispBlanksAs val="gap"/>
  </c:chart>
  <c:spPr>
    <a:noFill/>
    <a:ln>
      <a:noFill/>
    </a:ln>
    <a:effectLst/>
  </c:spPr>
</c:chartSpace>
</file>

<file path=xl/drawings/_rels/drawing1.xml.rels><?xml version="1.0" encoding="UTF-8" standalone="yes"?><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0</xdr:col>
      <xdr:colOff>0</xdr:colOff>
      <xdr:row>17</xdr:row>
      <xdr:rowOff>28365</xdr:rowOff>
    </xdr:from>
    <xdr:to>
      <xdr:col>6</xdr:col>
      <xdr:colOff>653653</xdr:colOff>
      <xdr:row>40</xdr:row>
      <xdr:rowOff>79140</xdr:rowOff>
    </xdr:to>
    <xdr:graphicFrame>
      <xdr:nvGraphicFramePr>
        <xdr:cNvPr id="2" name="Chart 2"/>
        <xdr:cNvGraphicFramePr/>
      </xdr:nvGraphicFramePr>
      <xdr:xfrm>
        <a:off x="-43582" y="2835065"/>
        <a:ext cx="5225654" cy="3848076"/>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4</xdr:col>
      <xdr:colOff>173054</xdr:colOff>
      <xdr:row>19</xdr:row>
      <xdr:rowOff>145851</xdr:rowOff>
    </xdr:from>
    <xdr:to>
      <xdr:col>4</xdr:col>
      <xdr:colOff>173054</xdr:colOff>
      <xdr:row>38</xdr:row>
      <xdr:rowOff>134791</xdr:rowOff>
    </xdr:to>
    <xdr:sp>
      <xdr:nvSpPr>
        <xdr:cNvPr id="3" name="Shape 3"/>
        <xdr:cNvSpPr/>
      </xdr:nvSpPr>
      <xdr:spPr>
        <a:xfrm flipV="1">
          <a:off x="3221054" y="3282751"/>
          <a:ext cx="1" cy="3125841"/>
        </a:xfrm>
        <a:prstGeom prst="line">
          <a:avLst/>
        </a:prstGeom>
        <a:noFill/>
        <a:ln w="6350" cap="flat">
          <a:solidFill>
            <a:srgbClr val="000000"/>
          </a:solidFill>
          <a:prstDash val="solid"/>
          <a:miter lim="400000"/>
        </a:ln>
        <a:effectLst/>
      </xdr:spPr>
      <xdr:txBody>
        <a:bodyPr/>
        <a:lstStyle/>
        <a:p>
          <a:pPr/>
        </a:p>
      </xdr:txBody>
    </xdr:sp>
    <xdr:clientData/>
  </xdr:twoCellAnchor>
  <xdr:twoCellAnchor>
    <xdr:from>
      <xdr:col>0</xdr:col>
      <xdr:colOff>677370</xdr:colOff>
      <xdr:row>34</xdr:row>
      <xdr:rowOff>7071</xdr:rowOff>
    </xdr:from>
    <xdr:to>
      <xdr:col>6</xdr:col>
      <xdr:colOff>279399</xdr:colOff>
      <xdr:row>34</xdr:row>
      <xdr:rowOff>7071</xdr:rowOff>
    </xdr:to>
    <xdr:sp>
      <xdr:nvSpPr>
        <xdr:cNvPr id="4" name="Shape 4"/>
        <xdr:cNvSpPr/>
      </xdr:nvSpPr>
      <xdr:spPr>
        <a:xfrm flipH="1" flipV="1">
          <a:off x="677370" y="5620471"/>
          <a:ext cx="4174030" cy="1"/>
        </a:xfrm>
        <a:prstGeom prst="line">
          <a:avLst/>
        </a:prstGeom>
        <a:noFill/>
        <a:ln w="6350" cap="flat">
          <a:solidFill>
            <a:srgbClr val="000000"/>
          </a:solidFill>
          <a:prstDash val="solid"/>
          <a:miter lim="400000"/>
        </a:ln>
        <a:effectLst/>
      </xdr:spPr>
      <xdr:txBody>
        <a:bodyPr/>
        <a:lstStyle/>
        <a:p>
          <a:pPr/>
        </a:p>
      </xdr:txBody>
    </xdr:sp>
    <xdr:clientData/>
  </xdr:twoCellAnchor>
  <xdr:twoCellAnchor>
    <xdr:from>
      <xdr:col>6</xdr:col>
      <xdr:colOff>137819</xdr:colOff>
      <xdr:row>70</xdr:row>
      <xdr:rowOff>110694</xdr:rowOff>
    </xdr:from>
    <xdr:to>
      <xdr:col>16</xdr:col>
      <xdr:colOff>431490</xdr:colOff>
      <xdr:row>109</xdr:row>
      <xdr:rowOff>34214</xdr:rowOff>
    </xdr:to>
    <xdr:graphicFrame>
      <xdr:nvGraphicFramePr>
        <xdr:cNvPr id="5" name="Chart 5"/>
        <xdr:cNvGraphicFramePr/>
      </xdr:nvGraphicFramePr>
      <xdr:xfrm>
        <a:off x="4709819" y="11667694"/>
        <a:ext cx="7913672" cy="6362421"/>
      </xdr:xfrm>
      <a:graphic xmlns:a="http://schemas.openxmlformats.org/drawingml/2006/main">
        <a:graphicData uri="http://schemas.openxmlformats.org/drawingml/2006/chart">
          <c:chart xmlns:c="http://schemas.openxmlformats.org/drawingml/2006/chart" r:id="rId2"/>
        </a:graphicData>
      </a:graphic>
    </xdr:graphicFrame>
    <xdr:clientData/>
  </xdr:twoCellAnchor>
</xdr:wsDr>
</file>

<file path=xl/theme/_rels/theme1.xml.rels><?xml version="1.0" encoding="UTF-8" standalone="yes"?><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8.xml.rels><?xml version="1.0" encoding="UTF-8" standalone="yes"?><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108</v>
      </c>
      <c r="C11" s="3"/>
      <c r="D11" s="3"/>
    </row>
    <row r="12">
      <c r="B12" s="4"/>
      <c r="C12" t="s" s="4">
        <v>5</v>
      </c>
      <c r="D12" t="s" s="5">
        <v>108</v>
      </c>
    </row>
    <row r="13">
      <c r="B13" t="s" s="3">
        <v>219</v>
      </c>
      <c r="C13" s="3"/>
      <c r="D13" s="3"/>
    </row>
    <row r="14">
      <c r="B14" s="4"/>
      <c r="C14" t="s" s="4">
        <v>220</v>
      </c>
      <c r="D14" t="s" s="5">
        <v>221</v>
      </c>
    </row>
    <row r="15">
      <c r="B15" s="4"/>
      <c r="C15" t="s" s="4">
        <v>222</v>
      </c>
      <c r="D15" t="s" s="5">
        <v>223</v>
      </c>
    </row>
    <row r="16">
      <c r="B16" s="4"/>
      <c r="C16" t="s" s="4">
        <v>224</v>
      </c>
      <c r="D16" t="s" s="5">
        <v>225</v>
      </c>
    </row>
    <row r="17">
      <c r="B17" s="4"/>
      <c r="C17" t="s" s="4">
        <v>226</v>
      </c>
      <c r="D17" t="s" s="5">
        <v>227</v>
      </c>
    </row>
    <row r="18">
      <c r="B18" s="4"/>
      <c r="C18" t="s" s="4">
        <v>228</v>
      </c>
      <c r="D18" t="s" s="5">
        <v>229</v>
      </c>
    </row>
  </sheetData>
  <mergeCells count="1">
    <mergeCell ref="B3:D3"/>
  </mergeCells>
  <hyperlinks>
    <hyperlink ref="D10" location="'codes'!R1C1" tooltip="" display="codes"/>
    <hyperlink ref="D12" location="'indices'!R2C1" tooltip="" display="indices"/>
    <hyperlink ref="D14" location="'tabla - c1'!R2C1" tooltip="" display="tabla - c1"/>
    <hyperlink ref="D15" location="'tabla - Cuadrante 2'!R2C1" tooltip="" display="tabla - Cuadrante 2"/>
    <hyperlink ref="D16" location="'tabla - Cuadrante 3'!R2C1" tooltip="" display="tabla - Cuadrante 3"/>
    <hyperlink ref="D17" location="'tabla - Cuadrante 4'!R2C1" tooltip="" display="tabla - Cuadrante 4"/>
    <hyperlink ref="D18" location="'tabla - Dibujos'!R1C1" tooltip="" display="tabla - Dibujos"/>
  </hyperlinks>
</worksheet>
</file>

<file path=xl/worksheets/sheet2.xml><?xml version="1.0" encoding="utf-8"?>
<worksheet xmlns:r="http://schemas.openxmlformats.org/officeDocument/2006/relationships" xmlns="http://schemas.openxmlformats.org/spreadsheetml/2006/main">
  <dimension ref="A1:B103"/>
  <sheetViews>
    <sheetView workbookViewId="0" showGridLines="0" defaultGridColor="1"/>
  </sheetViews>
  <sheetFormatPr defaultColWidth="8.83333" defaultRowHeight="13.8" customHeight="1" outlineLevelRow="0" outlineLevelCol="0"/>
  <cols>
    <col min="1" max="1" width="8.85156" style="6" customWidth="1"/>
    <col min="2" max="2" width="85" style="6" customWidth="1"/>
    <col min="3" max="256" width="8.85156" style="6" customWidth="1"/>
  </cols>
  <sheetData>
    <row r="1" ht="14.5" customHeight="1">
      <c r="A1" t="s" s="7">
        <v>6</v>
      </c>
      <c r="B1" s="8"/>
    </row>
    <row r="2" ht="14.5" customHeight="1">
      <c r="A2" t="s" s="7">
        <v>7</v>
      </c>
      <c r="B2" s="8"/>
    </row>
    <row r="3" ht="14.5" customHeight="1">
      <c r="A3" t="s" s="7">
        <v>8</v>
      </c>
      <c r="B3" t="s" s="9">
        <v>9</v>
      </c>
    </row>
    <row r="4" ht="14.5" customHeight="1">
      <c r="A4" s="10">
        <v>0</v>
      </c>
      <c r="B4" t="s" s="9">
        <v>10</v>
      </c>
    </row>
    <row r="5" ht="14.5" customHeight="1">
      <c r="A5" s="10">
        <v>1</v>
      </c>
      <c r="B5" t="s" s="9">
        <v>11</v>
      </c>
    </row>
    <row r="6" ht="14.5" customHeight="1">
      <c r="A6" s="10">
        <v>2</v>
      </c>
      <c r="B6" t="s" s="9">
        <v>12</v>
      </c>
    </row>
    <row r="7" ht="14.5" customHeight="1">
      <c r="A7" s="10">
        <v>3</v>
      </c>
      <c r="B7" t="s" s="9">
        <v>13</v>
      </c>
    </row>
    <row r="8" ht="26.5" customHeight="1">
      <c r="A8" s="10">
        <v>4</v>
      </c>
      <c r="B8" t="s" s="9">
        <v>14</v>
      </c>
    </row>
    <row r="9" ht="14.5" customHeight="1">
      <c r="A9" s="10">
        <v>5</v>
      </c>
      <c r="B9" t="s" s="9">
        <v>15</v>
      </c>
    </row>
    <row r="10" ht="14.5" customHeight="1">
      <c r="A10" s="10">
        <v>6</v>
      </c>
      <c r="B10" t="s" s="9">
        <v>16</v>
      </c>
    </row>
    <row r="11" ht="14.5" customHeight="1">
      <c r="A11" s="10">
        <v>7</v>
      </c>
      <c r="B11" t="s" s="9">
        <v>17</v>
      </c>
    </row>
    <row r="12" ht="14.5" customHeight="1">
      <c r="A12" s="10">
        <v>8</v>
      </c>
      <c r="B12" t="s" s="9">
        <v>18</v>
      </c>
    </row>
    <row r="13" ht="14.5" customHeight="1">
      <c r="A13" s="10">
        <v>9</v>
      </c>
      <c r="B13" t="s" s="9">
        <v>19</v>
      </c>
    </row>
    <row r="14" ht="14.5" customHeight="1">
      <c r="A14" s="10">
        <v>10</v>
      </c>
      <c r="B14" t="s" s="9">
        <v>20</v>
      </c>
    </row>
    <row r="15" ht="14.5" customHeight="1">
      <c r="A15" s="10">
        <v>11</v>
      </c>
      <c r="B15" t="s" s="9">
        <v>21</v>
      </c>
    </row>
    <row r="16" ht="14.5" customHeight="1">
      <c r="A16" s="10">
        <v>12</v>
      </c>
      <c r="B16" t="s" s="9">
        <v>22</v>
      </c>
    </row>
    <row r="17" ht="14.5" customHeight="1">
      <c r="A17" s="10">
        <v>13</v>
      </c>
      <c r="B17" t="s" s="9">
        <v>23</v>
      </c>
    </row>
    <row r="18" ht="14.5" customHeight="1">
      <c r="A18" s="10">
        <v>14</v>
      </c>
      <c r="B18" t="s" s="9">
        <v>24</v>
      </c>
    </row>
    <row r="19" ht="26.5" customHeight="1">
      <c r="A19" s="10">
        <v>15</v>
      </c>
      <c r="B19" t="s" s="9">
        <v>25</v>
      </c>
    </row>
    <row r="20" ht="14.5" customHeight="1">
      <c r="A20" s="10">
        <v>16</v>
      </c>
      <c r="B20" t="s" s="9">
        <v>26</v>
      </c>
    </row>
    <row r="21" ht="14.5" customHeight="1">
      <c r="A21" s="10">
        <v>17</v>
      </c>
      <c r="B21" t="s" s="9">
        <v>27</v>
      </c>
    </row>
    <row r="22" ht="14.5" customHeight="1">
      <c r="A22" s="10">
        <v>18</v>
      </c>
      <c r="B22" t="s" s="9">
        <v>28</v>
      </c>
    </row>
    <row r="23" ht="14.5" customHeight="1">
      <c r="A23" s="10">
        <v>19</v>
      </c>
      <c r="B23" t="s" s="9">
        <v>29</v>
      </c>
    </row>
    <row r="24" ht="14.5" customHeight="1">
      <c r="A24" s="10">
        <v>20</v>
      </c>
      <c r="B24" t="s" s="9">
        <v>30</v>
      </c>
    </row>
    <row r="25" ht="14.5" customHeight="1">
      <c r="A25" s="10">
        <v>21</v>
      </c>
      <c r="B25" t="s" s="9">
        <v>31</v>
      </c>
    </row>
    <row r="26" ht="14.5" customHeight="1">
      <c r="A26" s="10">
        <v>22</v>
      </c>
      <c r="B26" t="s" s="9">
        <v>32</v>
      </c>
    </row>
    <row r="27" ht="14.5" customHeight="1">
      <c r="A27" s="10">
        <v>23</v>
      </c>
      <c r="B27" t="s" s="9">
        <v>33</v>
      </c>
    </row>
    <row r="28" ht="14.5" customHeight="1">
      <c r="A28" s="10">
        <v>24</v>
      </c>
      <c r="B28" t="s" s="9">
        <v>34</v>
      </c>
    </row>
    <row r="29" ht="14.5" customHeight="1">
      <c r="A29" s="10">
        <v>25</v>
      </c>
      <c r="B29" t="s" s="9">
        <v>35</v>
      </c>
    </row>
    <row r="30" ht="14.5" customHeight="1">
      <c r="A30" s="10">
        <v>26</v>
      </c>
      <c r="B30" t="s" s="9">
        <v>36</v>
      </c>
    </row>
    <row r="31" ht="14.5" customHeight="1">
      <c r="A31" s="10">
        <v>27</v>
      </c>
      <c r="B31" t="s" s="9">
        <v>37</v>
      </c>
    </row>
    <row r="32" ht="26.5" customHeight="1">
      <c r="A32" s="10">
        <v>28</v>
      </c>
      <c r="B32" t="s" s="9">
        <v>38</v>
      </c>
    </row>
    <row r="33" ht="14.5" customHeight="1">
      <c r="A33" s="10">
        <v>29</v>
      </c>
      <c r="B33" t="s" s="9">
        <v>39</v>
      </c>
    </row>
    <row r="34" ht="14.5" customHeight="1">
      <c r="A34" s="10">
        <v>30</v>
      </c>
      <c r="B34" t="s" s="9">
        <v>40</v>
      </c>
    </row>
    <row r="35" ht="14.5" customHeight="1">
      <c r="A35" s="10">
        <v>31</v>
      </c>
      <c r="B35" t="s" s="9">
        <v>41</v>
      </c>
    </row>
    <row r="36" ht="26.5" customHeight="1">
      <c r="A36" s="10">
        <v>32</v>
      </c>
      <c r="B36" t="s" s="9">
        <v>42</v>
      </c>
    </row>
    <row r="37" ht="14.5" customHeight="1">
      <c r="A37" s="10">
        <v>33</v>
      </c>
      <c r="B37" t="s" s="9">
        <v>43</v>
      </c>
    </row>
    <row r="38" ht="38.5" customHeight="1">
      <c r="A38" s="10">
        <v>34</v>
      </c>
      <c r="B38" t="s" s="9">
        <v>44</v>
      </c>
    </row>
    <row r="39" ht="14.5" customHeight="1">
      <c r="A39" s="10">
        <v>35</v>
      </c>
      <c r="B39" t="s" s="9">
        <v>45</v>
      </c>
    </row>
    <row r="40" ht="14.5" customHeight="1">
      <c r="A40" s="10">
        <v>36</v>
      </c>
      <c r="B40" t="s" s="9">
        <v>46</v>
      </c>
    </row>
    <row r="41" ht="14.5" customHeight="1">
      <c r="A41" s="10">
        <v>37</v>
      </c>
      <c r="B41" t="s" s="9">
        <v>47</v>
      </c>
    </row>
    <row r="42" ht="14.5" customHeight="1">
      <c r="A42" s="10">
        <v>38</v>
      </c>
      <c r="B42" t="s" s="9">
        <v>48</v>
      </c>
    </row>
    <row r="43" ht="14.5" customHeight="1">
      <c r="A43" s="10">
        <v>39</v>
      </c>
      <c r="B43" t="s" s="9">
        <v>49</v>
      </c>
    </row>
    <row r="44" ht="14.5" customHeight="1">
      <c r="A44" s="10">
        <v>40</v>
      </c>
      <c r="B44" t="s" s="9">
        <v>50</v>
      </c>
    </row>
    <row r="45" ht="14.5" customHeight="1">
      <c r="A45" s="10">
        <v>41</v>
      </c>
      <c r="B45" t="s" s="9">
        <v>51</v>
      </c>
    </row>
    <row r="46" ht="26.5" customHeight="1">
      <c r="A46" s="10">
        <v>42</v>
      </c>
      <c r="B46" t="s" s="9">
        <v>52</v>
      </c>
    </row>
    <row r="47" ht="14.5" customHeight="1">
      <c r="A47" s="10">
        <v>43</v>
      </c>
      <c r="B47" t="s" s="9">
        <v>53</v>
      </c>
    </row>
    <row r="48" ht="14.5" customHeight="1">
      <c r="A48" s="10">
        <v>44</v>
      </c>
      <c r="B48" t="s" s="9">
        <v>54</v>
      </c>
    </row>
    <row r="49" ht="14.5" customHeight="1">
      <c r="A49" s="10">
        <v>45</v>
      </c>
      <c r="B49" t="s" s="9">
        <v>55</v>
      </c>
    </row>
    <row r="50" ht="14.5" customHeight="1">
      <c r="A50" s="10">
        <v>46</v>
      </c>
      <c r="B50" t="s" s="9">
        <v>56</v>
      </c>
    </row>
    <row r="51" ht="26.5" customHeight="1">
      <c r="A51" s="10">
        <v>47</v>
      </c>
      <c r="B51" t="s" s="9">
        <v>57</v>
      </c>
    </row>
    <row r="52" ht="14.5" customHeight="1">
      <c r="A52" s="10">
        <v>48</v>
      </c>
      <c r="B52" t="s" s="9">
        <v>58</v>
      </c>
    </row>
    <row r="53" ht="26.5" customHeight="1">
      <c r="A53" s="10">
        <v>49</v>
      </c>
      <c r="B53" t="s" s="9">
        <v>59</v>
      </c>
    </row>
    <row r="54" ht="14.5" customHeight="1">
      <c r="A54" s="10">
        <v>50</v>
      </c>
      <c r="B54" t="s" s="9">
        <v>60</v>
      </c>
    </row>
    <row r="55" ht="14.5" customHeight="1">
      <c r="A55" s="10">
        <v>51</v>
      </c>
      <c r="B55" t="s" s="9">
        <v>61</v>
      </c>
    </row>
    <row r="56" ht="14.5" customHeight="1">
      <c r="A56" s="10">
        <v>52</v>
      </c>
      <c r="B56" t="s" s="9">
        <v>62</v>
      </c>
    </row>
    <row r="57" ht="14.5" customHeight="1">
      <c r="A57" s="10">
        <v>53</v>
      </c>
      <c r="B57" t="s" s="9">
        <v>63</v>
      </c>
    </row>
    <row r="58" ht="14.5" customHeight="1">
      <c r="A58" s="10">
        <v>54</v>
      </c>
      <c r="B58" t="s" s="9">
        <v>64</v>
      </c>
    </row>
    <row r="59" ht="14.5" customHeight="1">
      <c r="A59" s="10">
        <v>55</v>
      </c>
      <c r="B59" t="s" s="9">
        <v>65</v>
      </c>
    </row>
    <row r="60" ht="14.5" customHeight="1">
      <c r="A60" s="10">
        <v>56</v>
      </c>
      <c r="B60" t="s" s="9">
        <v>66</v>
      </c>
    </row>
    <row r="61" ht="14.5" customHeight="1">
      <c r="A61" s="10">
        <v>57</v>
      </c>
      <c r="B61" t="s" s="9">
        <v>67</v>
      </c>
    </row>
    <row r="62" ht="14.5" customHeight="1">
      <c r="A62" s="10">
        <v>58</v>
      </c>
      <c r="B62" t="s" s="9">
        <v>68</v>
      </c>
    </row>
    <row r="63" ht="14.5" customHeight="1">
      <c r="A63" s="10">
        <v>59</v>
      </c>
      <c r="B63" t="s" s="9">
        <v>69</v>
      </c>
    </row>
    <row r="64" ht="14.5" customHeight="1">
      <c r="A64" s="10">
        <v>60</v>
      </c>
      <c r="B64" t="s" s="9">
        <v>70</v>
      </c>
    </row>
    <row r="65" ht="14.5" customHeight="1">
      <c r="A65" s="10">
        <v>61</v>
      </c>
      <c r="B65" t="s" s="9">
        <v>71</v>
      </c>
    </row>
    <row r="66" ht="14.5" customHeight="1">
      <c r="A66" s="10">
        <v>62</v>
      </c>
      <c r="B66" t="s" s="9">
        <v>72</v>
      </c>
    </row>
    <row r="67" ht="14.5" customHeight="1">
      <c r="A67" s="10">
        <v>63</v>
      </c>
      <c r="B67" t="s" s="9">
        <v>73</v>
      </c>
    </row>
    <row r="68" ht="14.5" customHeight="1">
      <c r="A68" s="10">
        <v>64</v>
      </c>
      <c r="B68" t="s" s="9">
        <v>74</v>
      </c>
    </row>
    <row r="69" ht="14.5" customHeight="1">
      <c r="A69" s="10">
        <v>65</v>
      </c>
      <c r="B69" t="s" s="9">
        <v>75</v>
      </c>
    </row>
    <row r="70" ht="14.5" customHeight="1">
      <c r="A70" s="10">
        <v>66</v>
      </c>
      <c r="B70" t="s" s="9">
        <v>76</v>
      </c>
    </row>
    <row r="71" ht="14.5" customHeight="1">
      <c r="A71" s="10">
        <v>67</v>
      </c>
      <c r="B71" t="s" s="9">
        <v>77</v>
      </c>
    </row>
    <row r="72" ht="14.5" customHeight="1">
      <c r="A72" s="10">
        <v>68</v>
      </c>
      <c r="B72" t="s" s="9">
        <v>78</v>
      </c>
    </row>
    <row r="73" ht="14.5" customHeight="1">
      <c r="A73" s="10">
        <v>69</v>
      </c>
      <c r="B73" t="s" s="9">
        <v>79</v>
      </c>
    </row>
    <row r="74" ht="14.5" customHeight="1">
      <c r="A74" s="10">
        <v>70</v>
      </c>
      <c r="B74" t="s" s="9">
        <v>80</v>
      </c>
    </row>
    <row r="75" ht="26.5" customHeight="1">
      <c r="A75" s="10">
        <v>71</v>
      </c>
      <c r="B75" t="s" s="9">
        <v>81</v>
      </c>
    </row>
    <row r="76" ht="14.5" customHeight="1">
      <c r="A76" s="10">
        <v>72</v>
      </c>
      <c r="B76" t="s" s="9">
        <v>82</v>
      </c>
    </row>
    <row r="77" ht="14.5" customHeight="1">
      <c r="A77" s="10">
        <v>73</v>
      </c>
      <c r="B77" t="s" s="9">
        <v>83</v>
      </c>
    </row>
    <row r="78" ht="14.5" customHeight="1">
      <c r="A78" s="10">
        <v>74</v>
      </c>
      <c r="B78" t="s" s="9">
        <v>84</v>
      </c>
    </row>
    <row r="79" ht="14.5" customHeight="1">
      <c r="A79" s="10">
        <v>75</v>
      </c>
      <c r="B79" t="s" s="9">
        <v>85</v>
      </c>
    </row>
    <row r="80" ht="14.5" customHeight="1">
      <c r="A80" s="10">
        <v>76</v>
      </c>
      <c r="B80" t="s" s="9">
        <v>86</v>
      </c>
    </row>
    <row r="81" ht="14.5" customHeight="1">
      <c r="A81" s="10">
        <v>77</v>
      </c>
      <c r="B81" t="s" s="9">
        <v>87</v>
      </c>
    </row>
    <row r="82" ht="14.5" customHeight="1">
      <c r="A82" s="10">
        <v>78</v>
      </c>
      <c r="B82" t="s" s="9">
        <v>88</v>
      </c>
    </row>
    <row r="83" ht="14.5" customHeight="1">
      <c r="A83" s="10">
        <v>79</v>
      </c>
      <c r="B83" t="s" s="9">
        <v>89</v>
      </c>
    </row>
    <row r="84" ht="14.5" customHeight="1">
      <c r="A84" s="10">
        <v>80</v>
      </c>
      <c r="B84" t="s" s="9">
        <v>90</v>
      </c>
    </row>
    <row r="85" ht="14.5" customHeight="1">
      <c r="A85" s="10">
        <v>81</v>
      </c>
      <c r="B85" t="s" s="9">
        <v>91</v>
      </c>
    </row>
    <row r="86" ht="26.5" customHeight="1">
      <c r="A86" s="10">
        <v>82</v>
      </c>
      <c r="B86" t="s" s="9">
        <v>92</v>
      </c>
    </row>
    <row r="87" ht="14.5" customHeight="1">
      <c r="A87" s="10">
        <v>83</v>
      </c>
      <c r="B87" t="s" s="9">
        <v>93</v>
      </c>
    </row>
    <row r="88" ht="14.5" customHeight="1">
      <c r="A88" s="10">
        <v>84</v>
      </c>
      <c r="B88" t="s" s="9">
        <v>94</v>
      </c>
    </row>
    <row r="89" ht="26.5" customHeight="1">
      <c r="A89" s="10">
        <v>85</v>
      </c>
      <c r="B89" t="s" s="9">
        <v>95</v>
      </c>
    </row>
    <row r="90" ht="26.5" customHeight="1">
      <c r="A90" s="10">
        <v>86</v>
      </c>
      <c r="B90" t="s" s="9">
        <v>96</v>
      </c>
    </row>
    <row r="91" ht="14.5" customHeight="1">
      <c r="A91" s="10">
        <v>87</v>
      </c>
      <c r="B91" t="s" s="9">
        <v>97</v>
      </c>
    </row>
    <row r="92" ht="14.5" customHeight="1">
      <c r="A92" s="10">
        <v>88</v>
      </c>
      <c r="B92" t="s" s="9">
        <v>98</v>
      </c>
    </row>
    <row r="93" ht="14.5" customHeight="1">
      <c r="A93" s="10">
        <v>89</v>
      </c>
      <c r="B93" t="s" s="9">
        <v>99</v>
      </c>
    </row>
    <row r="94" ht="26.5" customHeight="1">
      <c r="A94" s="10">
        <v>90</v>
      </c>
      <c r="B94" t="s" s="9">
        <v>100</v>
      </c>
    </row>
    <row r="95" ht="14.5" customHeight="1">
      <c r="A95" s="10">
        <v>91</v>
      </c>
      <c r="B95" t="s" s="9">
        <v>101</v>
      </c>
    </row>
    <row r="96" ht="14.5" customHeight="1">
      <c r="A96" s="10">
        <v>92</v>
      </c>
      <c r="B96" t="s" s="9">
        <v>102</v>
      </c>
    </row>
    <row r="97" ht="14.5" customHeight="1">
      <c r="A97" s="10">
        <v>93</v>
      </c>
      <c r="B97" t="s" s="9">
        <v>103</v>
      </c>
    </row>
    <row r="98" ht="38.5" customHeight="1">
      <c r="A98" s="10">
        <v>94</v>
      </c>
      <c r="B98" t="s" s="9">
        <v>104</v>
      </c>
    </row>
    <row r="99" ht="14.5" customHeight="1">
      <c r="A99" s="10">
        <v>95</v>
      </c>
      <c r="B99" t="s" s="9">
        <v>105</v>
      </c>
    </row>
    <row r="100" ht="14.5" customHeight="1">
      <c r="A100" s="10">
        <v>96</v>
      </c>
      <c r="B100" t="s" s="9">
        <v>93</v>
      </c>
    </row>
    <row r="101" ht="14.5" customHeight="1">
      <c r="A101" s="10">
        <v>97</v>
      </c>
      <c r="B101" t="s" s="9">
        <v>106</v>
      </c>
    </row>
    <row r="102" ht="14.5" customHeight="1">
      <c r="A102" s="10">
        <v>98</v>
      </c>
      <c r="B102" t="s" s="9">
        <v>107</v>
      </c>
    </row>
    <row r="103" ht="14.5" customHeight="1">
      <c r="A103" s="10">
        <v>99</v>
      </c>
      <c r="B103" t="s" s="9">
        <v>107</v>
      </c>
    </row>
  </sheetData>
  <pageMargins left="0.7875" right="0.7875" top="1.05278" bottom="1.05278" header="0.7875" footer="0.7875"/>
  <pageSetup firstPageNumber="1" fitToHeight="1" fitToWidth="1" scale="100" useFirstPageNumber="0" orientation="portrait" pageOrder="downThenOver"/>
  <headerFooter>
    <oddHeader>&amp;C&amp;"Times New Roman,Regular"&amp;12&amp;K000000codes</oddHeader>
    <oddFooter>&amp;C&amp;"Helvetica,Regular"&amp;12&amp;K000000&amp;P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L102"/>
  <sheetViews>
    <sheetView workbookViewId="0" showGridLines="0" defaultGridColor="1"/>
  </sheetViews>
  <sheetFormatPr defaultColWidth="8.83333" defaultRowHeight="13.45" customHeight="1" outlineLevelRow="0" outlineLevelCol="0"/>
  <cols>
    <col min="1" max="1" width="5.85156" style="11" customWidth="1"/>
    <col min="2" max="2" width="12.8516" style="11" customWidth="1"/>
    <col min="3" max="3" width="10.6719" style="11" customWidth="1"/>
    <col min="4" max="4" width="10.5" style="11" customWidth="1"/>
    <col min="5" max="5" width="7.85156" style="11" customWidth="1"/>
    <col min="6" max="6" width="7.5" style="11" customWidth="1"/>
    <col min="7" max="7" width="8.5" style="11" customWidth="1"/>
    <col min="8" max="8" width="8" style="11" customWidth="1"/>
    <col min="9" max="9" width="8.85156" style="11" customWidth="1"/>
    <col min="10" max="10" width="8" style="11" customWidth="1"/>
    <col min="11" max="11" width="11.3516" style="11" customWidth="1"/>
    <col min="12" max="12" width="11.1719" style="11" customWidth="1"/>
    <col min="13" max="256" width="8.85156" style="11" customWidth="1"/>
  </cols>
  <sheetData>
    <row r="1" ht="14.55" customHeight="1">
      <c r="A1" t="s" s="12">
        <v>5</v>
      </c>
      <c r="B1" s="12"/>
      <c r="C1" s="12"/>
      <c r="D1" s="12"/>
      <c r="E1" s="12"/>
      <c r="F1" s="12"/>
      <c r="G1" s="12"/>
      <c r="H1" s="12"/>
      <c r="I1" s="12"/>
      <c r="J1" s="12"/>
      <c r="K1" s="12"/>
      <c r="L1" s="12"/>
    </row>
    <row r="2" ht="34.5" customHeight="1">
      <c r="A2" t="s" s="13">
        <v>109</v>
      </c>
      <c r="B2" t="s" s="14">
        <v>110</v>
      </c>
      <c r="C2" t="s" s="14">
        <v>111</v>
      </c>
      <c r="D2" t="s" s="14">
        <v>112</v>
      </c>
      <c r="E2" t="s" s="14">
        <v>113</v>
      </c>
      <c r="F2" t="s" s="14">
        <v>114</v>
      </c>
      <c r="G2" t="s" s="14">
        <v>115</v>
      </c>
      <c r="H2" t="s" s="14">
        <v>116</v>
      </c>
      <c r="I2" t="s" s="14">
        <v>117</v>
      </c>
      <c r="J2" t="s" s="14">
        <v>118</v>
      </c>
      <c r="K2" t="s" s="14">
        <v>119</v>
      </c>
      <c r="L2" t="s" s="15">
        <v>120</v>
      </c>
    </row>
    <row r="3" ht="14" customHeight="1">
      <c r="A3" s="16">
        <v>27</v>
      </c>
      <c r="B3" t="s" s="17">
        <f>LOOKUP(A3,'codes'!A$4:A$103,'codes'!B$4:B$103)</f>
        <v>121</v>
      </c>
      <c r="C3" s="18">
        <v>2204</v>
      </c>
      <c r="D3" s="18">
        <v>348</v>
      </c>
      <c r="E3" s="18">
        <v>971378</v>
      </c>
      <c r="F3" s="18">
        <v>397310</v>
      </c>
      <c r="G3" s="19">
        <f>(D3-C3)/(D3+C3)</f>
        <v>-0.7272727272727273</v>
      </c>
      <c r="H3" s="19">
        <f>($C3/$C$102)/($E3/$E$102)</f>
        <v>1.570070151547312</v>
      </c>
      <c r="I3" s="19">
        <f>(D3/$D$102)/(F3/$F$102)</f>
        <v>2.63794981372429</v>
      </c>
      <c r="J3" s="19">
        <f>(C3+D3-ABS(C3-D3))/(C3+D3)</f>
        <v>0.2727272727272727</v>
      </c>
      <c r="K3" s="19">
        <f>C3/C$102</f>
        <v>0.2527522935779816</v>
      </c>
      <c r="L3" s="20">
        <f>D3/D$102</f>
        <v>0.1779141104294479</v>
      </c>
    </row>
    <row r="4" ht="13.5" customHeight="1">
      <c r="A4" s="21">
        <v>84</v>
      </c>
      <c r="B4" t="s" s="22">
        <f>LOOKUP(A4,'codes'!A$4:A$103,'codes'!B$4:B$103)</f>
        <v>122</v>
      </c>
      <c r="C4" s="23">
        <v>599</v>
      </c>
      <c r="D4" s="23">
        <v>86</v>
      </c>
      <c r="E4" s="23">
        <v>662718</v>
      </c>
      <c r="F4" s="23">
        <v>836275</v>
      </c>
      <c r="G4" s="24">
        <f>(D4-C4)/(D4+C4)</f>
        <v>-0.7489051094890511</v>
      </c>
      <c r="H4" s="24">
        <f>($C4/$C$102)/($E4/$E$102)</f>
        <v>0.6254517128807136</v>
      </c>
      <c r="I4" s="24">
        <f>(D4/$D$102)/(F4/$F$102)</f>
        <v>0.30971776622388</v>
      </c>
      <c r="J4" s="24">
        <f>(C4+D4-ABS(C4-D4))/(C4+D4)</f>
        <v>0.2510948905109489</v>
      </c>
      <c r="K4" s="24">
        <f>C4/C$102</f>
        <v>0.06869266055045871</v>
      </c>
      <c r="L4" s="25">
        <f>D4/D$102</f>
        <v>0.04396728016359918</v>
      </c>
    </row>
    <row r="5" ht="13.5" customHeight="1">
      <c r="A5" s="21">
        <v>85</v>
      </c>
      <c r="B5" t="s" s="22">
        <f>LOOKUP(A5,'codes'!A$4:A$103,'codes'!B$4:B$103)</f>
        <v>123</v>
      </c>
      <c r="C5" s="23">
        <v>593</v>
      </c>
      <c r="D5" s="23">
        <v>154</v>
      </c>
      <c r="E5" s="23">
        <v>572210</v>
      </c>
      <c r="F5" s="23">
        <v>535558</v>
      </c>
      <c r="G5" s="24">
        <f>(D5-C5)/(D5+C5)</f>
        <v>-0.5876840696117804</v>
      </c>
      <c r="H5" s="24">
        <f>($C5/$C$102)/($E5/$E$102)</f>
        <v>0.7171251941410488</v>
      </c>
      <c r="I5" s="24">
        <f>(D5/$D$102)/(F5/$F$102)</f>
        <v>0.8660261199887148</v>
      </c>
      <c r="J5" s="24">
        <f>(C5+D5-ABS(C5-D5))/(C5+D5)</f>
        <v>0.4123159303882196</v>
      </c>
      <c r="K5" s="24">
        <f>C5/C$102</f>
        <v>0.0680045871559633</v>
      </c>
      <c r="L5" s="25">
        <f>D5/D$102</f>
        <v>0.0787321063394683</v>
      </c>
    </row>
    <row r="6" ht="13.5" customHeight="1">
      <c r="A6" s="21">
        <v>87</v>
      </c>
      <c r="B6" t="s" s="22">
        <f>LOOKUP(A6,'codes'!A$4:A$103,'codes'!B$4:B$103)</f>
        <v>124</v>
      </c>
      <c r="C6" s="23">
        <v>586</v>
      </c>
      <c r="D6" s="23">
        <v>34</v>
      </c>
      <c r="E6" s="23">
        <v>497171</v>
      </c>
      <c r="F6" s="23">
        <v>638425</v>
      </c>
      <c r="G6" s="24">
        <f>(D6-C6)/(D6+C6)</f>
        <v>-0.8903225806451613</v>
      </c>
      <c r="H6" s="24">
        <f>($C6/$C$102)/($E6/$E$102)</f>
        <v>0.8156194205530488</v>
      </c>
      <c r="I6" s="24">
        <f>(D6/$D$102)/(F6/$F$102)</f>
        <v>0.1603931486235979</v>
      </c>
      <c r="J6" s="24">
        <f>(C6+D6-ABS(C6-D6))/(C6+D6)</f>
        <v>0.1096774193548387</v>
      </c>
      <c r="K6" s="24">
        <f>C6/C$102</f>
        <v>0.06720183486238532</v>
      </c>
      <c r="L6" s="25">
        <f>D6/D$102</f>
        <v>0.01738241308793456</v>
      </c>
    </row>
    <row r="7" ht="13.5" customHeight="1">
      <c r="A7" s="21">
        <v>30</v>
      </c>
      <c r="B7" t="s" s="22">
        <f>LOOKUP(A7,'codes'!A$4:A$103,'codes'!B$4:B$103)</f>
        <v>125</v>
      </c>
      <c r="C7" s="23">
        <v>302</v>
      </c>
      <c r="D7" s="23">
        <v>281</v>
      </c>
      <c r="E7" s="23">
        <v>235194</v>
      </c>
      <c r="F7" s="23">
        <v>304738</v>
      </c>
      <c r="G7" s="24">
        <f>(D7-C7)/(D7+C7)</f>
        <v>-0.03602058319039451</v>
      </c>
      <c r="H7" s="24">
        <f>($C7/$C$102)/($E7/$E$102)</f>
        <v>0.8885388778796938</v>
      </c>
      <c r="I7" s="24">
        <f>(D7/$D$102)/(F7/$F$102)</f>
        <v>2.777131778263888</v>
      </c>
      <c r="J7" s="24">
        <f>(C7+D7-ABS(C7-D7))/(C7+D7)</f>
        <v>0.9639794168096055</v>
      </c>
      <c r="K7" s="24">
        <f>C7/C$102</f>
        <v>0.03463302752293578</v>
      </c>
      <c r="L7" s="25">
        <f>D7/D$102</f>
        <v>0.1436605316973415</v>
      </c>
    </row>
    <row r="8" ht="13.5" customHeight="1">
      <c r="A8" s="21">
        <v>39</v>
      </c>
      <c r="B8" t="s" s="22">
        <f>LOOKUP(A8,'codes'!A$4:A$103,'codes'!B$4:B$103)</f>
        <v>126</v>
      </c>
      <c r="C8" s="23">
        <v>232</v>
      </c>
      <c r="D8" s="23">
        <v>16</v>
      </c>
      <c r="E8" s="23">
        <v>217443</v>
      </c>
      <c r="F8" s="23">
        <v>236367</v>
      </c>
      <c r="G8" s="24">
        <f>(D8-C8)/(D8+C8)</f>
        <v>-0.8709677419354839</v>
      </c>
      <c r="H8" s="24">
        <f>($C8/$C$102)/($E8/$E$102)</f>
        <v>0.7383092065844358</v>
      </c>
      <c r="I8" s="24">
        <f>(D8/$D$102)/(F8/$F$102)</f>
        <v>0.2038684028700542</v>
      </c>
      <c r="J8" s="24">
        <f>(C8+D8-ABS(C8-D8))/(C8+D8)</f>
        <v>0.1290322580645161</v>
      </c>
      <c r="K8" s="24">
        <f>C8/C$102</f>
        <v>0.02660550458715596</v>
      </c>
      <c r="L8" s="25">
        <f>D8/D$102</f>
        <v>0.0081799591002045</v>
      </c>
    </row>
    <row r="9" ht="13.5" customHeight="1">
      <c r="A9" s="21">
        <v>94</v>
      </c>
      <c r="B9" t="s" s="22">
        <f>LOOKUP(A9,'codes'!A$4:A$103,'codes'!B$4:B$103)</f>
        <v>127</v>
      </c>
      <c r="C9" s="23">
        <v>203</v>
      </c>
      <c r="D9" s="23">
        <v>13</v>
      </c>
      <c r="E9" s="23">
        <v>76235</v>
      </c>
      <c r="F9" s="23">
        <v>82447</v>
      </c>
      <c r="G9" s="24">
        <f>(D9-C9)/(D9+C9)</f>
        <v>-0.8796296296296297</v>
      </c>
      <c r="H9" s="24">
        <f>($C9/$C$102)/($E9/$E$102)</f>
        <v>1.842626716159534</v>
      </c>
      <c r="I9" s="24">
        <f>(D9/$D$102)/(F9/$F$102)</f>
        <v>0.4748815270381421</v>
      </c>
      <c r="J9" s="24">
        <f>(C9+D9-ABS(C9-D9))/(C9+D9)</f>
        <v>0.1203703703703704</v>
      </c>
      <c r="K9" s="24">
        <f>C9/C$102</f>
        <v>0.02327981651376147</v>
      </c>
      <c r="L9" s="25">
        <f>D9/D$102</f>
        <v>0.006646216768916156</v>
      </c>
    </row>
    <row r="10" ht="13.5" customHeight="1">
      <c r="A10" s="21">
        <v>62</v>
      </c>
      <c r="B10" t="s" s="22">
        <f>LOOKUP(A10,'codes'!A$4:A$103,'codes'!B$4:B$103)</f>
        <v>128</v>
      </c>
      <c r="C10" s="23">
        <v>194</v>
      </c>
      <c r="D10" s="23">
        <v>5</v>
      </c>
      <c r="E10" s="23">
        <v>88279</v>
      </c>
      <c r="F10" s="23">
        <v>60982</v>
      </c>
      <c r="G10" s="24">
        <f>(D10-C10)/(D10+C10)</f>
        <v>-0.949748743718593</v>
      </c>
      <c r="H10" s="24">
        <f>($C10/$C$102)/($E10/$E$102)</f>
        <v>1.52068777773055</v>
      </c>
      <c r="I10" s="24">
        <f>(D10/$D$102)/(F10/$F$102)</f>
        <v>0.2469364053183014</v>
      </c>
      <c r="J10" s="24">
        <f>(C10+D10-ABS(C10-D10))/(C10+D10)</f>
        <v>0.05025125628140704</v>
      </c>
      <c r="K10" s="24">
        <f>C10/C$102</f>
        <v>0.02224770642201835</v>
      </c>
      <c r="L10" s="25">
        <f>D10/D$102</f>
        <v>0.002556237218813906</v>
      </c>
    </row>
    <row r="11" ht="13.5" customHeight="1">
      <c r="A11" s="21">
        <v>72</v>
      </c>
      <c r="B11" t="s" s="22">
        <f>LOOKUP(A11,'codes'!A$4:A$103,'codes'!B$4:B$103)</f>
        <v>129</v>
      </c>
      <c r="C11" s="23">
        <v>176</v>
      </c>
      <c r="D11" s="23">
        <v>61</v>
      </c>
      <c r="E11" s="23">
        <v>184969</v>
      </c>
      <c r="F11" s="23">
        <v>188359</v>
      </c>
      <c r="G11" s="24">
        <f>(D11-C11)/(D11+C11)</f>
        <v>-0.4852320675105485</v>
      </c>
      <c r="H11" s="24">
        <f>($C11/$C$102)/($E11/$E$102)</f>
        <v>0.6584297562185104</v>
      </c>
      <c r="I11" s="24">
        <f>(D11/$D$102)/(F11/$F$102)</f>
        <v>0.9753494423057673</v>
      </c>
      <c r="J11" s="24">
        <f>(C11+D11-ABS(C11-D11))/(C11+D11)</f>
        <v>0.5147679324894515</v>
      </c>
      <c r="K11" s="24">
        <f>C11/C$102</f>
        <v>0.02018348623853211</v>
      </c>
      <c r="L11" s="25">
        <f>D11/D$102</f>
        <v>0.03118609406952965</v>
      </c>
    </row>
    <row r="12" ht="13.5" customHeight="1">
      <c r="A12" s="21">
        <v>10</v>
      </c>
      <c r="B12" t="s" s="22">
        <f>LOOKUP(A12,'codes'!A$4:A$103,'codes'!B$4:B$103)</f>
        <v>130</v>
      </c>
      <c r="C12" s="23">
        <v>168</v>
      </c>
      <c r="D12" s="23">
        <v>0</v>
      </c>
      <c r="E12" s="23">
        <v>23920</v>
      </c>
      <c r="F12" s="23">
        <v>26498</v>
      </c>
      <c r="G12" s="24">
        <f>(D12-C12)/(D12+C12)</f>
        <v>-1</v>
      </c>
      <c r="H12" s="24">
        <f>($C12/$C$102)/($E12/$E$102)</f>
        <v>4.860084685956245</v>
      </c>
      <c r="I12" s="24">
        <f>(D12/$D$102)/(F12/$F$102)</f>
        <v>0</v>
      </c>
      <c r="J12" s="24">
        <f>(C12+D12-ABS(C12-D12))/(C12+D12)</f>
        <v>0</v>
      </c>
      <c r="K12" s="24">
        <f>C12/C$102</f>
        <v>0.01926605504587156</v>
      </c>
      <c r="L12" s="25">
        <f>D12/D$102</f>
        <v>0</v>
      </c>
    </row>
    <row r="13" ht="13.5" customHeight="1">
      <c r="A13" s="21">
        <v>22</v>
      </c>
      <c r="B13" t="s" s="22">
        <f>LOOKUP(A13,'codes'!A$4:A$103,'codes'!B$4:B$103)</f>
        <v>131</v>
      </c>
      <c r="C13" s="23">
        <v>163</v>
      </c>
      <c r="D13" s="23">
        <v>13</v>
      </c>
      <c r="E13" s="23">
        <v>43069</v>
      </c>
      <c r="F13" s="23">
        <v>67196</v>
      </c>
      <c r="G13" s="24">
        <f>(D13-C13)/(D13+C13)</f>
        <v>-0.8522727272727273</v>
      </c>
      <c r="H13" s="24">
        <f>($C13/$C$102)/($E13/$E$102)</f>
        <v>2.618897774661142</v>
      </c>
      <c r="I13" s="24">
        <f>(D13/$D$102)/(F13/$F$102)</f>
        <v>0.5826620224375514</v>
      </c>
      <c r="J13" s="24">
        <f>(C13+D13-ABS(C13-D13))/(C13+D13)</f>
        <v>0.1477272727272727</v>
      </c>
      <c r="K13" s="24">
        <f>C13/C$102</f>
        <v>0.01869266055045872</v>
      </c>
      <c r="L13" s="25">
        <f>D13/D$102</f>
        <v>0.006646216768916156</v>
      </c>
    </row>
    <row r="14" ht="13.5" customHeight="1">
      <c r="A14" s="21">
        <v>48</v>
      </c>
      <c r="B14" t="s" s="22">
        <f>LOOKUP(A14,'codes'!A$4:A$103,'codes'!B$4:B$103)</f>
        <v>132</v>
      </c>
      <c r="C14" s="23">
        <v>158</v>
      </c>
      <c r="D14" s="23">
        <v>7</v>
      </c>
      <c r="E14" s="23">
        <v>86948</v>
      </c>
      <c r="F14" s="23">
        <v>105902</v>
      </c>
      <c r="G14" s="24">
        <f>(D14-C14)/(D14+C14)</f>
        <v>-0.9151515151515152</v>
      </c>
      <c r="H14" s="24">
        <f>($C14/$C$102)/($E14/$E$102)</f>
        <v>1.257457225303493</v>
      </c>
      <c r="I14" s="24">
        <f>(D14/$D$102)/(F14/$F$102)</f>
        <v>0.1990722197575959</v>
      </c>
      <c r="J14" s="24">
        <f>(C14+D14-ABS(C14-D14))/(C14+D14)</f>
        <v>0.08484848484848485</v>
      </c>
      <c r="K14" s="24">
        <f>C14/C$102</f>
        <v>0.01811926605504587</v>
      </c>
      <c r="L14" s="25">
        <f>D14/D$102</f>
        <v>0.003578732106339468</v>
      </c>
    </row>
    <row r="15" ht="13.5" customHeight="1">
      <c r="A15" s="21">
        <v>73</v>
      </c>
      <c r="B15" t="s" s="22">
        <f>LOOKUP(A15,'codes'!A$4:A$103,'codes'!B$4:B$103)</f>
        <v>133</v>
      </c>
      <c r="C15" s="23">
        <v>156</v>
      </c>
      <c r="D15" s="23">
        <v>19</v>
      </c>
      <c r="E15" s="23">
        <v>105602</v>
      </c>
      <c r="F15" s="23">
        <v>133241</v>
      </c>
      <c r="G15" s="24">
        <f>(D15-C15)/(D15+C15)</f>
        <v>-0.7828571428571428</v>
      </c>
      <c r="H15" s="24">
        <f>($C15/$C$102)/($E15/$E$102)</f>
        <v>1.022228971546098</v>
      </c>
      <c r="I15" s="24">
        <f>(D15/$D$102)/(F15/$F$102)</f>
        <v>0.4294696700164251</v>
      </c>
      <c r="J15" s="24">
        <f>(C15+D15-ABS(C15-D15))/(C15+D15)</f>
        <v>0.2171428571428571</v>
      </c>
      <c r="K15" s="24">
        <f>C15/C$102</f>
        <v>0.01788990825688073</v>
      </c>
      <c r="L15" s="25">
        <f>D15/D$102</f>
        <v>0.009713701431492843</v>
      </c>
    </row>
    <row r="16" ht="13.5" customHeight="1">
      <c r="A16" s="21">
        <v>90</v>
      </c>
      <c r="B16" t="s" s="22">
        <f>LOOKUP(A16,'codes'!A$4:A$103,'codes'!B$4:B$103)</f>
        <v>134</v>
      </c>
      <c r="C16" s="23">
        <v>153</v>
      </c>
      <c r="D16" s="23">
        <v>65</v>
      </c>
      <c r="E16" s="23">
        <v>156590</v>
      </c>
      <c r="F16" s="23">
        <v>190419</v>
      </c>
      <c r="G16" s="24">
        <f>(D16-C16)/(D16+C16)</f>
        <v>-0.4036697247706422</v>
      </c>
      <c r="H16" s="24">
        <f>($C16/$C$102)/($E16/$E$102)</f>
        <v>0.676118994792103</v>
      </c>
      <c r="I16" s="24">
        <f>(D16/$D$102)/(F16/$F$102)</f>
        <v>1.028063304074533</v>
      </c>
      <c r="J16" s="24">
        <f>(C16+D16-ABS(C16-D16))/(C16+D16)</f>
        <v>0.5963302752293578</v>
      </c>
      <c r="K16" s="24">
        <f>C16/C$102</f>
        <v>0.01754587155963303</v>
      </c>
      <c r="L16" s="25">
        <f>D16/D$102</f>
        <v>0.03323108384458077</v>
      </c>
    </row>
    <row r="17" ht="13.5" customHeight="1">
      <c r="A17" s="21">
        <v>61</v>
      </c>
      <c r="B17" t="s" s="22">
        <f>LOOKUP(A17,'codes'!A$4:A$103,'codes'!B$4:B$103)</f>
        <v>135</v>
      </c>
      <c r="C17" s="23">
        <v>153</v>
      </c>
      <c r="D17" s="23">
        <v>6</v>
      </c>
      <c r="E17" s="23">
        <v>85131</v>
      </c>
      <c r="F17" s="23">
        <v>49124</v>
      </c>
      <c r="G17" s="24">
        <f>(D17-C17)/(D17+C17)</f>
        <v>-0.9245283018867925</v>
      </c>
      <c r="H17" s="24">
        <f>($C17/$C$102)/($E17/$E$102)</f>
        <v>1.243653585585691</v>
      </c>
      <c r="I17" s="24">
        <f>(D17/$D$102)/(F17/$F$102)</f>
        <v>0.3678530055155277</v>
      </c>
      <c r="J17" s="24">
        <f>(C17+D17-ABS(C17-D17))/(C17+D17)</f>
        <v>0.07547169811320754</v>
      </c>
      <c r="K17" s="24">
        <f>C17/C$102</f>
        <v>0.01754587155963303</v>
      </c>
      <c r="L17" s="25">
        <f>D17/D$102</f>
        <v>0.003067484662576687</v>
      </c>
    </row>
    <row r="18" ht="13.5" customHeight="1">
      <c r="A18" s="21">
        <v>33</v>
      </c>
      <c r="B18" t="s" s="22">
        <f>LOOKUP(A18,'codes'!A$4:A$103,'codes'!B$4:B$103)</f>
        <v>136</v>
      </c>
      <c r="C18" s="23">
        <v>146</v>
      </c>
      <c r="D18" s="23">
        <v>6</v>
      </c>
      <c r="E18" s="23">
        <v>39677</v>
      </c>
      <c r="F18" s="23">
        <v>60635</v>
      </c>
      <c r="G18" s="24">
        <f>(D18-C18)/(D18+C18)</f>
        <v>-0.9210526315789473</v>
      </c>
      <c r="H18" s="24">
        <f>($C18/$C$102)/($E18/$E$102)</f>
        <v>2.546301106203233</v>
      </c>
      <c r="I18" s="24">
        <f>(D18/$D$102)/(F18/$F$102)</f>
        <v>0.2980194779078879</v>
      </c>
      <c r="J18" s="24">
        <f>(C18+D18-ABS(C18-D18))/(C18+D18)</f>
        <v>0.07894736842105263</v>
      </c>
      <c r="K18" s="24">
        <f>C18/C$102</f>
        <v>0.01674311926605505</v>
      </c>
      <c r="L18" s="25">
        <f>D18/D$102</f>
        <v>0.003067484662576687</v>
      </c>
    </row>
    <row r="19" ht="13.5" customHeight="1">
      <c r="A19" s="21">
        <v>24</v>
      </c>
      <c r="B19" t="s" s="22">
        <f>LOOKUP(A19,'codes'!A$4:A$103,'codes'!B$4:B$103)</f>
        <v>137</v>
      </c>
      <c r="C19" s="23">
        <v>135</v>
      </c>
      <c r="D19" s="23">
        <v>69</v>
      </c>
      <c r="E19" s="23">
        <v>19805</v>
      </c>
      <c r="F19" s="23">
        <v>20584</v>
      </c>
      <c r="G19" s="24">
        <f>(D19-C19)/(D19+C19)</f>
        <v>-0.3235294117647059</v>
      </c>
      <c r="H19" s="24">
        <f>($C19/$C$102)/($E19/$E$102)</f>
        <v>4.716878093521931</v>
      </c>
      <c r="I19" s="24">
        <f>(D19/$D$102)/(F19/$F$102)</f>
        <v>10.0956921392278</v>
      </c>
      <c r="J19" s="24">
        <f>(C19+D19-ABS(C19-D19))/(C19+D19)</f>
        <v>0.6764705882352942</v>
      </c>
      <c r="K19" s="24">
        <f>C19/C$102</f>
        <v>0.01548165137614679</v>
      </c>
      <c r="L19" s="25">
        <f>D19/D$102</f>
        <v>0.0352760736196319</v>
      </c>
    </row>
    <row r="20" ht="13.5" customHeight="1">
      <c r="A20" s="21">
        <v>23</v>
      </c>
      <c r="B20" t="s" s="22">
        <f>LOOKUP(A20,'codes'!A$4:A$103,'codes'!B$4:B$103)</f>
        <v>138</v>
      </c>
      <c r="C20" s="23">
        <v>125</v>
      </c>
      <c r="D20" s="23">
        <v>7</v>
      </c>
      <c r="E20" s="23">
        <v>29595</v>
      </c>
      <c r="F20" s="23">
        <v>22505</v>
      </c>
      <c r="G20" s="24">
        <f>(D20-C20)/(D20+C20)</f>
        <v>-0.8939393939393939</v>
      </c>
      <c r="H20" s="24">
        <f>($C20/$C$102)/($E20/$E$102)</f>
        <v>2.922721263044991</v>
      </c>
      <c r="I20" s="24">
        <f>(D20/$D$102)/(F20/$F$102)</f>
        <v>0.9367761038333222</v>
      </c>
      <c r="J20" s="24">
        <f>(C20+D20-ABS(C20-D20))/(C20+D20)</f>
        <v>0.1060606060606061</v>
      </c>
      <c r="K20" s="24">
        <f>C20/C$102</f>
        <v>0.0143348623853211</v>
      </c>
      <c r="L20" s="25">
        <f>D20/D$102</f>
        <v>0.003578732106339468</v>
      </c>
    </row>
    <row r="21" ht="13.5" customHeight="1">
      <c r="A21" s="21">
        <v>19</v>
      </c>
      <c r="B21" t="s" s="22">
        <f>LOOKUP(A21,'codes'!A$4:A$103,'codes'!B$4:B$103)</f>
        <v>139</v>
      </c>
      <c r="C21" s="23">
        <v>110</v>
      </c>
      <c r="D21" s="23">
        <v>6</v>
      </c>
      <c r="E21" s="23">
        <v>24865</v>
      </c>
      <c r="F21" s="23">
        <v>32828</v>
      </c>
      <c r="G21" s="24">
        <f>(D21-C21)/(D21+C21)</f>
        <v>-0.896551724137931</v>
      </c>
      <c r="H21" s="24">
        <f>($C21/$C$102)/($E21/$E$102)</f>
        <v>3.061258133369738</v>
      </c>
      <c r="I21" s="24">
        <f>(D21/$D$102)/(F21/$F$102)</f>
        <v>0.5504572634015105</v>
      </c>
      <c r="J21" s="24">
        <f>(C21+D21-ABS(C21-D21))/(C21+D21)</f>
        <v>0.103448275862069</v>
      </c>
      <c r="K21" s="24">
        <f>C21/C$102</f>
        <v>0.01261467889908257</v>
      </c>
      <c r="L21" s="25">
        <f>D21/D$102</f>
        <v>0.003067484662576687</v>
      </c>
    </row>
    <row r="22" ht="13.5" customHeight="1">
      <c r="A22" s="21">
        <v>21</v>
      </c>
      <c r="B22" t="s" s="22">
        <f>LOOKUP(A22,'codes'!A$4:A$103,'codes'!B$4:B$103)</f>
        <v>140</v>
      </c>
      <c r="C22" s="23">
        <v>109</v>
      </c>
      <c r="D22" s="23">
        <v>9</v>
      </c>
      <c r="E22" s="23">
        <v>23741</v>
      </c>
      <c r="F22" s="23">
        <v>28168</v>
      </c>
      <c r="G22" s="24">
        <f>(D22-C22)/(D22+C22)</f>
        <v>-0.847457627118644</v>
      </c>
      <c r="H22" s="24">
        <f>($C22/$C$102)/($E22/$E$102)</f>
        <v>3.177043932437555</v>
      </c>
      <c r="I22" s="24">
        <f>(D22/$D$102)/(F22/$F$102)</f>
        <v>0.9622840302618992</v>
      </c>
      <c r="J22" s="24">
        <f>(C22+D22-ABS(C22-D22))/(C22+D22)</f>
        <v>0.1525423728813559</v>
      </c>
      <c r="K22" s="24">
        <f>C22/C$102</f>
        <v>0.0125</v>
      </c>
      <c r="L22" s="25">
        <f>D22/D$102</f>
        <v>0.004601226993865031</v>
      </c>
    </row>
    <row r="23" ht="13.5" customHeight="1">
      <c r="A23" s="21">
        <v>64</v>
      </c>
      <c r="B23" t="s" s="22">
        <f>LOOKUP(A23,'codes'!A$4:A$103,'codes'!B$4:B$103)</f>
        <v>141</v>
      </c>
      <c r="C23" s="23">
        <v>107</v>
      </c>
      <c r="D23" s="23">
        <v>13</v>
      </c>
      <c r="E23" s="23">
        <v>49361</v>
      </c>
      <c r="F23" s="23">
        <v>41312</v>
      </c>
      <c r="G23" s="24">
        <f>(D23-C23)/(D23+C23)</f>
        <v>-0.7833333333333333</v>
      </c>
      <c r="H23" s="24">
        <f>($C23/$C$102)/($E23/$E$102)</f>
        <v>1.500014850337776</v>
      </c>
      <c r="I23" s="24">
        <f>(D23/$D$102)/(F23/$F$102)</f>
        <v>0.9477284387033719</v>
      </c>
      <c r="J23" s="24">
        <f>(C23+D23-ABS(C23-D23))/(C23+D23)</f>
        <v>0.2166666666666667</v>
      </c>
      <c r="K23" s="24">
        <f>C23/C$102</f>
        <v>0.01227064220183486</v>
      </c>
      <c r="L23" s="25">
        <f>D23/D$102</f>
        <v>0.006646216768916156</v>
      </c>
    </row>
    <row r="24" ht="13.5" customHeight="1">
      <c r="A24" s="26">
        <v>99</v>
      </c>
      <c r="B24" t="s" s="22">
        <f>LOOKUP(A24,'codes'!A$4:A$103,'codes'!B$4:B$103)</f>
        <v>142</v>
      </c>
      <c r="C24" s="23">
        <v>96</v>
      </c>
      <c r="D24" s="23">
        <v>0</v>
      </c>
      <c r="E24" s="23">
        <v>134104</v>
      </c>
      <c r="F24" s="23">
        <v>184302</v>
      </c>
      <c r="G24" s="24">
        <f>(D24-C24)/(D24+C24)</f>
        <v>-1</v>
      </c>
      <c r="H24" s="24">
        <f>($C24/$C$102)/($E24/$E$102)</f>
        <v>0.4953649009641702</v>
      </c>
      <c r="I24" s="24">
        <f>(D24/$D$102)/(F24/$F$102)</f>
        <v>0</v>
      </c>
      <c r="J24" s="24">
        <f>(C24+D24-ABS(C24-D24))/(C24+D24)</f>
        <v>0</v>
      </c>
      <c r="K24" s="24">
        <f>C24/C$102</f>
        <v>0.01100917431192661</v>
      </c>
      <c r="L24" s="24">
        <f>D24/D$102</f>
        <v>0</v>
      </c>
    </row>
    <row r="25" ht="13.5" customHeight="1">
      <c r="A25" s="21">
        <v>44</v>
      </c>
      <c r="B25" t="s" s="22">
        <f>LOOKUP(A25,'codes'!A$4:A$103,'codes'!B$4:B$103)</f>
        <v>143</v>
      </c>
      <c r="C25" s="23">
        <v>92</v>
      </c>
      <c r="D25" s="23">
        <v>2</v>
      </c>
      <c r="E25" s="23">
        <v>48232</v>
      </c>
      <c r="F25" s="23">
        <v>50294</v>
      </c>
      <c r="G25" s="24">
        <f>(D25-C25)/(D25+C25)</f>
        <v>-0.9574468085106383</v>
      </c>
      <c r="H25" s="24">
        <f>($C25/$C$102)/($E25/$E$102)</f>
        <v>1.319922058673597</v>
      </c>
      <c r="I25" s="24">
        <f>(D25/$D$102)/(F25/$F$102)</f>
        <v>0.1197651876495857</v>
      </c>
      <c r="J25" s="24">
        <f>(C25+D25-ABS(C25-D25))/(C25+D25)</f>
        <v>0.0425531914893617</v>
      </c>
      <c r="K25" s="24">
        <f>C25/C$102</f>
        <v>0.01055045871559633</v>
      </c>
      <c r="L25" s="25">
        <f>D25/D$102</f>
        <v>0.001022494887525562</v>
      </c>
    </row>
    <row r="26" ht="13.5" customHeight="1">
      <c r="A26" s="21">
        <v>4</v>
      </c>
      <c r="B26" t="s" s="22">
        <f>LOOKUP(A26,'codes'!A$4:A$103,'codes'!B$4:B$103)</f>
        <v>144</v>
      </c>
      <c r="C26" s="23">
        <v>90</v>
      </c>
      <c r="D26" s="23">
        <v>82</v>
      </c>
      <c r="E26" s="23">
        <v>42436</v>
      </c>
      <c r="F26" s="23">
        <v>53020</v>
      </c>
      <c r="G26" s="24">
        <f>(D26-C26)/(D26+C26)</f>
        <v>-0.04651162790697674</v>
      </c>
      <c r="H26" s="24">
        <f>($C26/$C$102)/($E26/$E$102)</f>
        <v>1.467586807462246</v>
      </c>
      <c r="I26" s="24">
        <f>(D26/$D$102)/(F26/$F$102)</f>
        <v>4.657908039486585</v>
      </c>
      <c r="J26" s="24">
        <f>(C26+D26-ABS(C26-D26))/(C26+D26)</f>
        <v>0.9534883720930233</v>
      </c>
      <c r="K26" s="24">
        <f>C26/C$102</f>
        <v>0.01032110091743119</v>
      </c>
      <c r="L26" s="25">
        <f>D26/D$102</f>
        <v>0.04192229038854806</v>
      </c>
    </row>
    <row r="27" ht="13.5" customHeight="1">
      <c r="A27" s="21">
        <v>40</v>
      </c>
      <c r="B27" t="s" s="22">
        <f>LOOKUP(A27,'codes'!A$4:A$103,'codes'!B$4:B$103)</f>
        <v>145</v>
      </c>
      <c r="C27" s="23">
        <v>81</v>
      </c>
      <c r="D27" s="23">
        <v>5</v>
      </c>
      <c r="E27" s="23">
        <v>83636</v>
      </c>
      <c r="F27" s="23">
        <v>77055</v>
      </c>
      <c r="G27" s="24">
        <f>(D27-C27)/(D27+C27)</f>
        <v>-0.8837209302325582</v>
      </c>
      <c r="H27" s="24">
        <f>($C27/$C$102)/($E27/$E$102)</f>
        <v>0.670173877102218</v>
      </c>
      <c r="I27" s="24">
        <f>(D27/$D$102)/(F27/$F$102)</f>
        <v>0.1954276279166914</v>
      </c>
      <c r="J27" s="24">
        <f>(C27+D27-ABS(C27-D27))/(C27+D27)</f>
        <v>0.1162790697674419</v>
      </c>
      <c r="K27" s="24">
        <f>C27/C$102</f>
        <v>0.009288990825688074</v>
      </c>
      <c r="L27" s="25">
        <f>D27/D$102</f>
        <v>0.002556237218813906</v>
      </c>
    </row>
    <row r="28" ht="13.5" customHeight="1">
      <c r="A28" s="21">
        <v>29</v>
      </c>
      <c r="B28" t="s" s="22">
        <f>LOOKUP(A28,'codes'!A$4:A$103,'codes'!B$4:B$103)</f>
        <v>146</v>
      </c>
      <c r="C28" s="23">
        <v>80</v>
      </c>
      <c r="D28" s="23">
        <v>171</v>
      </c>
      <c r="E28" s="23">
        <v>180526</v>
      </c>
      <c r="F28" s="23">
        <v>166243</v>
      </c>
      <c r="G28" s="24">
        <f>(D28-C28)/(D28+C28)</f>
        <v>0.3625498007968128</v>
      </c>
      <c r="H28" s="24">
        <f>($C28/$C$102)/($E28/$E$102)</f>
        <v>0.3066521104942367</v>
      </c>
      <c r="I28" s="24">
        <f>(D28/$D$102)/(F28/$F$102)</f>
        <v>3.097915188753369</v>
      </c>
      <c r="J28" s="24">
        <f>(C28+D28-ABS(C28-D28))/(C28+D28)</f>
        <v>0.6374501992031872</v>
      </c>
      <c r="K28" s="24">
        <f>C28/C$102</f>
        <v>0.009174311926605505</v>
      </c>
      <c r="L28" s="25">
        <f>D28/D$102</f>
        <v>0.08742331288343558</v>
      </c>
    </row>
    <row r="29" ht="13.5" customHeight="1">
      <c r="A29" s="21">
        <v>69</v>
      </c>
      <c r="B29" t="s" s="22">
        <f>LOOKUP(A29,'codes'!A$4:A$103,'codes'!B$4:B$103)</f>
        <v>147</v>
      </c>
      <c r="C29" s="23">
        <v>79</v>
      </c>
      <c r="D29" s="23">
        <v>1</v>
      </c>
      <c r="E29" s="23">
        <v>14808</v>
      </c>
      <c r="F29" s="23">
        <v>19713</v>
      </c>
      <c r="G29" s="24">
        <f>(D29-C29)/(D29+C29)</f>
        <v>-0.975</v>
      </c>
      <c r="H29" s="24">
        <f>($C29/$C$102)/($E29/$E$102)</f>
        <v>3.691700122423287</v>
      </c>
      <c r="I29" s="24">
        <f>(D29/$D$102)/(F29/$F$102)</f>
        <v>0.1527791393407463</v>
      </c>
      <c r="J29" s="24">
        <f>(C29+D29-ABS(C29-D29))/(C29+D29)</f>
        <v>0.025</v>
      </c>
      <c r="K29" s="24">
        <f>C29/C$102</f>
        <v>0.009059633027522936</v>
      </c>
      <c r="L29" s="25">
        <f>D29/D$102</f>
        <v>0.0005112474437627812</v>
      </c>
    </row>
    <row r="30" ht="13.5" customHeight="1">
      <c r="A30" s="21">
        <v>76</v>
      </c>
      <c r="B30" t="s" s="22">
        <f>LOOKUP(A30,'codes'!A$4:A$103,'codes'!B$4:B$103)</f>
        <v>148</v>
      </c>
      <c r="C30" s="23">
        <v>74</v>
      </c>
      <c r="D30" s="23">
        <v>17</v>
      </c>
      <c r="E30" s="23">
        <v>73135</v>
      </c>
      <c r="F30" s="23">
        <v>66626</v>
      </c>
      <c r="G30" s="24">
        <f>(D30-C30)/(D30+C30)</f>
        <v>-0.6263736263736264</v>
      </c>
      <c r="H30" s="24">
        <f>($C30/$C$102)/($E30/$E$102)</f>
        <v>0.7001678810644887</v>
      </c>
      <c r="I30" s="24">
        <f>(D30/$D$102)/(F30/$F$102)</f>
        <v>0.7684612306758657</v>
      </c>
      <c r="J30" s="24">
        <f>(C30+D30-ABS(C30-D30))/(C30+D30)</f>
        <v>0.3736263736263736</v>
      </c>
      <c r="K30" s="24">
        <f>C30/C$102</f>
        <v>0.008486238532110092</v>
      </c>
      <c r="L30" s="25">
        <f>D30/D$102</f>
        <v>0.008691206543967281</v>
      </c>
    </row>
    <row r="31" ht="13.5" customHeight="1">
      <c r="A31" s="21">
        <v>34</v>
      </c>
      <c r="B31" t="s" s="22">
        <f>LOOKUP(A31,'codes'!A$4:A$103,'codes'!B$4:B$103)</f>
        <v>149</v>
      </c>
      <c r="C31" s="23">
        <v>71</v>
      </c>
      <c r="D31" s="23">
        <v>2</v>
      </c>
      <c r="E31" s="23">
        <v>23553</v>
      </c>
      <c r="F31" s="23">
        <v>29789</v>
      </c>
      <c r="G31" s="24">
        <f>(D31-C31)/(D31+C31)</f>
        <v>-0.9452054794520548</v>
      </c>
      <c r="H31" s="24">
        <f>($C31/$C$102)/($E31/$E$102)</f>
        <v>2.08596898581649</v>
      </c>
      <c r="I31" s="24">
        <f>(D31/$D$102)/(F31/$F$102)</f>
        <v>0.202204516688988</v>
      </c>
      <c r="J31" s="24">
        <f>(C31+D31-ABS(C31-D31))/(C31+D31)</f>
        <v>0.0547945205479452</v>
      </c>
      <c r="K31" s="24">
        <f>C31/C$102</f>
        <v>0.008142201834862386</v>
      </c>
      <c r="L31" s="25">
        <f>D31/D$102</f>
        <v>0.001022494887525562</v>
      </c>
    </row>
    <row r="32" ht="13.5" customHeight="1">
      <c r="A32" s="21">
        <v>2</v>
      </c>
      <c r="B32" t="s" s="22">
        <f>LOOKUP(A32,'codes'!A$4:A$103,'codes'!B$4:B$103)</f>
        <v>150</v>
      </c>
      <c r="C32" s="23">
        <v>65</v>
      </c>
      <c r="D32" s="23">
        <v>14</v>
      </c>
      <c r="E32" s="23">
        <v>47434</v>
      </c>
      <c r="F32" s="23">
        <v>55064</v>
      </c>
      <c r="G32" s="24">
        <f>(D32-C32)/(D32+C32)</f>
        <v>-0.6455696202531646</v>
      </c>
      <c r="H32" s="24">
        <f>($C32/$C$102)/($E32/$E$102)</f>
        <v>0.9482423284037733</v>
      </c>
      <c r="I32" s="24">
        <f>(D32/$D$102)/(F32/$F$102)</f>
        <v>0.7657324646509123</v>
      </c>
      <c r="J32" s="24">
        <f>(C32+D32-ABS(C32-D32))/(C32+D32)</f>
        <v>0.3544303797468354</v>
      </c>
      <c r="K32" s="24">
        <f>C32/C$102</f>
        <v>0.007454128440366973</v>
      </c>
      <c r="L32" s="25">
        <f>D32/D$102</f>
        <v>0.007157464212678937</v>
      </c>
    </row>
    <row r="33" ht="13.5" customHeight="1">
      <c r="A33" s="21">
        <v>95</v>
      </c>
      <c r="B33" t="s" s="22">
        <f>LOOKUP(A33,'codes'!A$4:A$103,'codes'!B$4:B$103)</f>
        <v>151</v>
      </c>
      <c r="C33" s="23">
        <v>64</v>
      </c>
      <c r="D33" s="23">
        <v>2</v>
      </c>
      <c r="E33" s="23">
        <v>39218</v>
      </c>
      <c r="F33" s="23">
        <v>25518</v>
      </c>
      <c r="G33" s="24">
        <f>(D33-C33)/(D33+C33)</f>
        <v>-0.9393939393939394</v>
      </c>
      <c r="H33" s="24">
        <f>($C33/$C$102)/($E33/$E$102)</f>
        <v>1.129250423766282</v>
      </c>
      <c r="I33" s="24">
        <f>(D33/$D$102)/(F33/$F$102)</f>
        <v>0.2360479013891474</v>
      </c>
      <c r="J33" s="24">
        <f>(C33+D33-ABS(C33-D33))/(C33+D33)</f>
        <v>0.06060606060606061</v>
      </c>
      <c r="K33" s="24">
        <f>C33/C$102</f>
        <v>0.007339449541284404</v>
      </c>
      <c r="L33" s="25">
        <f>D33/D$102</f>
        <v>0.001022494887525562</v>
      </c>
    </row>
    <row r="34" ht="13.5" customHeight="1">
      <c r="A34" s="21">
        <v>8</v>
      </c>
      <c r="B34" t="s" s="22">
        <f>LOOKUP(A34,'codes'!A$4:A$103,'codes'!B$4:B$103)</f>
        <v>152</v>
      </c>
      <c r="C34" s="23">
        <v>61</v>
      </c>
      <c r="D34" s="23">
        <v>38</v>
      </c>
      <c r="E34" s="23">
        <v>42192</v>
      </c>
      <c r="F34" s="23">
        <v>27857</v>
      </c>
      <c r="G34" s="24">
        <f>(D34-C34)/(D34+C34)</f>
        <v>-0.2323232323232323</v>
      </c>
      <c r="H34" s="24">
        <f>($C34/$C$102)/($E34/$E$102)</f>
        <v>1.000450148382406</v>
      </c>
      <c r="I34" s="24">
        <f>(D34/$D$102)/(F34/$F$102)</f>
        <v>4.108336741404925</v>
      </c>
      <c r="J34" s="24">
        <f>(C34+D34-ABS(C34-D34))/(C34+D34)</f>
        <v>0.7676767676767676</v>
      </c>
      <c r="K34" s="24">
        <f>C34/C$102</f>
        <v>0.006995412844036698</v>
      </c>
      <c r="L34" s="25">
        <f>D34/D$102</f>
        <v>0.01942740286298569</v>
      </c>
    </row>
    <row r="35" ht="13.5" customHeight="1">
      <c r="A35" s="21">
        <v>3</v>
      </c>
      <c r="B35" t="s" s="22">
        <f>LOOKUP(A35,'codes'!A$4:A$103,'codes'!B$4:B$103)</f>
        <v>153</v>
      </c>
      <c r="C35" s="23">
        <v>60</v>
      </c>
      <c r="D35" s="23">
        <v>28</v>
      </c>
      <c r="E35" s="23">
        <v>37904</v>
      </c>
      <c r="F35" s="23">
        <v>21887</v>
      </c>
      <c r="G35" s="24">
        <f>(D35-C35)/(D35+C35)</f>
        <v>-0.3636363636363636</v>
      </c>
      <c r="H35" s="24">
        <f>($C35/$C$102)/($E35/$E$102)</f>
        <v>1.095372762091387</v>
      </c>
      <c r="I35" s="24">
        <f>(D35/$D$102)/(F35/$F$102)</f>
        <v>3.852907427563196</v>
      </c>
      <c r="J35" s="24">
        <f>(C35+D35-ABS(C35-D35))/(C35+D35)</f>
        <v>0.6363636363636364</v>
      </c>
      <c r="K35" s="24">
        <f>C35/C$102</f>
        <v>0.006880733944954129</v>
      </c>
      <c r="L35" s="25">
        <f>D35/D$102</f>
        <v>0.01431492842535787</v>
      </c>
    </row>
    <row r="36" ht="13.5" customHeight="1">
      <c r="A36" s="21">
        <v>68</v>
      </c>
      <c r="B36" t="s" s="22">
        <f>LOOKUP(A36,'codes'!A$4:A$103,'codes'!B$4:B$103)</f>
        <v>154</v>
      </c>
      <c r="C36" s="23">
        <v>60</v>
      </c>
      <c r="D36" s="23">
        <v>1</v>
      </c>
      <c r="E36" s="23">
        <v>16394</v>
      </c>
      <c r="F36" s="23">
        <v>20008</v>
      </c>
      <c r="G36" s="24">
        <f>(D36-C36)/(D36+C36)</f>
        <v>-0.9672131147540983</v>
      </c>
      <c r="H36" s="24">
        <f>($C36/$C$102)/($E36/$E$102)</f>
        <v>2.532573452135655</v>
      </c>
      <c r="I36" s="24">
        <f>(D36/$D$102)/(F36/$F$102)</f>
        <v>0.1505265480719778</v>
      </c>
      <c r="J36" s="24">
        <f>(C36+D36-ABS(C36-D36))/(C36+D36)</f>
        <v>0.03278688524590164</v>
      </c>
      <c r="K36" s="24">
        <f>C36/C$102</f>
        <v>0.006880733944954129</v>
      </c>
      <c r="L36" s="25">
        <f>D36/D$102</f>
        <v>0.0005112474437627812</v>
      </c>
    </row>
    <row r="37" ht="13.5" customHeight="1">
      <c r="A37" s="21">
        <v>38</v>
      </c>
      <c r="B37" t="s" s="22">
        <f>LOOKUP(A37,'codes'!A$4:A$103,'codes'!B$4:B$103)</f>
        <v>155</v>
      </c>
      <c r="C37" s="23">
        <v>59</v>
      </c>
      <c r="D37" s="23">
        <v>12</v>
      </c>
      <c r="E37" s="23">
        <v>75128</v>
      </c>
      <c r="F37" s="23">
        <v>84189</v>
      </c>
      <c r="G37" s="24">
        <f>(D37-C37)/(D37+C37)</f>
        <v>-0.6619718309859155</v>
      </c>
      <c r="H37" s="24">
        <f>($C37/$C$102)/($E37/$E$102)</f>
        <v>0.5434328837194308</v>
      </c>
      <c r="I37" s="24">
        <f>(D37/$D$102)/(F37/$F$102)</f>
        <v>0.4292819974805446</v>
      </c>
      <c r="J37" s="24">
        <f>(C37+D37-ABS(C37-D37))/(C37+D37)</f>
        <v>0.3380281690140845</v>
      </c>
      <c r="K37" s="24">
        <f>C37/C$102</f>
        <v>0.00676605504587156</v>
      </c>
      <c r="L37" s="25">
        <f>D37/D$102</f>
        <v>0.006134969325153374</v>
      </c>
    </row>
    <row r="38" ht="13.5" customHeight="1">
      <c r="A38" s="21">
        <v>20</v>
      </c>
      <c r="B38" t="s" s="22">
        <f>LOOKUP(A38,'codes'!A$4:A$103,'codes'!B$4:B$103)</f>
        <v>156</v>
      </c>
      <c r="C38" s="23">
        <v>58</v>
      </c>
      <c r="D38" s="23">
        <v>30</v>
      </c>
      <c r="E38" s="23">
        <v>27026</v>
      </c>
      <c r="F38" s="23">
        <v>26224</v>
      </c>
      <c r="G38" s="24">
        <f>(D38-C38)/(D38+C38)</f>
        <v>-0.3181818181818182</v>
      </c>
      <c r="H38" s="24">
        <f>($C38/$C$102)/($E38/$E$102)</f>
        <v>1.485052993481642</v>
      </c>
      <c r="I38" s="24">
        <f>(D38/$D$102)/(F38/$F$102)</f>
        <v>3.44539563814536</v>
      </c>
      <c r="J38" s="24">
        <f>(C38+D38-ABS(C38-D38))/(C38+D38)</f>
        <v>0.6818181818181818</v>
      </c>
      <c r="K38" s="24">
        <f>C38/C$102</f>
        <v>0.006651376146788991</v>
      </c>
      <c r="L38" s="25">
        <f>D38/D$102</f>
        <v>0.01533742331288344</v>
      </c>
    </row>
    <row r="39" ht="13.5" customHeight="1">
      <c r="A39" s="21">
        <v>15</v>
      </c>
      <c r="B39" t="s" s="22">
        <f>LOOKUP(A39,'codes'!A$4:A$103,'codes'!B$4:B$103)</f>
        <v>157</v>
      </c>
      <c r="C39" s="23">
        <v>55</v>
      </c>
      <c r="D39" s="23">
        <v>5</v>
      </c>
      <c r="E39" s="23">
        <v>33346</v>
      </c>
      <c r="F39" s="23">
        <v>26349</v>
      </c>
      <c r="G39" s="24">
        <f>(D39-C39)/(D39+C39)</f>
        <v>-0.8333333333333334</v>
      </c>
      <c r="H39" s="24">
        <f>($C39/$C$102)/($E39/$E$102)</f>
        <v>1.141339043457064</v>
      </c>
      <c r="I39" s="24">
        <f>(D39/$D$102)/(F39/$F$102)</f>
        <v>0.5715084393760923</v>
      </c>
      <c r="J39" s="24">
        <f>(C39+D39-ABS(C39-D39))/(C39+D39)</f>
        <v>0.1666666666666667</v>
      </c>
      <c r="K39" s="24">
        <f>C39/C$102</f>
        <v>0.006307339449541285</v>
      </c>
      <c r="L39" s="25">
        <f>D39/D$102</f>
        <v>0.002556237218813906</v>
      </c>
    </row>
    <row r="40" ht="13.5" customHeight="1">
      <c r="A40" s="21">
        <v>32</v>
      </c>
      <c r="B40" t="s" s="22">
        <f>LOOKUP(A40,'codes'!A$4:A$103,'codes'!B$4:B$103)</f>
        <v>158</v>
      </c>
      <c r="C40" s="23">
        <v>54</v>
      </c>
      <c r="D40" s="23">
        <v>3</v>
      </c>
      <c r="E40" s="23">
        <v>34017</v>
      </c>
      <c r="F40" s="23">
        <v>41609</v>
      </c>
      <c r="G40" s="24">
        <f>(D40-C40)/(D40+C40)</f>
        <v>-0.8947368421052632</v>
      </c>
      <c r="H40" s="24">
        <f>($C40/$C$102)/($E40/$E$102)</f>
        <v>1.098483354113553</v>
      </c>
      <c r="I40" s="24">
        <f>(D40/$D$102)/(F40/$F$102)</f>
        <v>0.2171454618345164</v>
      </c>
      <c r="J40" s="24">
        <f>(C40+D40-ABS(C40-D40))/(C40+D40)</f>
        <v>0.1052631578947368</v>
      </c>
      <c r="K40" s="24">
        <f>C40/C$102</f>
        <v>0.006192660550458716</v>
      </c>
      <c r="L40" s="25">
        <f>D40/D$102</f>
        <v>0.001533742331288344</v>
      </c>
    </row>
    <row r="41" ht="13.5" customHeight="1">
      <c r="A41" s="21">
        <v>71</v>
      </c>
      <c r="B41" t="s" s="22">
        <f>LOOKUP(A41,'codes'!A$4:A$103,'codes'!B$4:B$103)</f>
        <v>159</v>
      </c>
      <c r="C41" s="23">
        <v>46</v>
      </c>
      <c r="D41" s="23">
        <v>53</v>
      </c>
      <c r="E41" s="23">
        <v>102076</v>
      </c>
      <c r="F41" s="23">
        <v>112730</v>
      </c>
      <c r="G41" s="24">
        <f>(D41-C41)/(D41+C41)</f>
        <v>0.0707070707070707</v>
      </c>
      <c r="H41" s="24">
        <f>($C41/$C$102)/($E41/$E$102)</f>
        <v>0.3118386336354528</v>
      </c>
      <c r="I41" s="24">
        <f>(D41/$D$102)/(F41/$F$102)</f>
        <v>1.415967038168003</v>
      </c>
      <c r="J41" s="24">
        <f>(C41+D41-ABS(C41-D41))/(C41+D41)</f>
        <v>0.9292929292929293</v>
      </c>
      <c r="K41" s="24">
        <f>C41/C$102</f>
        <v>0.005275229357798165</v>
      </c>
      <c r="L41" s="25">
        <f>D41/D$102</f>
        <v>0.0270961145194274</v>
      </c>
    </row>
    <row r="42" ht="13.5" customHeight="1">
      <c r="A42" s="21">
        <v>49</v>
      </c>
      <c r="B42" t="s" s="22">
        <f>LOOKUP(A42,'codes'!A$4:A$103,'codes'!B$4:B$103)</f>
        <v>160</v>
      </c>
      <c r="C42" s="23">
        <v>46</v>
      </c>
      <c r="D42" s="23">
        <v>8</v>
      </c>
      <c r="E42" s="23">
        <v>17534</v>
      </c>
      <c r="F42" s="23">
        <v>23698</v>
      </c>
      <c r="G42" s="24">
        <f>(D42-C42)/(D42+C42)</f>
        <v>-0.7037037037037037</v>
      </c>
      <c r="H42" s="24">
        <f>($C42/$C$102)/($E42/$E$102)</f>
        <v>1.815400956254847</v>
      </c>
      <c r="I42" s="24">
        <f>(D42/$D$102)/(F42/$F$102)</f>
        <v>1.016705265870244</v>
      </c>
      <c r="J42" s="24">
        <f>(C42+D42-ABS(C42-D42))/(C42+D42)</f>
        <v>0.2962962962962963</v>
      </c>
      <c r="K42" s="24">
        <f>C42/C$102</f>
        <v>0.005275229357798165</v>
      </c>
      <c r="L42" s="25">
        <f>D42/D$102</f>
        <v>0.00408997955010225</v>
      </c>
    </row>
    <row r="43" ht="13.5" customHeight="1">
      <c r="A43" s="21">
        <v>16</v>
      </c>
      <c r="B43" t="s" s="22">
        <f>LOOKUP(A43,'codes'!A$4:A$103,'codes'!B$4:B$103)</f>
        <v>161</v>
      </c>
      <c r="C43" s="23">
        <v>45</v>
      </c>
      <c r="D43" s="23">
        <v>2</v>
      </c>
      <c r="E43" s="23">
        <v>20248</v>
      </c>
      <c r="F43" s="23">
        <v>15675</v>
      </c>
      <c r="G43" s="24">
        <f>(D43-C43)/(D43+C43)</f>
        <v>-0.9148936170212766</v>
      </c>
      <c r="H43" s="24">
        <f>($C43/$C$102)/($E43/$E$102)</f>
        <v>1.537892971193893</v>
      </c>
      <c r="I43" s="24">
        <f>(D43/$D$102)/(F43/$F$102)</f>
        <v>0.3842724304719785</v>
      </c>
      <c r="J43" s="24">
        <f>(C43+D43-ABS(C43-D43))/(C43+D43)</f>
        <v>0.0851063829787234</v>
      </c>
      <c r="K43" s="24">
        <f>C43/C$102</f>
        <v>0.005160550458715597</v>
      </c>
      <c r="L43" s="25">
        <f>D43/D$102</f>
        <v>0.001022494887525562</v>
      </c>
    </row>
    <row r="44" ht="13.5" customHeight="1">
      <c r="A44" s="21">
        <v>42</v>
      </c>
      <c r="B44" t="s" s="22">
        <f>LOOKUP(A44,'codes'!A$4:A$103,'codes'!B$4:B$103)</f>
        <v>162</v>
      </c>
      <c r="C44" s="23">
        <v>44</v>
      </c>
      <c r="D44" s="23">
        <v>2</v>
      </c>
      <c r="E44" s="23">
        <v>22770</v>
      </c>
      <c r="F44" s="23">
        <v>21918</v>
      </c>
      <c r="G44" s="24">
        <f>(D44-C44)/(D44+C44)</f>
        <v>-0.9130434782608695</v>
      </c>
      <c r="H44" s="24">
        <f>($C44/$C$102)/($E44/$E$102)</f>
        <v>1.337166156982671</v>
      </c>
      <c r="I44" s="24">
        <f>(D44/$D$102)/(F44/$F$102)</f>
        <v>0.2748184299501899</v>
      </c>
      <c r="J44" s="24">
        <f>(C44+D44-ABS(C44-D44))/(C44+D44)</f>
        <v>0.08695652173913043</v>
      </c>
      <c r="K44" s="24">
        <f>C44/C$102</f>
        <v>0.005045871559633028</v>
      </c>
      <c r="L44" s="25">
        <f>D44/D$102</f>
        <v>0.001022494887525562</v>
      </c>
    </row>
    <row r="45" ht="13.5" customHeight="1">
      <c r="A45" s="21">
        <v>70</v>
      </c>
      <c r="B45" t="s" s="22">
        <f>LOOKUP(A45,'codes'!A$4:A$103,'codes'!B$4:B$103)</f>
        <v>163</v>
      </c>
      <c r="C45" s="23">
        <v>43</v>
      </c>
      <c r="D45" s="23">
        <v>1</v>
      </c>
      <c r="E45" s="23">
        <v>27344</v>
      </c>
      <c r="F45" s="23">
        <v>29695</v>
      </c>
      <c r="G45" s="24">
        <f>(D45-C45)/(D45+C45)</f>
        <v>-0.9545454545454546</v>
      </c>
      <c r="H45" s="24">
        <f>($C45/$C$102)/($E45/$E$102)</f>
        <v>1.088183510395585</v>
      </c>
      <c r="I45" s="24">
        <f>(D45/$D$102)/(F45/$F$102)</f>
        <v>0.1014222991690228</v>
      </c>
      <c r="J45" s="24">
        <f>(C45+D45-ABS(C45-D45))/(C45+D45)</f>
        <v>0.04545454545454546</v>
      </c>
      <c r="K45" s="24">
        <f>C45/C$102</f>
        <v>0.004931192660550459</v>
      </c>
      <c r="L45" s="25">
        <f>D45/D$102</f>
        <v>0.0005112474437627812</v>
      </c>
    </row>
    <row r="46" ht="13.5" customHeight="1">
      <c r="A46" s="21">
        <v>18</v>
      </c>
      <c r="B46" t="s" s="22">
        <f>LOOKUP(A46,'codes'!A$4:A$103,'codes'!B$4:B$103)</f>
        <v>164</v>
      </c>
      <c r="C46" s="23">
        <v>37</v>
      </c>
      <c r="D46" s="23">
        <v>0</v>
      </c>
      <c r="E46" s="23">
        <v>24056</v>
      </c>
      <c r="F46" s="23">
        <v>22147</v>
      </c>
      <c r="G46" s="24">
        <f>(D46-C46)/(D46+C46)</f>
        <v>-1</v>
      </c>
      <c r="H46" s="24">
        <f>($C46/$C$102)/($E46/$E$102)</f>
        <v>1.064324450898973</v>
      </c>
      <c r="I46" s="24">
        <f>(D46/$D$102)/(F46/$F$102)</f>
        <v>0</v>
      </c>
      <c r="J46" s="24">
        <f>(C46+D46-ABS(C46-D46))/(C46+D46)</f>
        <v>0</v>
      </c>
      <c r="K46" s="24">
        <f>C46/C$102</f>
        <v>0.004243119266055046</v>
      </c>
      <c r="L46" s="25">
        <f>D46/D$102</f>
        <v>0</v>
      </c>
    </row>
    <row r="47" ht="13.5" customHeight="1">
      <c r="A47" s="21">
        <v>7</v>
      </c>
      <c r="B47" t="s" s="22">
        <f>LOOKUP(A47,'codes'!A$4:A$103,'codes'!B$4:B$103)</f>
        <v>165</v>
      </c>
      <c r="C47" s="23">
        <v>36</v>
      </c>
      <c r="D47" s="23">
        <v>86</v>
      </c>
      <c r="E47" s="23">
        <v>26948</v>
      </c>
      <c r="F47" s="23">
        <v>24391</v>
      </c>
      <c r="G47" s="24">
        <f>(D47-C47)/(D47+C47)</f>
        <v>0.4098360655737705</v>
      </c>
      <c r="H47" s="24">
        <f>($C47/$C$102)/($E47/$E$102)</f>
        <v>0.9244250224353258</v>
      </c>
      <c r="I47" s="24">
        <f>(D47/$D$102)/(F47/$F$102)</f>
        <v>10.61904903238388</v>
      </c>
      <c r="J47" s="24">
        <f>(C47+D47-ABS(C47-D47))/(C47+D47)</f>
        <v>0.5901639344262295</v>
      </c>
      <c r="K47" s="24">
        <f>C47/C$102</f>
        <v>0.004128440366972477</v>
      </c>
      <c r="L47" s="25">
        <f>D47/D$102</f>
        <v>0.04396728016359918</v>
      </c>
    </row>
    <row r="48" ht="13.5" customHeight="1">
      <c r="A48" s="21">
        <v>17</v>
      </c>
      <c r="B48" t="s" s="22">
        <f>LOOKUP(A48,'codes'!A$4:A$103,'codes'!B$4:B$103)</f>
        <v>166</v>
      </c>
      <c r="C48" s="23">
        <v>34</v>
      </c>
      <c r="D48" s="23">
        <v>1</v>
      </c>
      <c r="E48" s="23">
        <v>15503</v>
      </c>
      <c r="F48" s="23">
        <v>12720</v>
      </c>
      <c r="G48" s="24">
        <f>(D48-C48)/(D48+C48)</f>
        <v>-0.9428571428571428</v>
      </c>
      <c r="H48" s="24">
        <f>($C48/$C$102)/($E48/$E$102)</f>
        <v>1.517605530033548</v>
      </c>
      <c r="I48" s="24">
        <f>(D48/$D$102)/(F48/$F$102)</f>
        <v>0.2367716331622745</v>
      </c>
      <c r="J48" s="24">
        <f>(C48+D48-ABS(C48-D48))/(C48+D48)</f>
        <v>0.05714285714285714</v>
      </c>
      <c r="K48" s="24">
        <f>C48/C$102</f>
        <v>0.00389908256880734</v>
      </c>
      <c r="L48" s="25">
        <f>D48/D$102</f>
        <v>0.0005112474437627812</v>
      </c>
    </row>
    <row r="49" ht="13.5" customHeight="1">
      <c r="A49" s="21">
        <v>63</v>
      </c>
      <c r="B49" t="s" s="22">
        <f>LOOKUP(A49,'codes'!A$4:A$103,'codes'!B$4:B$103)</f>
        <v>167</v>
      </c>
      <c r="C49" s="23">
        <v>32</v>
      </c>
      <c r="D49" s="23">
        <v>1</v>
      </c>
      <c r="E49" s="23">
        <v>19056</v>
      </c>
      <c r="F49" s="23">
        <v>12389</v>
      </c>
      <c r="G49" s="24">
        <f>(D49-C49)/(D49+C49)</f>
        <v>-0.9393939393939394</v>
      </c>
      <c r="H49" s="24">
        <f>($C49/$C$102)/($E49/$E$102)</f>
        <v>1.162020967654966</v>
      </c>
      <c r="I49" s="24">
        <f>(D49/$D$102)/(F49/$F$102)</f>
        <v>0.243097519882487</v>
      </c>
      <c r="J49" s="24">
        <f>(C49+D49-ABS(C49-D49))/(C49+D49)</f>
        <v>0.06060606060606061</v>
      </c>
      <c r="K49" s="24">
        <f>C49/C$102</f>
        <v>0.003669724770642202</v>
      </c>
      <c r="L49" s="25">
        <f>D49/D$102</f>
        <v>0.0005112474437627812</v>
      </c>
    </row>
    <row r="50" ht="13.5" customHeight="1">
      <c r="A50" s="21">
        <v>83</v>
      </c>
      <c r="B50" t="s" s="22">
        <f>LOOKUP(A50,'codes'!A$4:A$103,'codes'!B$4:B$103)</f>
        <v>168</v>
      </c>
      <c r="C50" s="23">
        <v>32</v>
      </c>
      <c r="D50" s="23">
        <v>0</v>
      </c>
      <c r="E50" s="23">
        <v>24725</v>
      </c>
      <c r="F50" s="23">
        <v>27483</v>
      </c>
      <c r="G50" s="24">
        <f>(D50-C50)/(D50+C50)</f>
        <v>-1</v>
      </c>
      <c r="H50" s="24">
        <f>($C50/$C$102)/($E50/$E$102)</f>
        <v>0.8955903563046727</v>
      </c>
      <c r="I50" s="24">
        <f>(D50/$D$102)/(F50/$F$102)</f>
        <v>0</v>
      </c>
      <c r="J50" s="24">
        <f>(C50+D50-ABS(C50-D50))/(C50+D50)</f>
        <v>0</v>
      </c>
      <c r="K50" s="24">
        <f>C50/C$102</f>
        <v>0.003669724770642202</v>
      </c>
      <c r="L50" s="25">
        <f>D50/D$102</f>
        <v>0</v>
      </c>
    </row>
    <row r="51" ht="13.5" customHeight="1">
      <c r="A51" s="21">
        <v>88</v>
      </c>
      <c r="B51" t="s" s="22">
        <f>LOOKUP(A51,'codes'!A$4:A$103,'codes'!B$4:B$103)</f>
        <v>169</v>
      </c>
      <c r="C51" s="23">
        <v>31</v>
      </c>
      <c r="D51" s="23">
        <v>17</v>
      </c>
      <c r="E51" s="23">
        <v>69011</v>
      </c>
      <c r="F51" s="23">
        <v>104054</v>
      </c>
      <c r="G51" s="24">
        <f>(D51-C51)/(D51+C51)</f>
        <v>-0.2916666666666667</v>
      </c>
      <c r="H51" s="24">
        <f>($C51/$C$102)/($E51/$E$102)</f>
        <v>0.3108415770441595</v>
      </c>
      <c r="I51" s="24">
        <f>(D51/$D$102)/(F51/$F$102)</f>
        <v>0.4920473788130224</v>
      </c>
      <c r="J51" s="24">
        <f>(C51+D51-ABS(C51-D51))/(C51+D51)</f>
        <v>0.7083333333333334</v>
      </c>
      <c r="K51" s="24">
        <f>C51/C$102</f>
        <v>0.003555045871559633</v>
      </c>
      <c r="L51" s="25">
        <f>D51/D$102</f>
        <v>0.008691206543967281</v>
      </c>
    </row>
    <row r="52" ht="13.5" customHeight="1">
      <c r="A52" s="21">
        <v>91</v>
      </c>
      <c r="B52" t="s" s="22">
        <f>LOOKUP(A52,'codes'!A$4:A$103,'codes'!B$4:B$103)</f>
        <v>170</v>
      </c>
      <c r="C52" s="23">
        <v>29</v>
      </c>
      <c r="D52" s="23">
        <v>11</v>
      </c>
      <c r="E52" s="23">
        <v>11334</v>
      </c>
      <c r="F52" s="23">
        <v>7545</v>
      </c>
      <c r="G52" s="24">
        <f>(D52-C52)/(D52+C52)</f>
        <v>-0.45</v>
      </c>
      <c r="H52" s="24">
        <f>($C52/$C$102)/($E52/$E$102)</f>
        <v>1.770559475994127</v>
      </c>
      <c r="I52" s="24">
        <f>(D52/$D$102)/(F52/$F$102)</f>
        <v>4.390866389935777</v>
      </c>
      <c r="J52" s="24">
        <f>(C52+D52-ABS(C52-D52))/(C52+D52)</f>
        <v>0.55</v>
      </c>
      <c r="K52" s="24">
        <f>C52/C$102</f>
        <v>0.003325688073394496</v>
      </c>
      <c r="L52" s="25">
        <f>D52/D$102</f>
        <v>0.005623721881390593</v>
      </c>
    </row>
    <row r="53" ht="13.5" customHeight="1">
      <c r="A53" s="21">
        <v>82</v>
      </c>
      <c r="B53" t="s" s="22">
        <f>LOOKUP(A53,'codes'!A$4:A$103,'codes'!B$4:B$103)</f>
        <v>171</v>
      </c>
      <c r="C53" s="23">
        <v>27</v>
      </c>
      <c r="D53" s="23">
        <v>3</v>
      </c>
      <c r="E53" s="23">
        <v>23170</v>
      </c>
      <c r="F53" s="23">
        <v>24987</v>
      </c>
      <c r="G53" s="24">
        <f>(D53-C53)/(D53+C53)</f>
        <v>-0.8</v>
      </c>
      <c r="H53" s="24">
        <f>($C53/$C$102)/($E53/$E$102)</f>
        <v>0.8063683266482679</v>
      </c>
      <c r="I53" s="24">
        <f>(D53/$D$102)/(F53/$F$102)</f>
        <v>0.3615962509093686</v>
      </c>
      <c r="J53" s="24">
        <f>(C53+D53-ABS(C53-D53))/(C53+D53)</f>
        <v>0.2</v>
      </c>
      <c r="K53" s="24">
        <f>C53/C$102</f>
        <v>0.003096330275229358</v>
      </c>
      <c r="L53" s="25">
        <f>D53/D$102</f>
        <v>0.001533742331288344</v>
      </c>
    </row>
    <row r="54" ht="13.5" customHeight="1">
      <c r="A54" s="21">
        <v>74</v>
      </c>
      <c r="B54" t="s" s="22">
        <f>LOOKUP(A54,'codes'!A$4:A$103,'codes'!B$4:B$103)</f>
        <v>172</v>
      </c>
      <c r="C54" s="23">
        <v>19</v>
      </c>
      <c r="D54" s="23">
        <v>56</v>
      </c>
      <c r="E54" s="23">
        <v>58181</v>
      </c>
      <c r="F54" s="23">
        <v>58687</v>
      </c>
      <c r="G54" s="24">
        <f>(D54-C54)/(D54+C54)</f>
        <v>0.4933333333333333</v>
      </c>
      <c r="H54" s="24">
        <f>($C54/$C$102)/($E54/$E$102)</f>
        <v>0.2259790350549511</v>
      </c>
      <c r="I54" s="24">
        <f>(D54/$D$102)/(F54/$F$102)</f>
        <v>2.873842072931847</v>
      </c>
      <c r="J54" s="24">
        <f>(C54+D54-ABS(C54-D54))/(C54+D54)</f>
        <v>0.5066666666666667</v>
      </c>
      <c r="K54" s="24">
        <f>C54/C$102</f>
        <v>0.002178899082568807</v>
      </c>
      <c r="L54" s="25">
        <f>D54/D$102</f>
        <v>0.02862985685071575</v>
      </c>
    </row>
    <row r="55" ht="13.5" customHeight="1">
      <c r="A55" s="21">
        <v>31</v>
      </c>
      <c r="B55" t="s" s="22">
        <f>LOOKUP(A55,'codes'!A$4:A$103,'codes'!B$4:B$103)</f>
        <v>173</v>
      </c>
      <c r="C55" s="23">
        <v>19</v>
      </c>
      <c r="D55" s="23">
        <v>0</v>
      </c>
      <c r="E55" s="23">
        <v>17137</v>
      </c>
      <c r="F55" s="23">
        <v>16274</v>
      </c>
      <c r="G55" s="24">
        <f>(D55-C55)/(D55+C55)</f>
        <v>-1</v>
      </c>
      <c r="H55" s="24">
        <f>($C55/$C$102)/($E55/$E$102)</f>
        <v>0.7672104941665467</v>
      </c>
      <c r="I55" s="24">
        <f>(D55/$D$102)/(F55/$F$102)</f>
        <v>0</v>
      </c>
      <c r="J55" s="24">
        <f>(C55+D55-ABS(C55-D55))/(C55+D55)</f>
        <v>0</v>
      </c>
      <c r="K55" s="24">
        <f>C55/C$102</f>
        <v>0.002178899082568807</v>
      </c>
      <c r="L55" s="25">
        <f>D55/D$102</f>
        <v>0</v>
      </c>
    </row>
    <row r="56" ht="13.5" customHeight="1">
      <c r="A56" s="21">
        <v>6</v>
      </c>
      <c r="B56" t="s" s="22">
        <f>LOOKUP(A56,'codes'!A$4:A$103,'codes'!B$4:B$103)</f>
        <v>174</v>
      </c>
      <c r="C56" s="23">
        <v>17</v>
      </c>
      <c r="D56" s="23">
        <v>0</v>
      </c>
      <c r="E56" s="23">
        <v>12348</v>
      </c>
      <c r="F56" s="23">
        <v>15672</v>
      </c>
      <c r="G56" s="24">
        <f>(D56-C56)/(D56+C56)</f>
        <v>-1</v>
      </c>
      <c r="H56" s="24">
        <f>($C56/$C$102)/($E56/$E$102)</f>
        <v>0.9526821563050735</v>
      </c>
      <c r="I56" s="24">
        <f>(D56/$D$102)/(F56/$F$102)</f>
        <v>0</v>
      </c>
      <c r="J56" s="24">
        <f>(C56+D56-ABS(C56-D56))/(C56+D56)</f>
        <v>0</v>
      </c>
      <c r="K56" s="24">
        <f>C56/C$102</f>
        <v>0.00194954128440367</v>
      </c>
      <c r="L56" s="25">
        <f>D56/D$102</f>
        <v>0</v>
      </c>
    </row>
    <row r="57" ht="13.5" customHeight="1">
      <c r="A57" s="21">
        <v>93</v>
      </c>
      <c r="B57" t="s" s="22">
        <f>LOOKUP(A57,'codes'!A$4:A$103,'codes'!B$4:B$103)</f>
        <v>175</v>
      </c>
      <c r="C57" s="23">
        <v>16</v>
      </c>
      <c r="D57" s="23">
        <v>25</v>
      </c>
      <c r="E57" s="23">
        <v>2103</v>
      </c>
      <c r="F57" s="23">
        <v>2528</v>
      </c>
      <c r="G57" s="24">
        <f>(D57-C57)/(D57+C57)</f>
        <v>0.2195121951219512</v>
      </c>
      <c r="H57" s="24">
        <f>($C57/$C$102)/($E57/$E$102)</f>
        <v>5.26473408455374</v>
      </c>
      <c r="I57" s="24">
        <f>(D57/$D$102)/(F57/$F$102)</f>
        <v>29.78377347531775</v>
      </c>
      <c r="J57" s="24">
        <f>(C57+D57-ABS(C57-D57))/(C57+D57)</f>
        <v>0.7804878048780488</v>
      </c>
      <c r="K57" s="24">
        <f>C57/C$102</f>
        <v>0.001834862385321101</v>
      </c>
      <c r="L57" s="25">
        <f>D57/D$102</f>
        <v>0.01278118609406953</v>
      </c>
    </row>
    <row r="58" ht="13.5" customHeight="1">
      <c r="A58" s="21">
        <v>96</v>
      </c>
      <c r="B58" t="s" s="22">
        <f>LOOKUP(A58,'codes'!A$4:A$103,'codes'!B$4:B$103)</f>
        <v>168</v>
      </c>
      <c r="C58" s="23">
        <v>16</v>
      </c>
      <c r="D58" s="23">
        <v>2</v>
      </c>
      <c r="E58" s="23">
        <v>9786</v>
      </c>
      <c r="F58" s="23">
        <v>9496</v>
      </c>
      <c r="G58" s="24">
        <f>(D58-C58)/(D58+C58)</f>
        <v>-0.7777777777777778</v>
      </c>
      <c r="H58" s="24">
        <f>($C58/$C$102)/($E58/$E$102)</f>
        <v>1.131385221726601</v>
      </c>
      <c r="I58" s="24">
        <f>(D58/$D$102)/(F58/$F$102)</f>
        <v>0.6343165909486376</v>
      </c>
      <c r="J58" s="24">
        <f>(C58+D58-ABS(C58-D58))/(C58+D58)</f>
        <v>0.2222222222222222</v>
      </c>
      <c r="K58" s="24">
        <f>C58/C$102</f>
        <v>0.001834862385321101</v>
      </c>
      <c r="L58" s="25">
        <f>D58/D$102</f>
        <v>0.001022494887525562</v>
      </c>
    </row>
    <row r="59" ht="13.5" customHeight="1">
      <c r="A59" s="21">
        <v>9</v>
      </c>
      <c r="B59" t="s" s="22">
        <f>LOOKUP(A59,'codes'!A$4:A$103,'codes'!B$4:B$103)</f>
        <v>176</v>
      </c>
      <c r="C59" s="23">
        <v>16</v>
      </c>
      <c r="D59" s="23">
        <v>1</v>
      </c>
      <c r="E59" s="23">
        <v>22351</v>
      </c>
      <c r="F59" s="23">
        <v>10649</v>
      </c>
      <c r="G59" s="24">
        <f>(D59-C59)/(D59+C59)</f>
        <v>-0.8823529411764706</v>
      </c>
      <c r="H59" s="24">
        <f>($C59/$C$102)/($E59/$E$102)</f>
        <v>0.4953575133021572</v>
      </c>
      <c r="I59" s="24">
        <f>(D59/$D$102)/(F59/$F$102)</f>
        <v>0.2828185908370862</v>
      </c>
      <c r="J59" s="24">
        <f>(C59+D59-ABS(C59-D59))/(C59+D59)</f>
        <v>0.1176470588235294</v>
      </c>
      <c r="K59" s="24">
        <f>C59/C$102</f>
        <v>0.001834862385321101</v>
      </c>
      <c r="L59" s="25">
        <f>D59/D$102</f>
        <v>0.0005112474437627812</v>
      </c>
    </row>
    <row r="60" ht="13.5" customHeight="1">
      <c r="A60" s="21">
        <v>28</v>
      </c>
      <c r="B60" t="s" s="22">
        <f>LOOKUP(A60,'codes'!A$4:A$103,'codes'!B$4:B$103)</f>
        <v>177</v>
      </c>
      <c r="C60" s="23">
        <v>16</v>
      </c>
      <c r="D60" s="23">
        <v>0</v>
      </c>
      <c r="E60" s="23">
        <v>45014</v>
      </c>
      <c r="F60" s="23">
        <v>35230</v>
      </c>
      <c r="G60" s="24">
        <f>(D60-C60)/(D60+C60)</f>
        <v>-1</v>
      </c>
      <c r="H60" s="24">
        <f>($C60/$C$102)/($E60/$E$102)</f>
        <v>0.2459620513577224</v>
      </c>
      <c r="I60" s="24">
        <f>(D60/$D$102)/(F60/$F$102)</f>
        <v>0</v>
      </c>
      <c r="J60" s="24">
        <f>(C60+D60-ABS(C60-D60))/(C60+D60)</f>
        <v>0</v>
      </c>
      <c r="K60" s="24">
        <f>C60/C$102</f>
        <v>0.001834862385321101</v>
      </c>
      <c r="L60" s="25">
        <f>D60/D$102</f>
        <v>0</v>
      </c>
    </row>
    <row r="61" ht="13.5" customHeight="1">
      <c r="A61" s="21">
        <v>25</v>
      </c>
      <c r="B61" t="s" s="22">
        <f>LOOKUP(A61,'codes'!A$4:A$103,'codes'!B$4:B$103)</f>
        <v>178</v>
      </c>
      <c r="C61" s="23">
        <v>14</v>
      </c>
      <c r="D61" s="23">
        <v>21</v>
      </c>
      <c r="E61" s="23">
        <v>16734</v>
      </c>
      <c r="F61" s="23">
        <v>13805</v>
      </c>
      <c r="G61" s="24">
        <f>(D61-C61)/(D61+C61)</f>
        <v>0.2</v>
      </c>
      <c r="H61" s="24">
        <f>($C61/$C$102)/($E61/$E$102)</f>
        <v>0.5789272623006723</v>
      </c>
      <c r="I61" s="24">
        <f>(D61/$D$102)/(F61/$F$102)</f>
        <v>4.581415331423886</v>
      </c>
      <c r="J61" s="24">
        <f>(C61+D61-ABS(C61-D61))/(C61+D61)</f>
        <v>0.8</v>
      </c>
      <c r="K61" s="24">
        <f>C61/C$102</f>
        <v>0.001605504587155963</v>
      </c>
      <c r="L61" s="25">
        <f>D61/D$102</f>
        <v>0.01073619631901841</v>
      </c>
    </row>
    <row r="62" ht="13.5" customHeight="1">
      <c r="A62" s="21">
        <v>12</v>
      </c>
      <c r="B62" t="s" s="22">
        <f>LOOKUP(A62,'codes'!A$4:A$103,'codes'!B$4:B$103)</f>
        <v>179</v>
      </c>
      <c r="C62" s="23">
        <v>14</v>
      </c>
      <c r="D62" s="23">
        <v>4</v>
      </c>
      <c r="E62" s="23">
        <v>23852</v>
      </c>
      <c r="F62" s="23">
        <v>14537</v>
      </c>
      <c r="G62" s="24">
        <f>(D62-C62)/(D62+C62)</f>
        <v>-0.5555555555555556</v>
      </c>
      <c r="H62" s="24">
        <f>($C62/$C$102)/($E62/$E$102)</f>
        <v>0.4061616974400239</v>
      </c>
      <c r="I62" s="24">
        <f>(D62/$D$102)/(F62/$F$102)</f>
        <v>0.8287088598264102</v>
      </c>
      <c r="J62" s="24">
        <f>(C62+D62-ABS(C62-D62))/(C62+D62)</f>
        <v>0.4444444444444444</v>
      </c>
      <c r="K62" s="24">
        <f>C62/C$102</f>
        <v>0.001605504587155963</v>
      </c>
      <c r="L62" s="25">
        <f>D62/D$102</f>
        <v>0.002044989775051125</v>
      </c>
    </row>
    <row r="63" ht="13.5" customHeight="1">
      <c r="A63" s="21">
        <v>89</v>
      </c>
      <c r="B63" t="s" s="22">
        <f>LOOKUP(A63,'codes'!A$4:A$103,'codes'!B$4:B$103)</f>
        <v>180</v>
      </c>
      <c r="C63" s="23">
        <v>13</v>
      </c>
      <c r="D63" s="23">
        <v>5</v>
      </c>
      <c r="E63" s="23">
        <v>26456</v>
      </c>
      <c r="F63" s="23">
        <v>27766</v>
      </c>
      <c r="G63" s="24">
        <f>(D63-C63)/(D63+C63)</f>
        <v>-0.4444444444444444</v>
      </c>
      <c r="H63" s="24">
        <f>($C63/$C$102)/($E63/$E$102)</f>
        <v>0.3400281721008814</v>
      </c>
      <c r="I63" s="24">
        <f>(D63/$D$102)/(F63/$F$102)</f>
        <v>0.5423422844169363</v>
      </c>
      <c r="J63" s="24">
        <f>(C63+D63-ABS(C63-D63))/(C63+D63)</f>
        <v>0.5555555555555556</v>
      </c>
      <c r="K63" s="24">
        <f>C63/C$102</f>
        <v>0.001490825688073395</v>
      </c>
      <c r="L63" s="25">
        <f>D63/D$102</f>
        <v>0.002556237218813906</v>
      </c>
    </row>
    <row r="64" ht="13.5" customHeight="1">
      <c r="A64" s="21">
        <v>11</v>
      </c>
      <c r="B64" t="s" s="22">
        <f>LOOKUP(A64,'codes'!A$4:A$103,'codes'!B$4:B$103)</f>
        <v>181</v>
      </c>
      <c r="C64" s="23">
        <v>11</v>
      </c>
      <c r="D64" s="23">
        <v>5</v>
      </c>
      <c r="E64" s="23">
        <v>5312</v>
      </c>
      <c r="F64" s="23">
        <v>7093</v>
      </c>
      <c r="G64" s="24">
        <f>(D64-C64)/(D64+C64)</f>
        <v>-0.375</v>
      </c>
      <c r="H64" s="24">
        <f>($C64/$C$102)/($E64/$E$102)</f>
        <v>1.432947731292141</v>
      </c>
      <c r="I64" s="24">
        <f>(D64/$D$102)/(F64/$F$102)</f>
        <v>2.123033394772403</v>
      </c>
      <c r="J64" s="24">
        <f>(C64+D64-ABS(C64-D64))/(C64+D64)</f>
        <v>0.625</v>
      </c>
      <c r="K64" s="24">
        <f>C64/C$102</f>
        <v>0.001261467889908257</v>
      </c>
      <c r="L64" s="25">
        <f>D64/D$102</f>
        <v>0.002556237218813906</v>
      </c>
    </row>
    <row r="65" ht="13.5" customHeight="1">
      <c r="A65" s="21">
        <v>35</v>
      </c>
      <c r="B65" t="s" s="22">
        <f>LOOKUP(A65,'codes'!A$4:A$103,'codes'!B$4:B$103)</f>
        <v>182</v>
      </c>
      <c r="C65" s="23">
        <v>11</v>
      </c>
      <c r="D65" s="23">
        <v>1</v>
      </c>
      <c r="E65" s="23">
        <v>10490</v>
      </c>
      <c r="F65" s="23">
        <v>12725</v>
      </c>
      <c r="G65" s="24">
        <f>(D65-C65)/(D65+C65)</f>
        <v>-0.8333333333333334</v>
      </c>
      <c r="H65" s="24">
        <f>($C65/$C$102)/($E65/$E$102)</f>
        <v>0.7256261533483177</v>
      </c>
      <c r="I65" s="24">
        <f>(D65/$D$102)/(F65/$F$102)</f>
        <v>0.2366785991217392</v>
      </c>
      <c r="J65" s="24">
        <f>(C65+D65-ABS(C65-D65))/(C65+D65)</f>
        <v>0.1666666666666667</v>
      </c>
      <c r="K65" s="24">
        <f>C65/C$102</f>
        <v>0.001261467889908257</v>
      </c>
      <c r="L65" s="25">
        <f>D65/D$102</f>
        <v>0.0005112474437627812</v>
      </c>
    </row>
    <row r="66" ht="13.5" customHeight="1">
      <c r="A66" s="21">
        <v>57</v>
      </c>
      <c r="B66" t="s" s="22">
        <f>LOOKUP(A66,'codes'!A$4:A$103,'codes'!B$4:B$103)</f>
        <v>183</v>
      </c>
      <c r="C66" s="23">
        <v>10</v>
      </c>
      <c r="D66" s="23">
        <v>0</v>
      </c>
      <c r="E66" s="23">
        <v>5789</v>
      </c>
      <c r="F66" s="23">
        <v>5932</v>
      </c>
      <c r="G66" s="24">
        <f>(D66-C66)/(D66+C66)</f>
        <v>-1</v>
      </c>
      <c r="H66" s="24">
        <f>($C66/$C$102)/($E66/$E$102)</f>
        <v>1.195342004212355</v>
      </c>
      <c r="I66" s="24">
        <f>(D66/$D$102)/(F66/$F$102)</f>
        <v>0</v>
      </c>
      <c r="J66" s="24">
        <f>(C66+D66-ABS(C66-D66))/(C66+D66)</f>
        <v>0</v>
      </c>
      <c r="K66" s="24">
        <f>C66/C$102</f>
        <v>0.001146788990825688</v>
      </c>
      <c r="L66" s="25">
        <f>D66/D$102</f>
        <v>0</v>
      </c>
    </row>
    <row r="67" ht="13.5" customHeight="1">
      <c r="A67" s="21">
        <v>56</v>
      </c>
      <c r="B67" t="s" s="22">
        <f>LOOKUP(A67,'codes'!A$4:A$103,'codes'!B$4:B$103)</f>
        <v>184</v>
      </c>
      <c r="C67" s="23">
        <v>9</v>
      </c>
      <c r="D67" s="23">
        <v>0</v>
      </c>
      <c r="E67" s="23">
        <v>8545</v>
      </c>
      <c r="F67" s="23">
        <v>10953</v>
      </c>
      <c r="G67" s="24">
        <f>(D67-C67)/(D67+C67)</f>
        <v>-1</v>
      </c>
      <c r="H67" s="24">
        <f>($C67/$C$102)/($E67/$E$102)</f>
        <v>0.728829886032392</v>
      </c>
      <c r="I67" s="24">
        <f>(D67/$D$102)/(F67/$F$102)</f>
        <v>0</v>
      </c>
      <c r="J67" s="24">
        <f>(C67+D67-ABS(C67-D67))/(C67+D67)</f>
        <v>0</v>
      </c>
      <c r="K67" s="24">
        <f>C67/C$102</f>
        <v>0.001032110091743119</v>
      </c>
      <c r="L67" s="25">
        <f>D67/D$102</f>
        <v>0</v>
      </c>
    </row>
    <row r="68" ht="13.5" customHeight="1">
      <c r="A68" s="21">
        <v>37</v>
      </c>
      <c r="B68" t="s" s="22">
        <f>LOOKUP(A68,'codes'!A$4:A$103,'codes'!B$4:B$103)</f>
        <v>185</v>
      </c>
      <c r="C68" s="23">
        <v>8</v>
      </c>
      <c r="D68" s="23">
        <v>0</v>
      </c>
      <c r="E68" s="23">
        <v>5941</v>
      </c>
      <c r="F68" s="23">
        <v>7377</v>
      </c>
      <c r="G68" s="24">
        <f>(D68-C68)/(D68+C68)</f>
        <v>-1</v>
      </c>
      <c r="H68" s="24">
        <f>($C68/$C$102)/($E68/$E$102)</f>
        <v>0.9318074212941017</v>
      </c>
      <c r="I68" s="24">
        <f>(D68/$D$102)/(F68/$F$102)</f>
        <v>0</v>
      </c>
      <c r="J68" s="24">
        <f>(C68+D68-ABS(C68-D68))/(C68+D68)</f>
        <v>0</v>
      </c>
      <c r="K68" s="24">
        <f>C68/C$102</f>
        <v>0.0009174311926605505</v>
      </c>
      <c r="L68" s="25">
        <f>D68/D$102</f>
        <v>0</v>
      </c>
    </row>
    <row r="69" ht="13.5" customHeight="1">
      <c r="A69" s="21">
        <v>55</v>
      </c>
      <c r="B69" t="s" s="22">
        <f>LOOKUP(A69,'codes'!A$4:A$103,'codes'!B$4:B$103)</f>
        <v>186</v>
      </c>
      <c r="C69" s="23">
        <v>6</v>
      </c>
      <c r="D69" s="23">
        <v>0</v>
      </c>
      <c r="E69" s="23">
        <v>10244</v>
      </c>
      <c r="F69" s="23">
        <v>8081</v>
      </c>
      <c r="G69" s="24">
        <f>(D69-C69)/(D69+C69)</f>
        <v>-1</v>
      </c>
      <c r="H69" s="24">
        <f>($C69/$C$102)/($E69/$E$102)</f>
        <v>0.4053007533611082</v>
      </c>
      <c r="I69" s="24">
        <f>(D69/$D$102)/(F69/$F$102)</f>
        <v>0</v>
      </c>
      <c r="J69" s="24">
        <f>(C69+D69-ABS(C69-D69))/(C69+D69)</f>
        <v>0</v>
      </c>
      <c r="K69" s="24">
        <f>C69/C$102</f>
        <v>0.0006880733944954129</v>
      </c>
      <c r="L69" s="25">
        <f>D69/D$102</f>
        <v>0</v>
      </c>
    </row>
    <row r="70" ht="13.5" customHeight="1">
      <c r="A70" s="21">
        <v>59</v>
      </c>
      <c r="B70" t="s" s="22">
        <f>LOOKUP(A70,'codes'!A$4:A$103,'codes'!B$4:B$103)</f>
        <v>187</v>
      </c>
      <c r="C70" s="23">
        <v>6</v>
      </c>
      <c r="D70" s="23">
        <v>0</v>
      </c>
      <c r="E70" s="23">
        <v>6865</v>
      </c>
      <c r="F70" s="23">
        <v>8606</v>
      </c>
      <c r="G70" s="24">
        <f>(D70-C70)/(D70+C70)</f>
        <v>-1</v>
      </c>
      <c r="H70" s="24">
        <f>($C70/$C$102)/($E70/$E$102)</f>
        <v>0.6047925589848788</v>
      </c>
      <c r="I70" s="24">
        <f>(D70/$D$102)/(F70/$F$102)</f>
        <v>0</v>
      </c>
      <c r="J70" s="24">
        <f>(C70+D70-ABS(C70-D70))/(C70+D70)</f>
        <v>0</v>
      </c>
      <c r="K70" s="24">
        <f>C70/C$102</f>
        <v>0.0006880733944954129</v>
      </c>
      <c r="L70" s="25">
        <f>D70/D$102</f>
        <v>0</v>
      </c>
    </row>
    <row r="71" ht="13.5" customHeight="1">
      <c r="A71" s="21">
        <v>36</v>
      </c>
      <c r="B71" t="s" s="22">
        <f>LOOKUP(A71,'codes'!A$4:A$103,'codes'!B$4:B$103)</f>
        <v>188</v>
      </c>
      <c r="C71" s="23">
        <v>5</v>
      </c>
      <c r="D71" s="23">
        <v>3</v>
      </c>
      <c r="E71" s="23">
        <v>1140</v>
      </c>
      <c r="F71" s="23">
        <v>1199</v>
      </c>
      <c r="G71" s="24">
        <f>(D71-C71)/(D71+C71)</f>
        <v>-0.25</v>
      </c>
      <c r="H71" s="24">
        <f>($C71/$C$102)/($E71/$E$102)</f>
        <v>3.035015290519878</v>
      </c>
      <c r="I71" s="24">
        <f>(D71/$D$102)/(F71/$F$102)</f>
        <v>7.535617615906916</v>
      </c>
      <c r="J71" s="24">
        <f>(C71+D71-ABS(C71-D71))/(C71+D71)</f>
        <v>0.75</v>
      </c>
      <c r="K71" s="24">
        <f>C71/C$102</f>
        <v>0.0005733944954128441</v>
      </c>
      <c r="L71" s="25">
        <f>D71/D$102</f>
        <v>0.001533742331288344</v>
      </c>
    </row>
    <row r="72" ht="13.5" customHeight="1">
      <c r="A72" s="21">
        <v>54</v>
      </c>
      <c r="B72" t="s" s="22">
        <f>LOOKUP(A72,'codes'!A$4:A$103,'codes'!B$4:B$103)</f>
        <v>189</v>
      </c>
      <c r="C72" s="23">
        <v>5</v>
      </c>
      <c r="D72" s="23">
        <v>0</v>
      </c>
      <c r="E72" s="23">
        <v>11582</v>
      </c>
      <c r="F72" s="23">
        <v>10015</v>
      </c>
      <c r="G72" s="24">
        <f>(D72-C72)/(D72+C72)</f>
        <v>-1</v>
      </c>
      <c r="H72" s="24">
        <f>($C72/$C$102)/($E72/$E$102)</f>
        <v>0.2987322941799914</v>
      </c>
      <c r="I72" s="24">
        <f>(D72/$D$102)/(F72/$F$102)</f>
        <v>0</v>
      </c>
      <c r="J72" s="24">
        <f>(C72+D72-ABS(C72-D72))/(C72+D72)</f>
        <v>0</v>
      </c>
      <c r="K72" s="24">
        <f>C72/C$102</f>
        <v>0.0005733944954128441</v>
      </c>
      <c r="L72" s="25">
        <f>D72/D$102</f>
        <v>0</v>
      </c>
    </row>
    <row r="73" ht="13.5" customHeight="1">
      <c r="A73" s="21">
        <v>43</v>
      </c>
      <c r="B73" t="s" s="22">
        <f>LOOKUP(A73,'codes'!A$4:A$103,'codes'!B$4:B$103)</f>
        <v>190</v>
      </c>
      <c r="C73" s="23">
        <v>4</v>
      </c>
      <c r="D73" s="23">
        <v>0</v>
      </c>
      <c r="E73" s="23">
        <v>2283</v>
      </c>
      <c r="F73" s="23">
        <v>4695</v>
      </c>
      <c r="G73" s="24">
        <f>(D73-C73)/(D73+C73)</f>
        <v>-1</v>
      </c>
      <c r="H73" s="24">
        <f>($C73/$C$102)/($E73/$E$102)</f>
        <v>1.212410838788493</v>
      </c>
      <c r="I73" s="24">
        <f>(D73/$D$102)/(F73/$F$102)</f>
        <v>0</v>
      </c>
      <c r="J73" s="24">
        <f>(C73+D73-ABS(C73-D73))/(C73+D73)</f>
        <v>0</v>
      </c>
      <c r="K73" s="24">
        <f>C73/C$102</f>
        <v>0.0004587155963302753</v>
      </c>
      <c r="L73" s="25">
        <f>D73/D$102</f>
        <v>0</v>
      </c>
    </row>
    <row r="74" ht="13.5" customHeight="1">
      <c r="A74" s="21">
        <v>65</v>
      </c>
      <c r="B74" t="s" s="22">
        <f>LOOKUP(A74,'codes'!A$4:A$103,'codes'!B$4:B$103)</f>
        <v>191</v>
      </c>
      <c r="C74" s="23">
        <v>4</v>
      </c>
      <c r="D74" s="23">
        <v>0</v>
      </c>
      <c r="E74" s="23">
        <v>3053</v>
      </c>
      <c r="F74" s="23">
        <v>2115</v>
      </c>
      <c r="G74" s="24">
        <f>(D74-C74)/(D74+C74)</f>
        <v>-1</v>
      </c>
      <c r="H74" s="24">
        <f>($C74/$C$102)/($E74/$E$102)</f>
        <v>0.9066275613999766</v>
      </c>
      <c r="I74" s="24">
        <f>(D74/$D$102)/(F74/$F$102)</f>
        <v>0</v>
      </c>
      <c r="J74" s="24">
        <f>(C74+D74-ABS(C74-D74))/(C74+D74)</f>
        <v>0</v>
      </c>
      <c r="K74" s="24">
        <f>C74/C$102</f>
        <v>0.0004587155963302753</v>
      </c>
      <c r="L74" s="25">
        <f>D74/D$102</f>
        <v>0</v>
      </c>
    </row>
    <row r="75" ht="13.5" customHeight="1">
      <c r="A75" s="21">
        <v>92</v>
      </c>
      <c r="B75" t="s" s="22">
        <f>LOOKUP(A75,'codes'!A$4:A$103,'codes'!B$4:B$103)</f>
        <v>192</v>
      </c>
      <c r="C75" s="23">
        <v>4</v>
      </c>
      <c r="D75" s="23">
        <v>0</v>
      </c>
      <c r="E75" s="23">
        <v>2368</v>
      </c>
      <c r="F75" s="23">
        <v>1771</v>
      </c>
      <c r="G75" s="24">
        <f>(D75-C75)/(D75+C75)</f>
        <v>-1</v>
      </c>
      <c r="H75" s="24">
        <f>($C75/$C$102)/($E75/$E$102)</f>
        <v>1.168891024051575</v>
      </c>
      <c r="I75" s="24">
        <f>(D75/$D$102)/(F75/$F$102)</f>
        <v>0</v>
      </c>
      <c r="J75" s="24">
        <f>(C75+D75-ABS(C75-D75))/(C75+D75)</f>
        <v>0</v>
      </c>
      <c r="K75" s="24">
        <f>C75/C$102</f>
        <v>0.0004587155963302753</v>
      </c>
      <c r="L75" s="25">
        <f>D75/D$102</f>
        <v>0</v>
      </c>
    </row>
    <row r="76" ht="13.5" customHeight="1">
      <c r="A76" s="21">
        <v>52</v>
      </c>
      <c r="B76" t="s" s="22">
        <f>LOOKUP(A76,'codes'!A$4:A$103,'codes'!B$4:B$103)</f>
        <v>193</v>
      </c>
      <c r="C76" s="23">
        <v>3</v>
      </c>
      <c r="D76" s="23">
        <v>0</v>
      </c>
      <c r="E76" s="23">
        <v>10009</v>
      </c>
      <c r="F76" s="23">
        <v>8438</v>
      </c>
      <c r="G76" s="24">
        <f>(D76-C76)/(D76+C76)</f>
        <v>-1</v>
      </c>
      <c r="H76" s="24">
        <f>($C76/$C$102)/($E76/$E$102)</f>
        <v>0.2074083783310617</v>
      </c>
      <c r="I76" s="24">
        <f>(D76/$D$102)/(F76/$F$102)</f>
        <v>0</v>
      </c>
      <c r="J76" s="24">
        <f>(C76+D76-ABS(C76-D76))/(C76+D76)</f>
        <v>0</v>
      </c>
      <c r="K76" s="24">
        <f>C76/C$102</f>
        <v>0.0003440366972477064</v>
      </c>
      <c r="L76" s="25">
        <f>D76/D$102</f>
        <v>0</v>
      </c>
    </row>
    <row r="77" ht="13.5" customHeight="1">
      <c r="A77" s="21">
        <v>5</v>
      </c>
      <c r="B77" t="s" s="22">
        <f>LOOKUP(A77,'codes'!A$4:A$103,'codes'!B$4:B$103)</f>
        <v>194</v>
      </c>
      <c r="C77" s="23">
        <v>2</v>
      </c>
      <c r="D77" s="23">
        <v>2</v>
      </c>
      <c r="E77" s="23">
        <v>4114</v>
      </c>
      <c r="F77" s="23">
        <v>3423</v>
      </c>
      <c r="G77" s="24">
        <f>(D77-C77)/(D77+C77)</f>
        <v>0</v>
      </c>
      <c r="H77" s="24">
        <f>($C77/$C$102)/($E77/$E$102)</f>
        <v>0.3364042227703122</v>
      </c>
      <c r="I77" s="24">
        <f>(D77/$D$102)/(F77/$F$102)</f>
        <v>1.759705038752049</v>
      </c>
      <c r="J77" s="24">
        <f>(C77+D77-ABS(C77-D77))/(C77+D77)</f>
        <v>1</v>
      </c>
      <c r="K77" s="24">
        <f>C77/C$102</f>
        <v>0.0002293577981651376</v>
      </c>
      <c r="L77" s="25">
        <f>D77/D$102</f>
        <v>0.001022494887525562</v>
      </c>
    </row>
    <row r="78" ht="13.5" customHeight="1">
      <c r="A78" s="21">
        <v>1</v>
      </c>
      <c r="B78" t="s" s="22">
        <f>LOOKUP(A78,'codes'!A$4:A$103,'codes'!B$4:B$103)</f>
        <v>195</v>
      </c>
      <c r="C78" s="23">
        <v>2</v>
      </c>
      <c r="D78" s="23">
        <v>1</v>
      </c>
      <c r="E78" s="23">
        <v>9761</v>
      </c>
      <c r="F78" s="23">
        <v>12499</v>
      </c>
      <c r="G78" s="24">
        <f>(D78-C78)/(D78+C78)</f>
        <v>-0.3333333333333333</v>
      </c>
      <c r="H78" s="24">
        <f>($C78/$C$102)/($E78/$E$102)</f>
        <v>0.1417853675317144</v>
      </c>
      <c r="I78" s="24">
        <f>(D78/$D$102)/(F78/$F$102)</f>
        <v>0.2409580905531748</v>
      </c>
      <c r="J78" s="24">
        <f>(C78+D78-ABS(C78-D78))/(C78+D78)</f>
        <v>0.6666666666666666</v>
      </c>
      <c r="K78" s="24">
        <f>C78/C$102</f>
        <v>0.0002293577981651376</v>
      </c>
      <c r="L78" s="25">
        <f>D78/D$102</f>
        <v>0.0005112474437627812</v>
      </c>
    </row>
    <row r="79" ht="13.5" customHeight="1">
      <c r="A79" s="21">
        <v>58</v>
      </c>
      <c r="B79" t="s" s="22">
        <f>LOOKUP(A79,'codes'!A$4:A$103,'codes'!B$4:B$103)</f>
        <v>196</v>
      </c>
      <c r="C79" s="23">
        <v>2</v>
      </c>
      <c r="D79" s="23">
        <v>0</v>
      </c>
      <c r="E79" s="23">
        <v>2866</v>
      </c>
      <c r="F79" s="23">
        <v>3135</v>
      </c>
      <c r="G79" s="24">
        <f>(D79-C79)/(D79+C79)</f>
        <v>-1</v>
      </c>
      <c r="H79" s="24">
        <f>($C79/$C$102)/($E79/$E$102)</f>
        <v>0.4828914767889268</v>
      </c>
      <c r="I79" s="24">
        <f>(D79/$D$102)/(F79/$F$102)</f>
        <v>0</v>
      </c>
      <c r="J79" s="24">
        <f>(C79+D79-ABS(C79-D79))/(C79+D79)</f>
        <v>0</v>
      </c>
      <c r="K79" s="24">
        <f>C79/C$102</f>
        <v>0.0002293577981651376</v>
      </c>
      <c r="L79" s="25">
        <f>D79/D$102</f>
        <v>0</v>
      </c>
    </row>
    <row r="80" ht="13.5" customHeight="1">
      <c r="A80" s="21">
        <v>60</v>
      </c>
      <c r="B80" t="s" s="22">
        <f>LOOKUP(A80,'codes'!A$4:A$103,'codes'!B$4:B$103)</f>
        <v>197</v>
      </c>
      <c r="C80" s="23">
        <v>2</v>
      </c>
      <c r="D80" s="23">
        <v>0</v>
      </c>
      <c r="E80" s="23">
        <v>4231</v>
      </c>
      <c r="F80" s="23">
        <v>5107</v>
      </c>
      <c r="G80" s="24">
        <f>(D80-C80)/(D80+C80)</f>
        <v>-1</v>
      </c>
      <c r="H80" s="24">
        <f>($C80/$C$102)/($E80/$E$102)</f>
        <v>0.3271016243150707</v>
      </c>
      <c r="I80" s="24">
        <f>(D80/$D$102)/(F80/$F$102)</f>
        <v>0</v>
      </c>
      <c r="J80" s="24">
        <f>(C80+D80-ABS(C80-D80))/(C80+D80)</f>
        <v>0</v>
      </c>
      <c r="K80" s="24">
        <f>C80/C$102</f>
        <v>0.0002293577981651376</v>
      </c>
      <c r="L80" s="25">
        <f>D80/D$102</f>
        <v>0</v>
      </c>
    </row>
    <row r="81" ht="13.5" customHeight="1">
      <c r="A81" s="21">
        <v>66</v>
      </c>
      <c r="B81" t="s" s="22">
        <f>LOOKUP(A81,'codes'!A$4:A$103,'codes'!B$4:B$103)</f>
        <v>198</v>
      </c>
      <c r="C81" s="23">
        <v>2</v>
      </c>
      <c r="D81" s="23">
        <v>0</v>
      </c>
      <c r="E81" s="23">
        <v>1134</v>
      </c>
      <c r="F81" s="23">
        <v>497</v>
      </c>
      <c r="G81" s="24">
        <f>(D81-C81)/(D81+C81)</f>
        <v>-1</v>
      </c>
      <c r="H81" s="24">
        <f>($C81/$C$102)/($E81/$E$102)</f>
        <v>1.22042942899212</v>
      </c>
      <c r="I81" s="24">
        <f>(D81/$D$102)/(F81/$F$102)</f>
        <v>0</v>
      </c>
      <c r="J81" s="24">
        <f>(C81+D81-ABS(C81-D81))/(C81+D81)</f>
        <v>0</v>
      </c>
      <c r="K81" s="24">
        <f>C81/C$102</f>
        <v>0.0002293577981651376</v>
      </c>
      <c r="L81" s="25">
        <f>D81/D$102</f>
        <v>0</v>
      </c>
    </row>
    <row r="82" ht="13.5" customHeight="1">
      <c r="A82" s="21">
        <v>67</v>
      </c>
      <c r="B82" t="s" s="22">
        <f>LOOKUP(A82,'codes'!A$4:A$103,'codes'!B$4:B$103)</f>
        <v>199</v>
      </c>
      <c r="C82" s="23">
        <v>2</v>
      </c>
      <c r="D82" s="27">
        <v>0</v>
      </c>
      <c r="E82" s="23">
        <v>1143</v>
      </c>
      <c r="F82" s="23">
        <v>471</v>
      </c>
      <c r="G82" s="24">
        <f>(D82-C82)/(D82+C82)</f>
        <v>-1</v>
      </c>
      <c r="H82" s="24">
        <f>($C82/$C$102)/($E82/$E$102)</f>
        <v>1.210819748448875</v>
      </c>
      <c r="I82" s="24">
        <f>(D82/$D$102)/(F82/$F$102)</f>
        <v>0</v>
      </c>
      <c r="J82" s="24">
        <f>(C82+D82-ABS(C82-D82))/(C82+D82)</f>
        <v>0</v>
      </c>
      <c r="K82" s="24">
        <f>C82/C$102</f>
        <v>0.0002293577981651376</v>
      </c>
      <c r="L82" s="25">
        <f>D82/D$102</f>
        <v>0</v>
      </c>
    </row>
    <row r="83" ht="13.5" customHeight="1">
      <c r="A83" s="21">
        <v>97</v>
      </c>
      <c r="B83" t="s" s="22">
        <f>LOOKUP(A83,'codes'!A$4:A$103,'codes'!B$4:B$103)</f>
        <v>200</v>
      </c>
      <c r="C83" s="23">
        <v>2</v>
      </c>
      <c r="D83" s="23">
        <v>0</v>
      </c>
      <c r="E83" s="23">
        <v>8722</v>
      </c>
      <c r="F83" s="23">
        <v>9204</v>
      </c>
      <c r="G83" s="24">
        <f>(D83-C83)/(D83+C83)</f>
        <v>-1</v>
      </c>
      <c r="H83" s="24">
        <f>($C83/$C$102)/($E83/$E$102)</f>
        <v>0.1586754153264233</v>
      </c>
      <c r="I83" s="24">
        <f>(D83/$D$102)/(F83/$F$102)</f>
        <v>0</v>
      </c>
      <c r="J83" s="24">
        <f>(C83+D83-ABS(C83-D83))/(C83+D83)</f>
        <v>0</v>
      </c>
      <c r="K83" s="24">
        <f>C83/C$102</f>
        <v>0.0002293577981651376</v>
      </c>
      <c r="L83" s="25">
        <f>D83/D$102</f>
        <v>0</v>
      </c>
    </row>
    <row r="84" ht="13.5" customHeight="1">
      <c r="A84" s="21">
        <v>13</v>
      </c>
      <c r="B84" t="s" s="22">
        <f>LOOKUP(A84,'codes'!A$4:A$103,'codes'!B$4:B$103)</f>
        <v>201</v>
      </c>
      <c r="C84" s="23">
        <v>1</v>
      </c>
      <c r="D84" s="23">
        <v>0</v>
      </c>
      <c r="E84" s="23">
        <v>2302</v>
      </c>
      <c r="F84" s="23">
        <v>1880</v>
      </c>
      <c r="G84" s="24">
        <f>(D84-C84)/(D84+C84)</f>
        <v>-1</v>
      </c>
      <c r="H84" s="24">
        <f>($C84/$C$102)/($E84/$E$102)</f>
        <v>0.3006009931531416</v>
      </c>
      <c r="I84" s="24">
        <f>(D84/$D$102)/(F84/$F$102)</f>
        <v>0</v>
      </c>
      <c r="J84" s="24">
        <f>(C84+D84-ABS(C84-D84))/(C84+D84)</f>
        <v>0</v>
      </c>
      <c r="K84" s="24">
        <f>C84/C$102</f>
        <v>0.0001146788990825688</v>
      </c>
      <c r="L84" s="25">
        <f>D84/D$102</f>
        <v>0</v>
      </c>
    </row>
    <row r="85" ht="13.5" customHeight="1">
      <c r="A85" s="21">
        <v>26</v>
      </c>
      <c r="B85" t="s" s="22">
        <f>LOOKUP(A85,'codes'!A$4:A$103,'codes'!B$4:B$103)</f>
        <v>202</v>
      </c>
      <c r="C85" s="23">
        <v>1</v>
      </c>
      <c r="D85" s="23">
        <v>0</v>
      </c>
      <c r="E85" s="23">
        <v>49379</v>
      </c>
      <c r="F85" s="23">
        <v>12408</v>
      </c>
      <c r="G85" s="24">
        <f>(D85-C85)/(D85+C85)</f>
        <v>-1</v>
      </c>
      <c r="H85" s="24">
        <f>($C85/$C$102)/($E85/$E$102)</f>
        <v>0.01401372012876997</v>
      </c>
      <c r="I85" s="24">
        <f>(D85/$D$102)/(F85/$F$102)</f>
        <v>0</v>
      </c>
      <c r="J85" s="24">
        <f>(C85+D85-ABS(C85-D85))/(C85+D85)</f>
        <v>0</v>
      </c>
      <c r="K85" s="24">
        <f>C85/C$102</f>
        <v>0.0001146788990825688</v>
      </c>
      <c r="L85" s="25">
        <f>D85/D$102</f>
        <v>0</v>
      </c>
    </row>
    <row r="86" ht="13.5" customHeight="1">
      <c r="A86" s="21">
        <v>45</v>
      </c>
      <c r="B86" t="s" s="22">
        <f>LOOKUP(A86,'codes'!A$4:A$103,'codes'!B$4:B$103)</f>
        <v>203</v>
      </c>
      <c r="C86" s="23">
        <v>1</v>
      </c>
      <c r="D86" s="27">
        <v>0</v>
      </c>
      <c r="E86" s="23">
        <v>1095</v>
      </c>
      <c r="F86" s="23">
        <v>1595</v>
      </c>
      <c r="G86" s="24">
        <f>(D86-C86)/(D86+C86)</f>
        <v>-1</v>
      </c>
      <c r="H86" s="24">
        <f>($C86/$C$102)/($E86/$E$102)</f>
        <v>0.6319483892589335</v>
      </c>
      <c r="I86" s="24">
        <f>(D86/$D$102)/(F86/$F$102)</f>
        <v>0</v>
      </c>
      <c r="J86" s="24">
        <f>(C86+D86-ABS(C86-D86))/(C86+D86)</f>
        <v>0</v>
      </c>
      <c r="K86" s="24">
        <f>C86/C$102</f>
        <v>0.0001146788990825688</v>
      </c>
      <c r="L86" s="25">
        <f>D86/D$102</f>
        <v>0</v>
      </c>
    </row>
    <row r="87" ht="13.5" customHeight="1">
      <c r="A87" s="21">
        <v>46</v>
      </c>
      <c r="B87" t="s" s="22">
        <f>LOOKUP(A87,'codes'!A$4:A$103,'codes'!B$4:B$103)</f>
        <v>204</v>
      </c>
      <c r="C87" s="23">
        <v>1</v>
      </c>
      <c r="D87" s="27">
        <v>0</v>
      </c>
      <c r="E87" s="23">
        <v>766</v>
      </c>
      <c r="F87" s="23">
        <v>240</v>
      </c>
      <c r="G87" s="24">
        <f>(D87-C87)/(D87+C87)</f>
        <v>-1</v>
      </c>
      <c r="H87" s="24">
        <f>($C87/$C$102)/($E87/$E$102)</f>
        <v>0.903372697439337</v>
      </c>
      <c r="I87" s="24">
        <f>(D87/$D$102)/(F87/$F$102)</f>
        <v>0</v>
      </c>
      <c r="J87" s="24">
        <f>(C87+D87-ABS(C87-D87))/(C87+D87)</f>
        <v>0</v>
      </c>
      <c r="K87" s="24">
        <f>C87/C$102</f>
        <v>0.0001146788990825688</v>
      </c>
      <c r="L87" s="25">
        <f>D87/D$102</f>
        <v>0</v>
      </c>
    </row>
    <row r="88" ht="13.5" customHeight="1">
      <c r="A88" s="21">
        <v>50</v>
      </c>
      <c r="B88" t="s" s="22">
        <f>LOOKUP(A88,'codes'!A$4:A$103,'codes'!B$4:B$103)</f>
        <v>205</v>
      </c>
      <c r="C88" s="23">
        <v>1</v>
      </c>
      <c r="D88" s="27">
        <v>0</v>
      </c>
      <c r="E88" s="23">
        <v>995</v>
      </c>
      <c r="F88" s="23">
        <v>796</v>
      </c>
      <c r="G88" s="24">
        <f>(D88-C88)/(D88+C88)</f>
        <v>-1</v>
      </c>
      <c r="H88" s="24">
        <f>($C88/$C$102)/($E88/$E$102)</f>
        <v>0.6954607901894796</v>
      </c>
      <c r="I88" s="24">
        <f>(D88/$D$102)/(F88/$F$102)</f>
        <v>0</v>
      </c>
      <c r="J88" s="24">
        <f>(C88+D88-ABS(C88-D88))/(C88+D88)</f>
        <v>0</v>
      </c>
      <c r="K88" s="24">
        <f>C88/C$102</f>
        <v>0.0001146788990825688</v>
      </c>
      <c r="L88" s="25">
        <f>D88/D$102</f>
        <v>0</v>
      </c>
    </row>
    <row r="89" ht="13.5" customHeight="1">
      <c r="A89" s="21">
        <v>53</v>
      </c>
      <c r="B89" t="s" s="22">
        <f>LOOKUP(A89,'codes'!A$4:A$103,'codes'!B$4:B$103)</f>
        <v>206</v>
      </c>
      <c r="C89" s="23">
        <v>1</v>
      </c>
      <c r="D89" s="23">
        <v>0</v>
      </c>
      <c r="E89" s="23">
        <v>1110</v>
      </c>
      <c r="F89" s="23">
        <v>1246</v>
      </c>
      <c r="G89" s="24">
        <f>(D89-C89)/(D89+C89)</f>
        <v>-1</v>
      </c>
      <c r="H89" s="24">
        <f>($C89/$C$102)/($E89/$E$102)</f>
        <v>0.6234085461608397</v>
      </c>
      <c r="I89" s="24">
        <f>(D89/$D$102)/(F89/$F$102)</f>
        <v>0</v>
      </c>
      <c r="J89" s="24">
        <f>(C89+D89-ABS(C89-D89))/(C89+D89)</f>
        <v>0</v>
      </c>
      <c r="K89" s="24">
        <f>C89/C$102</f>
        <v>0.0001146788990825688</v>
      </c>
      <c r="L89" s="25">
        <f>D89/D$102</f>
        <v>0</v>
      </c>
    </row>
    <row r="90" ht="13.5" customHeight="1">
      <c r="A90" s="21">
        <v>79</v>
      </c>
      <c r="B90" t="s" s="22">
        <f>LOOKUP(A90,'codes'!A$4:A$103,'codes'!B$4:B$103)</f>
        <v>207</v>
      </c>
      <c r="C90" s="23">
        <v>1</v>
      </c>
      <c r="D90" s="23">
        <v>0</v>
      </c>
      <c r="E90" s="23">
        <v>6340</v>
      </c>
      <c r="F90" s="23">
        <v>5897</v>
      </c>
      <c r="G90" s="24">
        <f>(D90-C90)/(D90+C90)</f>
        <v>-1</v>
      </c>
      <c r="H90" s="24">
        <f>($C90/$C$102)/($E90/$E$102)</f>
        <v>0.1091456602899893</v>
      </c>
      <c r="I90" s="24">
        <f>(D90/$D$102)/(F90/$F$102)</f>
        <v>0</v>
      </c>
      <c r="J90" s="24">
        <f>(C90+D90-ABS(C90-D90))/(C90+D90)</f>
        <v>0</v>
      </c>
      <c r="K90" s="24">
        <f>C90/C$102</f>
        <v>0.0001146788990825688</v>
      </c>
      <c r="L90" s="25">
        <f>D90/D$102</f>
        <v>0</v>
      </c>
    </row>
    <row r="91" ht="13.5" customHeight="1">
      <c r="A91" s="21">
        <v>47</v>
      </c>
      <c r="B91" t="s" s="22">
        <f>LOOKUP(A91,'codes'!A$4:A$103,'codes'!B$4:B$103)</f>
        <v>208</v>
      </c>
      <c r="C91" s="23">
        <v>0</v>
      </c>
      <c r="D91" s="23">
        <v>7</v>
      </c>
      <c r="E91" s="23">
        <v>18901</v>
      </c>
      <c r="F91" s="23">
        <v>15728</v>
      </c>
      <c r="G91" s="24">
        <f>(D91-C91)/(D91+C91)</f>
        <v>1</v>
      </c>
      <c r="H91" s="24">
        <f>($C91/$C$102)/($E91/$E$102)</f>
        <v>0</v>
      </c>
      <c r="I91" s="24">
        <f>(D91/$D$102)/(F91/$F$102)</f>
        <v>1.340421300659265</v>
      </c>
      <c r="J91" s="24">
        <f>(C91+D91-ABS(C91-D91))/(C91+D91)</f>
        <v>0</v>
      </c>
      <c r="K91" s="24">
        <f>C91/C$102</f>
        <v>0</v>
      </c>
      <c r="L91" s="25">
        <f>D91/D$102</f>
        <v>0.003578732106339468</v>
      </c>
    </row>
    <row r="92" ht="13.5" customHeight="1">
      <c r="A92" s="21">
        <v>41</v>
      </c>
      <c r="B92" t="s" s="22">
        <f>LOOKUP(A92,'codes'!A$4:A$103,'codes'!B$4:B$103)</f>
        <v>209</v>
      </c>
      <c r="C92" s="23">
        <v>0</v>
      </c>
      <c r="D92" s="23">
        <v>6</v>
      </c>
      <c r="E92" s="23">
        <v>11452</v>
      </c>
      <c r="F92" s="23">
        <v>12033</v>
      </c>
      <c r="G92" s="24">
        <f>(D92-C92)/(D92+C92)</f>
        <v>1</v>
      </c>
      <c r="H92" s="24">
        <f>($C92/$C$102)/($E92/$E$102)</f>
        <v>0</v>
      </c>
      <c r="I92" s="24">
        <f>(D92/$D$102)/(F92/$F$102)</f>
        <v>1.50173780794023</v>
      </c>
      <c r="J92" s="24">
        <f>(C92+D92-ABS(C92-D92))/(C92+D92)</f>
        <v>0</v>
      </c>
      <c r="K92" s="24">
        <f>C92/C$102</f>
        <v>0</v>
      </c>
      <c r="L92" s="25">
        <f>D92/D$102</f>
        <v>0.003067484662576687</v>
      </c>
    </row>
    <row r="93" ht="13.5" customHeight="1">
      <c r="A93" s="21">
        <v>78</v>
      </c>
      <c r="B93" t="s" s="22">
        <f>LOOKUP(A93,'codes'!A$4:A$103,'codes'!B$4:B$103)</f>
        <v>210</v>
      </c>
      <c r="C93" s="23">
        <v>0</v>
      </c>
      <c r="D93" s="23">
        <v>1</v>
      </c>
      <c r="E93" s="23">
        <v>3085</v>
      </c>
      <c r="F93" s="23">
        <v>2867</v>
      </c>
      <c r="G93" s="24">
        <f>(D93-C93)/(D93+C93)</f>
        <v>1</v>
      </c>
      <c r="H93" s="24">
        <f>($C93/$C$102)/($E93/$E$102)</f>
        <v>0</v>
      </c>
      <c r="I93" s="24">
        <f>(D93/$D$102)/(F93/$F$102)</f>
        <v>1.050483143991675</v>
      </c>
      <c r="J93" s="24">
        <f>(C93+D93-ABS(C93-D93))/(C93+D93)</f>
        <v>0</v>
      </c>
      <c r="K93" s="24">
        <f>C93/C$102</f>
        <v>0</v>
      </c>
      <c r="L93" s="25">
        <f>D93/D$102</f>
        <v>0.0005112474437627812</v>
      </c>
    </row>
    <row r="94" ht="13.5" customHeight="1">
      <c r="A94" s="21">
        <v>14</v>
      </c>
      <c r="B94" t="s" s="22">
        <f>LOOKUP(A94,'codes'!A$4:A$103,'codes'!B$4:B$103)</f>
        <v>211</v>
      </c>
      <c r="C94" s="23">
        <v>0</v>
      </c>
      <c r="D94" s="27">
        <v>0</v>
      </c>
      <c r="E94" s="23">
        <v>364</v>
      </c>
      <c r="F94" s="23">
        <v>123</v>
      </c>
      <c r="G94" s="24">
        <v>0</v>
      </c>
      <c r="H94" s="24">
        <f>($C94/$C$102)/($E94/$E$102)</f>
        <v>0</v>
      </c>
      <c r="I94" s="24">
        <f>(D94/$D$102)/(F94/$F$102)</f>
        <v>0</v>
      </c>
      <c r="J94" s="24">
        <v>0</v>
      </c>
      <c r="K94" s="24">
        <f>C94/C$102</f>
        <v>0</v>
      </c>
      <c r="L94" s="25">
        <f>D94/D$102</f>
        <v>0</v>
      </c>
    </row>
    <row r="95" ht="13.5" customHeight="1">
      <c r="A95" s="21">
        <v>51</v>
      </c>
      <c r="B95" t="s" s="22">
        <f>LOOKUP(A95,'codes'!A$4:A$103,'codes'!B$4:B$103)</f>
        <v>212</v>
      </c>
      <c r="C95" s="23">
        <v>0</v>
      </c>
      <c r="D95" s="23">
        <v>0</v>
      </c>
      <c r="E95" s="23">
        <v>6064</v>
      </c>
      <c r="F95" s="23">
        <v>6003</v>
      </c>
      <c r="G95" s="24">
        <v>0</v>
      </c>
      <c r="H95" s="24">
        <f>($C95/$C$102)/($E95/$E$102)</f>
        <v>0</v>
      </c>
      <c r="I95" s="24">
        <f>(D95/$D$102)/(F95/$F$102)</f>
        <v>0</v>
      </c>
      <c r="J95" s="24">
        <v>0</v>
      </c>
      <c r="K95" s="24">
        <f>C95/C$102</f>
        <v>0</v>
      </c>
      <c r="L95" s="25">
        <f>D95/D$102</f>
        <v>0</v>
      </c>
    </row>
    <row r="96" ht="13.5" customHeight="1">
      <c r="A96" s="21">
        <v>75</v>
      </c>
      <c r="B96" t="s" s="22">
        <f>LOOKUP(A96,'codes'!A$4:A$103,'codes'!B$4:B$103)</f>
        <v>213</v>
      </c>
      <c r="C96" s="23">
        <v>0</v>
      </c>
      <c r="D96" s="27">
        <v>0</v>
      </c>
      <c r="E96" s="23">
        <v>12524</v>
      </c>
      <c r="F96" s="23">
        <v>7741</v>
      </c>
      <c r="G96" s="24">
        <v>0</v>
      </c>
      <c r="H96" s="24">
        <f>($C96/$C$102)/($E96/$E$102)</f>
        <v>0</v>
      </c>
      <c r="I96" s="24">
        <f>(D96/$D$102)/(F96/$F$102)</f>
        <v>0</v>
      </c>
      <c r="J96" s="24">
        <v>0</v>
      </c>
      <c r="K96" s="24">
        <f>C96/C$102</f>
        <v>0</v>
      </c>
      <c r="L96" s="25">
        <f>D96/D$102</f>
        <v>0</v>
      </c>
    </row>
    <row r="97" ht="13.5" customHeight="1">
      <c r="A97" s="21">
        <v>77</v>
      </c>
      <c r="B97" t="s" s="22">
        <f>LOOKUP(A97,'codes'!A$4:A$103,'codes'!B$4:B$103)</f>
        <v>214</v>
      </c>
      <c r="C97" s="27">
        <v>0</v>
      </c>
      <c r="D97" s="27">
        <v>0</v>
      </c>
      <c r="E97" s="27">
        <v>0</v>
      </c>
      <c r="F97" s="27">
        <v>0</v>
      </c>
      <c r="G97" s="24">
        <v>0</v>
      </c>
      <c r="H97" s="24">
        <v>0</v>
      </c>
      <c r="I97" s="24">
        <v>0</v>
      </c>
      <c r="J97" s="24">
        <v>0</v>
      </c>
      <c r="K97" s="24">
        <f>C97/C$102</f>
        <v>0</v>
      </c>
      <c r="L97" s="25">
        <f>D97/D$102</f>
        <v>0</v>
      </c>
    </row>
    <row r="98" ht="13.5" customHeight="1">
      <c r="A98" s="21">
        <v>80</v>
      </c>
      <c r="B98" t="s" s="22">
        <f>LOOKUP(A98,'codes'!A$4:A$103,'codes'!B$4:B$103)</f>
        <v>215</v>
      </c>
      <c r="C98" s="23">
        <v>0</v>
      </c>
      <c r="D98" s="27">
        <v>0</v>
      </c>
      <c r="E98" s="23">
        <v>2329</v>
      </c>
      <c r="F98" s="23">
        <v>1150</v>
      </c>
      <c r="G98" s="24">
        <v>0</v>
      </c>
      <c r="H98" s="24">
        <f>($C98/$C$102)/($E98/$E$102)</f>
        <v>0</v>
      </c>
      <c r="I98" s="24">
        <f>(D98/$D$102)/(F98/$F$102)</f>
        <v>0</v>
      </c>
      <c r="J98" s="24">
        <v>0</v>
      </c>
      <c r="K98" s="24">
        <f>C98/C$102</f>
        <v>0</v>
      </c>
      <c r="L98" s="25">
        <f>D98/D$102</f>
        <v>0</v>
      </c>
    </row>
    <row r="99" ht="13.5" customHeight="1">
      <c r="A99" s="21">
        <v>81</v>
      </c>
      <c r="B99" t="s" s="22">
        <f>LOOKUP(A99,'codes'!A$4:A$103,'codes'!B$4:B$103)</f>
        <v>216</v>
      </c>
      <c r="C99" s="23">
        <v>0</v>
      </c>
      <c r="D99" s="27">
        <v>0</v>
      </c>
      <c r="E99" s="23">
        <v>7484</v>
      </c>
      <c r="F99" s="23">
        <v>4672</v>
      </c>
      <c r="G99" s="24">
        <v>0</v>
      </c>
      <c r="H99" s="24">
        <f>($C99/$C$102)/($E99/$E$102)</f>
        <v>0</v>
      </c>
      <c r="I99" s="24">
        <f>(D99/$D$102)/(F99/$F$102)</f>
        <v>0</v>
      </c>
      <c r="J99" s="24">
        <v>0</v>
      </c>
      <c r="K99" s="24">
        <f>C99/C$102</f>
        <v>0</v>
      </c>
      <c r="L99" s="25">
        <f>D99/D$102</f>
        <v>0</v>
      </c>
    </row>
    <row r="100" ht="13.5" customHeight="1">
      <c r="A100" s="21">
        <v>86</v>
      </c>
      <c r="B100" t="s" s="22">
        <f>LOOKUP(A100,'codes'!A$4:A$103,'codes'!B$4:B$103)</f>
        <v>217</v>
      </c>
      <c r="C100" s="23">
        <v>0</v>
      </c>
      <c r="D100" s="23">
        <v>0</v>
      </c>
      <c r="E100" s="23">
        <v>9587</v>
      </c>
      <c r="F100" s="23">
        <v>14543</v>
      </c>
      <c r="G100" s="24">
        <v>0</v>
      </c>
      <c r="H100" s="24">
        <f>($C100/$C$102)/($E100/$E$102)</f>
        <v>0</v>
      </c>
      <c r="I100" s="24">
        <f>(D100/$D$102)/(F100/$F$102)</f>
        <v>0</v>
      </c>
      <c r="J100" s="24">
        <v>0</v>
      </c>
      <c r="K100" s="24">
        <f>C100/C$102</f>
        <v>0</v>
      </c>
      <c r="L100" s="25">
        <f>D100/D$102</f>
        <v>0</v>
      </c>
    </row>
    <row r="101" ht="13.5" customHeight="1">
      <c r="A101" s="21">
        <v>98</v>
      </c>
      <c r="B101" t="s" s="22">
        <f>LOOKUP(A101,'codes'!A$4:A$103,'codes'!B$4:B$103)</f>
        <v>142</v>
      </c>
      <c r="C101" s="27">
        <v>0</v>
      </c>
      <c r="D101" s="27">
        <v>0</v>
      </c>
      <c r="E101" s="27">
        <v>0</v>
      </c>
      <c r="F101" s="27">
        <v>0</v>
      </c>
      <c r="G101" s="24">
        <v>0</v>
      </c>
      <c r="H101" s="24">
        <v>0</v>
      </c>
      <c r="I101" s="24">
        <v>0</v>
      </c>
      <c r="J101" s="24">
        <v>0</v>
      </c>
      <c r="K101" s="24">
        <f>C101/C$102</f>
        <v>0</v>
      </c>
      <c r="L101" s="25">
        <f>D101/D$102</f>
        <v>0</v>
      </c>
    </row>
    <row r="102" ht="31.5" customHeight="1" hidden="1">
      <c r="A102" t="s" s="28">
        <v>218</v>
      </c>
      <c r="B102" s="29">
        <f>SUM(B3:B101)</f>
        <v>0</v>
      </c>
      <c r="C102" s="29">
        <f>SUM(C3:C101)</f>
        <v>8720</v>
      </c>
      <c r="D102" s="29">
        <f>SUM(D3:D101)</f>
        <v>1956</v>
      </c>
      <c r="E102" s="29">
        <f>SUM(E3:E101)</f>
        <v>6034096</v>
      </c>
      <c r="F102" s="29">
        <f>SUM(F3:F101)</f>
        <v>5890954</v>
      </c>
      <c r="G102" s="29"/>
      <c r="H102" s="29"/>
      <c r="I102" s="29"/>
      <c r="J102" s="29"/>
      <c r="K102" s="29"/>
      <c r="L102" s="30"/>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L8"/>
  <sheetViews>
    <sheetView workbookViewId="0" showGridLines="0" defaultGridColor="1"/>
  </sheetViews>
  <sheetFormatPr defaultColWidth="8.83333" defaultRowHeight="13.45" customHeight="1" outlineLevelRow="0" outlineLevelCol="0"/>
  <cols>
    <col min="1" max="1" width="5.85156" style="31" customWidth="1"/>
    <col min="2" max="2" width="52.9922" style="31" customWidth="1"/>
    <col min="3" max="3" width="10.6719" style="31" customWidth="1"/>
    <col min="4" max="4" width="10.5" style="31" customWidth="1"/>
    <col min="5" max="5" width="7.85156" style="31" customWidth="1"/>
    <col min="6" max="6" width="7.5" style="31" customWidth="1"/>
    <col min="7" max="7" width="7.5" style="31" customWidth="1"/>
    <col min="8" max="8" width="8" style="31" customWidth="1"/>
    <col min="9" max="9" width="7.85156" style="31" customWidth="1"/>
    <col min="10" max="10" width="6.85156" style="31" customWidth="1"/>
    <col min="11" max="11" width="11.3516" style="31" customWidth="1"/>
    <col min="12" max="12" width="11.1719" style="31" customWidth="1"/>
    <col min="13" max="256" width="8.85156" style="31" customWidth="1"/>
  </cols>
  <sheetData>
    <row r="1" ht="14.55" customHeight="1">
      <c r="A1" t="s" s="12">
        <v>220</v>
      </c>
      <c r="B1" s="12"/>
      <c r="C1" s="12"/>
      <c r="D1" s="12"/>
      <c r="E1" s="12"/>
      <c r="F1" s="12"/>
      <c r="G1" s="12"/>
      <c r="H1" s="12"/>
      <c r="I1" s="12"/>
      <c r="J1" s="12"/>
      <c r="K1" s="12"/>
      <c r="L1" s="12"/>
    </row>
    <row r="2" ht="34.5" customHeight="1">
      <c r="A2" t="s" s="32">
        <v>109</v>
      </c>
      <c r="B2" t="s" s="33">
        <v>110</v>
      </c>
      <c r="C2" t="s" s="34">
        <v>111</v>
      </c>
      <c r="D2" t="s" s="34">
        <v>112</v>
      </c>
      <c r="E2" t="s" s="34">
        <v>113</v>
      </c>
      <c r="F2" t="s" s="34">
        <v>114</v>
      </c>
      <c r="G2" t="s" s="34">
        <v>115</v>
      </c>
      <c r="H2" t="s" s="34">
        <v>116</v>
      </c>
      <c r="I2" t="s" s="34">
        <v>117</v>
      </c>
      <c r="J2" t="s" s="34">
        <v>118</v>
      </c>
      <c r="K2" t="s" s="34">
        <v>119</v>
      </c>
      <c r="L2" t="s" s="35">
        <v>120</v>
      </c>
    </row>
    <row r="3" ht="13.5" customHeight="1">
      <c r="A3" s="36">
        <v>30</v>
      </c>
      <c r="B3" t="s" s="37">
        <v>40</v>
      </c>
      <c r="C3" s="38">
        <v>302</v>
      </c>
      <c r="D3" s="38">
        <v>281</v>
      </c>
      <c r="E3" s="38">
        <v>235194</v>
      </c>
      <c r="F3" s="38">
        <v>304738</v>
      </c>
      <c r="G3" s="39">
        <v>-0.03602058319039451</v>
      </c>
      <c r="H3" s="39">
        <v>0.8885388778796938</v>
      </c>
      <c r="I3" s="39">
        <v>2.777131778263888</v>
      </c>
      <c r="J3" s="39">
        <v>0.9639794168096055</v>
      </c>
      <c r="K3" s="39">
        <v>0.03463302752293578</v>
      </c>
      <c r="L3" s="40">
        <v>0.1436605316973415</v>
      </c>
    </row>
    <row r="4" ht="13.5" customHeight="1">
      <c r="A4" s="41">
        <v>29</v>
      </c>
      <c r="B4" t="s" s="42">
        <v>39</v>
      </c>
      <c r="C4" s="43">
        <v>80</v>
      </c>
      <c r="D4" s="43">
        <v>171</v>
      </c>
      <c r="E4" s="43">
        <v>180526</v>
      </c>
      <c r="F4" s="43">
        <v>166243</v>
      </c>
      <c r="G4" s="44">
        <v>0.3625498007968128</v>
      </c>
      <c r="H4" s="44">
        <v>0.3066521104942367</v>
      </c>
      <c r="I4" s="44">
        <v>3.097915188753369</v>
      </c>
      <c r="J4" s="44">
        <v>0.6374501992031872</v>
      </c>
      <c r="K4" s="44">
        <v>0.009174311926605505</v>
      </c>
      <c r="L4" s="45">
        <v>0.08742331288343558</v>
      </c>
    </row>
    <row r="5" ht="34.55" customHeight="1">
      <c r="A5" s="36">
        <v>85</v>
      </c>
      <c r="B5" t="s" s="37">
        <v>95</v>
      </c>
      <c r="C5" s="38">
        <v>593</v>
      </c>
      <c r="D5" s="38">
        <v>154</v>
      </c>
      <c r="E5" s="38">
        <v>572210</v>
      </c>
      <c r="F5" s="38">
        <v>535558</v>
      </c>
      <c r="G5" s="39">
        <v>-0.5876840696117804</v>
      </c>
      <c r="H5" s="39">
        <v>0.7171251941410488</v>
      </c>
      <c r="I5" s="39">
        <v>0.8660261199887148</v>
      </c>
      <c r="J5" s="39">
        <v>0.4123159303882196</v>
      </c>
      <c r="K5" s="39">
        <v>0.0680045871559633</v>
      </c>
      <c r="L5" s="40">
        <v>0.0787321063394683</v>
      </c>
    </row>
    <row r="6" ht="23.55" customHeight="1">
      <c r="A6" s="36">
        <v>27</v>
      </c>
      <c r="B6" t="s" s="37">
        <v>37</v>
      </c>
      <c r="C6" s="38">
        <v>2204</v>
      </c>
      <c r="D6" s="38">
        <v>348</v>
      </c>
      <c r="E6" s="38">
        <v>971378</v>
      </c>
      <c r="F6" s="38">
        <v>397310</v>
      </c>
      <c r="G6" s="39">
        <v>-0.7272727272727273</v>
      </c>
      <c r="H6" s="39">
        <v>1.570070151547312</v>
      </c>
      <c r="I6" s="39">
        <v>2.63794981372429</v>
      </c>
      <c r="J6" s="39">
        <v>0.2727272727272727</v>
      </c>
      <c r="K6" s="39">
        <v>0.2527522935779816</v>
      </c>
      <c r="L6" s="40">
        <v>0.1779141104294479</v>
      </c>
    </row>
    <row r="7" ht="23.55" customHeight="1">
      <c r="A7" s="36">
        <v>84</v>
      </c>
      <c r="B7" t="s" s="37">
        <v>94</v>
      </c>
      <c r="C7" s="38">
        <v>599</v>
      </c>
      <c r="D7" s="38">
        <v>86</v>
      </c>
      <c r="E7" s="38">
        <v>662718</v>
      </c>
      <c r="F7" s="38">
        <v>836275</v>
      </c>
      <c r="G7" s="39">
        <v>-0.7489051094890511</v>
      </c>
      <c r="H7" s="39">
        <v>0.6254517128807136</v>
      </c>
      <c r="I7" s="39">
        <v>0.30971776622388</v>
      </c>
      <c r="J7" s="39">
        <v>0.2510948905109489</v>
      </c>
      <c r="K7" s="39">
        <v>0.06869266055045871</v>
      </c>
      <c r="L7" s="40">
        <v>0.04396728016359918</v>
      </c>
    </row>
    <row r="8" ht="23.55" customHeight="1">
      <c r="A8" s="36">
        <v>87</v>
      </c>
      <c r="B8" t="s" s="37">
        <v>97</v>
      </c>
      <c r="C8" s="38">
        <v>586</v>
      </c>
      <c r="D8" s="38">
        <v>34</v>
      </c>
      <c r="E8" s="38">
        <v>497171</v>
      </c>
      <c r="F8" s="38">
        <v>638425</v>
      </c>
      <c r="G8" s="39">
        <v>-0.8903225806451613</v>
      </c>
      <c r="H8" s="39">
        <v>0.8156194205530488</v>
      </c>
      <c r="I8" s="39">
        <v>0.1603931486235979</v>
      </c>
      <c r="J8" s="39">
        <v>0.1096774193548387</v>
      </c>
      <c r="K8" s="39">
        <v>0.06720183486238532</v>
      </c>
      <c r="L8" s="40">
        <v>0.01738241308793456</v>
      </c>
    </row>
  </sheetData>
  <mergeCells count="1">
    <mergeCell ref="A1:L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L3"/>
  <sheetViews>
    <sheetView workbookViewId="0" showGridLines="0" defaultGridColor="1"/>
  </sheetViews>
  <sheetFormatPr defaultColWidth="8.83333" defaultRowHeight="13.45" customHeight="1" outlineLevelRow="0" outlineLevelCol="0"/>
  <cols>
    <col min="1" max="1" width="5.85156" style="46" customWidth="1"/>
    <col min="2" max="2" width="20.8516" style="46" customWidth="1"/>
    <col min="3" max="3" width="10.6719" style="46" customWidth="1"/>
    <col min="4" max="4" width="10.5" style="46" customWidth="1"/>
    <col min="5" max="5" width="7.85156" style="46" customWidth="1"/>
    <col min="6" max="6" width="7.5" style="46" customWidth="1"/>
    <col min="7" max="7" width="7.5" style="46" customWidth="1"/>
    <col min="8" max="8" width="8" style="46" customWidth="1"/>
    <col min="9" max="9" width="7.85156" style="46" customWidth="1"/>
    <col min="10" max="10" width="6.85156" style="46" customWidth="1"/>
    <col min="11" max="11" width="11.3516" style="46" customWidth="1"/>
    <col min="12" max="12" width="11.1719" style="46" customWidth="1"/>
    <col min="13" max="256" width="8.85156" style="46" customWidth="1"/>
  </cols>
  <sheetData>
    <row r="1" ht="14.55" customHeight="1">
      <c r="A1" t="s" s="12">
        <v>222</v>
      </c>
      <c r="B1" s="12"/>
      <c r="C1" s="12"/>
      <c r="D1" s="12"/>
      <c r="E1" s="12"/>
      <c r="F1" s="12"/>
      <c r="G1" s="12"/>
      <c r="H1" s="12"/>
      <c r="I1" s="12"/>
      <c r="J1" s="12"/>
      <c r="K1" s="12"/>
      <c r="L1" s="12"/>
    </row>
    <row r="2" ht="34.5" customHeight="1">
      <c r="A2" t="s" s="47">
        <v>109</v>
      </c>
      <c r="B2" t="s" s="48">
        <v>110</v>
      </c>
      <c r="C2" t="s" s="49">
        <v>111</v>
      </c>
      <c r="D2" t="s" s="49">
        <v>112</v>
      </c>
      <c r="E2" t="s" s="49">
        <v>113</v>
      </c>
      <c r="F2" t="s" s="49">
        <v>114</v>
      </c>
      <c r="G2" t="s" s="49">
        <v>115</v>
      </c>
      <c r="H2" t="s" s="49">
        <v>116</v>
      </c>
      <c r="I2" t="s" s="49">
        <v>117</v>
      </c>
      <c r="J2" t="s" s="49">
        <v>118</v>
      </c>
      <c r="K2" t="s" s="49">
        <v>119</v>
      </c>
      <c r="L2" t="s" s="50">
        <v>120</v>
      </c>
    </row>
    <row r="3" ht="14" customHeight="1">
      <c r="A3" s="51">
        <v>29</v>
      </c>
      <c r="B3" t="s" s="52">
        <v>39</v>
      </c>
      <c r="C3" s="53">
        <v>80</v>
      </c>
      <c r="D3" s="53">
        <v>171</v>
      </c>
      <c r="E3" s="53">
        <v>180526</v>
      </c>
      <c r="F3" s="53">
        <v>166243</v>
      </c>
      <c r="G3" s="54">
        <v>0.3625498007968128</v>
      </c>
      <c r="H3" s="54">
        <v>0.3066521104942367</v>
      </c>
      <c r="I3" s="54">
        <v>3.097915188753369</v>
      </c>
      <c r="J3" s="54">
        <v>0.6374501992031872</v>
      </c>
      <c r="K3" s="54">
        <v>0.009174311926605505</v>
      </c>
      <c r="L3" s="55">
        <v>0.08742331288343558</v>
      </c>
    </row>
  </sheetData>
  <mergeCells count="1">
    <mergeCell ref="A1:L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2:L3"/>
  <sheetViews>
    <sheetView workbookViewId="0" showGridLines="0" defaultGridColor="1"/>
  </sheetViews>
  <sheetFormatPr defaultColWidth="8.83333" defaultRowHeight="13.45" customHeight="1" outlineLevelRow="0" outlineLevelCol="0"/>
  <cols>
    <col min="1" max="1" width="5.85156" style="56" customWidth="1"/>
    <col min="2" max="2" width="49.6719" style="56" customWidth="1"/>
    <col min="3" max="3" width="10.6719" style="56" customWidth="1"/>
    <col min="4" max="4" width="10.5" style="56" customWidth="1"/>
    <col min="5" max="5" width="7.85156" style="56" customWidth="1"/>
    <col min="6" max="6" width="7.5" style="56" customWidth="1"/>
    <col min="7" max="7" width="7.5" style="56" customWidth="1"/>
    <col min="8" max="8" width="8" style="56" customWidth="1"/>
    <col min="9" max="9" width="7.85156" style="56" customWidth="1"/>
    <col min="10" max="10" width="6.85156" style="56" customWidth="1"/>
    <col min="11" max="11" width="11.3516" style="56" customWidth="1"/>
    <col min="12" max="12" width="11.1719" style="56" customWidth="1"/>
    <col min="13" max="256" width="8.85156" style="56" customWidth="1"/>
  </cols>
  <sheetData>
    <row r="1" ht="14.55" customHeight="1">
      <c r="A1" t="s" s="12">
        <v>224</v>
      </c>
      <c r="B1" s="12"/>
      <c r="C1" s="12"/>
      <c r="D1" s="12"/>
      <c r="E1" s="12"/>
      <c r="F1" s="12"/>
      <c r="G1" s="12"/>
      <c r="H1" s="12"/>
      <c r="I1" s="12"/>
      <c r="J1" s="12"/>
      <c r="K1" s="12"/>
      <c r="L1" s="12"/>
    </row>
    <row r="2" ht="34.5" customHeight="1">
      <c r="A2" t="s" s="13">
        <v>109</v>
      </c>
      <c r="B2" t="s" s="57">
        <v>110</v>
      </c>
      <c r="C2" t="s" s="14">
        <v>111</v>
      </c>
      <c r="D2" t="s" s="14">
        <v>112</v>
      </c>
      <c r="E2" t="s" s="14">
        <v>113</v>
      </c>
      <c r="F2" t="s" s="14">
        <v>114</v>
      </c>
      <c r="G2" t="s" s="14">
        <v>115</v>
      </c>
      <c r="H2" t="s" s="14">
        <v>116</v>
      </c>
      <c r="I2" t="s" s="14">
        <v>117</v>
      </c>
      <c r="J2" t="s" s="14">
        <v>118</v>
      </c>
      <c r="K2" t="s" s="14">
        <v>119</v>
      </c>
      <c r="L2" t="s" s="15">
        <v>120</v>
      </c>
    </row>
    <row r="3" ht="24.05" customHeight="1">
      <c r="A3" s="58">
        <v>27</v>
      </c>
      <c r="B3" t="s" s="59">
        <v>37</v>
      </c>
      <c r="C3" s="60">
        <v>2204</v>
      </c>
      <c r="D3" s="60">
        <v>348</v>
      </c>
      <c r="E3" s="60">
        <v>971378</v>
      </c>
      <c r="F3" s="60">
        <v>397310</v>
      </c>
      <c r="G3" s="61">
        <v>-0.7272727272727273</v>
      </c>
      <c r="H3" s="61">
        <v>1.570070151547312</v>
      </c>
      <c r="I3" s="61">
        <v>2.63794981372429</v>
      </c>
      <c r="J3" s="61">
        <v>0.2727272727272727</v>
      </c>
      <c r="K3" s="61">
        <v>0.2527522935779816</v>
      </c>
      <c r="L3" s="62">
        <v>0.1779141104294479</v>
      </c>
    </row>
  </sheetData>
  <mergeCells count="1">
    <mergeCell ref="A1:L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2:L4"/>
  <sheetViews>
    <sheetView workbookViewId="0" showGridLines="0" defaultGridColor="1"/>
  </sheetViews>
  <sheetFormatPr defaultColWidth="8.83333" defaultRowHeight="13.45" customHeight="1" outlineLevelRow="0" outlineLevelCol="0"/>
  <cols>
    <col min="1" max="1" width="5.85156" style="63" customWidth="1"/>
    <col min="2" max="2" width="49.6719" style="63" customWidth="1"/>
    <col min="3" max="3" width="10.6719" style="63" customWidth="1"/>
    <col min="4" max="4" width="10.5" style="63" customWidth="1"/>
    <col min="5" max="5" width="7.85156" style="63" customWidth="1"/>
    <col min="6" max="6" width="7.5" style="63" customWidth="1"/>
    <col min="7" max="7" width="7.5" style="63" customWidth="1"/>
    <col min="8" max="8" width="8" style="63" customWidth="1"/>
    <col min="9" max="9" width="7.85156" style="63" customWidth="1"/>
    <col min="10" max="10" width="6.85156" style="63" customWidth="1"/>
    <col min="11" max="11" width="11.3516" style="63" customWidth="1"/>
    <col min="12" max="12" width="11.1719" style="63" customWidth="1"/>
    <col min="13" max="256" width="8.85156" style="63" customWidth="1"/>
  </cols>
  <sheetData>
    <row r="1" ht="14.55" customHeight="1">
      <c r="A1" t="s" s="12">
        <v>226</v>
      </c>
      <c r="B1" s="12"/>
      <c r="C1" s="12"/>
      <c r="D1" s="12"/>
      <c r="E1" s="12"/>
      <c r="F1" s="12"/>
      <c r="G1" s="12"/>
      <c r="H1" s="12"/>
      <c r="I1" s="12"/>
      <c r="J1" s="12"/>
      <c r="K1" s="12"/>
      <c r="L1" s="12"/>
    </row>
    <row r="2" ht="34.5" customHeight="1">
      <c r="A2" t="s" s="47">
        <v>109</v>
      </c>
      <c r="B2" t="s" s="48">
        <v>110</v>
      </c>
      <c r="C2" t="s" s="49">
        <v>111</v>
      </c>
      <c r="D2" t="s" s="49">
        <v>112</v>
      </c>
      <c r="E2" t="s" s="49">
        <v>113</v>
      </c>
      <c r="F2" t="s" s="49">
        <v>114</v>
      </c>
      <c r="G2" t="s" s="49">
        <v>115</v>
      </c>
      <c r="H2" t="s" s="49">
        <v>116</v>
      </c>
      <c r="I2" t="s" s="49">
        <v>117</v>
      </c>
      <c r="J2" t="s" s="49">
        <v>118</v>
      </c>
      <c r="K2" t="s" s="49">
        <v>119</v>
      </c>
      <c r="L2" t="s" s="50">
        <v>120</v>
      </c>
    </row>
    <row r="3" ht="14" customHeight="1">
      <c r="A3" s="64">
        <v>30</v>
      </c>
      <c r="B3" t="s" s="65">
        <v>40</v>
      </c>
      <c r="C3" s="66">
        <v>302</v>
      </c>
      <c r="D3" s="66">
        <v>281</v>
      </c>
      <c r="E3" s="66">
        <v>235194</v>
      </c>
      <c r="F3" s="66">
        <v>304738</v>
      </c>
      <c r="G3" s="67">
        <v>-0.03602058319039451</v>
      </c>
      <c r="H3" s="67">
        <v>0.8885388778796938</v>
      </c>
      <c r="I3" s="67">
        <v>2.777131778263888</v>
      </c>
      <c r="J3" s="67">
        <v>0.9639794168096055</v>
      </c>
      <c r="K3" s="67">
        <v>0.03463302752293578</v>
      </c>
      <c r="L3" s="68">
        <v>0.1436605316973415</v>
      </c>
    </row>
    <row r="4" ht="23.55" customHeight="1">
      <c r="A4" s="36">
        <v>27</v>
      </c>
      <c r="B4" t="s" s="37">
        <v>37</v>
      </c>
      <c r="C4" s="38">
        <v>2204</v>
      </c>
      <c r="D4" s="38">
        <v>348</v>
      </c>
      <c r="E4" s="38">
        <v>971378</v>
      </c>
      <c r="F4" s="38">
        <v>397310</v>
      </c>
      <c r="G4" s="39">
        <v>-0.7272727272727273</v>
      </c>
      <c r="H4" s="39">
        <v>1.570070151547312</v>
      </c>
      <c r="I4" s="39">
        <v>2.63794981372429</v>
      </c>
      <c r="J4" s="39">
        <v>0.2727272727272727</v>
      </c>
      <c r="K4" s="39">
        <v>0.2527522935779816</v>
      </c>
      <c r="L4" s="40">
        <v>0.1779141104294479</v>
      </c>
    </row>
  </sheetData>
  <mergeCells count="1">
    <mergeCell ref="A1:L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