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ксим\Desktop\7 сем\7_sem\Многомерный анализ и прогнозирование\"/>
    </mc:Choice>
  </mc:AlternateContent>
  <xr:revisionPtr revIDLastSave="0" documentId="13_ncr:1_{A037B1FF-5C94-4ADB-855F-F3B9BE766C9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К средних" sheetId="4" r:id="rId2"/>
    <sheet name="одиночная связь" sheetId="2" r:id="rId3"/>
    <sheet name="Полная связь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4" i="4" l="1"/>
  <c r="I214" i="4"/>
  <c r="J215" i="4"/>
  <c r="I215" i="4"/>
  <c r="J199" i="4"/>
  <c r="I199" i="4"/>
  <c r="J187" i="4"/>
  <c r="I187" i="4"/>
  <c r="J200" i="4"/>
  <c r="I200" i="4"/>
  <c r="J188" i="4"/>
  <c r="I188" i="4"/>
  <c r="J175" i="4"/>
  <c r="I175" i="4"/>
  <c r="J161" i="4"/>
  <c r="I161" i="4"/>
  <c r="J174" i="4"/>
  <c r="I174" i="4"/>
  <c r="J160" i="4"/>
  <c r="I160" i="4"/>
  <c r="J147" i="4"/>
  <c r="I147" i="4"/>
  <c r="J146" i="4"/>
  <c r="I146" i="4"/>
  <c r="J131" i="4"/>
  <c r="J119" i="4"/>
  <c r="I131" i="4"/>
  <c r="J132" i="4"/>
  <c r="I132" i="4"/>
  <c r="J120" i="4"/>
  <c r="I120" i="4"/>
  <c r="I119" i="4"/>
  <c r="I107" i="4"/>
  <c r="J94" i="4"/>
  <c r="I94" i="4"/>
  <c r="J106" i="4"/>
  <c r="I106" i="4"/>
  <c r="J93" i="4"/>
  <c r="J82" i="4"/>
  <c r="I82" i="4"/>
  <c r="I69" i="4"/>
  <c r="K214" i="4" l="1"/>
  <c r="K208" i="4"/>
  <c r="K209" i="4"/>
  <c r="K210" i="4"/>
  <c r="K211" i="4"/>
  <c r="K212" i="4"/>
  <c r="K213" i="4"/>
  <c r="K215" i="4"/>
  <c r="K216" i="4"/>
  <c r="K207" i="4"/>
  <c r="K193" i="4"/>
  <c r="K194" i="4"/>
  <c r="K195" i="4"/>
  <c r="K196" i="4"/>
  <c r="K197" i="4"/>
  <c r="K198" i="4"/>
  <c r="K199" i="4"/>
  <c r="K200" i="4"/>
  <c r="K201" i="4"/>
  <c r="K192" i="4"/>
  <c r="K181" i="4"/>
  <c r="K182" i="4"/>
  <c r="K183" i="4"/>
  <c r="K184" i="4"/>
  <c r="K185" i="4"/>
  <c r="K186" i="4"/>
  <c r="K187" i="4"/>
  <c r="K188" i="4"/>
  <c r="K189" i="4"/>
  <c r="K180" i="4"/>
  <c r="K174" i="4"/>
  <c r="K168" i="4"/>
  <c r="K169" i="4"/>
  <c r="K170" i="4"/>
  <c r="K171" i="4"/>
  <c r="K172" i="4"/>
  <c r="K173" i="4"/>
  <c r="K175" i="4"/>
  <c r="K176" i="4"/>
  <c r="K167" i="4"/>
  <c r="K154" i="4"/>
  <c r="K155" i="4"/>
  <c r="K156" i="4"/>
  <c r="K157" i="4"/>
  <c r="K158" i="4"/>
  <c r="K159" i="4"/>
  <c r="K160" i="4"/>
  <c r="K161" i="4"/>
  <c r="K162" i="4"/>
  <c r="K153" i="4"/>
  <c r="K147" i="4"/>
  <c r="K140" i="4"/>
  <c r="K141" i="4"/>
  <c r="K142" i="4"/>
  <c r="K143" i="4"/>
  <c r="K144" i="4"/>
  <c r="K145" i="4"/>
  <c r="K146" i="4"/>
  <c r="K148" i="4"/>
  <c r="K139" i="4"/>
  <c r="K125" i="4"/>
  <c r="K126" i="4"/>
  <c r="K127" i="4"/>
  <c r="K128" i="4"/>
  <c r="K129" i="4"/>
  <c r="K130" i="4"/>
  <c r="K131" i="4"/>
  <c r="K132" i="4"/>
  <c r="K133" i="4"/>
  <c r="K124" i="4"/>
  <c r="K113" i="4"/>
  <c r="K114" i="4"/>
  <c r="K115" i="4"/>
  <c r="K116" i="4"/>
  <c r="K117" i="4"/>
  <c r="K118" i="4"/>
  <c r="K120" i="4"/>
  <c r="K121" i="4"/>
  <c r="K112" i="4"/>
  <c r="J107" i="4"/>
  <c r="K107" i="4" s="1"/>
  <c r="K100" i="4"/>
  <c r="K101" i="4"/>
  <c r="K102" i="4"/>
  <c r="K103" i="4"/>
  <c r="K104" i="4"/>
  <c r="K105" i="4"/>
  <c r="K106" i="4"/>
  <c r="K108" i="4"/>
  <c r="K99" i="4"/>
  <c r="I93" i="4"/>
  <c r="K95" i="4"/>
  <c r="K87" i="4"/>
  <c r="K88" i="4"/>
  <c r="K89" i="4"/>
  <c r="K90" i="4"/>
  <c r="K91" i="4"/>
  <c r="K92" i="4"/>
  <c r="K93" i="4"/>
  <c r="K94" i="4"/>
  <c r="K86" i="4"/>
  <c r="J81" i="4"/>
  <c r="I81" i="4"/>
  <c r="K75" i="4"/>
  <c r="K76" i="4"/>
  <c r="K77" i="4"/>
  <c r="K78" i="4"/>
  <c r="K79" i="4"/>
  <c r="K80" i="4"/>
  <c r="K81" i="4"/>
  <c r="K82" i="4"/>
  <c r="K83" i="4"/>
  <c r="K74" i="4"/>
  <c r="J69" i="4"/>
  <c r="K62" i="4"/>
  <c r="K63" i="4"/>
  <c r="K64" i="4"/>
  <c r="K65" i="4"/>
  <c r="K66" i="4"/>
  <c r="K67" i="4"/>
  <c r="K68" i="4"/>
  <c r="K69" i="4"/>
  <c r="K70" i="4"/>
  <c r="K61" i="4"/>
  <c r="J68" i="4"/>
  <c r="I68" i="4"/>
  <c r="J54" i="4"/>
  <c r="I54" i="4"/>
  <c r="K48" i="4"/>
  <c r="K49" i="4"/>
  <c r="K50" i="4"/>
  <c r="K51" i="4"/>
  <c r="K52" i="4"/>
  <c r="K53" i="4"/>
  <c r="K54" i="4"/>
  <c r="K55" i="4"/>
  <c r="K56" i="4"/>
  <c r="K47" i="4"/>
  <c r="J41" i="4"/>
  <c r="I41" i="4"/>
  <c r="K35" i="4"/>
  <c r="K36" i="4"/>
  <c r="K37" i="4"/>
  <c r="K38" i="4"/>
  <c r="K39" i="4"/>
  <c r="K40" i="4"/>
  <c r="K41" i="4"/>
  <c r="K42" i="4"/>
  <c r="K43" i="4"/>
  <c r="K34" i="4"/>
  <c r="M7" i="1"/>
  <c r="H4" i="1"/>
  <c r="M24" i="1"/>
  <c r="M25" i="1"/>
  <c r="M26" i="1"/>
  <c r="M27" i="1"/>
  <c r="M28" i="1"/>
  <c r="M29" i="1"/>
  <c r="M23" i="1"/>
  <c r="L24" i="1"/>
  <c r="L25" i="1"/>
  <c r="L26" i="1"/>
  <c r="L27" i="1"/>
  <c r="L28" i="1"/>
  <c r="L29" i="1"/>
  <c r="L23" i="1"/>
  <c r="K24" i="1"/>
  <c r="K25" i="1"/>
  <c r="K26" i="1"/>
  <c r="K27" i="1"/>
  <c r="K28" i="1"/>
  <c r="K29" i="1"/>
  <c r="K23" i="1"/>
  <c r="J23" i="1"/>
  <c r="J24" i="1"/>
  <c r="J25" i="1"/>
  <c r="J26" i="1"/>
  <c r="J27" i="1"/>
  <c r="J28" i="1"/>
  <c r="J29" i="1"/>
  <c r="I24" i="1"/>
  <c r="I25" i="1"/>
  <c r="I26" i="1"/>
  <c r="I27" i="1"/>
  <c r="I28" i="1"/>
  <c r="I29" i="1"/>
  <c r="I23" i="1"/>
  <c r="H24" i="1"/>
  <c r="H25" i="1"/>
  <c r="H26" i="1"/>
  <c r="H27" i="1"/>
  <c r="H28" i="1"/>
  <c r="H29" i="1"/>
  <c r="H23" i="1"/>
  <c r="G24" i="1"/>
  <c r="G25" i="1"/>
  <c r="G26" i="1"/>
  <c r="G27" i="1"/>
  <c r="G28" i="1"/>
  <c r="G29" i="1"/>
  <c r="G23" i="1"/>
  <c r="M14" i="1"/>
  <c r="M15" i="1"/>
  <c r="M16" i="1"/>
  <c r="M17" i="1"/>
  <c r="M18" i="1"/>
  <c r="M19" i="1"/>
  <c r="M13" i="1"/>
  <c r="L14" i="1"/>
  <c r="L15" i="1"/>
  <c r="L16" i="1"/>
  <c r="L17" i="1"/>
  <c r="L18" i="1"/>
  <c r="L19" i="1"/>
  <c r="L13" i="1"/>
  <c r="K14" i="1"/>
  <c r="K15" i="1"/>
  <c r="K16" i="1"/>
  <c r="K17" i="1"/>
  <c r="K18" i="1"/>
  <c r="K19" i="1"/>
  <c r="K13" i="1"/>
  <c r="J14" i="1"/>
  <c r="J15" i="1"/>
  <c r="J16" i="1"/>
  <c r="J17" i="1"/>
  <c r="J18" i="1"/>
  <c r="J19" i="1"/>
  <c r="J13" i="1"/>
  <c r="I14" i="1"/>
  <c r="I15" i="1"/>
  <c r="I16" i="1"/>
  <c r="I17" i="1"/>
  <c r="I18" i="1"/>
  <c r="I19" i="1"/>
  <c r="I13" i="1"/>
  <c r="H14" i="1"/>
  <c r="H15" i="1"/>
  <c r="H16" i="1"/>
  <c r="H17" i="1"/>
  <c r="H18" i="1"/>
  <c r="H19" i="1"/>
  <c r="H13" i="1"/>
  <c r="G14" i="1"/>
  <c r="G13" i="1"/>
  <c r="G15" i="1"/>
  <c r="G16" i="1"/>
  <c r="G17" i="1"/>
  <c r="G18" i="1"/>
  <c r="G19" i="1"/>
  <c r="M4" i="1"/>
  <c r="M5" i="1"/>
  <c r="M6" i="1"/>
  <c r="M8" i="1"/>
  <c r="M9" i="1"/>
  <c r="M3" i="1"/>
  <c r="L4" i="1"/>
  <c r="L5" i="1"/>
  <c r="L6" i="1"/>
  <c r="L7" i="1"/>
  <c r="L8" i="1"/>
  <c r="L9" i="1"/>
  <c r="L3" i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5" i="1"/>
  <c r="H6" i="1"/>
  <c r="H7" i="1"/>
  <c r="H8" i="1"/>
  <c r="H9" i="1"/>
  <c r="H3" i="1"/>
  <c r="G4" i="1"/>
  <c r="G5" i="1"/>
  <c r="G6" i="1"/>
  <c r="G7" i="1"/>
  <c r="G8" i="1"/>
  <c r="G9" i="1"/>
  <c r="G3" i="1"/>
  <c r="K119" i="4" l="1"/>
  <c r="H2" i="2"/>
  <c r="B2" i="2"/>
  <c r="H4" i="2"/>
  <c r="C5" i="2"/>
  <c r="C8" i="2"/>
  <c r="C6" i="2"/>
  <c r="C4" i="2"/>
  <c r="C3" i="2"/>
  <c r="C2" i="2"/>
  <c r="B4" i="2"/>
  <c r="C7" i="2"/>
  <c r="H3" i="2"/>
  <c r="F6" i="2"/>
  <c r="F5" i="2"/>
  <c r="F7" i="2"/>
  <c r="F4" i="2"/>
  <c r="H7" i="2"/>
  <c r="F3" i="2"/>
  <c r="F2" i="2"/>
  <c r="F8" i="2"/>
  <c r="B7" i="2"/>
  <c r="E20" i="2"/>
  <c r="D8" i="2"/>
  <c r="H5" i="2"/>
  <c r="D7" i="2"/>
  <c r="D4" i="2"/>
  <c r="D5" i="2"/>
  <c r="D6" i="2"/>
  <c r="D3" i="2"/>
  <c r="B5" i="2"/>
  <c r="D2" i="2"/>
  <c r="G3" i="2"/>
  <c r="G8" i="2"/>
  <c r="G2" i="2"/>
  <c r="F20" i="2"/>
  <c r="G4" i="2"/>
  <c r="G7" i="2"/>
  <c r="G6" i="2"/>
  <c r="G5" i="2"/>
  <c r="B8" i="2"/>
  <c r="H8" i="2"/>
  <c r="E5" i="2"/>
  <c r="E8" i="2"/>
  <c r="E3" i="2"/>
  <c r="E4" i="2"/>
  <c r="E7" i="2"/>
  <c r="E2" i="2"/>
  <c r="E6" i="2"/>
  <c r="B3" i="2"/>
  <c r="B6" i="2"/>
  <c r="H6" i="2"/>
</calcChain>
</file>

<file path=xl/sharedStrings.xml><?xml version="1.0" encoding="utf-8"?>
<sst xmlns="http://schemas.openxmlformats.org/spreadsheetml/2006/main" count="271" uniqueCount="22">
  <si>
    <t>X1</t>
  </si>
  <si>
    <t>X2</t>
  </si>
  <si>
    <t>O1</t>
  </si>
  <si>
    <t>O2</t>
  </si>
  <si>
    <t>O3</t>
  </si>
  <si>
    <t>O4</t>
  </si>
  <si>
    <t>O5</t>
  </si>
  <si>
    <t>O6</t>
  </si>
  <si>
    <t>O7</t>
  </si>
  <si>
    <t>Евклидово</t>
  </si>
  <si>
    <t>Хэмингово</t>
  </si>
  <si>
    <t>Чебышев</t>
  </si>
  <si>
    <t>E1</t>
  </si>
  <si>
    <t>E2</t>
  </si>
  <si>
    <t>E3</t>
  </si>
  <si>
    <t>КОНЕЦ ПЕРВОЙ ИТТЕРАЦИИ</t>
  </si>
  <si>
    <t>КОНЕЦ</t>
  </si>
  <si>
    <t>ВТОРОЙ ИТТЕРАЦИИ</t>
  </si>
  <si>
    <t>w1</t>
  </si>
  <si>
    <t>w2</t>
  </si>
  <si>
    <t>w3</t>
  </si>
  <si>
    <t>Начало ПЕРВОЙ ИТТЕРАЦИИ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</si>
</sst>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2" borderId="0" xfId="0" applyFill="1"/>
    <xf numFmtId="2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2" fontId="0" fillId="7" borderId="0" xfId="0" applyNumberForma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1E2183-E45B-4F06-9F3D-88E1F201C1B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49CFBD6-1615-4568-BB42-BC4FA11D51B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32A0945-D1A5-45D7-8A00-12EAFAE3322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0C9-4946-B145-672AB36E2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0DE00C-D4D6-4685-B55A-1F88BE91373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4AD181-0C9A-402B-A2E5-CD822595C96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C16AA65-1BD0-468A-B41D-D41F2B26EC5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C9-4946-B145-672AB36E2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5C3C61-0C2D-44E1-B951-AAFBEC5EDD1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3DEC076-A069-44EE-AD3C-49402A191E7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2E30FDE-4E44-438C-9ED6-089E35E2133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0C9-4946-B145-672AB36E2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191B95-706C-4CE4-8E4C-CCAD1E4822E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5632118-8CE0-4CFD-93C4-AF12ECF4892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6A3FD22-61B4-41B2-B1D6-0752182AFA1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0C9-4946-B145-672AB36E2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DA1509C-725C-46B7-9D89-B523F21643A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D974EA-D600-4E94-97CA-BC5DE11150E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BF02626-CD09-4456-9136-F9274EA8F58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0C9-4946-B145-672AB36E2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F8510B2-2B42-40B6-88E0-9C47514C165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6A685C3-EC61-45D3-8106-772C1C000D8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53D247E-CE49-4798-B79D-D3B5EA29E97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0C9-4946-B145-672AB36E2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8FD5FD-05BB-4972-B25A-566D26C8098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EE65AB6-1DCB-49BF-A20C-286FBAACFF8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E22530F-9961-4B6F-BF7C-068FF8AF4AA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0C9-4946-B145-672AB36E278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FD9-4F36-8851-C0A0FBB32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8528"/>
        <c:axId val="781879280"/>
      </c:scatterChart>
      <c:valAx>
        <c:axId val="7818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280"/>
        <c:crosses val="autoZero"/>
        <c:crossBetween val="midCat"/>
      </c:valAx>
      <c:valAx>
        <c:axId val="781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022850957189673E-2"/>
          <c:y val="4.6296296296296294E-2"/>
          <c:w val="0.92555718670759379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7D-4443-97A9-8D8CECF00A57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7D-4443-97A9-8D8CECF00A57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7D-4443-97A9-8D8CECF00A57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7D-4443-97A9-8D8CECF00A57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7D-4443-97A9-8D8CECF00A57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7D-4443-97A9-8D8CECF00A57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7D-4443-97A9-8D8CECF00A57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7D-4443-97A9-8D8CECF00A57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7D-4443-97A9-8D8CECF00A5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76E0D00-418B-4AD4-8CA7-7A9F2E3265D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6F2A6BE-C3DE-44F2-B06B-DE2ED2A0945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5E3521-FB93-45F5-AEDF-A11374F53D0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7D-4443-97A9-8D8CECF00A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E64105-A873-45CB-9EC9-8B3BA7DB0DA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CDA839-99FE-4173-B381-D6EB58B6916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47B8BB3-0A59-4158-8583-E2AC8065294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7D-4443-97A9-8D8CECF00A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9990C8-3590-4C75-8DA3-03F9EF1066A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0C12897-BF6D-4D94-BD89-885970556E8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FFFFC15-E652-4332-BC99-047352B9C2E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7D-4443-97A9-8D8CECF00A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105FF8-DC65-401A-B002-34D21312A10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7F0BA4-8479-4E78-AA92-23CD3E1FF00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885C6EA-6DCD-4F4D-A808-507C894D942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7D-4443-97A9-8D8CECF00A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F0C9E0-0D64-4F3B-A26C-63A4597DB3B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6F65153-4EC1-4008-AA2F-E291BE2B4EF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03CC039-C044-4542-A68A-0B1648DC7A4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7D-4443-97A9-8D8CECF00A5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2CDA67A-D74D-4C66-8C9F-BC21A2814FA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145F93A-F6E6-4742-B088-B80F50FED6D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D94107A-4C28-460B-BC89-EF9F669E95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7D-4443-97A9-8D8CECF00A5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2A4D05F-5659-4175-BEE7-76D522BD257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1C7C4DF-B9BB-4670-92F5-9B4A1072BFE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45E0BF1-836C-4F2C-B76A-D7FF29DD7F1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7D-4443-97A9-8D8CECF00A5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A6E24B1-62B2-4655-B438-9B7BD872AE1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9008378-15C8-49A0-8CF9-03D9B47E9FE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11C011B-0FAF-4085-86B2-7D710F49373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7D-4443-97A9-8D8CECF00A5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8FC6442-5A9E-47DD-8BDC-9C4C8188E30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EBAF033-8F29-473C-B7FA-8897EB798A4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0120575-1E70-4CF3-ADC6-DCCDBCB0896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7D-4443-97A9-8D8CECF00A5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4322CCF-A047-4B8B-A945-399D8F3E4B5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D8D505C-8F79-403A-B6A1-640A039E51E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A5BB2CD-372D-493B-90D2-F75661367F9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5A3-4A06-9239-43A419B36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средних'!$I$124:$I$133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11.2525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средних'!$J$124:$J$133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10.251249999999999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средних'!$H$124:$H$133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7D-4443-97A9-8D8CECF0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1264"/>
        <c:axId val="810795072"/>
      </c:scatterChart>
      <c:valAx>
        <c:axId val="8107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5072"/>
        <c:crosses val="autoZero"/>
        <c:crossBetween val="midCat"/>
      </c:valAx>
      <c:valAx>
        <c:axId val="810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78580257628118E-2"/>
          <c:y val="7.407407407407407E-2"/>
          <c:w val="0.9339860824010225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629-4829-92CD-A7D1A223C316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29-4829-92CD-A7D1A223C316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29-4829-92CD-A7D1A223C316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29-4829-92CD-A7D1A223C31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525D54-CDE7-4CAC-8A44-6B4023EB14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C35A12F-8113-4D50-8BA0-B1780A71B33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368E78A-4E1F-4691-B119-BFB80D101F6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629-4829-92CD-A7D1A223C31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607D6DB-BDD7-4D7D-84EB-ADDB1030BE4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6D4DF8A-0ADF-48F5-B07F-DC4C0DAA221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E6262AD-ABB0-4E19-9C4F-044287796F0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AB6-4883-8AE5-7D579B48114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E60E19-E58A-4730-9ED3-BCDA945EDF3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ED156CE-07F9-40A0-8593-9CD4DCBB5E0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5132CA6-2B37-42A2-9D4C-3C1111FBAFD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AB6-4883-8AE5-7D579B48114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9DD3F7B-6EC4-453B-91C7-F4F25A9981A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7B6292-0569-4AE0-B86B-85F4156C7DF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E1AFFC-088C-499A-9A66-C33EDA7A4BE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AB6-4883-8AE5-7D579B48114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0489511-66B1-4404-B994-99A33D8D35A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E6CCC9E-A9E7-4D38-8941-71080F50766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14992B8-DC6A-4E47-A1A8-8FA11F0B983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AB6-4883-8AE5-7D579B48114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C604AED-0007-4447-AB28-03C419D4269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2CD5331-2B33-4B8A-98FD-74FACD9392C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392AB7F-214F-460E-92BB-1F1790CE9B8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AB6-4883-8AE5-7D579B48114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D7E2DA2-0408-4F7E-AFEE-9EE3D85C9AA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68963A-D667-4BDC-8E42-2C9AB604C4A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169FD69-6585-47DF-9CBA-06C20F308B2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629-4829-92CD-A7D1A223C31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57FA8F0-A44C-4381-B186-806C6B0C144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5CA0527-90B8-49FD-8366-333E586C4A7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8960C8D-16E5-4B13-860D-3320260967C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629-4829-92CD-A7D1A223C31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5EAEDD1-AAD5-41D7-B058-A971D108A5E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95C2E2A-3885-466D-A0A4-1C36DB067F2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8C5B90A-3298-40B2-A586-F1A6C2D91F4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629-4829-92CD-A7D1A223C31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8572093-E0AC-42DD-B79E-60861C1E4DA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DEEF803-3C92-4F0D-9516-603078CB5D2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7711E63-71CC-4F65-87C9-C948122BD38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AB6-4883-8AE5-7D579B4811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средних'!$I$139:$I$148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11.2525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средних'!$J$139:$J$148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10.251249999999999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средних'!$H$139:$H$148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29-4829-92CD-A7D1A223C3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6160"/>
        <c:axId val="810802144"/>
      </c:scatterChart>
      <c:valAx>
        <c:axId val="81079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2144"/>
        <c:crosses val="autoZero"/>
        <c:crossBetween val="midCat"/>
      </c:valAx>
      <c:valAx>
        <c:axId val="8108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352362204724411E-2"/>
          <c:y val="7.407407407407407E-2"/>
          <c:w val="0.9176476377952755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794-4165-A32E-A4080ED397A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794-4165-A32E-A4080ED397A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794-4165-A32E-A4080ED397A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794-4165-A32E-A4080ED397A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794-4165-A32E-A4080ED397A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A5674C8-DF5C-4162-8316-C3E9F21E86A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B530F00-3469-4E99-8945-3D44CAE8EAB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77AFBAC-C405-4B21-8D83-D9C7A0A607B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794-4165-A32E-A4080ED397A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05EE71-13A3-4141-B4C5-AF3E9789BE0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B3413D8-A1CA-43BF-9285-FF67C2F8E7A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7E599D-4D36-4777-832E-1ACD0C13C6C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794-4165-A32E-A4080ED397A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33E399F-B4ED-448E-944E-F181F00B431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68A82A1-F201-4F50-BC2F-E2F6A363698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CFB39DC-D5A3-45AC-AADC-9F8CB1EED1F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4A-4F93-BF31-957B4DC0E4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B54FF23-A45D-4A71-A0C6-9035222124C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C1F8DA6-A480-4850-BA2A-8F42884AEEA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12AAAEB-8451-4A38-8D62-D70F3E96BC9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4A-4F93-BF31-957B4DC0E4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86A38BD-79F0-451F-84D3-C5A42CA6C49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6E2FFCC-2270-4270-8449-AAD429D469F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718D6E1-9932-4BC4-A2A8-375DB1A88B9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4A-4F93-BF31-957B4DC0E4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B2CAFB-DD15-41C8-9BF5-B03FABB76B7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7DB231F-5442-4122-A0AA-F2EB9EB6361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A9B9A4D-1717-44F8-AAE6-55C51779C63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4A-4F93-BF31-957B4DC0E4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2FB575-B767-40EA-9602-D6F438B1D6A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5B88893-9CC0-4D20-BC7C-04C35B7B441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955A94A-DCB8-4DCF-9DEA-97B5C9F9387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794-4165-A32E-A4080ED397A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3981AB4-4A44-428A-879D-782B4C28405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CF44596-4F9B-4243-AA6C-9C4046F0930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BFF7934-0547-4D7D-92C6-D7F21F89CD0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794-4165-A32E-A4080ED397A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D9CF4DB-1D6C-448E-B8CD-71FA53B9C2C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7F22B73-95B6-469C-A23A-3A169091A1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152D235-F0BF-40C1-AF4F-65AB447A3B1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794-4165-A32E-A4080ED397A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CA0F7DD-6ADD-4DC7-9790-603639626CE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89DFC3F-7B5E-4E55-8BD2-50E227C9376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1AF3021-0BE2-459D-AF70-F5519011C9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E4A-4F93-BF31-957B4D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средних'!$I$153:$I$162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10.666666666666666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средних'!$J$153:$J$162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10.333333333333334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средних'!$H$153:$H$162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794-4165-A32E-A4080ED397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6704"/>
        <c:axId val="810797248"/>
      </c:scatterChart>
      <c:valAx>
        <c:axId val="8107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7248"/>
        <c:crosses val="autoZero"/>
        <c:crossBetween val="midCat"/>
      </c:valAx>
      <c:valAx>
        <c:axId val="810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C3E-4649-BC0A-393B4AB4085C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C3E-4649-BC0A-393B4AB4085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C3E-4649-BC0A-393B4AB408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C3E-4649-BC0A-393B4AB408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C3E-4649-BC0A-393B4AB408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C3E-4649-BC0A-393B4AB408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28D7C09-2738-47A3-8883-F87B27DCF3D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0822D8-0823-4AD9-9795-380DBFBADB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48B18EE-0431-4C32-8D3C-AB92D1F0BD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3E-4649-BC0A-393B4AB408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F8C8C44-D343-4D6A-B4DE-784DE33AC1F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85A4F25-309E-48D1-A839-EE49A4450C0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6297A27-1575-4429-A000-EB284C128B6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3E-4649-BC0A-393B4AB4085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796FB2-5CEF-45C0-81ED-97F4F811A9C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5B1DD23-B757-4BCB-9652-E77FD699469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27FF104-814B-4058-BF8A-F20586BA707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3E-4649-BC0A-393B4AB4085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252F09-113B-41FE-B127-57F321754F2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C5F9067-E8D9-4C3A-9ED5-26BD6E71DCA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FA9A9DE-7196-4BC9-858E-D499EBA69D7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85-4B50-BDFC-CDA3CAE58D6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22F605-5CB0-4333-B0A9-814B69C2419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E1A6EC9-B7CB-4E0C-B5E6-51197E5612C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7D6D3C2-323F-4ED4-B27D-97910513F7A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85-4B50-BDFC-CDA3CAE58D6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2BA7D48-7710-4EBF-BC10-55F165EBCA7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83353C4-76AF-4231-A102-667814C641D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C776341-8C43-440F-AD95-6826EA2818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85-4B50-BDFC-CDA3CAE58D6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5E4483-AE7C-462B-99EC-A20D1D90118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A34C61B-4071-433A-8319-50B0CF9C57E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3C50B6F-CE26-45AC-9094-AC06C173E60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3E-4649-BC0A-393B4AB408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DA3A13C-B254-4D5C-BA10-FF9C247AB5C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2991995-D715-4A50-973F-D2D5BFA3E46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9DDB698-20D9-4A86-B5BB-C86054ED1C9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3E-4649-BC0A-393B4AB408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205BFA-AA89-422C-807F-4E3C0A7BDAE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E3E8881-CEB9-4C31-AABF-6CE8855E44B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F33FE60-3BA1-43B7-910D-59432E90855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3E-4649-BC0A-393B4AB408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6673935-868B-4683-91B3-FBA5745D12D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DE4825-AE1E-41E2-80E4-A5968DB9903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C840D7C-E23A-4F63-B344-D733DB0106A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85-4B50-BDFC-CDA3CAE58D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средних'!$I$167:$I$176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10.803000000000001</c:v>
                </c:pt>
                <c:pt idx="8">
                  <c:v>2.8</c:v>
                </c:pt>
                <c:pt idx="9">
                  <c:v>8</c:v>
                </c:pt>
              </c:numCache>
            </c:numRef>
          </c:xVal>
          <c:yVal>
            <c:numRef>
              <c:f>'К средних'!$J$167:$J$176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9.9969999999999999</c:v>
                </c:pt>
                <c:pt idx="8">
                  <c:v>2.4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средних'!$H$167:$H$176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3E-4649-BC0A-393B4AB408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8336"/>
        <c:axId val="810798880"/>
      </c:scatterChart>
      <c:valAx>
        <c:axId val="81079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8880"/>
        <c:crosses val="autoZero"/>
        <c:crossBetween val="midCat"/>
      </c:valAx>
      <c:valAx>
        <c:axId val="8107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56E-4D89-B61C-23A5AB9BA913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56E-4D89-B61C-23A5AB9BA913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56E-4D89-B61C-23A5AB9BA913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56E-4D89-B61C-23A5AB9BA913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56E-4D89-B61C-23A5AB9BA91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56E-4D89-B61C-23A5AB9BA91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56E-4D89-B61C-23A5AB9BA91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727F728-86B5-47D4-B0DD-E40239C9021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3B74E35-3194-4876-8798-876C61AEF58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CBD7CD0-D84B-49A0-9274-6A25903F425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56E-4D89-B61C-23A5AB9BA9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C1391F7-2A3A-40ED-925E-2E6D7FC44A6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C167C4E-803D-4280-8C19-F114AD5B029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B22F3E3-4AA0-4C60-90E3-B48F4BFB987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56E-4D89-B61C-23A5AB9BA9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B64755E-B668-41FE-9FA0-261BC580AD6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C08A693-633E-46AA-97A8-47B617B54BD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4595C6E-872B-47BF-A949-BFF34B34809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6E-4D89-B61C-23A5AB9BA9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1412F8-30B3-4BAB-839B-E0EB2320D91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C845205-015F-41D5-A0DD-43D7B229F1F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DE682CE-D113-4EF8-85E6-81EB75EC051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56E-4D89-B61C-23A5AB9BA9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EFF4FF8-D6F2-4A57-8E89-536356B64D0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AABF6C2-4D1C-415C-86DA-1F3579110E6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3A95793-CFB4-4668-8113-F24745F2974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1D2-4365-9D7F-F9CA11F0DBD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77A049-3D93-42A5-A1A8-A003BABB350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C99B6A-B44D-4107-A79A-F11111FC427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7653E3A-95AB-4991-B06D-5587EB9DA4F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D2-4365-9D7F-F9CA11F0DBD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F0CE5D-36EC-4370-B9D9-90EAEA32594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90A3CEF-D2E9-4F10-94D3-EB72FC7B413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98399C7-82B0-4EDE-8395-181E82186B5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6E-4D89-B61C-23A5AB9BA91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B5AC803-9844-4946-8DB8-E72FB680244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3F203AD-B69D-49EC-B0F8-5E324E1F6FD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906F30C-77AA-4A43-A480-9C688E9EFCF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6E-4D89-B61C-23A5AB9BA91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D142A9-8D09-49E7-9019-8894FC45DC3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3CA04FC-C132-40AE-BE69-6CE8E319507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0674232-AF5F-406B-B1FF-027A42D7540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56E-4D89-B61C-23A5AB9BA91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16DF4B9-CAE9-48D8-A9E3-D93D1182E84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741548A-1458-453F-ADDA-4701DC29CE0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D0AEBBC-F374-4C1D-A2FF-8EEDD2BAA4C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D2-4365-9D7F-F9CA11F0DB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средних'!$I$180:$I$189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10.803000000000001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средних'!$J$180:$J$189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9.9969999999999999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средних'!$H$180:$H$189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6E-4D89-B61C-23A5AB9B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801600"/>
        <c:axId val="810786912"/>
      </c:scatterChart>
      <c:valAx>
        <c:axId val="81080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6912"/>
        <c:crosses val="autoZero"/>
        <c:crossBetween val="midCat"/>
      </c:valAx>
      <c:valAx>
        <c:axId val="810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09936257967755E-2"/>
          <c:y val="2.7777777777777776E-2"/>
          <c:w val="0.93028371453568304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100-4F2B-9065-C273974FD81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100-4F2B-9065-C273974FD81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100-4F2B-9065-C273974FD81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100-4F2B-9065-C273974FD81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100-4F2B-9065-C273974FD81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100-4F2B-9065-C273974FD81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100-4F2B-9065-C273974FD81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100-4F2B-9065-C273974FD81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44B985-EBF2-4119-BAAE-62408EC05EB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0C26C38-DC56-4B8D-8E89-CD66B0B2769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18CA5E5-75EB-404F-BB14-4A672D87A0D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100-4F2B-9065-C273974FD8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437250-CA7E-415A-A40A-38534B90F07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A7D251A-DF81-4BD5-9D67-4710AD26782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B5D5B16-DE2A-45F7-B4FC-EDEEACA1BD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100-4F2B-9065-C273974FD8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CE246B-B51A-40D4-8F86-1D802B2D357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6B90E7F-2D54-4598-95D5-E6826DF01AE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4B3AA50-1E1D-4D3F-BE6B-4A851CC3E3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100-4F2B-9065-C273974FD8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10D01C7-56DE-4A6E-A1F8-19231978264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78F9AC7-279B-4B28-A468-88B0BFA73AF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CF016AE-1E05-4459-B07D-4AE98DFDA85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100-4F2B-9065-C273974FD8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F701FA-5AAE-4003-8280-08A9B3ADA35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0464DC1-915A-4815-9D48-E8D5AB94474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25C20FC-FB56-4EA3-BBB8-7834EAD7F31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100-4F2B-9065-C273974FD8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A497339-0DB7-48DA-9472-FEC955AE852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761B763-19FE-4445-A25A-9E4B5FC79CD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0E71FC-5040-4E4E-894A-CBE56F9EAA0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375-4BDF-A029-017A51B864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4DA4D15-D719-444A-905F-5383B1A726A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6A8C18A-AE84-4288-B8D1-44917A54B84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6DA0D05-1C2B-4347-951C-09BBB51FCCA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100-4F2B-9065-C273974FD8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6697C70-B803-414F-A63C-39295242A9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C90243C-7CEB-4E95-B803-F9431209F8A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82EC917-C6C0-4300-830C-368A8B63592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100-4F2B-9065-C273974FD8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34ADEE-40FA-41C4-B1B1-5B9E8A8B11B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6875462-38E7-4EB3-A230-5C5B54DF30C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19A5BCD-69C2-4C40-9CCF-E431D97E583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100-4F2B-9065-C273974FD8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DBD7424-D568-4563-B8D6-53C874CF2B6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F708129-9418-45A4-9C4E-8A165C5592C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0D340DE-EAF9-4C14-B8DD-89F8405E533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375-4BDF-A029-017A51B864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средних'!$I$192:$I$201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средних'!$J$192:$J$201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10.363636363636363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средних'!$H$192:$H$201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00-4F2B-9065-C273974FD8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9424"/>
        <c:axId val="810788544"/>
      </c:scatterChart>
      <c:valAx>
        <c:axId val="8107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8544"/>
        <c:crosses val="autoZero"/>
        <c:crossBetween val="midCat"/>
      </c:valAx>
      <c:valAx>
        <c:axId val="8107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4AD-494B-967D-38B580803129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4AD-494B-967D-38B580803129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4AD-494B-967D-38B580803129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4AD-494B-967D-38B58080312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24AD-494B-967D-38B580803129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4AD-494B-967D-38B580803129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4AD-494B-967D-38B58080312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AD-494B-967D-38B580803129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4AD-494B-967D-38B580803129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24AD-494B-967D-38B58080312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127B62F-5DA6-4918-922C-64801786E94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234062-B772-4E5E-99CF-5CF3D2CBDE6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D0C1EF2-2DFA-465F-96F4-CD71CB3D42F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4AD-494B-967D-38B5808031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FDE964-04C4-4BCB-8FF1-4A022AC9766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B481EED-5A64-4E19-88D5-0A66B803295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B160C6D-3F53-4411-8F2D-67EA7EC254F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4AD-494B-967D-38B5808031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91B172-12B2-4DFF-B54D-5503C654FDA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7EA1149-1293-4818-8FEE-9ED4623D266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D2D9654-EE68-412A-8F99-E114FB97AAC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4AD-494B-967D-38B5808031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44DD7B-4D6C-499F-90DC-B4BDB939AB5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D81CBC5-C9C0-4FB1-8D2A-C2AED96ADA2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77611D4-98D0-4073-98E9-6DFE2A51928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4AD-494B-967D-38B5808031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319DBE-CAB3-4F4D-9E14-B9D2D28CDCA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8DAF236-6501-4464-9A17-74689B4DE77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5C1C893-3CC7-4691-804A-37701521B9E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4AD-494B-967D-38B5808031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62AA71A-8BD1-49A1-9135-23D3268859C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5408BCB-1D90-4580-8849-80E09999D81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D246ACC-EC42-478F-97A2-8F78E712C2B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4AD-494B-967D-38B58080312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C23950-7739-4AAF-B3AE-B6346A81FF3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A90D534-9FBD-4BDC-A826-10C727ED6BE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6E85D95-D566-4770-82D2-04118E3409F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4AD-494B-967D-38B5808031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573E952-F68E-408F-9AA8-E188B063A5C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B3B4268-CD00-4B9F-A899-E3D8E532640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92C5CDE-C12E-45A2-8DC5-9EFE04C50B4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4AD-494B-967D-38B5808031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140B661-299F-44DF-86D3-0DCCDF4A3A4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462A07D-F48A-4243-8AD1-3A98BD63D58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EDB055A-571F-4EE5-800F-F6C5C553DEB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4AD-494B-967D-38B5808031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62D38B1-BE7F-4149-A13E-7955CFA367F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27F9BE1-4303-41AE-BC5D-D6FE40D8F9E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2A8D15E-9750-41F2-9F6D-1B39257CD42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AD-494B-967D-38B5808031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средних'!$I$207:$I$216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средних'!$J$207:$J$216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10.246666666666666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средних'!$H$207:$H$216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4AD-494B-967D-38B5808031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9968"/>
        <c:axId val="810800512"/>
      </c:scatterChart>
      <c:valAx>
        <c:axId val="81079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800512"/>
        <c:crosses val="autoZero"/>
        <c:crossBetween val="midCat"/>
      </c:valAx>
      <c:valAx>
        <c:axId val="8108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CC1A141-212D-430F-8104-3B6277705A7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2A5B7B-B411-4761-B1FF-D562E61FE1F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8B42042-A2CE-4155-A20A-796C8CB4AB8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6AD-4F31-98CE-7DFE63C14F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18E556-62B8-4053-BDD1-5943C82203E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1D0E94A-62F8-4650-928B-F2FA32F4D1F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27E0566-1020-45C7-AE83-0AA4D26FB3A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6AD-4F31-98CE-7DFE63C14F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E665DB-3197-4E8A-802B-DD965370A05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D035DA8-671B-4448-856F-AAE44107F85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726C8C8-D352-46B2-9BD7-EC058341927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6AD-4F31-98CE-7DFE63C14FE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39261A-5B6D-4F76-9625-2CA1CC5EC09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6665980-CF2E-4942-83C6-F7939D7E534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FE40313-6BDE-4AD2-BBCE-A5162645D9E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6AD-4F31-98CE-7DFE63C14FE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1B15E19-E4FB-4B0E-B5F9-0227F4DF183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2804FD1-3623-458F-8FDA-AE0400C48E1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71C7491-2DBC-4CFF-B78F-7B6776B70E6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6AD-4F31-98CE-7DFE63C14FE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3869A46-05F5-403B-9E47-580604D3DCE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2209C01-7660-44BF-B707-779BD8151EF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ABEA750-CA67-4778-AB38-693F2948475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6AD-4F31-98CE-7DFE63C14FE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A9EE14F-8308-4D02-B8AC-3A065D5EE0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B5BE566-EE8D-4AEB-B354-97C2CCFAA17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9CA0BBE-3F51-473F-9CE7-C3C9FD48EB2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6AD-4F31-98CE-7DFE63C14F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6AD-4F31-98CE-7DFE63C14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8528"/>
        <c:axId val="781879280"/>
      </c:scatterChart>
      <c:valAx>
        <c:axId val="7818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280"/>
        <c:crosses val="autoZero"/>
        <c:crossBetween val="midCat"/>
      </c:valAx>
      <c:valAx>
        <c:axId val="781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AEBA28-35B9-471F-BE9C-84A4BC6FCCA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8EF2FCB-87EB-47C8-A899-03EA598DFB8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A5C478A-E770-400B-9E7C-EB579A8D101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A74-4582-B57D-1C06CAA33BF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BEA8D1-D189-4734-97CF-A5D1359D5A4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BCC94C4-A55F-4518-8011-5BC21DB793A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C5F573F-C57B-43C5-8A68-2222A849F7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A74-4582-B57D-1C06CAA33BF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1190FA-D5CB-46EC-9492-8C6A9A0C227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8BC2743-ECE0-459C-9CB5-DAA4F084DBF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1828A5F-A020-4557-89D3-5187AD98E22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A74-4582-B57D-1C06CAA33BF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A73B29-B859-4B93-A504-CFFE80CD3C5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8BA4E18-7E37-487C-935D-3AF9FD72301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DA5AFDB-8DD0-4E5B-9A7B-D47391788F5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A74-4582-B57D-1C06CAA33BF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675F1C-48A5-4B36-B224-B11E231702C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E3D6B38-5D00-421C-8833-DE6F418D7CA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15985FA-0D44-45AA-B4A4-52DA41BF3C3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A74-4582-B57D-1C06CAA33BF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099A56-E929-47EA-B349-F01DEFF3EFA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04D9FD9-D6C1-4C1C-B64A-101A5C3554B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F92A388-B0E5-4001-8AFE-BB09DA26DFF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A74-4582-B57D-1C06CAA33BF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8D51F6-68E9-4C78-8D22-5AB11893BF5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D9970F3-74A0-439B-998B-4A49AA269B0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5F54903-7938-412C-BE4C-EBB58EAC1D1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A74-4582-B57D-1C06CAA33BF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A74-4582-B57D-1C06CAA33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88528"/>
        <c:axId val="781879280"/>
      </c:scatterChart>
      <c:valAx>
        <c:axId val="7818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280"/>
        <c:crosses val="autoZero"/>
        <c:crossBetween val="midCat"/>
      </c:valAx>
      <c:valAx>
        <c:axId val="781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начало первой итерации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57B-41D6-9235-BCD4D0F93D6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57B-41D6-9235-BCD4D0F93D6A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7B-41D6-9235-BCD4D0F93D6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7B-41D6-9235-BCD4D0F93D6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7256BDD-C387-4E5F-BF2B-3820CF592E0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1252EC1-55B2-4E86-A4EB-78832EBB53C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510DF2C-3B49-4197-9B3B-0AAD7ED2013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57B-41D6-9235-BCD4D0F93D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B9008A-D0A4-4B7D-B590-11DDE4490A8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0C214FB-3AA8-4F71-B62A-C9AB7E1CD11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37A81031-AE47-4650-9C03-ACDCF884A43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35F-43EB-9373-6CC7E86284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E9C9FBC-AF78-451A-8D7A-51AF229E1AA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0F0E7E0-2834-4FDA-A45B-4D659C53D25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FCDB53A-4CA7-4D7D-BB20-4653D295F55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35F-43EB-9373-6CC7E86284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0C0E51-6FC6-4D78-A288-DE0D631E029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BADD0B5-8BDD-4885-B888-047CEF8A6C1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A83CAF1-8C42-4353-A062-515D6967A9E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57B-41D6-9235-BCD4D0F93D6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17A9BB7-62DA-40B4-82E0-FDCE7734F1A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245325-4292-465C-959C-16E0E8EB802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6A7C755-F9DA-49B2-9DF6-D7969E13CA3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35F-43EB-9373-6CC7E86284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E426A3C-06B4-4474-9D2F-BDA96AFCD54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A87178B-E358-498B-A1EF-E633C2D3EA0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7DF2671-9917-4BF2-9A5F-F7EE6723417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57B-41D6-9235-BCD4D0F93D6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2E572A7-A710-451B-8014-9342F8E395D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B072C93-89D1-492B-B901-61A99C1E104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ED69AE8-1839-4289-B9D7-7EB5A6E0A8A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57B-41D6-9235-BCD4D0F93D6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Sheet1!$B$3:$B$9</c:f>
              <c:numCache>
                <c:formatCode>General</c:formatCode>
                <c:ptCount val="7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Sheet1!$A$3:$A$9</c15:f>
                <c15:dlblRangeCache>
                  <c:ptCount val="7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A57B-41D6-9235-BCD4D0F93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79824"/>
        <c:axId val="781880368"/>
      </c:scatterChart>
      <c:valAx>
        <c:axId val="78187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80368"/>
        <c:crosses val="autoZero"/>
        <c:crossBetween val="midCat"/>
      </c:valAx>
      <c:valAx>
        <c:axId val="7818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18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средних'!$J$21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101-4884-AC6B-BF06E4265C3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101-4884-AC6B-BF06E4265C3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101-4884-AC6B-BF06E4265C35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101-4884-AC6B-BF06E4265C3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101-4884-AC6B-BF06E4265C3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101-4884-AC6B-BF06E4265C3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101-4884-AC6B-BF06E4265C3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4150576-97EC-4404-9837-E5B8845B3EE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D7E7B60-6E7D-4A5F-8E50-1151DC1614D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ED81536-28B1-40CE-AA29-5505D33739D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101-4884-AC6B-BF06E4265C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394E13-4D8D-4CDD-8188-6BBA89ADA9A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67AAE62C-0C4C-4480-AE24-0307197B5F1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8B70627-4E1E-4DC4-97BA-DFFD64C5D7E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101-4884-AC6B-BF06E4265C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357C6D-0C96-4296-BD32-5712CD12045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2C63280-34AF-49A6-98E2-E237A5C6BD2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09D2C90-7DDC-48B0-A07F-81DFDA1A25A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40E-4E36-868A-C369FF02CDD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3160595-FD03-4FC3-A51F-CAE079F257A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6B212F3-05A3-4687-8636-7A3DA2F7875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9B0477E-59CA-4FCF-8736-4E981352B26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01-4884-AC6B-BF06E4265C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BFF7C06-09EF-4404-9BF8-BF7CCF56E3B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A2F63DC-1CB8-4BCF-8970-60DE07342BD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B537C3C-D25D-4781-9B0D-4336769075E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40E-4E36-868A-C369FF02CDD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42C096E-CFC2-43BF-AA07-12713A08E61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096C072-7907-43A7-A7C9-889F42C96D2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7C2F3AC-B96F-4FCA-BD0F-8F80DD0BFF6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01-4884-AC6B-BF06E4265C3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A004FC7-F599-4CF9-9995-5D7F368DF8B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E0B7183-A05B-4159-ABB4-CC86C58FAD6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A5E1D3C-DD44-419D-9F7A-8D0ECF477D2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101-4884-AC6B-BF06E4265C3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736FFAA-8EDA-4530-85D6-4D9109C1D44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DBEE19B-54DB-4554-BD88-D0AAB558515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3465625-DB97-4F74-A187-AA1359DF397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101-4884-AC6B-BF06E4265C3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EBFBF8C-554A-4CA6-8A81-0903060D235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382EC6D-2445-45ED-8A17-6E92CE10907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7F294C0-57C5-432E-B7FC-7BFFD84A03E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01-4884-AC6B-BF06E4265C3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77E2DB4-31A0-476B-9C57-96E930283E0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734C51F-3D04-4793-8312-8D35BF4308A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9F1C65B-1F1F-4174-84C8-3768E38F5ED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40E-4E36-868A-C369FF02C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средних'!$I$22:$I$31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средних'!$J$22:$J$31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средних'!$H$22:$H$31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101-4884-AC6B-BF06E4265C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9527392"/>
        <c:axId val="549532288"/>
      </c:scatterChart>
      <c:valAx>
        <c:axId val="54952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32288"/>
        <c:crosses val="autoZero"/>
        <c:crossBetween val="midCat"/>
      </c:valAx>
      <c:valAx>
        <c:axId val="5495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52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32650293034E-2"/>
          <c:y val="5.5555555555555552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BC4-4F43-B33F-CF3454EC4AF4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0BC4-4F43-B33F-CF3454EC4AF4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0BC4-4F43-B33F-CF3454EC4AF4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BC4-4F43-B33F-CF3454EC4AF4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BC4-4F43-B33F-CF3454EC4AF4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BC4-4F43-B33F-CF3454EC4AF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BC4-4F43-B33F-CF3454EC4AF4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BC4-4F43-B33F-CF3454EC4AF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C5A4F51-B714-4097-8C22-88233B35668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A23817D-4141-45AB-BA26-00955EC6E53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0F5D10C-76BB-4E71-83D6-C98A49F5A07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C4-4F43-B33F-CF3454EC4AF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A67902-E1CA-44CF-A09D-53F4CAE86B6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692176A-294C-4035-8F23-4D1521FBEFE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D2ED7D40-F778-41EE-B509-78D449D6839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BC4-4F43-B33F-CF3454EC4AF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2F53CA-E63D-4158-B359-BD8CA53C559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CFE5EC6-C472-4C71-9313-379D2DD6613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547FE8F-1E79-4303-938A-7AD49EC6737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BC4-4F43-B33F-CF3454EC4AF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70F5D-6420-4503-8BD5-B195CD57D01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86B1B3D-5B28-40B8-8676-F0FAF8CC5D2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B690540-0B0E-499B-8154-955DC6D5D71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BC4-4F43-B33F-CF3454EC4AF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DFA51B-A32A-4B46-AB24-486DB0D786F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2FD8F54-00C4-4266-86EC-F954EF809B7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6E34804-AECD-42BD-AECF-86D45AEE31B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E5C-4B46-8D81-159262EF99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5E1FB5A-A265-4863-BD62-6FAFF2BC291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26A457D-FD03-48C0-AB20-E8AE6F9E79C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D22AC00-8844-4838-9CA3-C4B5C4A8FAC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BC4-4F43-B33F-CF3454EC4AF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CDB32BA-31EF-4AD7-948B-079A9B554FB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E196E0C-684B-4EBB-93A2-FCB2717B67E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7C2B4F-78A7-4E53-B023-4C3F874A105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BC4-4F43-B33F-CF3454EC4AF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0DE19A-B8BD-4217-829C-87D216E33A5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F7451A0-2A20-44EE-8B9D-9B9DA3AE012E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306D56B-7186-40C8-9ED4-2946250701C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BC4-4F43-B33F-CF3454EC4AF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67A1C6F-332C-48C2-A36D-B15E9CCE6F8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ADE5A86-CA9B-40E6-95E3-F134AAA137F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7C9109A-3E66-4C75-A6C2-4A5586E4CEF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BC4-4F43-B33F-CF3454EC4AF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9E8244C-9346-4F2B-BC5E-092C272FA2D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1811536-669F-4BBE-BA2F-62C54F2FE8A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57FE14C-8116-4033-926A-018F8409E39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E5C-4B46-8D81-159262EF99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'К средних'!$I$34:$I$43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 formatCode="0.00">
                  <c:v>10.666666666666666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средних'!$J$34:$J$43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средних'!$H$34:$H$43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C4-4F43-B33F-CF3454EC4A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1808"/>
        <c:axId val="810795616"/>
      </c:scatterChart>
      <c:valAx>
        <c:axId val="8107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5616"/>
        <c:crosses val="autoZero"/>
        <c:crossBetween val="midCat"/>
      </c:valAx>
      <c:valAx>
        <c:axId val="81079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7863355817724147E-2"/>
          <c:y val="5.0925925925925923E-2"/>
          <c:w val="0.9250490446373383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'К средних'!$J$46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99C-4C88-AA56-5412A5954C3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99C-4C88-AA56-5412A5954C3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99C-4C88-AA56-5412A5954C3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99C-4C88-AA56-5412A5954C3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99C-4C88-AA56-5412A5954C3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99C-4C88-AA56-5412A5954C3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99C-4C88-AA56-5412A5954C3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99C-4C88-AA56-5412A5954C3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99C-4C88-AA56-5412A5954C3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99C-4C88-AA56-5412A5954C3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6F669EC-2F33-4601-A0D2-5CBD43A8E8F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6B0D6FA-1DF3-46E5-B234-7A3DD0FD4FC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FA9578E-6555-47AA-A3CD-27D203C1DFED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99C-4C88-AA56-5412A5954C3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F92DA0-2F85-410B-92AC-8B6632E82F2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2448271-1A81-4B40-A0CF-25AB54E72E5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D5363CB-4E3D-47EE-B5E3-E5065CB7BAB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99C-4C88-AA56-5412A5954C3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CD1CEAB-FD11-404D-BC61-EBE57076CC0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61304D8-C015-4540-9D3D-E36A5294BF9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E5BA3FBF-5652-4B6E-BC71-A314B469762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99C-4C88-AA56-5412A5954C3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6F1DB95-2E01-43D1-98A0-B55173B765D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C1A32B9-7025-42D4-AC86-7422763AA1F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35ACEF9-873E-4B0D-9AF9-68AD2CBDB88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99C-4C88-AA56-5412A5954C3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0AC42E-7DFD-4DBA-AE1F-A3BDD04BB15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D67017D-7AB3-4EDC-98B3-F3F8BA17A2F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F6229E6-4DBC-4393-B489-F077A0D9CE0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99C-4C88-AA56-5412A5954C3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4DDC3E-F091-4C95-BA01-D74633B986E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4EB42BF-9BC6-48A3-9CBE-0ADD5F4AED2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B182E1F-9E9B-4AFD-94E3-986CCD2FD52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99C-4C88-AA56-5412A5954C3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6BB2D22-5EE7-41F0-AA44-651132980AD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BB4FC0C-CD43-4396-9BAF-49DBF60ED72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B06B34C-6950-4C5D-AC31-D3FAD88EFA7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99C-4C88-AA56-5412A5954C3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D22278-6DE5-4A20-83E4-6471E10852A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261A768-8C36-4868-9CFB-02E0BD2F013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E508EF2-5118-46B5-83E9-FE0E94575A3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99C-4C88-AA56-5412A5954C3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D6DC48-1D38-40A8-BE50-C960BD0A43B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7145105-E382-4D9E-8436-8BE012302FA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C4B4D4B-78E5-4DB4-9874-F2149C7879A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99C-4C88-AA56-5412A5954C3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8C2CCC-C41B-42CD-9D70-B941DF0E910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DD9D5BA-1C98-4C27-9821-8B0FF381A42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8E0F716-8E22-494B-B3EE-6E0F9F4BB01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99C-4C88-AA56-5412A5954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средних'!$I$47:$I$56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3</c:v>
                </c:pt>
                <c:pt idx="9">
                  <c:v>8</c:v>
                </c:pt>
              </c:numCache>
            </c:numRef>
          </c:xVal>
          <c:yVal>
            <c:numRef>
              <c:f>'К средних'!$J$47:$J$56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средних'!$H$47:$H$56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99C-4C88-AA56-5412A5954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3440"/>
        <c:axId val="810792352"/>
      </c:scatterChart>
      <c:valAx>
        <c:axId val="81079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2352"/>
        <c:crosses val="autoZero"/>
        <c:crossBetween val="midCat"/>
      </c:valAx>
      <c:valAx>
        <c:axId val="8107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'К средних'!$J$60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0A0-4D30-9A57-C3B3CFBB1F5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0A0-4D30-9A57-C3B3CFBB1F5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0A0-4D30-9A57-C3B3CFBB1F5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0A0-4D30-9A57-C3B3CFBB1F5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D5598D8-C240-45E9-964D-06292124D0E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3E619EE-7884-45D1-9578-6E01E5CFE2F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137A417-65C8-43C2-9C51-B3A9F5F0986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0A0-4D30-9A57-C3B3CFBB1F5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559E723-B96B-4027-9519-4D51ECDE038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4A892B8-54B8-4B80-A658-4C006E627CA8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DAE5EC8-D660-4D74-9C85-5332214239B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0A-40BF-881C-95FDD96B8F5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A2975BC-16F3-4253-85AD-10EDF7D2999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F765F20-9A78-49BB-8FDC-8E005947E72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E066C48-3051-4144-8028-49A20E29DB5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0A-40BF-881C-95FDD96B8F5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B370D5-8987-4870-A765-32BFA25075B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EF93087-759A-4FB1-8E17-607CFFA839A2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EE74385-03E5-4294-8F3F-F18233BD1B4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0A-40BF-881C-95FDD96B8F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E2F660-7B42-4F45-888F-799C337236D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B94E2B73-984B-47A5-834A-2127DFA1DAC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40272DC-DE99-4FCB-A1C7-1AD2FCA6106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0A-40BF-881C-95FDD96B8F5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A25993-0433-4541-9387-C11C97A8A3B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EF1C56C-1C54-4AF4-BB85-C25A0E21C51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D21C790-7DC2-41B8-B7B3-97675A69725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0A-40BF-881C-95FDD96B8F5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2BF994-3D48-4898-B093-9E1893C1589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DAAC2B68-605B-4E37-BFE8-098006C8704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744DB79-00F1-458C-BC88-70EC3CCBFAFE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0A0-4D30-9A57-C3B3CFBB1F5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089AB20-F335-411E-A8A6-26BB0C9C1B1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305268A-7851-41F9-990B-814C5CB5EC7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435152F8-B788-4941-9F5F-C3E25BBBF6C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0A0-4D30-9A57-C3B3CFBB1F5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D02F599-E7E2-4171-B4D1-DFFF60223C08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30FED5F-0C72-4EBC-82EB-7A42C26E01F0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D8453B6-F14D-4EF1-8D01-606E28FFF15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0A0-4D30-9A57-C3B3CFBB1F5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EE68856-4270-4CBB-8E85-7C207C1B3DA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EB14C87E-FC21-46E6-9197-56F4E30FDEC6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5035E58-4BF5-47E8-9C89-1705F40C1FB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0A-40BF-881C-95FDD96B8F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средних'!$I$61:$I$70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11.25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средних'!$J$61:$J$70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10.25</c:v>
                </c:pt>
                <c:pt idx="8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средних'!$H$61:$H$70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0A0-4D30-9A57-C3B3CFBB1F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0176"/>
        <c:axId val="810789088"/>
      </c:scatterChart>
      <c:valAx>
        <c:axId val="8107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9088"/>
        <c:crosses val="autoZero"/>
        <c:crossBetween val="midCat"/>
      </c:valAx>
      <c:valAx>
        <c:axId val="81078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7.407407407407407E-2"/>
          <c:w val="0.8901968503937007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3AC-4E24-BC40-F66EB252F625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3AC-4E24-BC40-F66EB252F625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3AC-4E24-BC40-F66EB252F625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3AC-4E24-BC40-F66EB252F62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3AC-4E24-BC40-F66EB252F62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3AC-4E24-BC40-F66EB252F62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4008634-3E04-4FE8-A1D6-1905C9C27BCF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D2D6BB6-CF64-4AB5-A212-5F96331BA08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3AC-4E24-BC40-F66EB252F62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EF34C4-73B0-4E2C-9FCA-EF54E662A6ED}" type="CELLRANGE">
                      <a:rPr lang="en-US" baseline="0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816E171-0807-4A06-86E2-74D0F9CB378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3AC-4E24-BC40-F66EB252F6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909D43-296E-4623-B5F0-70D58C988B02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71A4047-E26D-493C-91D9-098B5AA6826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116-4F27-941F-5740A9B9463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1B8A34-724A-48DC-8E87-C5414917F3C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50F80456-055B-4B02-98F3-81F9883554C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3AC-4E24-BC40-F66EB252F62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EF7F47-EC55-496D-8DC0-1805347E7F8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EFAF65D-CD16-4153-A672-08AFAC7E6BC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116-4F27-941F-5740A9B9463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DEDCA10-AFA9-41C2-B47B-4414A2F2B4E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398863E-3EFB-4744-9691-3FA6A98441C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116-4F27-941F-5740A9B9463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8F2A090-708F-4BC6-A802-4AFE549F4FA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C155FCEF-3F56-454E-8BF1-3CC3D2D40A6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3AC-4E24-BC40-F66EB252F62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83E6702-722A-4008-932B-9060962C5D3D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781B343-670F-4217-A048-EDBFEBFEAB4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3AC-4E24-BC40-F66EB252F62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A97699-B982-48A2-9FB6-777E7870373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1BD1AD7-8299-4A21-BA06-7606721072E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3AC-4E24-BC40-F66EB252F62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BCC9D19-244A-4C94-9A80-2AB7F7B78AA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B4294ED-EE4D-4ACE-BDBB-0488E36C3A30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116-4F27-941F-5740A9B946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средних'!$I$74:$I$83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10.199999999999999</c:v>
                </c:pt>
                <c:pt idx="8">
                  <c:v>2.6666666666666665</c:v>
                </c:pt>
                <c:pt idx="9">
                  <c:v>8</c:v>
                </c:pt>
              </c:numCache>
            </c:numRef>
          </c:xVal>
          <c:yVal>
            <c:numRef>
              <c:f>'К средних'!$J$74:$J$83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10.4</c:v>
                </c:pt>
                <c:pt idx="8">
                  <c:v>2.3333333333333335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средних'!$H$74:$H$83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3AC-4E24-BC40-F66EB252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793984"/>
        <c:axId val="810789632"/>
      </c:scatterChart>
      <c:valAx>
        <c:axId val="8107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89632"/>
        <c:crosses val="autoZero"/>
        <c:crossBetween val="midCat"/>
      </c:valAx>
      <c:valAx>
        <c:axId val="8107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C8-4960-ADB6-1DFC9B727488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C8-4960-ADB6-1DFC9B727488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CC8-4960-ADB6-1DFC9B727488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C8-4960-ADB6-1DFC9B727488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C8-4960-ADB6-1DFC9B727488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C8-4960-ADB6-1DFC9B72748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C8-4960-ADB6-1DFC9B7274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B225344-E4F6-4205-800A-321C08E939D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43461CD7-865B-4CD2-87AC-35644A5D3639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1AE295D-63B0-46A9-94C8-1E78B7D34E45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C8-4960-ADB6-1DFC9B7274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A99D0D9-1DE9-46ED-B01F-73627F60254C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E05F41A-C184-4E51-8BCB-56F6DAA4BC7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6C38096-123A-4A86-89F4-57520ED6583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C8-4960-ADB6-1DFC9B72748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5176CD-FEDB-479A-9D45-C68E43B82E1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4C425CF-3E8D-41A5-9B39-98BB7518531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CFD93147-BBF7-46B6-9575-673282E67FA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C8-4960-ADB6-1DFC9B72748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9D3212E-AEAE-432F-A32D-E71FD3E23B50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C0AE0AC-8F8A-4261-8B18-026066F90743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1CF40E04-1F96-406E-8348-821942653883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C8-4960-ADB6-1DFC9B72748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78E978-CD37-4919-B751-B8A3D3CEEC9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C2FB38E-B48D-454B-A0D8-199C73334617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E8C2F5B-0D53-4B6E-8D75-F72C770748D7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20-414C-825F-6EBE25C04D3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7CC9403-AB90-49A8-8824-85500B26C821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75C59D1D-04AF-44F6-8732-DBAEBDC7EFB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7DD3DFC1-CB8F-404F-929B-EA88A9A1364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20-414C-825F-6EBE25C04D3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577988-BC2B-4FCA-B5D3-B927C16DA9D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31DDF04-A29B-46C1-9146-CE741D2C07A5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23759EEC-FBCE-4C60-9D7E-11F69AF7E5C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C8-4960-ADB6-1DFC9B7274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340108-2FCB-435E-A550-0AD29218672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23ACAB3-05F7-44CF-A4A6-82012245487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58B8DC5-32D0-4858-BC2E-1A19DAA9AA78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C8-4960-ADB6-1DFC9B7274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0A63994-CF66-4F1A-8B65-3587C39A865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18900017-D1BF-41ED-BF5B-405A9BE2DFF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0F5E1DCE-D4E3-4BF2-A32F-7DBA7B49CCC9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C8-4960-ADB6-1DFC9B7274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3C4D2E-9071-4D40-AF5B-24F7A2A52CC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C4AC2D1-79DC-4BAB-A98C-6EC117087DF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BACD1A9E-784A-49ED-8951-B352A84A066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20-414C-825F-6EBE25C04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'К средних'!$I$99:$I$108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10.5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средних'!$J$99:$J$108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9.8333333333333339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средних'!$H$99:$H$108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C8-4960-ADB6-1DFC9B7274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2896"/>
        <c:axId val="810794528"/>
      </c:scatterChart>
      <c:valAx>
        <c:axId val="8107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4528"/>
        <c:crosses val="autoZero"/>
        <c:crossBetween val="midCat"/>
      </c:valAx>
      <c:valAx>
        <c:axId val="8107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A33-4B8B-9C7C-DCFF1E2D6631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A33-4B8B-9C7C-DCFF1E2D663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A33-4B8B-9C7C-DCFF1E2D663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A33-4B8B-9C7C-DCFF1E2D663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A33-4B8B-9C7C-DCFF1E2D663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A33-4B8B-9C7C-DCFF1E2D6631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A33-4B8B-9C7C-DCFF1E2D6631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A33-4B8B-9C7C-DCFF1E2D66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F4448FC-EE95-4064-9154-7A7F8C9A7E1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04BFE476-F191-4957-83BC-98A3E8A93A8A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B2B04EF-B54E-4A70-A5AC-478D5CF2E47C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A33-4B8B-9C7C-DCFF1E2D66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639C56-6979-4BBE-8129-C82F1B2684F5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1DB482F-CB3E-4F2D-A1A4-4502A97E431F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98509424-F6C6-4452-AA62-661E349E27D2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3-4B8B-9C7C-DCFF1E2D66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F91E7A-75A8-4C1A-BE54-82F44DB2F50E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FD9DB29A-0FF2-481A-A36D-C06BFF702AC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C797D16-0F20-48C7-8122-20D16F6B9FA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A33-4B8B-9C7C-DCFF1E2D66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A56258-7AB6-46B5-A6C7-C8149F20A59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FF2AEE8-B7AB-4978-BD62-3BF3690F51D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4E7DD47-CE30-4A40-9F17-BE0A4FC9B471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A33-4B8B-9C7C-DCFF1E2D66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D5DA4A-C490-4BA1-B0EC-9748558A97DB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45FF7F9-64DC-4F7F-B3C4-C687CE2FB68C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6DB6026C-0959-4C77-9A1A-14C149A1676F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A33-4B8B-9C7C-DCFF1E2D66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02A5B39-7DE6-4190-BC94-DF0D508603E9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328EE5D4-89D5-4C02-9931-9E9A301AB1FB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FD590543-2BF4-4429-AC48-71C82597C54B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912-46AF-93A1-FD4597720B3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F265837-7EAF-4CA3-8719-D04B1A1C667A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9CDD2E09-0130-4C25-8B15-3BE1CAD7CA3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8ACD03C6-4AA3-4CCC-A94D-B94CD3609926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3-4B8B-9C7C-DCFF1E2D66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6889308-FCD1-4CE8-A018-290C66464BD6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87DA0C28-4C6F-454B-9798-25F79FF356E1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56DB7D62-498C-4196-88A4-916DFBE270BA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A33-4B8B-9C7C-DCFF1E2D66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FB62C9-B919-43B9-871C-299A3CFD4067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2C0643C7-CA94-4E33-A7F3-C4BCCA741AFD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0E18863-B103-49CF-978C-0092F4B379E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33-4B8B-9C7C-DCFF1E2D66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691EE9C-5210-49A3-953E-9FC43428AB33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; </a:t>
                    </a:r>
                    <a:fld id="{AC30CA9C-FA9D-4808-B359-57516A63C524}" type="XVALUE">
                      <a:rPr lang="en-US" baseline="0"/>
                      <a:pPr/>
                      <a:t>[ЗНАЧЕНИЕ X]</a:t>
                    </a:fld>
                    <a:r>
                      <a:rPr lang="en-US" baseline="0"/>
                      <a:t>; </a:t>
                    </a:r>
                    <a:fld id="{A95D5559-F093-4361-B6DC-2EF484A77384}" type="YVALUE">
                      <a:rPr lang="en-US" baseline="0"/>
                      <a:pPr/>
                      <a:t>[ЗНАЧЕНИЕ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912-46AF-93A1-FD4597720B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'К средних'!$I$112:$I$121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14</c:v>
                </c:pt>
                <c:pt idx="6">
                  <c:v>8</c:v>
                </c:pt>
                <c:pt idx="7">
                  <c:v>10.857142857142858</c:v>
                </c:pt>
                <c:pt idx="8">
                  <c:v>3.0024999999999999</c:v>
                </c:pt>
                <c:pt idx="9">
                  <c:v>8</c:v>
                </c:pt>
              </c:numCache>
            </c:numRef>
          </c:xVal>
          <c:yVal>
            <c:numRef>
              <c:f>'К средних'!$J$112:$J$121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7</c:v>
                </c:pt>
                <c:pt idx="3">
                  <c:v>3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10.425714285714287</c:v>
                </c:pt>
                <c:pt idx="8">
                  <c:v>2.4975000000000001</c:v>
                </c:pt>
                <c:pt idx="9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'К средних'!$H$112:$H$121</c15:f>
                <c15:dlblRangeCache>
                  <c:ptCount val="10"/>
                  <c:pt idx="0">
                    <c:v>O1</c:v>
                  </c:pt>
                  <c:pt idx="1">
                    <c:v>O2</c:v>
                  </c:pt>
                  <c:pt idx="2">
                    <c:v>O3</c:v>
                  </c:pt>
                  <c:pt idx="3">
                    <c:v>O4</c:v>
                  </c:pt>
                  <c:pt idx="4">
                    <c:v>O5</c:v>
                  </c:pt>
                  <c:pt idx="5">
                    <c:v>O6</c:v>
                  </c:pt>
                  <c:pt idx="6">
                    <c:v>O7</c:v>
                  </c:pt>
                  <c:pt idx="7">
                    <c:v>E1</c:v>
                  </c:pt>
                  <c:pt idx="8">
                    <c:v>E2</c:v>
                  </c:pt>
                  <c:pt idx="9">
                    <c:v>E3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A33-4B8B-9C7C-DCFF1E2D66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790720"/>
        <c:axId val="810797792"/>
      </c:scatterChart>
      <c:valAx>
        <c:axId val="8107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7792"/>
        <c:crosses val="autoZero"/>
        <c:crossBetween val="midCat"/>
      </c:valAx>
      <c:valAx>
        <c:axId val="8107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79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3</xdr:row>
      <xdr:rowOff>68580</xdr:rowOff>
    </xdr:from>
    <xdr:to>
      <xdr:col>20</xdr:col>
      <xdr:colOff>76200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31C74F-B9C7-C2B5-CB96-AD6744E09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320040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C0B9B-E783-474D-B55F-2BAB426BF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16</xdr:row>
      <xdr:rowOff>114300</xdr:rowOff>
    </xdr:from>
    <xdr:to>
      <xdr:col>21</xdr:col>
      <xdr:colOff>289560</xdr:colOff>
      <xdr:row>31</xdr:row>
      <xdr:rowOff>114300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50C882F-9B35-039D-CBB5-8DBC5CC4E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32</xdr:row>
      <xdr:rowOff>53340</xdr:rowOff>
    </xdr:from>
    <xdr:to>
      <xdr:col>20</xdr:col>
      <xdr:colOff>502920</xdr:colOff>
      <xdr:row>47</xdr:row>
      <xdr:rowOff>53340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8F73F9E-DF25-EAAD-31C3-D6433A196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571500</xdr:colOff>
      <xdr:row>48</xdr:row>
      <xdr:rowOff>45720</xdr:rowOff>
    </xdr:from>
    <xdr:to>
      <xdr:col>21</xdr:col>
      <xdr:colOff>15240</xdr:colOff>
      <xdr:row>63</xdr:row>
      <xdr:rowOff>45720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30053E2-5B3D-8735-5277-4E6B70128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541020</xdr:colOff>
      <xdr:row>63</xdr:row>
      <xdr:rowOff>83820</xdr:rowOff>
    </xdr:from>
    <xdr:to>
      <xdr:col>22</xdr:col>
      <xdr:colOff>594360</xdr:colOff>
      <xdr:row>78</xdr:row>
      <xdr:rowOff>83820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64FF37E-15C5-CAB6-8A00-DB5A0BBBC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579120</xdr:colOff>
      <xdr:row>77</xdr:row>
      <xdr:rowOff>121920</xdr:rowOff>
    </xdr:from>
    <xdr:to>
      <xdr:col>23</xdr:col>
      <xdr:colOff>365760</xdr:colOff>
      <xdr:row>92</xdr:row>
      <xdr:rowOff>121920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ADEEC2A7-C7AE-246D-7B53-9558D536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502920</xdr:colOff>
      <xdr:row>96</xdr:row>
      <xdr:rowOff>99060</xdr:rowOff>
    </xdr:from>
    <xdr:to>
      <xdr:col>19</xdr:col>
      <xdr:colOff>541020</xdr:colOff>
      <xdr:row>111</xdr:row>
      <xdr:rowOff>99060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EA52E8CA-F837-BD50-5194-57A1000A4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266700</xdr:colOff>
      <xdr:row>111</xdr:row>
      <xdr:rowOff>167640</xdr:rowOff>
    </xdr:from>
    <xdr:to>
      <xdr:col>20</xdr:col>
      <xdr:colOff>312420</xdr:colOff>
      <xdr:row>126</xdr:row>
      <xdr:rowOff>167640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DD8D8A94-29F9-0FB1-BF65-86B26B3C1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127</xdr:row>
      <xdr:rowOff>68580</xdr:rowOff>
    </xdr:from>
    <xdr:to>
      <xdr:col>20</xdr:col>
      <xdr:colOff>365760</xdr:colOff>
      <xdr:row>142</xdr:row>
      <xdr:rowOff>68580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2428952-50B5-EE86-3D7C-4E220096E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327660</xdr:colOff>
      <xdr:row>141</xdr:row>
      <xdr:rowOff>7620</xdr:rowOff>
    </xdr:from>
    <xdr:to>
      <xdr:col>22</xdr:col>
      <xdr:colOff>68580</xdr:colOff>
      <xdr:row>155</xdr:row>
      <xdr:rowOff>38100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6ACA3A6-94BF-D13E-8CFA-887A0499D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342900</xdr:colOff>
      <xdr:row>155</xdr:row>
      <xdr:rowOff>121920</xdr:rowOff>
    </xdr:from>
    <xdr:to>
      <xdr:col>19</xdr:col>
      <xdr:colOff>403860</xdr:colOff>
      <xdr:row>170</xdr:row>
      <xdr:rowOff>121920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AD849C0C-04F1-FFCE-0692-CBB7672F7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419100</xdr:colOff>
      <xdr:row>171</xdr:row>
      <xdr:rowOff>144780</xdr:rowOff>
    </xdr:from>
    <xdr:to>
      <xdr:col>19</xdr:col>
      <xdr:colOff>160020</xdr:colOff>
      <xdr:row>186</xdr:row>
      <xdr:rowOff>144780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75B5650C-6420-3F4E-F055-25691298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281940</xdr:colOff>
      <xdr:row>185</xdr:row>
      <xdr:rowOff>175260</xdr:rowOff>
    </xdr:from>
    <xdr:to>
      <xdr:col>20</xdr:col>
      <xdr:colOff>434340</xdr:colOff>
      <xdr:row>200</xdr:row>
      <xdr:rowOff>175260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9CF8F0FC-9184-085D-0366-D6894D773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175260</xdr:colOff>
      <xdr:row>202</xdr:row>
      <xdr:rowOff>30480</xdr:rowOff>
    </xdr:from>
    <xdr:to>
      <xdr:col>21</xdr:col>
      <xdr:colOff>121920</xdr:colOff>
      <xdr:row>217</xdr:row>
      <xdr:rowOff>30480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22C7155-B07F-108A-0C0C-FEB26944E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53340</xdr:colOff>
      <xdr:row>217</xdr:row>
      <xdr:rowOff>30480</xdr:rowOff>
    </xdr:from>
    <xdr:to>
      <xdr:col>21</xdr:col>
      <xdr:colOff>274320</xdr:colOff>
      <xdr:row>232</xdr:row>
      <xdr:rowOff>30480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3B694056-79F2-FFF4-B9BA-3136F8619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370115</xdr:colOff>
      <xdr:row>0</xdr:row>
      <xdr:rowOff>68036</xdr:rowOff>
    </xdr:from>
    <xdr:to>
      <xdr:col>14</xdr:col>
      <xdr:colOff>299358</xdr:colOff>
      <xdr:row>29</xdr:row>
      <xdr:rowOff>155733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8686" y="68036"/>
          <a:ext cx="3603172" cy="5612197"/>
        </a:xfrm>
        <a:prstGeom prst="rect">
          <a:avLst/>
        </a:prstGeom>
      </xdr:spPr>
    </xdr:pic>
    <xdr:clientData/>
  </xdr:twoCellAnchor>
  <xdr:twoCellAnchor>
    <xdr:from>
      <xdr:col>15</xdr:col>
      <xdr:colOff>272143</xdr:colOff>
      <xdr:row>1</xdr:row>
      <xdr:rowOff>65314</xdr:rowOff>
    </xdr:from>
    <xdr:to>
      <xdr:col>23</xdr:col>
      <xdr:colOff>320040</xdr:colOff>
      <xdr:row>21</xdr:row>
      <xdr:rowOff>80554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5D169-0DCB-4679-B696-E292BC918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381001</xdr:colOff>
      <xdr:row>1</xdr:row>
      <xdr:rowOff>27215</xdr:rowOff>
    </xdr:from>
    <xdr:to>
      <xdr:col>18</xdr:col>
      <xdr:colOff>302505</xdr:colOff>
      <xdr:row>23</xdr:row>
      <xdr:rowOff>163286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2" y="217715"/>
          <a:ext cx="5432397" cy="4327071"/>
        </a:xfrm>
        <a:prstGeom prst="rect">
          <a:avLst/>
        </a:prstGeom>
      </xdr:spPr>
    </xdr:pic>
    <xdr:clientData/>
  </xdr:twoCellAnchor>
  <xdr:twoCellAnchor>
    <xdr:from>
      <xdr:col>18</xdr:col>
      <xdr:colOff>370115</xdr:colOff>
      <xdr:row>3</xdr:row>
      <xdr:rowOff>10886</xdr:rowOff>
    </xdr:from>
    <xdr:to>
      <xdr:col>28</xdr:col>
      <xdr:colOff>232955</xdr:colOff>
      <xdr:row>26</xdr:row>
      <xdr:rowOff>32657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F9E38EC-2173-4891-BDEF-A25CB9600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I7" sqref="I7"/>
    </sheetView>
  </sheetViews>
  <sheetFormatPr defaultRowHeight="14.4" x14ac:dyDescent="0.3"/>
  <sheetData>
    <row r="1" spans="1:13" x14ac:dyDescent="0.3">
      <c r="G1" s="15" t="s">
        <v>9</v>
      </c>
      <c r="H1" s="15"/>
      <c r="I1" s="15"/>
      <c r="J1" s="15"/>
      <c r="K1" s="15"/>
      <c r="L1" s="15"/>
      <c r="M1" s="15"/>
    </row>
    <row r="2" spans="1:13" x14ac:dyDescent="0.3">
      <c r="B2" t="s">
        <v>0</v>
      </c>
      <c r="C2" t="s">
        <v>1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</row>
    <row r="3" spans="1:13" x14ac:dyDescent="0.3">
      <c r="A3" t="s">
        <v>2</v>
      </c>
      <c r="B3">
        <v>2</v>
      </c>
      <c r="C3">
        <v>2</v>
      </c>
      <c r="F3" s="2">
        <v>1</v>
      </c>
      <c r="G3" s="1">
        <f>SQRT(SUM(($B$3-$B3)^2,($C$3-$C3)^2))</f>
        <v>0</v>
      </c>
      <c r="H3" s="1">
        <f>SQRT(SUM(($B$4-$B3)^2,($C$4-$C3)^2))</f>
        <v>9.8488578017961039</v>
      </c>
      <c r="I3" s="1">
        <f>SQRT(SUM(($B$5-$B3)^2,($C$5-$C3)^2))</f>
        <v>11.180339887498949</v>
      </c>
      <c r="J3" s="1">
        <f>SQRT(SUM(($B$6-$B3)^2,($C$6-$C3)^2))</f>
        <v>2.2360679774997898</v>
      </c>
      <c r="K3" s="1">
        <f>SQRT(SUM(($B$7-$B3)^2,($C$7-$C3)^2))</f>
        <v>16.278820596099706</v>
      </c>
      <c r="L3" s="1">
        <f>SQRT(SUM(($B$8-$B3)^2,($C$8-$C3)^2))</f>
        <v>13.892443989449804</v>
      </c>
      <c r="M3" s="1">
        <f>SQRT(SUM(($B$9-$B3)^2,($C$9-$C3)^2))</f>
        <v>6</v>
      </c>
    </row>
    <row r="4" spans="1:13" x14ac:dyDescent="0.3">
      <c r="A4" t="s">
        <v>3</v>
      </c>
      <c r="B4">
        <v>6</v>
      </c>
      <c r="C4">
        <v>11</v>
      </c>
      <c r="F4" s="2">
        <v>2</v>
      </c>
      <c r="G4" s="1">
        <f t="shared" ref="G4:G9" si="0">SQRT(SUM(($B$3-$B4)^2,($C$3-$C4)^2))</f>
        <v>9.8488578017961039</v>
      </c>
      <c r="H4" s="1">
        <f t="shared" ref="H4:H9" si="1">SQRT(SUM(($B$4-$B4)^2,($C$4-$C4)^2))</f>
        <v>0</v>
      </c>
      <c r="I4" s="1">
        <f t="shared" ref="I4:I9" si="2">SQRT(SUM(($B$5-$B4)^2,($C$5-$C4)^2))</f>
        <v>7.2111025509279782</v>
      </c>
      <c r="J4" s="1">
        <f t="shared" ref="J4:J9" si="3">SQRT(SUM(($B$6-$B4)^2,($C$6-$C4)^2))</f>
        <v>8.2462112512353212</v>
      </c>
      <c r="K4" s="1">
        <f t="shared" ref="K4:K9" si="4">SQRT(SUM(($B$7-$B4)^2,($C$7-$C4)^2))</f>
        <v>7.6157731058639087</v>
      </c>
      <c r="L4" s="1">
        <f t="shared" ref="L4:L9" si="5">SQRT(SUM(($B$8-$B4)^2,($C$8-$C4)^2))</f>
        <v>8.2462112512353212</v>
      </c>
      <c r="M4" s="1">
        <f t="shared" ref="M4:M9" si="6">SQRT(SUM(($B$9-$B4)^2,($C$9-$C4)^2))</f>
        <v>9.2195444572928871</v>
      </c>
    </row>
    <row r="5" spans="1:13" x14ac:dyDescent="0.3">
      <c r="A5" t="s">
        <v>4</v>
      </c>
      <c r="B5">
        <v>12</v>
      </c>
      <c r="C5">
        <v>7</v>
      </c>
      <c r="F5" s="2">
        <v>3</v>
      </c>
      <c r="G5" s="1">
        <f t="shared" si="0"/>
        <v>11.180339887498949</v>
      </c>
      <c r="H5" s="1">
        <f t="shared" si="1"/>
        <v>7.2111025509279782</v>
      </c>
      <c r="I5" s="1">
        <f t="shared" si="2"/>
        <v>0</v>
      </c>
      <c r="J5" s="1">
        <f t="shared" si="3"/>
        <v>8.9442719099991592</v>
      </c>
      <c r="K5" s="1">
        <f t="shared" si="4"/>
        <v>7.0710678118654755</v>
      </c>
      <c r="L5" s="1">
        <f t="shared" si="5"/>
        <v>2.8284271247461903</v>
      </c>
      <c r="M5" s="1">
        <f t="shared" si="6"/>
        <v>6.4031242374328485</v>
      </c>
    </row>
    <row r="6" spans="1:13" x14ac:dyDescent="0.3">
      <c r="A6" t="s">
        <v>5</v>
      </c>
      <c r="B6">
        <v>4</v>
      </c>
      <c r="C6">
        <v>3</v>
      </c>
      <c r="F6" s="2">
        <v>4</v>
      </c>
      <c r="G6" s="1">
        <f t="shared" si="0"/>
        <v>2.2360679774997898</v>
      </c>
      <c r="H6" s="1">
        <f t="shared" si="1"/>
        <v>8.2462112512353212</v>
      </c>
      <c r="I6" s="1">
        <f t="shared" si="2"/>
        <v>8.9442719099991592</v>
      </c>
      <c r="J6" s="1">
        <f t="shared" si="3"/>
        <v>0</v>
      </c>
      <c r="K6" s="1">
        <f t="shared" si="4"/>
        <v>14.212670403551895</v>
      </c>
      <c r="L6" s="1">
        <f t="shared" si="5"/>
        <v>11.661903789690601</v>
      </c>
      <c r="M6" s="1">
        <f t="shared" si="6"/>
        <v>4.1231056256176606</v>
      </c>
    </row>
    <row r="7" spans="1:13" x14ac:dyDescent="0.3">
      <c r="A7" t="s">
        <v>6</v>
      </c>
      <c r="B7">
        <v>13</v>
      </c>
      <c r="C7">
        <v>14</v>
      </c>
      <c r="F7" s="2">
        <v>5</v>
      </c>
      <c r="G7" s="1">
        <f t="shared" si="0"/>
        <v>16.278820596099706</v>
      </c>
      <c r="H7" s="1">
        <f t="shared" si="1"/>
        <v>7.6157731058639087</v>
      </c>
      <c r="I7" s="1">
        <f t="shared" si="2"/>
        <v>7.0710678118654755</v>
      </c>
      <c r="J7" s="1">
        <f t="shared" si="3"/>
        <v>14.212670403551895</v>
      </c>
      <c r="K7" s="1">
        <f t="shared" si="4"/>
        <v>0</v>
      </c>
      <c r="L7" s="1">
        <f t="shared" si="5"/>
        <v>5.0990195135927845</v>
      </c>
      <c r="M7" s="1">
        <f t="shared" si="6"/>
        <v>13</v>
      </c>
    </row>
    <row r="8" spans="1:13" x14ac:dyDescent="0.3">
      <c r="A8" t="s">
        <v>7</v>
      </c>
      <c r="B8">
        <v>14</v>
      </c>
      <c r="C8">
        <v>9</v>
      </c>
      <c r="F8" s="2">
        <v>6</v>
      </c>
      <c r="G8" s="1">
        <f t="shared" si="0"/>
        <v>13.892443989449804</v>
      </c>
      <c r="H8" s="1">
        <f t="shared" si="1"/>
        <v>8.2462112512353212</v>
      </c>
      <c r="I8" s="1">
        <f t="shared" si="2"/>
        <v>2.8284271247461903</v>
      </c>
      <c r="J8" s="1">
        <f t="shared" si="3"/>
        <v>11.661903789690601</v>
      </c>
      <c r="K8" s="1">
        <f t="shared" si="4"/>
        <v>5.0990195135927845</v>
      </c>
      <c r="L8" s="1">
        <f t="shared" si="5"/>
        <v>0</v>
      </c>
      <c r="M8" s="1">
        <f t="shared" si="6"/>
        <v>9.2195444572928871</v>
      </c>
    </row>
    <row r="9" spans="1:13" x14ac:dyDescent="0.3">
      <c r="A9" t="s">
        <v>8</v>
      </c>
      <c r="B9">
        <v>8</v>
      </c>
      <c r="C9">
        <v>2</v>
      </c>
      <c r="F9" s="2">
        <v>7</v>
      </c>
      <c r="G9" s="1">
        <f t="shared" si="0"/>
        <v>6</v>
      </c>
      <c r="H9" s="1">
        <f t="shared" si="1"/>
        <v>9.2195444572928871</v>
      </c>
      <c r="I9" s="1">
        <f t="shared" si="2"/>
        <v>6.4031242374328485</v>
      </c>
      <c r="J9" s="1">
        <f t="shared" si="3"/>
        <v>4.1231056256176606</v>
      </c>
      <c r="K9" s="1">
        <f t="shared" si="4"/>
        <v>13</v>
      </c>
      <c r="L9" s="1">
        <f t="shared" si="5"/>
        <v>9.2195444572928871</v>
      </c>
      <c r="M9" s="1">
        <f t="shared" si="6"/>
        <v>0</v>
      </c>
    </row>
    <row r="10" spans="1:13" x14ac:dyDescent="0.3">
      <c r="G10" s="1"/>
      <c r="H10" s="1"/>
      <c r="I10" s="1"/>
      <c r="J10" s="1"/>
      <c r="K10" s="1"/>
      <c r="L10" s="1"/>
      <c r="M10" s="1"/>
    </row>
    <row r="11" spans="1:13" x14ac:dyDescent="0.3">
      <c r="G11" s="2">
        <v>1</v>
      </c>
      <c r="H11" s="2">
        <v>2</v>
      </c>
      <c r="I11" s="2">
        <v>3</v>
      </c>
      <c r="J11" s="2">
        <v>4</v>
      </c>
      <c r="K11" s="2">
        <v>5</v>
      </c>
      <c r="L11" s="2">
        <v>6</v>
      </c>
      <c r="M11" s="2">
        <v>7</v>
      </c>
    </row>
    <row r="12" spans="1:13" x14ac:dyDescent="0.3">
      <c r="G12" s="16" t="s">
        <v>10</v>
      </c>
      <c r="H12" s="16"/>
      <c r="I12" s="16"/>
      <c r="J12" s="16"/>
      <c r="K12" s="16"/>
      <c r="L12" s="16"/>
      <c r="M12" s="16"/>
    </row>
    <row r="13" spans="1:13" x14ac:dyDescent="0.3">
      <c r="F13" s="2">
        <v>1</v>
      </c>
      <c r="G13" s="1">
        <f>SUM(ABS($B$3-$B3),ABS($C$3-$C3))</f>
        <v>0</v>
      </c>
      <c r="H13" s="1">
        <f>SUM(ABS($B$4-$B3),ABS($C$4-$C3))</f>
        <v>13</v>
      </c>
      <c r="I13" s="1">
        <f>SUM(ABS($B$5-$B3),ABS($C$5-$C3))</f>
        <v>15</v>
      </c>
      <c r="J13" s="1">
        <f>SUM(ABS($B$6-$B3),ABS($C$6-$C3))</f>
        <v>3</v>
      </c>
      <c r="K13" s="1">
        <f>SUM(ABS($B$7-$B3),ABS($C$7-$C3))</f>
        <v>23</v>
      </c>
      <c r="L13" s="1">
        <f>SUM(ABS($B$8-$B3),ABS($C$8-$C3))</f>
        <v>19</v>
      </c>
      <c r="M13" s="1">
        <f>SUM(ABS($B$9-$B3),ABS($C$9-$C3))</f>
        <v>6</v>
      </c>
    </row>
    <row r="14" spans="1:13" x14ac:dyDescent="0.3">
      <c r="F14" s="2">
        <v>2</v>
      </c>
      <c r="G14" s="1">
        <f>SUM(ABS($B$3-$B4),ABS($C$3-$C4))</f>
        <v>13</v>
      </c>
      <c r="H14" s="1">
        <f t="shared" ref="H14:H19" si="7">SUM(ABS($B$4-$B4),ABS($C$4-$C4))</f>
        <v>0</v>
      </c>
      <c r="I14" s="1">
        <f t="shared" ref="I14:I19" si="8">SUM(ABS($B$5-$B4),ABS($C$5-$C4))</f>
        <v>10</v>
      </c>
      <c r="J14" s="1">
        <f t="shared" ref="J14:J19" si="9">SUM(ABS($B$6-$B4),ABS($C$6-$C4))</f>
        <v>10</v>
      </c>
      <c r="K14" s="1">
        <f t="shared" ref="K14:K19" si="10">SUM(ABS($B$7-$B4),ABS($C$7-$C4))</f>
        <v>10</v>
      </c>
      <c r="L14" s="1">
        <f t="shared" ref="L14:L19" si="11">SUM(ABS($B$8-$B4),ABS($C$8-$C4))</f>
        <v>10</v>
      </c>
      <c r="M14" s="1">
        <f t="shared" ref="M14:M19" si="12">SUM(ABS($B$9-$B4),ABS($C$9-$C4))</f>
        <v>11</v>
      </c>
    </row>
    <row r="15" spans="1:13" x14ac:dyDescent="0.3">
      <c r="F15" s="2">
        <v>3</v>
      </c>
      <c r="G15" s="1">
        <f t="shared" ref="G15:G19" si="13">SUM(ABS($B$3-$B5),ABS($C$3-$C5))</f>
        <v>15</v>
      </c>
      <c r="H15" s="1">
        <f t="shared" si="7"/>
        <v>10</v>
      </c>
      <c r="I15" s="1">
        <f t="shared" si="8"/>
        <v>0</v>
      </c>
      <c r="J15" s="1">
        <f t="shared" si="9"/>
        <v>12</v>
      </c>
      <c r="K15" s="1">
        <f t="shared" si="10"/>
        <v>8</v>
      </c>
      <c r="L15" s="1">
        <f t="shared" si="11"/>
        <v>4</v>
      </c>
      <c r="M15" s="1">
        <f t="shared" si="12"/>
        <v>9</v>
      </c>
    </row>
    <row r="16" spans="1:13" x14ac:dyDescent="0.3">
      <c r="F16" s="2">
        <v>4</v>
      </c>
      <c r="G16" s="1">
        <f t="shared" si="13"/>
        <v>3</v>
      </c>
      <c r="H16" s="1">
        <f t="shared" si="7"/>
        <v>10</v>
      </c>
      <c r="I16" s="1">
        <f t="shared" si="8"/>
        <v>12</v>
      </c>
      <c r="J16" s="1">
        <f t="shared" si="9"/>
        <v>0</v>
      </c>
      <c r="K16" s="1">
        <f t="shared" si="10"/>
        <v>20</v>
      </c>
      <c r="L16" s="1">
        <f t="shared" si="11"/>
        <v>16</v>
      </c>
      <c r="M16" s="1">
        <f t="shared" si="12"/>
        <v>5</v>
      </c>
    </row>
    <row r="17" spans="6:13" x14ac:dyDescent="0.3">
      <c r="F17" s="2">
        <v>5</v>
      </c>
      <c r="G17" s="1">
        <f t="shared" si="13"/>
        <v>23</v>
      </c>
      <c r="H17" s="1">
        <f t="shared" si="7"/>
        <v>10</v>
      </c>
      <c r="I17" s="1">
        <f t="shared" si="8"/>
        <v>8</v>
      </c>
      <c r="J17" s="1">
        <f t="shared" si="9"/>
        <v>20</v>
      </c>
      <c r="K17" s="1">
        <f t="shared" si="10"/>
        <v>0</v>
      </c>
      <c r="L17" s="1">
        <f t="shared" si="11"/>
        <v>6</v>
      </c>
      <c r="M17" s="1">
        <f t="shared" si="12"/>
        <v>17</v>
      </c>
    </row>
    <row r="18" spans="6:13" x14ac:dyDescent="0.3">
      <c r="F18" s="2">
        <v>6</v>
      </c>
      <c r="G18" s="1">
        <f t="shared" si="13"/>
        <v>19</v>
      </c>
      <c r="H18" s="1">
        <f t="shared" si="7"/>
        <v>10</v>
      </c>
      <c r="I18" s="1">
        <f t="shared" si="8"/>
        <v>4</v>
      </c>
      <c r="J18" s="1">
        <f t="shared" si="9"/>
        <v>16</v>
      </c>
      <c r="K18" s="1">
        <f t="shared" si="10"/>
        <v>6</v>
      </c>
      <c r="L18" s="1">
        <f t="shared" si="11"/>
        <v>0</v>
      </c>
      <c r="M18" s="1">
        <f t="shared" si="12"/>
        <v>13</v>
      </c>
    </row>
    <row r="19" spans="6:13" x14ac:dyDescent="0.3">
      <c r="F19" s="2">
        <v>7</v>
      </c>
      <c r="G19" s="1">
        <f t="shared" si="13"/>
        <v>6</v>
      </c>
      <c r="H19" s="1">
        <f t="shared" si="7"/>
        <v>11</v>
      </c>
      <c r="I19" s="1">
        <f t="shared" si="8"/>
        <v>9</v>
      </c>
      <c r="J19" s="1">
        <f t="shared" si="9"/>
        <v>5</v>
      </c>
      <c r="K19" s="1">
        <f t="shared" si="10"/>
        <v>17</v>
      </c>
      <c r="L19" s="1">
        <f t="shared" si="11"/>
        <v>13</v>
      </c>
      <c r="M19" s="1">
        <f t="shared" si="12"/>
        <v>0</v>
      </c>
    </row>
    <row r="20" spans="6:13" x14ac:dyDescent="0.3">
      <c r="G20" s="1"/>
      <c r="H20" s="1"/>
      <c r="I20" s="1"/>
      <c r="J20" s="1"/>
      <c r="K20" s="1"/>
      <c r="L20" s="1"/>
      <c r="M20" s="1"/>
    </row>
    <row r="21" spans="6:13" x14ac:dyDescent="0.3">
      <c r="G21" s="2">
        <v>1</v>
      </c>
      <c r="H21" s="2">
        <v>2</v>
      </c>
      <c r="I21" s="2">
        <v>3</v>
      </c>
      <c r="J21" s="2">
        <v>4</v>
      </c>
      <c r="K21" s="2">
        <v>5</v>
      </c>
      <c r="L21" s="2">
        <v>6</v>
      </c>
      <c r="M21" s="2">
        <v>7</v>
      </c>
    </row>
    <row r="22" spans="6:13" x14ac:dyDescent="0.3">
      <c r="G22" s="16" t="s">
        <v>11</v>
      </c>
      <c r="H22" s="16"/>
      <c r="I22" s="16"/>
      <c r="J22" s="16"/>
      <c r="K22" s="16"/>
      <c r="L22" s="16"/>
      <c r="M22" s="16"/>
    </row>
    <row r="23" spans="6:13" x14ac:dyDescent="0.3">
      <c r="F23" s="2">
        <v>1</v>
      </c>
      <c r="G23" s="1">
        <f>MAX(ABS($B$3-$B3),ABS($C$3-$C3))</f>
        <v>0</v>
      </c>
      <c r="H23" s="1">
        <f>MAX(ABS($B$4-$B3),ABS($C$4-$C3))</f>
        <v>9</v>
      </c>
      <c r="I23" s="1">
        <f>MAX(ABS($B$5-$B3),ABS($C$5-$C3))</f>
        <v>10</v>
      </c>
      <c r="J23" s="1">
        <f>MAX(ABS($B$6-$B3),ABS($C$6-$C3))</f>
        <v>2</v>
      </c>
      <c r="K23" s="1">
        <f>MAX(ABS($B$7-$B3),ABS($C$7-$C3))</f>
        <v>12</v>
      </c>
      <c r="L23" s="1">
        <f>MAX(ABS($B$8-$B3),ABS($C$8-$C3))</f>
        <v>12</v>
      </c>
      <c r="M23" s="1">
        <f>MAX(ABS($B$9-$B3),ABS($C$9-$C3))</f>
        <v>6</v>
      </c>
    </row>
    <row r="24" spans="6:13" x14ac:dyDescent="0.3">
      <c r="F24" s="2">
        <v>2</v>
      </c>
      <c r="G24" s="1">
        <f t="shared" ref="G24:G29" si="14">MAX(ABS($B$3-$B4),ABS($C$3-$C4))</f>
        <v>9</v>
      </c>
      <c r="H24" s="1">
        <f t="shared" ref="H24:H29" si="15">MAX(ABS($B$4-$B4),ABS($C$4-$C4))</f>
        <v>0</v>
      </c>
      <c r="I24" s="1">
        <f t="shared" ref="I24:I29" si="16">MAX(ABS($B$5-$B4),ABS($C$5-$C4))</f>
        <v>6</v>
      </c>
      <c r="J24" s="1">
        <f t="shared" ref="J24:J29" si="17">MAX(ABS($B$6-$B4),ABS($C$6-$C4))</f>
        <v>8</v>
      </c>
      <c r="K24" s="1">
        <f t="shared" ref="K24:K29" si="18">MAX(ABS($B$7-$B4),ABS($C$7-$C4))</f>
        <v>7</v>
      </c>
      <c r="L24" s="1">
        <f t="shared" ref="L24:L29" si="19">MAX(ABS($B$8-$B4),ABS($C$8-$C4))</f>
        <v>8</v>
      </c>
      <c r="M24" s="1">
        <f t="shared" ref="M24:M29" si="20">MAX(ABS($B$9-$B4),ABS($C$9-$C4))</f>
        <v>9</v>
      </c>
    </row>
    <row r="25" spans="6:13" x14ac:dyDescent="0.3">
      <c r="F25" s="2">
        <v>3</v>
      </c>
      <c r="G25" s="1">
        <f t="shared" si="14"/>
        <v>10</v>
      </c>
      <c r="H25" s="1">
        <f t="shared" si="15"/>
        <v>6</v>
      </c>
      <c r="I25" s="1">
        <f t="shared" si="16"/>
        <v>0</v>
      </c>
      <c r="J25" s="1">
        <f t="shared" si="17"/>
        <v>8</v>
      </c>
      <c r="K25" s="1">
        <f t="shared" si="18"/>
        <v>7</v>
      </c>
      <c r="L25" s="1">
        <f t="shared" si="19"/>
        <v>2</v>
      </c>
      <c r="M25" s="1">
        <f t="shared" si="20"/>
        <v>5</v>
      </c>
    </row>
    <row r="26" spans="6:13" x14ac:dyDescent="0.3">
      <c r="F26" s="2">
        <v>4</v>
      </c>
      <c r="G26" s="1">
        <f t="shared" si="14"/>
        <v>2</v>
      </c>
      <c r="H26" s="1">
        <f t="shared" si="15"/>
        <v>8</v>
      </c>
      <c r="I26" s="1">
        <f t="shared" si="16"/>
        <v>8</v>
      </c>
      <c r="J26" s="1">
        <f t="shared" si="17"/>
        <v>0</v>
      </c>
      <c r="K26" s="1">
        <f t="shared" si="18"/>
        <v>11</v>
      </c>
      <c r="L26" s="1">
        <f t="shared" si="19"/>
        <v>10</v>
      </c>
      <c r="M26" s="1">
        <f t="shared" si="20"/>
        <v>4</v>
      </c>
    </row>
    <row r="27" spans="6:13" x14ac:dyDescent="0.3">
      <c r="F27" s="2">
        <v>5</v>
      </c>
      <c r="G27" s="1">
        <f t="shared" si="14"/>
        <v>12</v>
      </c>
      <c r="H27" s="1">
        <f t="shared" si="15"/>
        <v>7</v>
      </c>
      <c r="I27" s="1">
        <f t="shared" si="16"/>
        <v>7</v>
      </c>
      <c r="J27" s="1">
        <f t="shared" si="17"/>
        <v>11</v>
      </c>
      <c r="K27" s="1">
        <f t="shared" si="18"/>
        <v>0</v>
      </c>
      <c r="L27" s="1">
        <f t="shared" si="19"/>
        <v>5</v>
      </c>
      <c r="M27" s="1">
        <f t="shared" si="20"/>
        <v>12</v>
      </c>
    </row>
    <row r="28" spans="6:13" x14ac:dyDescent="0.3">
      <c r="F28" s="2">
        <v>6</v>
      </c>
      <c r="G28" s="1">
        <f t="shared" si="14"/>
        <v>12</v>
      </c>
      <c r="H28" s="1">
        <f t="shared" si="15"/>
        <v>8</v>
      </c>
      <c r="I28" s="1">
        <f t="shared" si="16"/>
        <v>2</v>
      </c>
      <c r="J28" s="1">
        <f t="shared" si="17"/>
        <v>10</v>
      </c>
      <c r="K28" s="1">
        <f t="shared" si="18"/>
        <v>5</v>
      </c>
      <c r="L28" s="1">
        <f t="shared" si="19"/>
        <v>0</v>
      </c>
      <c r="M28" s="1">
        <f t="shared" si="20"/>
        <v>7</v>
      </c>
    </row>
    <row r="29" spans="6:13" x14ac:dyDescent="0.3">
      <c r="F29" s="2">
        <v>7</v>
      </c>
      <c r="G29" s="1">
        <f t="shared" si="14"/>
        <v>6</v>
      </c>
      <c r="H29" s="1">
        <f t="shared" si="15"/>
        <v>9</v>
      </c>
      <c r="I29" s="1">
        <f t="shared" si="16"/>
        <v>5</v>
      </c>
      <c r="J29" s="1">
        <f t="shared" si="17"/>
        <v>4</v>
      </c>
      <c r="K29" s="1">
        <f t="shared" si="18"/>
        <v>12</v>
      </c>
      <c r="L29" s="1">
        <f t="shared" si="19"/>
        <v>7</v>
      </c>
      <c r="M29" s="1">
        <f t="shared" si="20"/>
        <v>0</v>
      </c>
    </row>
  </sheetData>
  <mergeCells count="3">
    <mergeCell ref="G1:M1"/>
    <mergeCell ref="G12:M12"/>
    <mergeCell ref="G22:M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6"/>
  <sheetViews>
    <sheetView tabSelected="1" workbookViewId="0">
      <selection activeCell="I4" sqref="I4"/>
    </sheetView>
  </sheetViews>
  <sheetFormatPr defaultRowHeight="14.4" x14ac:dyDescent="0.3"/>
  <cols>
    <col min="9" max="10" width="10.44140625" bestFit="1" customWidth="1"/>
    <col min="13" max="13" width="11.44140625" bestFit="1" customWidth="1"/>
    <col min="14" max="14" width="10.44140625" bestFit="1" customWidth="1"/>
    <col min="15" max="19" width="11.44140625" bestFit="1" customWidth="1"/>
  </cols>
  <sheetData>
    <row r="1" spans="8:19" x14ac:dyDescent="0.3">
      <c r="I1" t="s">
        <v>21</v>
      </c>
    </row>
    <row r="2" spans="8:19" x14ac:dyDescent="0.3">
      <c r="I2" t="s">
        <v>0</v>
      </c>
      <c r="J2" t="s">
        <v>1</v>
      </c>
      <c r="M2" s="12">
        <v>1</v>
      </c>
      <c r="N2" s="12">
        <v>2</v>
      </c>
      <c r="O2" s="12">
        <v>3</v>
      </c>
      <c r="P2" s="12">
        <v>4</v>
      </c>
      <c r="Q2" s="12">
        <v>5</v>
      </c>
      <c r="R2" s="12">
        <v>6</v>
      </c>
      <c r="S2" s="12">
        <v>7</v>
      </c>
    </row>
    <row r="3" spans="8:19" x14ac:dyDescent="0.3">
      <c r="H3" t="s">
        <v>2</v>
      </c>
      <c r="I3" s="4">
        <v>2</v>
      </c>
      <c r="J3" s="4">
        <v>2</v>
      </c>
      <c r="L3" s="11">
        <v>1</v>
      </c>
      <c r="M3" s="1">
        <v>0</v>
      </c>
      <c r="N3" s="1">
        <v>9.8488578017961039</v>
      </c>
      <c r="O3" s="1">
        <v>11.180339887498949</v>
      </c>
      <c r="P3" s="1">
        <v>2.2360679774997898</v>
      </c>
      <c r="Q3" s="1">
        <v>16.278820596099706</v>
      </c>
      <c r="R3" s="1">
        <v>13.892443989449804</v>
      </c>
      <c r="S3" s="1">
        <v>6</v>
      </c>
    </row>
    <row r="4" spans="8:19" x14ac:dyDescent="0.3">
      <c r="H4" t="s">
        <v>3</v>
      </c>
      <c r="I4">
        <v>6</v>
      </c>
      <c r="J4">
        <v>11</v>
      </c>
      <c r="L4" s="11">
        <v>2</v>
      </c>
      <c r="M4" s="1">
        <v>9.8488578017961039</v>
      </c>
      <c r="N4" s="1">
        <v>0</v>
      </c>
      <c r="O4" s="1">
        <v>7.2111025509279782</v>
      </c>
      <c r="P4" s="1">
        <v>8.2462112512353212</v>
      </c>
      <c r="Q4" s="1">
        <v>7.6157731058639087</v>
      </c>
      <c r="R4" s="1">
        <v>8.2462112512353212</v>
      </c>
      <c r="S4" s="1">
        <v>9.2195444572928871</v>
      </c>
    </row>
    <row r="5" spans="8:19" x14ac:dyDescent="0.3">
      <c r="H5" t="s">
        <v>4</v>
      </c>
      <c r="I5">
        <v>12</v>
      </c>
      <c r="J5">
        <v>7</v>
      </c>
      <c r="L5" s="11">
        <v>3</v>
      </c>
      <c r="M5" s="1">
        <v>11.180339887498949</v>
      </c>
      <c r="N5" s="1">
        <v>7.2111025509279782</v>
      </c>
      <c r="O5" s="1">
        <v>0</v>
      </c>
      <c r="P5" s="1">
        <v>8.9442719099991592</v>
      </c>
      <c r="Q5" s="1">
        <v>7.0710678118654755</v>
      </c>
      <c r="R5" s="1">
        <v>2.8284271247461903</v>
      </c>
      <c r="S5" s="1">
        <v>6.4031242374328485</v>
      </c>
    </row>
    <row r="6" spans="8:19" x14ac:dyDescent="0.3">
      <c r="H6" t="s">
        <v>5</v>
      </c>
      <c r="I6" s="4">
        <v>4</v>
      </c>
      <c r="J6" s="4">
        <v>3</v>
      </c>
      <c r="L6" s="11">
        <v>4</v>
      </c>
      <c r="M6" s="1">
        <v>2.2360679774997898</v>
      </c>
      <c r="N6" s="1">
        <v>8.2462112512353212</v>
      </c>
      <c r="O6" s="1">
        <v>8.9442719099991592</v>
      </c>
      <c r="P6" s="1">
        <v>0</v>
      </c>
      <c r="Q6" s="1">
        <v>14.212670403551895</v>
      </c>
      <c r="R6" s="1">
        <v>11.661903789690601</v>
      </c>
      <c r="S6" s="1">
        <v>4.1231056256176606</v>
      </c>
    </row>
    <row r="7" spans="8:19" x14ac:dyDescent="0.3">
      <c r="H7" t="s">
        <v>6</v>
      </c>
      <c r="I7">
        <v>13</v>
      </c>
      <c r="J7">
        <v>14</v>
      </c>
      <c r="L7" s="11">
        <v>5</v>
      </c>
      <c r="M7" s="1">
        <v>16.278820596099706</v>
      </c>
      <c r="N7" s="1">
        <v>7.6157731058639087</v>
      </c>
      <c r="O7" s="1">
        <v>7.0710678118654755</v>
      </c>
      <c r="P7" s="1">
        <v>14.212670403551895</v>
      </c>
      <c r="Q7" s="1">
        <v>0</v>
      </c>
      <c r="R7" s="1">
        <v>5.0990195135927845</v>
      </c>
      <c r="S7" s="1">
        <v>13</v>
      </c>
    </row>
    <row r="8" spans="8:19" x14ac:dyDescent="0.3">
      <c r="H8" t="s">
        <v>7</v>
      </c>
      <c r="I8" s="9">
        <v>14</v>
      </c>
      <c r="J8" s="9">
        <v>9</v>
      </c>
      <c r="L8" s="11">
        <v>6</v>
      </c>
      <c r="M8" s="1">
        <v>13.892443989449804</v>
      </c>
      <c r="N8" s="1">
        <v>8.2462112512353212</v>
      </c>
      <c r="O8" s="1">
        <v>2.8284271247461903</v>
      </c>
      <c r="P8" s="1">
        <v>11.661903789690601</v>
      </c>
      <c r="Q8" s="1">
        <v>5.0990195135927845</v>
      </c>
      <c r="R8" s="1">
        <v>0</v>
      </c>
      <c r="S8" s="1">
        <v>9.2195444572928871</v>
      </c>
    </row>
    <row r="9" spans="8:19" x14ac:dyDescent="0.3">
      <c r="H9" t="s">
        <v>8</v>
      </c>
      <c r="I9" s="10">
        <v>8</v>
      </c>
      <c r="J9" s="10">
        <v>2</v>
      </c>
      <c r="L9" s="11">
        <v>7</v>
      </c>
      <c r="M9" s="1">
        <v>6</v>
      </c>
      <c r="N9" s="1">
        <v>9.2195444572928871</v>
      </c>
      <c r="O9" s="1">
        <v>6.4031242374328485</v>
      </c>
      <c r="P9" s="1">
        <v>4.1231056256176606</v>
      </c>
      <c r="Q9" s="1">
        <v>13</v>
      </c>
      <c r="R9" s="1">
        <v>9.2195444572928871</v>
      </c>
      <c r="S9" s="1">
        <v>0</v>
      </c>
    </row>
    <row r="10" spans="8:19" x14ac:dyDescent="0.3">
      <c r="H10" t="s">
        <v>12</v>
      </c>
      <c r="I10" s="9">
        <v>14</v>
      </c>
      <c r="J10" s="9">
        <v>9</v>
      </c>
    </row>
    <row r="11" spans="8:19" x14ac:dyDescent="0.3">
      <c r="H11" t="s">
        <v>13</v>
      </c>
      <c r="I11" s="4">
        <v>4</v>
      </c>
      <c r="J11" s="4">
        <v>3</v>
      </c>
    </row>
    <row r="12" spans="8:19" x14ac:dyDescent="0.3">
      <c r="H12" t="s">
        <v>14</v>
      </c>
      <c r="I12" s="10">
        <v>8</v>
      </c>
      <c r="J12" s="10">
        <v>2</v>
      </c>
    </row>
    <row r="13" spans="8:19" x14ac:dyDescent="0.3">
      <c r="H13" t="s">
        <v>18</v>
      </c>
      <c r="I13">
        <v>1</v>
      </c>
    </row>
    <row r="14" spans="8:19" x14ac:dyDescent="0.3">
      <c r="H14" t="s">
        <v>19</v>
      </c>
      <c r="I14">
        <v>2</v>
      </c>
    </row>
    <row r="15" spans="8:19" x14ac:dyDescent="0.3">
      <c r="H15" t="s">
        <v>20</v>
      </c>
      <c r="I15">
        <v>1</v>
      </c>
    </row>
    <row r="21" spans="1:10" x14ac:dyDescent="0.3">
      <c r="I21" t="s">
        <v>0</v>
      </c>
      <c r="J21" t="s">
        <v>1</v>
      </c>
    </row>
    <row r="22" spans="1:10" x14ac:dyDescent="0.3">
      <c r="B22" t="s">
        <v>0</v>
      </c>
      <c r="C22" t="s">
        <v>1</v>
      </c>
      <c r="H22" t="s">
        <v>2</v>
      </c>
      <c r="I22" s="4">
        <v>2</v>
      </c>
      <c r="J22" s="4">
        <v>2</v>
      </c>
    </row>
    <row r="23" spans="1:10" x14ac:dyDescent="0.3">
      <c r="A23" t="s">
        <v>2</v>
      </c>
      <c r="B23" s="17">
        <v>2</v>
      </c>
      <c r="C23" s="17">
        <v>2</v>
      </c>
      <c r="H23" t="s">
        <v>3</v>
      </c>
      <c r="I23" s="9">
        <v>6</v>
      </c>
      <c r="J23" s="9">
        <v>11</v>
      </c>
    </row>
    <row r="24" spans="1:10" x14ac:dyDescent="0.3">
      <c r="A24" t="s">
        <v>3</v>
      </c>
      <c r="B24">
        <v>6</v>
      </c>
      <c r="C24">
        <v>11</v>
      </c>
      <c r="H24" t="s">
        <v>4</v>
      </c>
      <c r="I24">
        <v>12</v>
      </c>
      <c r="J24">
        <v>7</v>
      </c>
    </row>
    <row r="25" spans="1:10" x14ac:dyDescent="0.3">
      <c r="A25" t="s">
        <v>4</v>
      </c>
      <c r="B25">
        <v>12</v>
      </c>
      <c r="C25">
        <v>7</v>
      </c>
      <c r="F25" t="s">
        <v>18</v>
      </c>
      <c r="G25">
        <v>2</v>
      </c>
      <c r="H25" t="s">
        <v>5</v>
      </c>
      <c r="I25" s="4">
        <v>4</v>
      </c>
      <c r="J25" s="4">
        <v>3</v>
      </c>
    </row>
    <row r="26" spans="1:10" x14ac:dyDescent="0.3">
      <c r="A26" t="s">
        <v>5</v>
      </c>
      <c r="B26" s="4">
        <v>4</v>
      </c>
      <c r="C26" s="4">
        <v>3</v>
      </c>
      <c r="F26" t="s">
        <v>19</v>
      </c>
      <c r="G26">
        <v>2</v>
      </c>
      <c r="H26" t="s">
        <v>6</v>
      </c>
      <c r="I26">
        <v>13</v>
      </c>
      <c r="J26">
        <v>14</v>
      </c>
    </row>
    <row r="27" spans="1:10" x14ac:dyDescent="0.3">
      <c r="A27" t="s">
        <v>6</v>
      </c>
      <c r="B27">
        <v>13</v>
      </c>
      <c r="C27">
        <v>14</v>
      </c>
      <c r="F27" t="s">
        <v>20</v>
      </c>
      <c r="G27">
        <v>1</v>
      </c>
      <c r="H27" t="s">
        <v>7</v>
      </c>
      <c r="I27" s="9">
        <v>14</v>
      </c>
      <c r="J27" s="9">
        <v>9</v>
      </c>
    </row>
    <row r="28" spans="1:10" x14ac:dyDescent="0.3">
      <c r="A28" t="s">
        <v>7</v>
      </c>
      <c r="B28" s="9">
        <v>14</v>
      </c>
      <c r="C28" s="9">
        <v>9</v>
      </c>
      <c r="H28" t="s">
        <v>8</v>
      </c>
      <c r="I28" s="10">
        <v>8</v>
      </c>
      <c r="J28" s="10">
        <v>2</v>
      </c>
    </row>
    <row r="29" spans="1:10" x14ac:dyDescent="0.3">
      <c r="A29" t="s">
        <v>8</v>
      </c>
      <c r="B29" s="10">
        <v>8</v>
      </c>
      <c r="C29" s="10">
        <v>2</v>
      </c>
      <c r="H29" t="s">
        <v>12</v>
      </c>
      <c r="I29" s="9">
        <v>10</v>
      </c>
      <c r="J29" s="9">
        <v>10</v>
      </c>
    </row>
    <row r="30" spans="1:10" x14ac:dyDescent="0.3">
      <c r="A30" t="s">
        <v>12</v>
      </c>
      <c r="B30" s="9">
        <v>14</v>
      </c>
      <c r="C30" s="9">
        <v>9</v>
      </c>
      <c r="H30" t="s">
        <v>13</v>
      </c>
      <c r="I30" s="4">
        <v>3</v>
      </c>
      <c r="J30" s="4">
        <v>2.5</v>
      </c>
    </row>
    <row r="31" spans="1:10" x14ac:dyDescent="0.3">
      <c r="A31" t="s">
        <v>13</v>
      </c>
      <c r="B31" s="4">
        <v>4</v>
      </c>
      <c r="C31" s="4">
        <v>3</v>
      </c>
      <c r="H31" t="s">
        <v>14</v>
      </c>
      <c r="I31" s="10">
        <v>8</v>
      </c>
      <c r="J31" s="10">
        <v>2</v>
      </c>
    </row>
    <row r="32" spans="1:10" x14ac:dyDescent="0.3">
      <c r="A32" t="s">
        <v>14</v>
      </c>
      <c r="B32" s="10">
        <v>8</v>
      </c>
      <c r="C32" s="10">
        <v>2</v>
      </c>
    </row>
    <row r="33" spans="1:11" x14ac:dyDescent="0.3">
      <c r="A33" t="s">
        <v>18</v>
      </c>
      <c r="B33">
        <v>1</v>
      </c>
      <c r="I33" t="s">
        <v>0</v>
      </c>
      <c r="J33" t="s">
        <v>1</v>
      </c>
    </row>
    <row r="34" spans="1:11" x14ac:dyDescent="0.3">
      <c r="A34" t="s">
        <v>19</v>
      </c>
      <c r="B34">
        <v>1</v>
      </c>
      <c r="F34" t="s">
        <v>18</v>
      </c>
      <c r="G34">
        <v>3</v>
      </c>
      <c r="H34" t="s">
        <v>2</v>
      </c>
      <c r="I34" s="4">
        <v>2</v>
      </c>
      <c r="J34" s="4">
        <v>2</v>
      </c>
      <c r="K34">
        <f>SQRT(($I$36-I34)^2+($J$36-J34)^2)</f>
        <v>11.180339887498949</v>
      </c>
    </row>
    <row r="35" spans="1:11" x14ac:dyDescent="0.3">
      <c r="A35" t="s">
        <v>20</v>
      </c>
      <c r="B35">
        <v>1</v>
      </c>
      <c r="F35" t="s">
        <v>19</v>
      </c>
      <c r="G35">
        <v>2</v>
      </c>
      <c r="H35" t="s">
        <v>3</v>
      </c>
      <c r="I35" s="9">
        <v>6</v>
      </c>
      <c r="J35" s="9">
        <v>11</v>
      </c>
      <c r="K35">
        <f t="shared" ref="K35:K43" si="0">SQRT(($I$36-I35)^2+($J$36-J35)^2)</f>
        <v>7.2111025509279782</v>
      </c>
    </row>
    <row r="36" spans="1:11" x14ac:dyDescent="0.3">
      <c r="F36" t="s">
        <v>20</v>
      </c>
      <c r="G36">
        <v>1</v>
      </c>
      <c r="H36" t="s">
        <v>4</v>
      </c>
      <c r="I36" s="9">
        <v>12</v>
      </c>
      <c r="J36" s="9">
        <v>7</v>
      </c>
      <c r="K36">
        <f t="shared" si="0"/>
        <v>0</v>
      </c>
    </row>
    <row r="37" spans="1:11" x14ac:dyDescent="0.3">
      <c r="H37" t="s">
        <v>5</v>
      </c>
      <c r="I37" s="4">
        <v>4</v>
      </c>
      <c r="J37" s="4">
        <v>3</v>
      </c>
      <c r="K37">
        <f t="shared" si="0"/>
        <v>8.9442719099991592</v>
      </c>
    </row>
    <row r="38" spans="1:11" x14ac:dyDescent="0.3">
      <c r="H38" t="s">
        <v>6</v>
      </c>
      <c r="I38">
        <v>13</v>
      </c>
      <c r="J38">
        <v>14</v>
      </c>
      <c r="K38">
        <f t="shared" si="0"/>
        <v>7.0710678118654755</v>
      </c>
    </row>
    <row r="39" spans="1:11" x14ac:dyDescent="0.3">
      <c r="H39" t="s">
        <v>7</v>
      </c>
      <c r="I39" s="9">
        <v>14</v>
      </c>
      <c r="J39" s="9">
        <v>9</v>
      </c>
      <c r="K39">
        <f t="shared" si="0"/>
        <v>2.8284271247461903</v>
      </c>
    </row>
    <row r="40" spans="1:11" x14ac:dyDescent="0.3">
      <c r="H40" t="s">
        <v>8</v>
      </c>
      <c r="I40" s="10">
        <v>8</v>
      </c>
      <c r="J40" s="10">
        <v>2</v>
      </c>
      <c r="K40">
        <f t="shared" si="0"/>
        <v>6.4031242374328485</v>
      </c>
    </row>
    <row r="41" spans="1:11" x14ac:dyDescent="0.3">
      <c r="H41" t="s">
        <v>12</v>
      </c>
      <c r="I41" s="14">
        <f>32/3</f>
        <v>10.666666666666666</v>
      </c>
      <c r="J41" s="9">
        <f>27/3</f>
        <v>9</v>
      </c>
      <c r="K41">
        <f t="shared" si="0"/>
        <v>2.4037008503093267</v>
      </c>
    </row>
    <row r="42" spans="1:11" x14ac:dyDescent="0.3">
      <c r="H42" t="s">
        <v>13</v>
      </c>
      <c r="I42" s="4">
        <v>3</v>
      </c>
      <c r="J42" s="4">
        <v>2.5</v>
      </c>
      <c r="K42">
        <f t="shared" si="0"/>
        <v>10.062305898749054</v>
      </c>
    </row>
    <row r="43" spans="1:11" x14ac:dyDescent="0.3">
      <c r="H43" t="s">
        <v>14</v>
      </c>
      <c r="I43" s="10">
        <v>8</v>
      </c>
      <c r="J43" s="10">
        <v>2</v>
      </c>
      <c r="K43">
        <f t="shared" si="0"/>
        <v>6.4031242374328485</v>
      </c>
    </row>
    <row r="46" spans="1:11" x14ac:dyDescent="0.3">
      <c r="I46" t="s">
        <v>0</v>
      </c>
      <c r="J46" t="s">
        <v>1</v>
      </c>
    </row>
    <row r="47" spans="1:11" x14ac:dyDescent="0.3">
      <c r="H47" t="s">
        <v>2</v>
      </c>
      <c r="I47" s="4">
        <v>2</v>
      </c>
      <c r="J47" s="4">
        <v>2</v>
      </c>
      <c r="K47">
        <f>SQRT(($I$51-I47)^2+($J$51-J47)^2)</f>
        <v>16.278820596099706</v>
      </c>
    </row>
    <row r="48" spans="1:11" x14ac:dyDescent="0.3">
      <c r="H48" t="s">
        <v>3</v>
      </c>
      <c r="I48" s="9">
        <v>6</v>
      </c>
      <c r="J48" s="9">
        <v>11</v>
      </c>
      <c r="K48">
        <f t="shared" ref="K48:K56" si="1">SQRT(($I$51-I48)^2+($J$51-J48)^2)</f>
        <v>7.6157731058639087</v>
      </c>
    </row>
    <row r="49" spans="6:11" x14ac:dyDescent="0.3">
      <c r="F49" t="s">
        <v>18</v>
      </c>
      <c r="G49">
        <v>4</v>
      </c>
      <c r="H49" t="s">
        <v>4</v>
      </c>
      <c r="I49" s="9">
        <v>12</v>
      </c>
      <c r="J49" s="9">
        <v>7</v>
      </c>
      <c r="K49">
        <f t="shared" si="1"/>
        <v>7.0710678118654755</v>
      </c>
    </row>
    <row r="50" spans="6:11" x14ac:dyDescent="0.3">
      <c r="F50" t="s">
        <v>19</v>
      </c>
      <c r="G50">
        <v>2</v>
      </c>
      <c r="H50" t="s">
        <v>5</v>
      </c>
      <c r="I50" s="4">
        <v>4</v>
      </c>
      <c r="J50" s="4">
        <v>3</v>
      </c>
      <c r="K50">
        <f t="shared" si="1"/>
        <v>14.212670403551895</v>
      </c>
    </row>
    <row r="51" spans="6:11" x14ac:dyDescent="0.3">
      <c r="F51" t="s">
        <v>20</v>
      </c>
      <c r="G51">
        <v>1</v>
      </c>
      <c r="H51" t="s">
        <v>6</v>
      </c>
      <c r="I51" s="9">
        <v>13</v>
      </c>
      <c r="J51" s="9">
        <v>14</v>
      </c>
      <c r="K51">
        <f t="shared" si="1"/>
        <v>0</v>
      </c>
    </row>
    <row r="52" spans="6:11" x14ac:dyDescent="0.3">
      <c r="H52" t="s">
        <v>7</v>
      </c>
      <c r="I52" s="9">
        <v>14</v>
      </c>
      <c r="J52" s="9">
        <v>9</v>
      </c>
      <c r="K52">
        <f t="shared" si="1"/>
        <v>5.0990195135927845</v>
      </c>
    </row>
    <row r="53" spans="6:11" x14ac:dyDescent="0.3">
      <c r="H53" t="s">
        <v>8</v>
      </c>
      <c r="I53" s="10">
        <v>8</v>
      </c>
      <c r="J53" s="10">
        <v>2</v>
      </c>
      <c r="K53">
        <f t="shared" si="1"/>
        <v>13</v>
      </c>
    </row>
    <row r="54" spans="6:11" x14ac:dyDescent="0.3">
      <c r="H54" t="s">
        <v>12</v>
      </c>
      <c r="I54" s="9">
        <f>(((32/3)*3)+13)/4</f>
        <v>11.25</v>
      </c>
      <c r="J54" s="9">
        <f>(((27/3)*3)+14)/4</f>
        <v>10.25</v>
      </c>
      <c r="K54">
        <f t="shared" si="1"/>
        <v>4.1382363393117121</v>
      </c>
    </row>
    <row r="55" spans="6:11" x14ac:dyDescent="0.3">
      <c r="H55" t="s">
        <v>13</v>
      </c>
      <c r="I55" s="4">
        <v>3</v>
      </c>
      <c r="J55" s="4">
        <v>2.5</v>
      </c>
      <c r="K55">
        <f t="shared" si="1"/>
        <v>15.239750654128171</v>
      </c>
    </row>
    <row r="56" spans="6:11" x14ac:dyDescent="0.3">
      <c r="H56" t="s">
        <v>14</v>
      </c>
      <c r="I56" s="10">
        <v>8</v>
      </c>
      <c r="J56" s="10">
        <v>2</v>
      </c>
      <c r="K56">
        <f t="shared" si="1"/>
        <v>13</v>
      </c>
    </row>
    <row r="58" spans="6:11" x14ac:dyDescent="0.3">
      <c r="I58" t="s">
        <v>15</v>
      </c>
    </row>
    <row r="60" spans="6:11" x14ac:dyDescent="0.3">
      <c r="I60" t="s">
        <v>0</v>
      </c>
      <c r="J60" t="s">
        <v>1</v>
      </c>
    </row>
    <row r="61" spans="6:11" x14ac:dyDescent="0.3">
      <c r="F61" t="s">
        <v>18</v>
      </c>
      <c r="G61">
        <v>4</v>
      </c>
      <c r="H61" t="s">
        <v>2</v>
      </c>
      <c r="I61" s="4">
        <v>2</v>
      </c>
      <c r="J61" s="4">
        <v>2</v>
      </c>
      <c r="K61">
        <f>SQRT(($I$61-I61)^2+($J$61-J61)^2)</f>
        <v>0</v>
      </c>
    </row>
    <row r="62" spans="6:11" x14ac:dyDescent="0.3">
      <c r="F62" t="s">
        <v>19</v>
      </c>
      <c r="G62">
        <v>3</v>
      </c>
      <c r="H62" t="s">
        <v>3</v>
      </c>
      <c r="I62" s="13">
        <v>6</v>
      </c>
      <c r="J62" s="13">
        <v>11</v>
      </c>
      <c r="K62">
        <f t="shared" ref="K62:K70" si="2">SQRT(($I$61-I62)^2+($J$61-J62)^2)</f>
        <v>9.8488578017961039</v>
      </c>
    </row>
    <row r="63" spans="6:11" x14ac:dyDescent="0.3">
      <c r="F63" t="s">
        <v>20</v>
      </c>
      <c r="G63">
        <v>1</v>
      </c>
      <c r="H63" t="s">
        <v>4</v>
      </c>
      <c r="I63" s="13">
        <v>12</v>
      </c>
      <c r="J63" s="13">
        <v>7</v>
      </c>
      <c r="K63">
        <f t="shared" si="2"/>
        <v>11.180339887498949</v>
      </c>
    </row>
    <row r="64" spans="6:11" x14ac:dyDescent="0.3">
      <c r="H64" t="s">
        <v>5</v>
      </c>
      <c r="I64" s="13">
        <v>4</v>
      </c>
      <c r="J64" s="13">
        <v>3</v>
      </c>
      <c r="K64">
        <f t="shared" si="2"/>
        <v>2.2360679774997898</v>
      </c>
    </row>
    <row r="65" spans="6:11" x14ac:dyDescent="0.3">
      <c r="H65" t="s">
        <v>6</v>
      </c>
      <c r="I65" s="13">
        <v>13</v>
      </c>
      <c r="J65" s="13">
        <v>14</v>
      </c>
      <c r="K65">
        <f t="shared" si="2"/>
        <v>16.278820596099706</v>
      </c>
    </row>
    <row r="66" spans="6:11" x14ac:dyDescent="0.3">
      <c r="H66" t="s">
        <v>7</v>
      </c>
      <c r="I66" s="13">
        <v>14</v>
      </c>
      <c r="J66" s="13">
        <v>9</v>
      </c>
      <c r="K66">
        <f t="shared" si="2"/>
        <v>13.892443989449804</v>
      </c>
    </row>
    <row r="67" spans="6:11" x14ac:dyDescent="0.3">
      <c r="H67" t="s">
        <v>8</v>
      </c>
      <c r="I67" s="10">
        <v>8</v>
      </c>
      <c r="J67" s="10">
        <v>2</v>
      </c>
      <c r="K67">
        <f t="shared" si="2"/>
        <v>6</v>
      </c>
    </row>
    <row r="68" spans="6:11" x14ac:dyDescent="0.3">
      <c r="H68" t="s">
        <v>12</v>
      </c>
      <c r="I68" s="9">
        <f>(((32/3)*3)+13)/4</f>
        <v>11.25</v>
      </c>
      <c r="J68" s="9">
        <f>(((27/3)*3)+14)/4</f>
        <v>10.25</v>
      </c>
      <c r="K68">
        <f t="shared" si="2"/>
        <v>12.39455525624054</v>
      </c>
    </row>
    <row r="69" spans="6:11" x14ac:dyDescent="0.3">
      <c r="H69" t="s">
        <v>13</v>
      </c>
      <c r="I69" s="4">
        <f>(3*2+2)/3</f>
        <v>2.6666666666666665</v>
      </c>
      <c r="J69" s="4">
        <f>(2*2.5+2)/3</f>
        <v>2.3333333333333335</v>
      </c>
      <c r="K69">
        <f t="shared" si="2"/>
        <v>0.74535599249992979</v>
      </c>
    </row>
    <row r="70" spans="6:11" x14ac:dyDescent="0.3">
      <c r="H70" t="s">
        <v>14</v>
      </c>
      <c r="I70" s="10">
        <v>8</v>
      </c>
      <c r="J70" s="10">
        <v>2</v>
      </c>
      <c r="K70">
        <f t="shared" si="2"/>
        <v>6</v>
      </c>
    </row>
    <row r="73" spans="6:11" x14ac:dyDescent="0.3">
      <c r="I73" t="s">
        <v>0</v>
      </c>
      <c r="J73" t="s">
        <v>1</v>
      </c>
    </row>
    <row r="74" spans="6:11" x14ac:dyDescent="0.3">
      <c r="H74" t="s">
        <v>2</v>
      </c>
      <c r="I74" s="4">
        <v>2</v>
      </c>
      <c r="J74" s="4">
        <v>2</v>
      </c>
      <c r="K74">
        <f>SQRT(($I$62-I74)^2+($J$62-J74)^2)</f>
        <v>9.8488578017961039</v>
      </c>
    </row>
    <row r="75" spans="6:11" x14ac:dyDescent="0.3">
      <c r="H75" t="s">
        <v>3</v>
      </c>
      <c r="I75" s="9">
        <v>6</v>
      </c>
      <c r="J75" s="9">
        <v>11</v>
      </c>
      <c r="K75">
        <f t="shared" ref="K75:K83" si="3">SQRT(($I$62-I75)^2+($J$62-J75)^2)</f>
        <v>0</v>
      </c>
    </row>
    <row r="76" spans="6:11" x14ac:dyDescent="0.3">
      <c r="F76" t="s">
        <v>18</v>
      </c>
      <c r="G76">
        <v>5</v>
      </c>
      <c r="H76" t="s">
        <v>4</v>
      </c>
      <c r="I76" s="13">
        <v>12</v>
      </c>
      <c r="J76" s="13">
        <v>7</v>
      </c>
      <c r="K76">
        <f t="shared" si="3"/>
        <v>7.2111025509279782</v>
      </c>
    </row>
    <row r="77" spans="6:11" x14ac:dyDescent="0.3">
      <c r="F77" t="s">
        <v>19</v>
      </c>
      <c r="G77">
        <v>3</v>
      </c>
      <c r="H77" t="s">
        <v>5</v>
      </c>
      <c r="I77" s="13">
        <v>4</v>
      </c>
      <c r="J77" s="13">
        <v>3</v>
      </c>
      <c r="K77">
        <f t="shared" si="3"/>
        <v>8.2462112512353212</v>
      </c>
    </row>
    <row r="78" spans="6:11" x14ac:dyDescent="0.3">
      <c r="F78" t="s">
        <v>20</v>
      </c>
      <c r="G78">
        <v>1</v>
      </c>
      <c r="H78" t="s">
        <v>6</v>
      </c>
      <c r="I78" s="13">
        <v>13</v>
      </c>
      <c r="J78" s="13">
        <v>14</v>
      </c>
      <c r="K78">
        <f t="shared" si="3"/>
        <v>7.6157731058639087</v>
      </c>
    </row>
    <row r="79" spans="6:11" x14ac:dyDescent="0.3">
      <c r="H79" t="s">
        <v>7</v>
      </c>
      <c r="I79" s="13">
        <v>14</v>
      </c>
      <c r="J79" s="13">
        <v>9</v>
      </c>
      <c r="K79">
        <f t="shared" si="3"/>
        <v>8.2462112512353212</v>
      </c>
    </row>
    <row r="80" spans="6:11" x14ac:dyDescent="0.3">
      <c r="H80" t="s">
        <v>8</v>
      </c>
      <c r="I80" s="10">
        <v>8</v>
      </c>
      <c r="J80" s="10">
        <v>2</v>
      </c>
      <c r="K80">
        <f t="shared" si="3"/>
        <v>9.2195444572928871</v>
      </c>
    </row>
    <row r="81" spans="6:11" x14ac:dyDescent="0.3">
      <c r="H81" t="s">
        <v>12</v>
      </c>
      <c r="I81" s="9">
        <f>(11.25*4+6)/5</f>
        <v>10.199999999999999</v>
      </c>
      <c r="J81" s="9">
        <f>(10.25*4+11)/5</f>
        <v>10.4</v>
      </c>
      <c r="K81">
        <f t="shared" si="3"/>
        <v>4.2426406871192839</v>
      </c>
    </row>
    <row r="82" spans="6:11" x14ac:dyDescent="0.3">
      <c r="H82" t="s">
        <v>13</v>
      </c>
      <c r="I82" s="4">
        <f>(3*2+2)/3</f>
        <v>2.6666666666666665</v>
      </c>
      <c r="J82" s="4">
        <f>(2*2.5+2)/3</f>
        <v>2.3333333333333335</v>
      </c>
      <c r="K82">
        <f t="shared" si="3"/>
        <v>9.2855921847894116</v>
      </c>
    </row>
    <row r="83" spans="6:11" x14ac:dyDescent="0.3">
      <c r="H83" t="s">
        <v>14</v>
      </c>
      <c r="I83" s="10">
        <v>8</v>
      </c>
      <c r="J83" s="10">
        <v>2</v>
      </c>
      <c r="K83">
        <f t="shared" si="3"/>
        <v>9.2195444572928871</v>
      </c>
    </row>
    <row r="85" spans="6:11" x14ac:dyDescent="0.3">
      <c r="I85" t="s">
        <v>0</v>
      </c>
      <c r="J85" t="s">
        <v>1</v>
      </c>
    </row>
    <row r="86" spans="6:11" x14ac:dyDescent="0.3">
      <c r="H86" t="s">
        <v>2</v>
      </c>
      <c r="I86" s="4">
        <v>2</v>
      </c>
      <c r="J86" s="4">
        <v>2</v>
      </c>
      <c r="K86">
        <f>SQRT(($I$88-I74)^2+($J$88-J74)^2)</f>
        <v>11.180339887498949</v>
      </c>
    </row>
    <row r="87" spans="6:11" x14ac:dyDescent="0.3">
      <c r="F87" t="s">
        <v>18</v>
      </c>
      <c r="G87">
        <v>6</v>
      </c>
      <c r="H87" t="s">
        <v>3</v>
      </c>
      <c r="I87" s="9">
        <v>6</v>
      </c>
      <c r="J87" s="9">
        <v>11</v>
      </c>
      <c r="K87">
        <f t="shared" ref="K87:K94" si="4">SQRT(($I$88-I75)^2+($J$88-J75)^2)</f>
        <v>7.2111025509279782</v>
      </c>
    </row>
    <row r="88" spans="6:11" x14ac:dyDescent="0.3">
      <c r="F88" t="s">
        <v>19</v>
      </c>
      <c r="G88">
        <v>3</v>
      </c>
      <c r="H88" t="s">
        <v>4</v>
      </c>
      <c r="I88" s="9">
        <v>12</v>
      </c>
      <c r="J88" s="9">
        <v>7</v>
      </c>
      <c r="K88">
        <f t="shared" si="4"/>
        <v>0</v>
      </c>
    </row>
    <row r="89" spans="6:11" x14ac:dyDescent="0.3">
      <c r="F89" t="s">
        <v>20</v>
      </c>
      <c r="G89">
        <v>1</v>
      </c>
      <c r="H89" t="s">
        <v>5</v>
      </c>
      <c r="I89" s="13">
        <v>4</v>
      </c>
      <c r="J89" s="13">
        <v>3</v>
      </c>
      <c r="K89">
        <f t="shared" si="4"/>
        <v>8.9442719099991592</v>
      </c>
    </row>
    <row r="90" spans="6:11" x14ac:dyDescent="0.3">
      <c r="H90" t="s">
        <v>6</v>
      </c>
      <c r="I90" s="13">
        <v>13</v>
      </c>
      <c r="J90" s="13">
        <v>14</v>
      </c>
      <c r="K90">
        <f t="shared" si="4"/>
        <v>7.0710678118654755</v>
      </c>
    </row>
    <row r="91" spans="6:11" x14ac:dyDescent="0.3">
      <c r="H91" t="s">
        <v>7</v>
      </c>
      <c r="I91" s="13">
        <v>14</v>
      </c>
      <c r="J91" s="13">
        <v>9</v>
      </c>
      <c r="K91">
        <f t="shared" si="4"/>
        <v>2.8284271247461903</v>
      </c>
    </row>
    <row r="92" spans="6:11" x14ac:dyDescent="0.3">
      <c r="H92" t="s">
        <v>8</v>
      </c>
      <c r="I92" s="10">
        <v>8</v>
      </c>
      <c r="J92" s="10">
        <v>2</v>
      </c>
      <c r="K92">
        <f t="shared" si="4"/>
        <v>6.4031242374328485</v>
      </c>
    </row>
    <row r="93" spans="6:11" x14ac:dyDescent="0.3">
      <c r="H93" t="s">
        <v>12</v>
      </c>
      <c r="I93" s="9">
        <f>(10.2*5+12)/6</f>
        <v>10.5</v>
      </c>
      <c r="J93" s="9">
        <f>(10.4*5+7)/6</f>
        <v>9.8333333333333339</v>
      </c>
      <c r="K93">
        <f t="shared" si="4"/>
        <v>3.8470768123342696</v>
      </c>
    </row>
    <row r="94" spans="6:11" x14ac:dyDescent="0.3">
      <c r="H94" t="s">
        <v>13</v>
      </c>
      <c r="I94" s="4">
        <f>(3*2+2)/3</f>
        <v>2.6666666666666665</v>
      </c>
      <c r="J94" s="4">
        <f>(2*2.5+2)/3</f>
        <v>2.3333333333333335</v>
      </c>
      <c r="K94">
        <f t="shared" si="4"/>
        <v>10.43498389499902</v>
      </c>
    </row>
    <row r="95" spans="6:11" x14ac:dyDescent="0.3">
      <c r="H95" t="s">
        <v>14</v>
      </c>
      <c r="I95" s="10">
        <v>8</v>
      </c>
      <c r="J95" s="10">
        <v>2</v>
      </c>
      <c r="K95">
        <f>SQRT(($I$88-I83)^2+($J$88-J83)^2)</f>
        <v>6.4031242374328485</v>
      </c>
    </row>
    <row r="98" spans="6:11" x14ac:dyDescent="0.3">
      <c r="I98" t="s">
        <v>0</v>
      </c>
      <c r="J98" t="s">
        <v>1</v>
      </c>
    </row>
    <row r="99" spans="6:11" x14ac:dyDescent="0.3">
      <c r="H99" t="s">
        <v>2</v>
      </c>
      <c r="I99" s="4">
        <v>2</v>
      </c>
      <c r="J99" s="4">
        <v>2</v>
      </c>
      <c r="K99">
        <f>SQRT(($I$89-I99)^2+($J$89-J99)^2)</f>
        <v>2.2360679774997898</v>
      </c>
    </row>
    <row r="100" spans="6:11" x14ac:dyDescent="0.3">
      <c r="F100" t="s">
        <v>18</v>
      </c>
      <c r="G100">
        <v>6</v>
      </c>
      <c r="H100" t="s">
        <v>3</v>
      </c>
      <c r="I100" s="9">
        <v>6</v>
      </c>
      <c r="J100" s="9">
        <v>11</v>
      </c>
      <c r="K100">
        <f t="shared" ref="K100:K108" si="5">SQRT(($I$89-I100)^2+($J$89-J100)^2)</f>
        <v>8.2462112512353212</v>
      </c>
    </row>
    <row r="101" spans="6:11" x14ac:dyDescent="0.3">
      <c r="F101" t="s">
        <v>19</v>
      </c>
      <c r="G101">
        <v>4</v>
      </c>
      <c r="H101" t="s">
        <v>4</v>
      </c>
      <c r="I101" s="9">
        <v>12</v>
      </c>
      <c r="J101" s="9">
        <v>7</v>
      </c>
      <c r="K101">
        <f t="shared" si="5"/>
        <v>8.9442719099991592</v>
      </c>
    </row>
    <row r="102" spans="6:11" x14ac:dyDescent="0.3">
      <c r="F102" t="s">
        <v>20</v>
      </c>
      <c r="G102">
        <v>1</v>
      </c>
      <c r="H102" t="s">
        <v>5</v>
      </c>
      <c r="I102" s="4">
        <v>4</v>
      </c>
      <c r="J102" s="4">
        <v>3</v>
      </c>
      <c r="K102">
        <f t="shared" si="5"/>
        <v>0</v>
      </c>
    </row>
    <row r="103" spans="6:11" x14ac:dyDescent="0.3">
      <c r="H103" t="s">
        <v>6</v>
      </c>
      <c r="I103" s="13">
        <v>13</v>
      </c>
      <c r="J103" s="13">
        <v>14</v>
      </c>
      <c r="K103">
        <f t="shared" si="5"/>
        <v>14.212670403551895</v>
      </c>
    </row>
    <row r="104" spans="6:11" x14ac:dyDescent="0.3">
      <c r="H104" t="s">
        <v>7</v>
      </c>
      <c r="I104" s="13">
        <v>14</v>
      </c>
      <c r="J104" s="13">
        <v>9</v>
      </c>
      <c r="K104">
        <f t="shared" si="5"/>
        <v>11.661903789690601</v>
      </c>
    </row>
    <row r="105" spans="6:11" x14ac:dyDescent="0.3">
      <c r="H105" t="s">
        <v>8</v>
      </c>
      <c r="I105" s="10">
        <v>8</v>
      </c>
      <c r="J105" s="10">
        <v>2</v>
      </c>
      <c r="K105">
        <f t="shared" si="5"/>
        <v>4.1231056256176606</v>
      </c>
    </row>
    <row r="106" spans="6:11" x14ac:dyDescent="0.3">
      <c r="H106" t="s">
        <v>12</v>
      </c>
      <c r="I106" s="9">
        <f>(10.2*5+12)/6</f>
        <v>10.5</v>
      </c>
      <c r="J106" s="9">
        <f>(10.4*5+7)/6</f>
        <v>9.8333333333333339</v>
      </c>
      <c r="K106">
        <f t="shared" si="5"/>
        <v>9.4310362338634057</v>
      </c>
    </row>
    <row r="107" spans="6:11" x14ac:dyDescent="0.3">
      <c r="H107" t="s">
        <v>13</v>
      </c>
      <c r="I107" s="4">
        <f>(2.67*3+4)/4</f>
        <v>3.0024999999999999</v>
      </c>
      <c r="J107" s="4">
        <f>(3*2.33+3)/4</f>
        <v>2.4975000000000001</v>
      </c>
      <c r="K107">
        <f t="shared" si="5"/>
        <v>1.1169209909389295</v>
      </c>
    </row>
    <row r="108" spans="6:11" x14ac:dyDescent="0.3">
      <c r="H108" t="s">
        <v>14</v>
      </c>
      <c r="I108" s="10">
        <v>8</v>
      </c>
      <c r="J108" s="10">
        <v>2</v>
      </c>
      <c r="K108">
        <f t="shared" si="5"/>
        <v>4.1231056256176606</v>
      </c>
    </row>
    <row r="111" spans="6:11" x14ac:dyDescent="0.3">
      <c r="I111" t="s">
        <v>0</v>
      </c>
      <c r="J111" t="s">
        <v>1</v>
      </c>
    </row>
    <row r="112" spans="6:11" x14ac:dyDescent="0.3">
      <c r="H112" t="s">
        <v>2</v>
      </c>
      <c r="I112" s="4">
        <v>2</v>
      </c>
      <c r="J112" s="4">
        <v>2</v>
      </c>
      <c r="K112">
        <f>SQRT(($I$116-I112)^2+($J$116-J112)^2)</f>
        <v>16.278820596099706</v>
      </c>
    </row>
    <row r="113" spans="6:11" x14ac:dyDescent="0.3">
      <c r="H113" t="s">
        <v>3</v>
      </c>
      <c r="I113" s="9">
        <v>6</v>
      </c>
      <c r="J113" s="9">
        <v>11</v>
      </c>
      <c r="K113">
        <f t="shared" ref="K113:K121" si="6">SQRT(($I$116-I113)^2+($J$116-J113)^2)</f>
        <v>7.6157731058639087</v>
      </c>
    </row>
    <row r="114" spans="6:11" x14ac:dyDescent="0.3">
      <c r="F114" t="s">
        <v>18</v>
      </c>
      <c r="G114">
        <v>7</v>
      </c>
      <c r="H114" t="s">
        <v>4</v>
      </c>
      <c r="I114" s="9">
        <v>12</v>
      </c>
      <c r="J114" s="9">
        <v>7</v>
      </c>
      <c r="K114">
        <f t="shared" si="6"/>
        <v>7.0710678118654755</v>
      </c>
    </row>
    <row r="115" spans="6:11" x14ac:dyDescent="0.3">
      <c r="F115" t="s">
        <v>19</v>
      </c>
      <c r="G115">
        <v>4</v>
      </c>
      <c r="H115" t="s">
        <v>5</v>
      </c>
      <c r="I115" s="4">
        <v>4</v>
      </c>
      <c r="J115" s="4">
        <v>3</v>
      </c>
      <c r="K115">
        <f t="shared" si="6"/>
        <v>14.212670403551895</v>
      </c>
    </row>
    <row r="116" spans="6:11" x14ac:dyDescent="0.3">
      <c r="F116" t="s">
        <v>20</v>
      </c>
      <c r="G116">
        <v>1</v>
      </c>
      <c r="H116" t="s">
        <v>6</v>
      </c>
      <c r="I116" s="9">
        <v>13</v>
      </c>
      <c r="J116" s="9">
        <v>14</v>
      </c>
      <c r="K116">
        <f t="shared" si="6"/>
        <v>0</v>
      </c>
    </row>
    <row r="117" spans="6:11" x14ac:dyDescent="0.3">
      <c r="H117" t="s">
        <v>7</v>
      </c>
      <c r="I117" s="13">
        <v>14</v>
      </c>
      <c r="J117" s="13">
        <v>9</v>
      </c>
      <c r="K117">
        <f t="shared" si="6"/>
        <v>5.0990195135927845</v>
      </c>
    </row>
    <row r="118" spans="6:11" x14ac:dyDescent="0.3">
      <c r="H118" t="s">
        <v>8</v>
      </c>
      <c r="I118" s="10">
        <v>8</v>
      </c>
      <c r="J118" s="10">
        <v>2</v>
      </c>
      <c r="K118">
        <f t="shared" si="6"/>
        <v>13</v>
      </c>
    </row>
    <row r="119" spans="6:11" x14ac:dyDescent="0.3">
      <c r="H119" t="s">
        <v>12</v>
      </c>
      <c r="I119" s="9">
        <f>(10.5*6+13)/7</f>
        <v>10.857142857142858</v>
      </c>
      <c r="J119" s="9">
        <f>(9.83*6+14)/7</f>
        <v>10.425714285714287</v>
      </c>
      <c r="K119">
        <f t="shared" si="6"/>
        <v>4.1674158782200754</v>
      </c>
    </row>
    <row r="120" spans="6:11" x14ac:dyDescent="0.3">
      <c r="H120" t="s">
        <v>13</v>
      </c>
      <c r="I120" s="4">
        <f>(2.67*3+4)/4</f>
        <v>3.0024999999999999</v>
      </c>
      <c r="J120" s="4">
        <f>(3*2.33+3)/4</f>
        <v>2.4975000000000001</v>
      </c>
      <c r="K120">
        <f t="shared" si="6"/>
        <v>15.239997129264822</v>
      </c>
    </row>
    <row r="121" spans="6:11" x14ac:dyDescent="0.3">
      <c r="H121" t="s">
        <v>14</v>
      </c>
      <c r="I121" s="10">
        <v>8</v>
      </c>
      <c r="J121" s="10">
        <v>2</v>
      </c>
      <c r="K121">
        <f t="shared" si="6"/>
        <v>13</v>
      </c>
    </row>
    <row r="123" spans="6:11" x14ac:dyDescent="0.3">
      <c r="I123" t="s">
        <v>0</v>
      </c>
      <c r="J123" t="s">
        <v>1</v>
      </c>
    </row>
    <row r="124" spans="6:11" x14ac:dyDescent="0.3">
      <c r="H124" t="s">
        <v>2</v>
      </c>
      <c r="I124" s="4">
        <v>2</v>
      </c>
      <c r="J124" s="4">
        <v>2</v>
      </c>
      <c r="K124">
        <f>SQRT(($I$117-I124)^2+($J$117-J124)^2)</f>
        <v>13.892443989449804</v>
      </c>
    </row>
    <row r="125" spans="6:11" x14ac:dyDescent="0.3">
      <c r="H125" t="s">
        <v>3</v>
      </c>
      <c r="I125" s="9">
        <v>6</v>
      </c>
      <c r="J125" s="9">
        <v>11</v>
      </c>
      <c r="K125">
        <f t="shared" ref="K125:K133" si="7">SQRT(($I$117-I125)^2+($J$117-J125)^2)</f>
        <v>8.2462112512353212</v>
      </c>
    </row>
    <row r="126" spans="6:11" x14ac:dyDescent="0.3">
      <c r="F126" t="s">
        <v>18</v>
      </c>
      <c r="G126">
        <v>8</v>
      </c>
      <c r="H126" t="s">
        <v>4</v>
      </c>
      <c r="I126" s="9">
        <v>12</v>
      </c>
      <c r="J126" s="9">
        <v>7</v>
      </c>
      <c r="K126">
        <f t="shared" si="7"/>
        <v>2.8284271247461903</v>
      </c>
    </row>
    <row r="127" spans="6:11" x14ac:dyDescent="0.3">
      <c r="F127" t="s">
        <v>19</v>
      </c>
      <c r="G127">
        <v>4</v>
      </c>
      <c r="H127" t="s">
        <v>5</v>
      </c>
      <c r="I127" s="4">
        <v>4</v>
      </c>
      <c r="J127" s="4">
        <v>3</v>
      </c>
      <c r="K127">
        <f t="shared" si="7"/>
        <v>11.661903789690601</v>
      </c>
    </row>
    <row r="128" spans="6:11" x14ac:dyDescent="0.3">
      <c r="F128" t="s">
        <v>20</v>
      </c>
      <c r="G128">
        <v>1</v>
      </c>
      <c r="H128" t="s">
        <v>6</v>
      </c>
      <c r="I128" s="9">
        <v>13</v>
      </c>
      <c r="J128" s="9">
        <v>14</v>
      </c>
      <c r="K128">
        <f t="shared" si="7"/>
        <v>5.0990195135927845</v>
      </c>
    </row>
    <row r="129" spans="6:11" x14ac:dyDescent="0.3">
      <c r="H129" t="s">
        <v>7</v>
      </c>
      <c r="I129" s="9">
        <v>14</v>
      </c>
      <c r="J129" s="9">
        <v>9</v>
      </c>
      <c r="K129">
        <f t="shared" si="7"/>
        <v>0</v>
      </c>
    </row>
    <row r="130" spans="6:11" x14ac:dyDescent="0.3">
      <c r="H130" t="s">
        <v>8</v>
      </c>
      <c r="I130" s="10">
        <v>8</v>
      </c>
      <c r="J130" s="10">
        <v>2</v>
      </c>
      <c r="K130">
        <f t="shared" si="7"/>
        <v>9.2195444572928871</v>
      </c>
    </row>
    <row r="131" spans="6:11" x14ac:dyDescent="0.3">
      <c r="H131" t="s">
        <v>12</v>
      </c>
      <c r="I131" s="9">
        <f>(10.86*7+14)/8</f>
        <v>11.2525</v>
      </c>
      <c r="J131" s="9">
        <f>(10.43*7+9)/8</f>
        <v>10.251249999999999</v>
      </c>
      <c r="K131">
        <f t="shared" si="7"/>
        <v>3.0190036125351027</v>
      </c>
    </row>
    <row r="132" spans="6:11" x14ac:dyDescent="0.3">
      <c r="H132" t="s">
        <v>13</v>
      </c>
      <c r="I132" s="4">
        <f>(2.67*3+4)/4</f>
        <v>3.0024999999999999</v>
      </c>
      <c r="J132" s="4">
        <f>(3*2.33+3)/4</f>
        <v>2.4975000000000001</v>
      </c>
      <c r="K132">
        <f t="shared" si="7"/>
        <v>12.77605230499625</v>
      </c>
    </row>
    <row r="133" spans="6:11" x14ac:dyDescent="0.3">
      <c r="H133" t="s">
        <v>14</v>
      </c>
      <c r="I133" s="10">
        <v>8</v>
      </c>
      <c r="J133" s="10">
        <v>2</v>
      </c>
      <c r="K133">
        <f t="shared" si="7"/>
        <v>9.2195444572928871</v>
      </c>
    </row>
    <row r="135" spans="6:11" x14ac:dyDescent="0.3">
      <c r="I135" t="s">
        <v>16</v>
      </c>
      <c r="J135" t="s">
        <v>17</v>
      </c>
    </row>
    <row r="138" spans="6:11" x14ac:dyDescent="0.3">
      <c r="I138" t="s">
        <v>0</v>
      </c>
      <c r="J138" t="s">
        <v>1</v>
      </c>
    </row>
    <row r="139" spans="6:11" x14ac:dyDescent="0.3">
      <c r="H139" t="s">
        <v>2</v>
      </c>
      <c r="I139" s="4">
        <v>2</v>
      </c>
      <c r="J139" s="4">
        <v>2</v>
      </c>
      <c r="K139">
        <f>SQRT(($I$139-I139)^2+($J$139-J139)^2)</f>
        <v>0</v>
      </c>
    </row>
    <row r="140" spans="6:11" x14ac:dyDescent="0.3">
      <c r="H140" t="s">
        <v>3</v>
      </c>
      <c r="I140" s="13">
        <v>6</v>
      </c>
      <c r="J140" s="13">
        <v>11</v>
      </c>
      <c r="K140">
        <f t="shared" ref="K140:K148" si="8">SQRT(($I$139-I140)^2+($J$139-J140)^2)</f>
        <v>9.8488578017961039</v>
      </c>
    </row>
    <row r="141" spans="6:11" x14ac:dyDescent="0.3">
      <c r="F141" t="s">
        <v>18</v>
      </c>
      <c r="G141">
        <v>8</v>
      </c>
      <c r="H141" t="s">
        <v>4</v>
      </c>
      <c r="I141" s="13">
        <v>12</v>
      </c>
      <c r="J141" s="13">
        <v>7</v>
      </c>
      <c r="K141">
        <f t="shared" si="8"/>
        <v>11.180339887498949</v>
      </c>
    </row>
    <row r="142" spans="6:11" x14ac:dyDescent="0.3">
      <c r="F142" t="s">
        <v>19</v>
      </c>
      <c r="G142">
        <v>5</v>
      </c>
      <c r="H142" t="s">
        <v>5</v>
      </c>
      <c r="I142" s="13">
        <v>4</v>
      </c>
      <c r="J142" s="13">
        <v>3</v>
      </c>
      <c r="K142">
        <f t="shared" si="8"/>
        <v>2.2360679774997898</v>
      </c>
    </row>
    <row r="143" spans="6:11" x14ac:dyDescent="0.3">
      <c r="F143" t="s">
        <v>20</v>
      </c>
      <c r="G143">
        <v>1</v>
      </c>
      <c r="H143" t="s">
        <v>6</v>
      </c>
      <c r="I143" s="13">
        <v>13</v>
      </c>
      <c r="J143" s="13">
        <v>14</v>
      </c>
      <c r="K143">
        <f t="shared" si="8"/>
        <v>16.278820596099706</v>
      </c>
    </row>
    <row r="144" spans="6:11" x14ac:dyDescent="0.3">
      <c r="H144" t="s">
        <v>7</v>
      </c>
      <c r="I144" s="13">
        <v>14</v>
      </c>
      <c r="J144" s="13">
        <v>9</v>
      </c>
      <c r="K144">
        <f t="shared" si="8"/>
        <v>13.892443989449804</v>
      </c>
    </row>
    <row r="145" spans="6:11" x14ac:dyDescent="0.3">
      <c r="H145" t="s">
        <v>8</v>
      </c>
      <c r="I145" s="10">
        <v>8</v>
      </c>
      <c r="J145" s="10">
        <v>2</v>
      </c>
      <c r="K145">
        <f t="shared" si="8"/>
        <v>6</v>
      </c>
    </row>
    <row r="146" spans="6:11" x14ac:dyDescent="0.3">
      <c r="H146" t="s">
        <v>12</v>
      </c>
      <c r="I146" s="9">
        <f>(10.86*7+14)/8</f>
        <v>11.2525</v>
      </c>
      <c r="J146" s="9">
        <f>(10.43*7+9)/8</f>
        <v>10.251249999999999</v>
      </c>
      <c r="K146">
        <f t="shared" si="8"/>
        <v>12.397253034946893</v>
      </c>
    </row>
    <row r="147" spans="6:11" x14ac:dyDescent="0.3">
      <c r="H147" t="s">
        <v>13</v>
      </c>
      <c r="I147" s="4">
        <f>(3*4+2)/5</f>
        <v>2.8</v>
      </c>
      <c r="J147" s="4">
        <f>(4*2.5+2)/5</f>
        <v>2.4</v>
      </c>
      <c r="K147">
        <f t="shared" si="8"/>
        <v>0.89442719099991563</v>
      </c>
    </row>
    <row r="148" spans="6:11" x14ac:dyDescent="0.3">
      <c r="H148" t="s">
        <v>14</v>
      </c>
      <c r="I148" s="10">
        <v>8</v>
      </c>
      <c r="J148" s="10">
        <v>2</v>
      </c>
      <c r="K148">
        <f t="shared" si="8"/>
        <v>6</v>
      </c>
    </row>
    <row r="152" spans="6:11" x14ac:dyDescent="0.3">
      <c r="I152" t="s">
        <v>0</v>
      </c>
      <c r="J152" t="s">
        <v>1</v>
      </c>
    </row>
    <row r="153" spans="6:11" x14ac:dyDescent="0.3">
      <c r="H153" t="s">
        <v>2</v>
      </c>
      <c r="I153" s="4">
        <v>2</v>
      </c>
      <c r="J153" s="4">
        <v>2</v>
      </c>
      <c r="K153">
        <f>SQRT(($I$140-I153)^2+($J$140-J153)^2)</f>
        <v>9.8488578017961039</v>
      </c>
    </row>
    <row r="154" spans="6:11" x14ac:dyDescent="0.3">
      <c r="H154" t="s">
        <v>3</v>
      </c>
      <c r="I154" s="9">
        <v>6</v>
      </c>
      <c r="J154" s="9">
        <v>11</v>
      </c>
      <c r="K154">
        <f t="shared" ref="K154:K162" si="9">SQRT(($I$140-I154)^2+($J$140-J154)^2)</f>
        <v>0</v>
      </c>
    </row>
    <row r="155" spans="6:11" x14ac:dyDescent="0.3">
      <c r="H155" t="s">
        <v>4</v>
      </c>
      <c r="I155" s="13">
        <v>12</v>
      </c>
      <c r="J155" s="13">
        <v>7</v>
      </c>
      <c r="K155">
        <f t="shared" si="9"/>
        <v>7.2111025509279782</v>
      </c>
    </row>
    <row r="156" spans="6:11" x14ac:dyDescent="0.3">
      <c r="F156" t="s">
        <v>18</v>
      </c>
      <c r="G156">
        <v>9</v>
      </c>
      <c r="H156" t="s">
        <v>5</v>
      </c>
      <c r="I156" s="13">
        <v>4</v>
      </c>
      <c r="J156" s="13">
        <v>3</v>
      </c>
      <c r="K156">
        <f t="shared" si="9"/>
        <v>8.2462112512353212</v>
      </c>
    </row>
    <row r="157" spans="6:11" x14ac:dyDescent="0.3">
      <c r="F157" t="s">
        <v>19</v>
      </c>
      <c r="G157">
        <v>5</v>
      </c>
      <c r="H157" t="s">
        <v>6</v>
      </c>
      <c r="I157" s="13">
        <v>13</v>
      </c>
      <c r="J157" s="13">
        <v>14</v>
      </c>
      <c r="K157">
        <f t="shared" si="9"/>
        <v>7.6157731058639087</v>
      </c>
    </row>
    <row r="158" spans="6:11" x14ac:dyDescent="0.3">
      <c r="F158" t="s">
        <v>20</v>
      </c>
      <c r="G158">
        <v>1</v>
      </c>
      <c r="H158" t="s">
        <v>7</v>
      </c>
      <c r="I158" s="13">
        <v>14</v>
      </c>
      <c r="J158" s="13">
        <v>9</v>
      </c>
      <c r="K158">
        <f t="shared" si="9"/>
        <v>8.2462112512353212</v>
      </c>
    </row>
    <row r="159" spans="6:11" x14ac:dyDescent="0.3">
      <c r="H159" t="s">
        <v>8</v>
      </c>
      <c r="I159" s="10">
        <v>8</v>
      </c>
      <c r="J159" s="10">
        <v>2</v>
      </c>
      <c r="K159">
        <f t="shared" si="9"/>
        <v>9.2195444572928871</v>
      </c>
    </row>
    <row r="160" spans="6:11" x14ac:dyDescent="0.3">
      <c r="H160" t="s">
        <v>12</v>
      </c>
      <c r="I160" s="9">
        <f>(11.25*8+6)/9</f>
        <v>10.666666666666666</v>
      </c>
      <c r="J160" s="9">
        <f>(10.25*8+11)/9</f>
        <v>10.333333333333334</v>
      </c>
      <c r="K160">
        <f t="shared" si="9"/>
        <v>4.7140452079103161</v>
      </c>
    </row>
    <row r="161" spans="6:11" x14ac:dyDescent="0.3">
      <c r="H161" t="s">
        <v>13</v>
      </c>
      <c r="I161" s="4">
        <f>(3*4+2)/5</f>
        <v>2.8</v>
      </c>
      <c r="J161" s="4">
        <f>(4*2.5+2)/5</f>
        <v>2.4</v>
      </c>
      <c r="K161">
        <f t="shared" si="9"/>
        <v>9.1760557975635688</v>
      </c>
    </row>
    <row r="162" spans="6:11" x14ac:dyDescent="0.3">
      <c r="H162" t="s">
        <v>14</v>
      </c>
      <c r="I162" s="10">
        <v>8</v>
      </c>
      <c r="J162" s="10">
        <v>2</v>
      </c>
      <c r="K162">
        <f t="shared" si="9"/>
        <v>9.2195444572928871</v>
      </c>
    </row>
    <row r="166" spans="6:11" x14ac:dyDescent="0.3">
      <c r="I166" t="s">
        <v>0</v>
      </c>
      <c r="J166" t="s">
        <v>1</v>
      </c>
    </row>
    <row r="167" spans="6:11" x14ac:dyDescent="0.3">
      <c r="H167" t="s">
        <v>2</v>
      </c>
      <c r="I167" s="4">
        <v>2</v>
      </c>
      <c r="J167" s="4">
        <v>2</v>
      </c>
      <c r="K167">
        <f>SQRT(($I$141-I167)^2+($J$141-J167)^2)</f>
        <v>11.180339887498949</v>
      </c>
    </row>
    <row r="168" spans="6:11" x14ac:dyDescent="0.3">
      <c r="H168" t="s">
        <v>3</v>
      </c>
      <c r="I168" s="9">
        <v>6</v>
      </c>
      <c r="J168" s="9">
        <v>11</v>
      </c>
      <c r="K168">
        <f t="shared" ref="K168:K176" si="10">SQRT(($I$141-I168)^2+($J$141-J168)^2)</f>
        <v>7.2111025509279782</v>
      </c>
    </row>
    <row r="169" spans="6:11" x14ac:dyDescent="0.3">
      <c r="H169" t="s">
        <v>4</v>
      </c>
      <c r="I169" s="9">
        <v>12</v>
      </c>
      <c r="J169" s="9">
        <v>7</v>
      </c>
      <c r="K169">
        <f t="shared" si="10"/>
        <v>0</v>
      </c>
    </row>
    <row r="170" spans="6:11" x14ac:dyDescent="0.3">
      <c r="F170" t="s">
        <v>18</v>
      </c>
      <c r="G170">
        <v>10</v>
      </c>
      <c r="H170" t="s">
        <v>5</v>
      </c>
      <c r="I170" s="13">
        <v>4</v>
      </c>
      <c r="J170" s="13">
        <v>3</v>
      </c>
      <c r="K170">
        <f t="shared" si="10"/>
        <v>8.9442719099991592</v>
      </c>
    </row>
    <row r="171" spans="6:11" x14ac:dyDescent="0.3">
      <c r="F171" t="s">
        <v>19</v>
      </c>
      <c r="G171">
        <v>5</v>
      </c>
      <c r="H171" t="s">
        <v>6</v>
      </c>
      <c r="I171" s="13">
        <v>13</v>
      </c>
      <c r="J171" s="13">
        <v>14</v>
      </c>
      <c r="K171">
        <f t="shared" si="10"/>
        <v>7.0710678118654755</v>
      </c>
    </row>
    <row r="172" spans="6:11" x14ac:dyDescent="0.3">
      <c r="F172" t="s">
        <v>20</v>
      </c>
      <c r="G172">
        <v>1</v>
      </c>
      <c r="H172" t="s">
        <v>7</v>
      </c>
      <c r="I172" s="13">
        <v>14</v>
      </c>
      <c r="J172" s="13">
        <v>9</v>
      </c>
      <c r="K172">
        <f t="shared" si="10"/>
        <v>2.8284271247461903</v>
      </c>
    </row>
    <row r="173" spans="6:11" x14ac:dyDescent="0.3">
      <c r="H173" t="s">
        <v>8</v>
      </c>
      <c r="I173" s="10">
        <v>8</v>
      </c>
      <c r="J173" s="10">
        <v>2</v>
      </c>
      <c r="K173">
        <f t="shared" si="10"/>
        <v>6.4031242374328485</v>
      </c>
    </row>
    <row r="174" spans="6:11" x14ac:dyDescent="0.3">
      <c r="H174" t="s">
        <v>12</v>
      </c>
      <c r="I174" s="9">
        <f>(10.67*9+12)/10</f>
        <v>10.803000000000001</v>
      </c>
      <c r="J174" s="9">
        <f>(10.33*9+7)/10</f>
        <v>9.9969999999999999</v>
      </c>
      <c r="K174">
        <f t="shared" si="10"/>
        <v>3.22719971492314</v>
      </c>
    </row>
    <row r="175" spans="6:11" x14ac:dyDescent="0.3">
      <c r="H175" t="s">
        <v>13</v>
      </c>
      <c r="I175" s="4">
        <f>(3*4+2)/5</f>
        <v>2.8</v>
      </c>
      <c r="J175" s="4">
        <f>(4*2.5+2)/5</f>
        <v>2.4</v>
      </c>
      <c r="K175">
        <f t="shared" si="10"/>
        <v>10.285912696499032</v>
      </c>
    </row>
    <row r="176" spans="6:11" x14ac:dyDescent="0.3">
      <c r="H176" t="s">
        <v>14</v>
      </c>
      <c r="I176" s="10">
        <v>8</v>
      </c>
      <c r="J176" s="10">
        <v>2</v>
      </c>
      <c r="K176">
        <f t="shared" si="10"/>
        <v>6.4031242374328485</v>
      </c>
    </row>
    <row r="179" spans="6:11" x14ac:dyDescent="0.3">
      <c r="I179" t="s">
        <v>0</v>
      </c>
      <c r="J179" t="s">
        <v>1</v>
      </c>
    </row>
    <row r="180" spans="6:11" x14ac:dyDescent="0.3">
      <c r="H180" t="s">
        <v>2</v>
      </c>
      <c r="I180" s="4">
        <v>2</v>
      </c>
      <c r="J180" s="4">
        <v>2</v>
      </c>
      <c r="K180">
        <f>SQRT(($I$142-I180)^2+($J$142-J180)^2)</f>
        <v>2.2360679774997898</v>
      </c>
    </row>
    <row r="181" spans="6:11" x14ac:dyDescent="0.3">
      <c r="H181" t="s">
        <v>3</v>
      </c>
      <c r="I181" s="9">
        <v>6</v>
      </c>
      <c r="J181" s="9">
        <v>11</v>
      </c>
      <c r="K181">
        <f t="shared" ref="K181:K189" si="11">SQRT(($I$142-I181)^2+($J$142-J181)^2)</f>
        <v>8.2462112512353212</v>
      </c>
    </row>
    <row r="182" spans="6:11" x14ac:dyDescent="0.3">
      <c r="F182" t="s">
        <v>18</v>
      </c>
      <c r="G182">
        <v>10</v>
      </c>
      <c r="H182" t="s">
        <v>4</v>
      </c>
      <c r="I182" s="9">
        <v>12</v>
      </c>
      <c r="J182" s="9">
        <v>7</v>
      </c>
      <c r="K182">
        <f t="shared" si="11"/>
        <v>8.9442719099991592</v>
      </c>
    </row>
    <row r="183" spans="6:11" x14ac:dyDescent="0.3">
      <c r="F183" t="s">
        <v>19</v>
      </c>
      <c r="G183">
        <v>6</v>
      </c>
      <c r="H183" t="s">
        <v>5</v>
      </c>
      <c r="I183" s="4">
        <v>4</v>
      </c>
      <c r="J183" s="4">
        <v>3</v>
      </c>
      <c r="K183">
        <f t="shared" si="11"/>
        <v>0</v>
      </c>
    </row>
    <row r="184" spans="6:11" x14ac:dyDescent="0.3">
      <c r="F184" t="s">
        <v>20</v>
      </c>
      <c r="G184">
        <v>1</v>
      </c>
      <c r="H184" t="s">
        <v>6</v>
      </c>
      <c r="I184" s="13">
        <v>13</v>
      </c>
      <c r="J184" s="13">
        <v>14</v>
      </c>
      <c r="K184">
        <f t="shared" si="11"/>
        <v>14.212670403551895</v>
      </c>
    </row>
    <row r="185" spans="6:11" x14ac:dyDescent="0.3">
      <c r="H185" t="s">
        <v>7</v>
      </c>
      <c r="I185" s="13">
        <v>14</v>
      </c>
      <c r="J185" s="13">
        <v>9</v>
      </c>
      <c r="K185">
        <f t="shared" si="11"/>
        <v>11.661903789690601</v>
      </c>
    </row>
    <row r="186" spans="6:11" x14ac:dyDescent="0.3">
      <c r="H186" t="s">
        <v>8</v>
      </c>
      <c r="I186" s="10">
        <v>8</v>
      </c>
      <c r="J186" s="10">
        <v>2</v>
      </c>
      <c r="K186">
        <f t="shared" si="11"/>
        <v>4.1231056256176606</v>
      </c>
    </row>
    <row r="187" spans="6:11" x14ac:dyDescent="0.3">
      <c r="H187" t="s">
        <v>12</v>
      </c>
      <c r="I187" s="9">
        <f>(10.67*9+12)/10</f>
        <v>10.803000000000001</v>
      </c>
      <c r="J187" s="9">
        <f>(10.33*9+7)/10</f>
        <v>9.9969999999999999</v>
      </c>
      <c r="K187">
        <f t="shared" si="11"/>
        <v>9.7590377599433449</v>
      </c>
    </row>
    <row r="188" spans="6:11" x14ac:dyDescent="0.3">
      <c r="H188" t="s">
        <v>13</v>
      </c>
      <c r="I188" s="4">
        <f>(2.8*5+4)/6</f>
        <v>3</v>
      </c>
      <c r="J188" s="4">
        <f>(5*2.4+3)/6</f>
        <v>2.5</v>
      </c>
      <c r="K188">
        <f t="shared" si="11"/>
        <v>1.1180339887498949</v>
      </c>
    </row>
    <row r="189" spans="6:11" x14ac:dyDescent="0.3">
      <c r="H189" t="s">
        <v>14</v>
      </c>
      <c r="I189" s="10">
        <v>8</v>
      </c>
      <c r="J189" s="10">
        <v>2</v>
      </c>
      <c r="K189">
        <f t="shared" si="11"/>
        <v>4.1231056256176606</v>
      </c>
    </row>
    <row r="191" spans="6:11" x14ac:dyDescent="0.3">
      <c r="I191" t="s">
        <v>0</v>
      </c>
      <c r="J191" t="s">
        <v>1</v>
      </c>
    </row>
    <row r="192" spans="6:11" x14ac:dyDescent="0.3">
      <c r="H192" t="s">
        <v>2</v>
      </c>
      <c r="I192" s="4">
        <v>2</v>
      </c>
      <c r="J192" s="4">
        <v>2</v>
      </c>
      <c r="K192">
        <f>SQRT(($I$143-I192)^2+($J$143-J192)^2)</f>
        <v>16.278820596099706</v>
      </c>
    </row>
    <row r="193" spans="6:11" x14ac:dyDescent="0.3">
      <c r="H193" t="s">
        <v>3</v>
      </c>
      <c r="I193" s="9">
        <v>6</v>
      </c>
      <c r="J193" s="9">
        <v>11</v>
      </c>
      <c r="K193">
        <f t="shared" ref="K193:K201" si="12">SQRT(($I$143-I193)^2+($J$143-J193)^2)</f>
        <v>7.6157731058639087</v>
      </c>
    </row>
    <row r="194" spans="6:11" x14ac:dyDescent="0.3">
      <c r="F194" t="s">
        <v>18</v>
      </c>
      <c r="G194">
        <v>11</v>
      </c>
      <c r="H194" t="s">
        <v>4</v>
      </c>
      <c r="I194" s="9">
        <v>12</v>
      </c>
      <c r="J194" s="9">
        <v>7</v>
      </c>
      <c r="K194">
        <f t="shared" si="12"/>
        <v>7.0710678118654755</v>
      </c>
    </row>
    <row r="195" spans="6:11" x14ac:dyDescent="0.3">
      <c r="F195" t="s">
        <v>19</v>
      </c>
      <c r="G195">
        <v>6</v>
      </c>
      <c r="H195" t="s">
        <v>5</v>
      </c>
      <c r="I195" s="4">
        <v>4</v>
      </c>
      <c r="J195" s="4">
        <v>3</v>
      </c>
      <c r="K195">
        <f t="shared" si="12"/>
        <v>14.212670403551895</v>
      </c>
    </row>
    <row r="196" spans="6:11" x14ac:dyDescent="0.3">
      <c r="F196" t="s">
        <v>20</v>
      </c>
      <c r="G196">
        <v>1</v>
      </c>
      <c r="H196" t="s">
        <v>6</v>
      </c>
      <c r="I196" s="9">
        <v>13</v>
      </c>
      <c r="J196" s="9">
        <v>14</v>
      </c>
      <c r="K196">
        <f t="shared" si="12"/>
        <v>0</v>
      </c>
    </row>
    <row r="197" spans="6:11" x14ac:dyDescent="0.3">
      <c r="H197" t="s">
        <v>7</v>
      </c>
      <c r="I197" s="13">
        <v>14</v>
      </c>
      <c r="J197" s="13">
        <v>9</v>
      </c>
      <c r="K197">
        <f t="shared" si="12"/>
        <v>5.0990195135927845</v>
      </c>
    </row>
    <row r="198" spans="6:11" x14ac:dyDescent="0.3">
      <c r="H198" t="s">
        <v>8</v>
      </c>
      <c r="I198" s="10">
        <v>8</v>
      </c>
      <c r="J198" s="10">
        <v>2</v>
      </c>
      <c r="K198">
        <f t="shared" si="12"/>
        <v>13</v>
      </c>
    </row>
    <row r="199" spans="6:11" x14ac:dyDescent="0.3">
      <c r="H199" t="s">
        <v>12</v>
      </c>
      <c r="I199" s="9">
        <f>(10.8*10+13)/11</f>
        <v>11</v>
      </c>
      <c r="J199" s="9">
        <f>(10*10+14)/11</f>
        <v>10.363636363636363</v>
      </c>
      <c r="K199">
        <f t="shared" si="12"/>
        <v>4.1500771674593917</v>
      </c>
    </row>
    <row r="200" spans="6:11" x14ac:dyDescent="0.3">
      <c r="H200" t="s">
        <v>13</v>
      </c>
      <c r="I200" s="4">
        <f>(2.8*5+4)/6</f>
        <v>3</v>
      </c>
      <c r="J200" s="4">
        <f>(5*2.4+3)/6</f>
        <v>2.5</v>
      </c>
      <c r="K200">
        <f t="shared" si="12"/>
        <v>15.239750654128171</v>
      </c>
    </row>
    <row r="201" spans="6:11" x14ac:dyDescent="0.3">
      <c r="H201" t="s">
        <v>14</v>
      </c>
      <c r="I201" s="10">
        <v>8</v>
      </c>
      <c r="J201" s="10">
        <v>2</v>
      </c>
      <c r="K201">
        <f t="shared" si="12"/>
        <v>13</v>
      </c>
    </row>
    <row r="206" spans="6:11" x14ac:dyDescent="0.3">
      <c r="I206" t="s">
        <v>0</v>
      </c>
      <c r="J206" t="s">
        <v>1</v>
      </c>
    </row>
    <row r="207" spans="6:11" x14ac:dyDescent="0.3">
      <c r="H207" t="s">
        <v>2</v>
      </c>
      <c r="I207" s="4">
        <v>2</v>
      </c>
      <c r="J207" s="4">
        <v>2</v>
      </c>
      <c r="K207">
        <f>SQRT(($I$144-I207)^2+($J$144-J207)^2)</f>
        <v>13.892443989449804</v>
      </c>
    </row>
    <row r="208" spans="6:11" x14ac:dyDescent="0.3">
      <c r="H208" t="s">
        <v>3</v>
      </c>
      <c r="I208" s="9">
        <v>6</v>
      </c>
      <c r="J208" s="9">
        <v>11</v>
      </c>
      <c r="K208">
        <f t="shared" ref="K208:K216" si="13">SQRT(($I$144-I208)^2+($J$144-J208)^2)</f>
        <v>8.2462112512353212</v>
      </c>
    </row>
    <row r="209" spans="6:11" x14ac:dyDescent="0.3">
      <c r="H209" t="s">
        <v>4</v>
      </c>
      <c r="I209" s="9">
        <v>12</v>
      </c>
      <c r="J209" s="9">
        <v>7</v>
      </c>
      <c r="K209">
        <f t="shared" si="13"/>
        <v>2.8284271247461903</v>
      </c>
    </row>
    <row r="210" spans="6:11" x14ac:dyDescent="0.3">
      <c r="F210" t="s">
        <v>18</v>
      </c>
      <c r="G210">
        <v>12</v>
      </c>
      <c r="H210" t="s">
        <v>5</v>
      </c>
      <c r="I210" s="4">
        <v>4</v>
      </c>
      <c r="J210" s="4">
        <v>3</v>
      </c>
      <c r="K210">
        <f t="shared" si="13"/>
        <v>11.661903789690601</v>
      </c>
    </row>
    <row r="211" spans="6:11" x14ac:dyDescent="0.3">
      <c r="F211" t="s">
        <v>19</v>
      </c>
      <c r="G211">
        <v>6</v>
      </c>
      <c r="H211" t="s">
        <v>6</v>
      </c>
      <c r="I211" s="9">
        <v>13</v>
      </c>
      <c r="J211" s="9">
        <v>14</v>
      </c>
      <c r="K211">
        <f t="shared" si="13"/>
        <v>5.0990195135927845</v>
      </c>
    </row>
    <row r="212" spans="6:11" x14ac:dyDescent="0.3">
      <c r="F212" t="s">
        <v>20</v>
      </c>
      <c r="G212">
        <v>1</v>
      </c>
      <c r="H212" t="s">
        <v>7</v>
      </c>
      <c r="I212" s="9">
        <v>14</v>
      </c>
      <c r="J212" s="9">
        <v>9</v>
      </c>
      <c r="K212">
        <f t="shared" si="13"/>
        <v>0</v>
      </c>
    </row>
    <row r="213" spans="6:11" x14ac:dyDescent="0.3">
      <c r="H213" t="s">
        <v>8</v>
      </c>
      <c r="I213" s="10">
        <v>8</v>
      </c>
      <c r="J213" s="10">
        <v>2</v>
      </c>
      <c r="K213">
        <f t="shared" si="13"/>
        <v>9.2195444572928871</v>
      </c>
    </row>
    <row r="214" spans="6:11" x14ac:dyDescent="0.3">
      <c r="H214" t="s">
        <v>12</v>
      </c>
      <c r="I214" s="9">
        <f>(11*11+14)/12</f>
        <v>11.25</v>
      </c>
      <c r="J214" s="9">
        <f>(10.36*11+9)/12</f>
        <v>10.246666666666666</v>
      </c>
      <c r="K214">
        <f t="shared" si="13"/>
        <v>3.0193836751525596</v>
      </c>
    </row>
    <row r="215" spans="6:11" x14ac:dyDescent="0.3">
      <c r="H215" t="s">
        <v>13</v>
      </c>
      <c r="I215" s="4">
        <f>(2.8*5+4)/6</f>
        <v>3</v>
      </c>
      <c r="J215" s="4">
        <f>(5*2.4+3)/6</f>
        <v>2.5</v>
      </c>
      <c r="K215">
        <f t="shared" si="13"/>
        <v>12.776932339180638</v>
      </c>
    </row>
    <row r="216" spans="6:11" x14ac:dyDescent="0.3">
      <c r="H216" t="s">
        <v>14</v>
      </c>
      <c r="I216" s="10">
        <v>8</v>
      </c>
      <c r="J216" s="10">
        <v>2</v>
      </c>
      <c r="K216">
        <f t="shared" si="13"/>
        <v>9.2195444572928871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2"/>
  <sheetViews>
    <sheetView zoomScale="90" zoomScaleNormal="90" workbookViewId="0">
      <selection activeCell="R3" sqref="R3"/>
    </sheetView>
  </sheetViews>
  <sheetFormatPr defaultRowHeight="14.4" x14ac:dyDescent="0.3"/>
  <sheetData>
    <row r="1" spans="1:8" x14ac:dyDescent="0.3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</row>
    <row r="2" spans="1:8" x14ac:dyDescent="0.3">
      <c r="A2" s="2">
        <v>1</v>
      </c>
      <c r="B2" s="1">
        <f ca="1">SQRT(SUM(($B$3-$B2)^2,($C$3-$C2)^2))</f>
        <v>0</v>
      </c>
      <c r="C2" s="1">
        <f ca="1">SQRT(SUM(($B$4-$B2)^2,($C$4-$C2)^2))</f>
        <v>9.8488578017961039</v>
      </c>
      <c r="D2" s="1">
        <f ca="1">SQRT(SUM(($B$5-$B2)^2,($C$5-$C2)^2))</f>
        <v>11.180339887498949</v>
      </c>
      <c r="E2" s="1">
        <f ca="1">SQRT(SUM(($B$6-$B2)^2,($C$6-$C2)^2))</f>
        <v>2.2360679774997898</v>
      </c>
      <c r="F2" s="1">
        <f ca="1">SQRT(SUM(($B$7-$B2)^2,($C$7-$C2)^2))</f>
        <v>16.278820596099706</v>
      </c>
      <c r="G2" s="1">
        <f ca="1">SQRT(SUM(($B$8-$B2)^2,($C$8-$C2)^2))</f>
        <v>13.892443989449804</v>
      </c>
      <c r="H2" s="1">
        <f ca="1">SQRT(SUM(($B$9-$B2)^2,($C$9-$C2)^2))</f>
        <v>6</v>
      </c>
    </row>
    <row r="3" spans="1:8" x14ac:dyDescent="0.3">
      <c r="A3" s="2">
        <v>2</v>
      </c>
      <c r="B3" s="1">
        <f t="shared" ref="B3:B8" ca="1" si="0">SQRT(SUM(($B$3-$B3)^2,($C$3-$C3)^2))</f>
        <v>9.8488578017961039</v>
      </c>
      <c r="C3" s="1">
        <f t="shared" ref="C3:C8" ca="1" si="1">SQRT(SUM(($B$4-$B3)^2,($C$4-$C3)^2))</f>
        <v>0</v>
      </c>
      <c r="D3" s="1">
        <f t="shared" ref="D3:D8" ca="1" si="2">SQRT(SUM(($B$5-$B3)^2,($C$5-$C3)^2))</f>
        <v>7.2111025509279782</v>
      </c>
      <c r="E3" s="1">
        <f t="shared" ref="E3:E8" ca="1" si="3">SQRT(SUM(($B$6-$B3)^2,($C$6-$C3)^2))</f>
        <v>8.2462112512353212</v>
      </c>
      <c r="F3" s="1">
        <f t="shared" ref="F3:F8" ca="1" si="4">SQRT(SUM(($B$7-$B3)^2,($C$7-$C3)^2))</f>
        <v>7.6157731058639087</v>
      </c>
      <c r="G3" s="1">
        <f t="shared" ref="G3:G8" ca="1" si="5">SQRT(SUM(($B$8-$B3)^2,($C$8-$C3)^2))</f>
        <v>8.2462112512353212</v>
      </c>
      <c r="H3" s="1">
        <f t="shared" ref="H3:H8" ca="1" si="6">SQRT(SUM(($B$9-$B3)^2,($C$9-$C3)^2))</f>
        <v>9.2195444572928871</v>
      </c>
    </row>
    <row r="4" spans="1:8" x14ac:dyDescent="0.3">
      <c r="A4" s="2">
        <v>3</v>
      </c>
      <c r="B4" s="1">
        <f t="shared" ca="1" si="0"/>
        <v>11.180339887498949</v>
      </c>
      <c r="C4" s="1">
        <f t="shared" ca="1" si="1"/>
        <v>7.2111025509279782</v>
      </c>
      <c r="D4" s="1">
        <f t="shared" ca="1" si="2"/>
        <v>0</v>
      </c>
      <c r="E4" s="1">
        <f t="shared" ca="1" si="3"/>
        <v>8.9442719099991592</v>
      </c>
      <c r="F4" s="1">
        <f t="shared" ca="1" si="4"/>
        <v>7.0710678118654755</v>
      </c>
      <c r="G4" s="1">
        <f t="shared" ca="1" si="5"/>
        <v>2.8284271247461903</v>
      </c>
      <c r="H4" s="1">
        <f t="shared" ca="1" si="6"/>
        <v>6.4031242374328485</v>
      </c>
    </row>
    <row r="5" spans="1:8" x14ac:dyDescent="0.3">
      <c r="A5" s="2">
        <v>4</v>
      </c>
      <c r="B5" s="3">
        <f t="shared" ca="1" si="0"/>
        <v>2.2360679774997898</v>
      </c>
      <c r="C5" s="1">
        <f t="shared" ca="1" si="1"/>
        <v>8.2462112512353212</v>
      </c>
      <c r="D5" s="1">
        <f t="shared" ca="1" si="2"/>
        <v>8.9442719099991592</v>
      </c>
      <c r="E5" s="1">
        <f t="shared" ca="1" si="3"/>
        <v>0</v>
      </c>
      <c r="F5" s="1">
        <f t="shared" ca="1" si="4"/>
        <v>14.212670403551895</v>
      </c>
      <c r="G5" s="1">
        <f t="shared" ca="1" si="5"/>
        <v>11.661903789690601</v>
      </c>
      <c r="H5" s="1">
        <f t="shared" ca="1" si="6"/>
        <v>4.1231056256176606</v>
      </c>
    </row>
    <row r="6" spans="1:8" x14ac:dyDescent="0.3">
      <c r="A6" s="2">
        <v>5</v>
      </c>
      <c r="B6" s="1">
        <f t="shared" ca="1" si="0"/>
        <v>16.278820596099706</v>
      </c>
      <c r="C6" s="1">
        <f t="shared" ca="1" si="1"/>
        <v>7.6157731058639087</v>
      </c>
      <c r="D6" s="1">
        <f t="shared" ca="1" si="2"/>
        <v>7.0710678118654755</v>
      </c>
      <c r="E6" s="1">
        <f t="shared" ca="1" si="3"/>
        <v>14.212670403551895</v>
      </c>
      <c r="F6" s="1">
        <f t="shared" ca="1" si="4"/>
        <v>0</v>
      </c>
      <c r="G6" s="1">
        <f t="shared" ca="1" si="5"/>
        <v>5.0990195135927845</v>
      </c>
      <c r="H6" s="1">
        <f ca="1">SQRT(SUM(($B$9-$B6)^2,($C$9-$C6)^2))</f>
        <v>0</v>
      </c>
    </row>
    <row r="7" spans="1:8" x14ac:dyDescent="0.3">
      <c r="A7" s="2">
        <v>6</v>
      </c>
      <c r="B7" s="1">
        <f t="shared" ca="1" si="0"/>
        <v>13.892443989449804</v>
      </c>
      <c r="C7" s="1">
        <f t="shared" ca="1" si="1"/>
        <v>8.2462112512353212</v>
      </c>
      <c r="D7" s="1">
        <f t="shared" ca="1" si="2"/>
        <v>2.8284271247461903</v>
      </c>
      <c r="E7" s="1">
        <f t="shared" ca="1" si="3"/>
        <v>11.661903789690601</v>
      </c>
      <c r="F7" s="1">
        <f t="shared" ca="1" si="4"/>
        <v>5.0990195135927845</v>
      </c>
      <c r="G7" s="1">
        <f t="shared" ca="1" si="5"/>
        <v>0</v>
      </c>
      <c r="H7" s="1">
        <f t="shared" ca="1" si="6"/>
        <v>9.2195444572928871</v>
      </c>
    </row>
    <row r="8" spans="1:8" x14ac:dyDescent="0.3">
      <c r="A8" s="2">
        <v>7</v>
      </c>
      <c r="B8" s="1">
        <f t="shared" ca="1" si="0"/>
        <v>6</v>
      </c>
      <c r="C8" s="1">
        <f t="shared" ca="1" si="1"/>
        <v>9.2195444572928871</v>
      </c>
      <c r="D8" s="1">
        <f t="shared" ca="1" si="2"/>
        <v>6.4031242374328485</v>
      </c>
      <c r="E8" s="1">
        <f t="shared" ca="1" si="3"/>
        <v>4.1231056256176606</v>
      </c>
      <c r="F8" s="1">
        <f t="shared" ca="1" si="4"/>
        <v>13</v>
      </c>
      <c r="G8" s="1">
        <f t="shared" ca="1" si="5"/>
        <v>9.2195444572928871</v>
      </c>
      <c r="H8" s="1">
        <f t="shared" ca="1" si="6"/>
        <v>0</v>
      </c>
    </row>
    <row r="18" spans="1:7" x14ac:dyDescent="0.3">
      <c r="B18" s="2">
        <v>14</v>
      </c>
      <c r="C18" s="2">
        <v>2</v>
      </c>
      <c r="D18" s="2">
        <v>3</v>
      </c>
      <c r="E18" s="2">
        <v>5</v>
      </c>
      <c r="F18" s="2">
        <v>6</v>
      </c>
      <c r="G18" s="2">
        <v>7</v>
      </c>
    </row>
    <row r="19" spans="1:7" x14ac:dyDescent="0.3">
      <c r="A19" s="2">
        <v>14</v>
      </c>
      <c r="B19" s="1">
        <v>0</v>
      </c>
      <c r="C19" s="1">
        <v>8.25</v>
      </c>
      <c r="D19" s="1">
        <v>8.94</v>
      </c>
      <c r="E19" s="1">
        <v>14.21</v>
      </c>
      <c r="F19" s="1">
        <v>11.66</v>
      </c>
      <c r="G19" s="1">
        <v>4.12</v>
      </c>
    </row>
    <row r="20" spans="1:7" x14ac:dyDescent="0.3">
      <c r="A20" s="2">
        <v>2</v>
      </c>
      <c r="B20" s="1">
        <v>8.25</v>
      </c>
      <c r="C20" s="1">
        <v>0</v>
      </c>
      <c r="D20" s="1">
        <v>7.21</v>
      </c>
      <c r="E20" s="1">
        <f t="shared" ref="E20" ca="1" si="7">SQRT(SUM(($B$7-$B20)^2,($C$7-$C20)^2))</f>
        <v>7.6157731058639087</v>
      </c>
      <c r="F20" s="1">
        <f t="shared" ref="F20" ca="1" si="8">SQRT(SUM(($B$8-$B20)^2,($C$8-$C20)^2))</f>
        <v>8.2462112512353212</v>
      </c>
      <c r="G20" s="1">
        <v>9.2200000000000006</v>
      </c>
    </row>
    <row r="21" spans="1:7" x14ac:dyDescent="0.3">
      <c r="A21" s="2">
        <v>3</v>
      </c>
      <c r="B21" s="1">
        <v>8.94</v>
      </c>
      <c r="C21" s="1">
        <v>7.21</v>
      </c>
      <c r="D21" s="1">
        <v>0</v>
      </c>
      <c r="E21" s="1">
        <v>7.0710678118654755</v>
      </c>
      <c r="F21" s="3">
        <v>2.8284271247461903</v>
      </c>
      <c r="G21" s="1">
        <v>6.4031242374328485</v>
      </c>
    </row>
    <row r="22" spans="1:7" x14ac:dyDescent="0.3">
      <c r="A22" s="2">
        <v>5</v>
      </c>
      <c r="B22" s="1">
        <v>14.21</v>
      </c>
      <c r="C22" s="1">
        <v>7.6157731058639087</v>
      </c>
      <c r="D22" s="1">
        <v>7.0710678118654755</v>
      </c>
      <c r="E22" s="1">
        <v>0</v>
      </c>
      <c r="F22" s="1">
        <v>5.0990195135927845</v>
      </c>
      <c r="G22" s="1">
        <v>13</v>
      </c>
    </row>
    <row r="23" spans="1:7" x14ac:dyDescent="0.3">
      <c r="A23" s="2">
        <v>6</v>
      </c>
      <c r="B23" s="1">
        <v>11.66</v>
      </c>
      <c r="C23" s="1">
        <v>8.2462112512353212</v>
      </c>
      <c r="D23" s="1">
        <v>2.8284271247461903</v>
      </c>
      <c r="E23" s="1">
        <v>5.0990195135927845</v>
      </c>
      <c r="F23" s="1">
        <v>0</v>
      </c>
      <c r="G23" s="1">
        <v>9.2195444572928871</v>
      </c>
    </row>
    <row r="24" spans="1:7" x14ac:dyDescent="0.3">
      <c r="A24" s="2">
        <v>7</v>
      </c>
      <c r="B24" s="1">
        <v>4.12</v>
      </c>
      <c r="C24" s="1">
        <v>9.2195444572928906</v>
      </c>
      <c r="D24" s="1">
        <v>6.4031242374328485</v>
      </c>
      <c r="E24" s="1">
        <v>13</v>
      </c>
      <c r="F24" s="1">
        <v>9.2195444572928871</v>
      </c>
      <c r="G24" s="1">
        <v>0</v>
      </c>
    </row>
    <row r="28" spans="1:7" x14ac:dyDescent="0.3">
      <c r="B28" s="2">
        <v>14</v>
      </c>
      <c r="C28" s="2">
        <v>2</v>
      </c>
      <c r="D28" s="2">
        <v>36</v>
      </c>
      <c r="E28" s="2">
        <v>5</v>
      </c>
      <c r="F28" s="2">
        <v>7</v>
      </c>
    </row>
    <row r="29" spans="1:7" x14ac:dyDescent="0.3">
      <c r="A29" s="2">
        <v>14</v>
      </c>
      <c r="B29">
        <v>0</v>
      </c>
      <c r="C29">
        <v>8.25</v>
      </c>
      <c r="D29">
        <v>8.94</v>
      </c>
      <c r="E29">
        <v>14.21</v>
      </c>
      <c r="F29" s="4">
        <v>4.12</v>
      </c>
    </row>
    <row r="30" spans="1:7" x14ac:dyDescent="0.3">
      <c r="A30" s="2">
        <v>2</v>
      </c>
      <c r="B30">
        <v>8.25</v>
      </c>
      <c r="C30">
        <v>0</v>
      </c>
      <c r="D30">
        <v>7.21</v>
      </c>
      <c r="E30">
        <v>7.62</v>
      </c>
      <c r="F30">
        <v>9.2200000000000006</v>
      </c>
    </row>
    <row r="31" spans="1:7" x14ac:dyDescent="0.3">
      <c r="A31" s="2">
        <v>36</v>
      </c>
      <c r="B31">
        <v>8.94</v>
      </c>
      <c r="C31">
        <v>7.21</v>
      </c>
      <c r="D31">
        <v>0</v>
      </c>
      <c r="E31">
        <v>5.0999999999999996</v>
      </c>
      <c r="F31">
        <v>6.4</v>
      </c>
    </row>
    <row r="32" spans="1:7" x14ac:dyDescent="0.3">
      <c r="A32" s="2">
        <v>5</v>
      </c>
      <c r="B32">
        <v>14.21</v>
      </c>
      <c r="C32">
        <v>7.62</v>
      </c>
      <c r="D32">
        <v>5.0999999999999996</v>
      </c>
      <c r="E32">
        <v>0</v>
      </c>
      <c r="F32">
        <v>13</v>
      </c>
    </row>
    <row r="33" spans="1:6" x14ac:dyDescent="0.3">
      <c r="A33" s="2">
        <v>7</v>
      </c>
      <c r="B33">
        <v>4.12</v>
      </c>
      <c r="C33">
        <v>9.2200000000000006</v>
      </c>
      <c r="D33">
        <v>6.4</v>
      </c>
      <c r="E33">
        <v>13</v>
      </c>
      <c r="F33">
        <v>0</v>
      </c>
    </row>
    <row r="36" spans="1:6" x14ac:dyDescent="0.3">
      <c r="B36" s="5">
        <v>147</v>
      </c>
      <c r="C36" s="5">
        <v>2</v>
      </c>
      <c r="D36" s="5">
        <v>36</v>
      </c>
      <c r="E36" s="5">
        <v>5</v>
      </c>
    </row>
    <row r="37" spans="1:6" x14ac:dyDescent="0.3">
      <c r="A37" s="5">
        <v>147</v>
      </c>
      <c r="B37">
        <v>0</v>
      </c>
      <c r="C37">
        <v>8.25</v>
      </c>
      <c r="D37">
        <v>6.4</v>
      </c>
      <c r="E37">
        <v>13</v>
      </c>
    </row>
    <row r="38" spans="1:6" x14ac:dyDescent="0.3">
      <c r="A38" s="5">
        <v>2</v>
      </c>
      <c r="B38">
        <v>8.25</v>
      </c>
      <c r="C38">
        <v>0</v>
      </c>
      <c r="D38">
        <v>7.21</v>
      </c>
      <c r="E38">
        <v>7.62</v>
      </c>
    </row>
    <row r="39" spans="1:6" x14ac:dyDescent="0.3">
      <c r="A39" s="5">
        <v>36</v>
      </c>
      <c r="B39">
        <v>6.4</v>
      </c>
      <c r="C39">
        <v>7.21</v>
      </c>
      <c r="D39">
        <v>0</v>
      </c>
      <c r="E39" s="4">
        <v>5.0999999999999996</v>
      </c>
    </row>
    <row r="40" spans="1:6" x14ac:dyDescent="0.3">
      <c r="A40" s="5">
        <v>5</v>
      </c>
      <c r="B40">
        <v>13</v>
      </c>
      <c r="C40">
        <v>7.62</v>
      </c>
      <c r="D40" s="4">
        <v>5.0999999999999996</v>
      </c>
      <c r="E40">
        <v>0</v>
      </c>
    </row>
    <row r="45" spans="1:6" x14ac:dyDescent="0.3">
      <c r="B45" s="5">
        <v>147</v>
      </c>
      <c r="C45" s="5">
        <v>356</v>
      </c>
      <c r="D45" s="5">
        <v>2</v>
      </c>
    </row>
    <row r="46" spans="1:6" x14ac:dyDescent="0.3">
      <c r="A46" s="5">
        <v>147</v>
      </c>
      <c r="B46">
        <v>0</v>
      </c>
      <c r="C46" s="4">
        <v>6.4</v>
      </c>
      <c r="D46">
        <v>8.25</v>
      </c>
    </row>
    <row r="47" spans="1:6" x14ac:dyDescent="0.3">
      <c r="A47" s="5">
        <v>356</v>
      </c>
      <c r="B47" s="4">
        <v>6.4</v>
      </c>
      <c r="C47">
        <v>0</v>
      </c>
      <c r="D47">
        <v>7.21</v>
      </c>
    </row>
    <row r="48" spans="1:6" x14ac:dyDescent="0.3">
      <c r="A48" s="5">
        <v>2</v>
      </c>
      <c r="B48">
        <v>8.25</v>
      </c>
      <c r="C48">
        <v>7.21</v>
      </c>
      <c r="D48">
        <v>0</v>
      </c>
    </row>
    <row r="50" spans="1:3" x14ac:dyDescent="0.3">
      <c r="B50" s="5">
        <v>134567</v>
      </c>
      <c r="C50" s="5">
        <v>2</v>
      </c>
    </row>
    <row r="51" spans="1:3" x14ac:dyDescent="0.3">
      <c r="A51" s="5">
        <v>134567</v>
      </c>
      <c r="B51">
        <v>0</v>
      </c>
      <c r="C51">
        <v>7.21</v>
      </c>
    </row>
    <row r="52" spans="1:3" x14ac:dyDescent="0.3">
      <c r="A52" s="5">
        <v>2</v>
      </c>
      <c r="B52">
        <v>7.21</v>
      </c>
      <c r="C5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48"/>
  <sheetViews>
    <sheetView zoomScale="70" zoomScaleNormal="70" workbookViewId="0">
      <selection activeCell="Q27" sqref="Q27"/>
    </sheetView>
  </sheetViews>
  <sheetFormatPr defaultRowHeight="14.4" x14ac:dyDescent="0.3"/>
  <cols>
    <col min="3" max="3" width="11.44140625" bestFit="1" customWidth="1"/>
    <col min="4" max="4" width="10.44140625" bestFit="1" customWidth="1"/>
    <col min="5" max="8" width="11.44140625" bestFit="1" customWidth="1"/>
    <col min="9" max="9" width="10.44140625" bestFit="1" customWidth="1"/>
  </cols>
  <sheetData>
    <row r="2" spans="2:9" x14ac:dyDescent="0.3"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</row>
    <row r="3" spans="2:9" x14ac:dyDescent="0.3">
      <c r="B3" s="5">
        <v>1</v>
      </c>
      <c r="C3" s="1">
        <v>0</v>
      </c>
      <c r="D3" s="1">
        <v>9.8488578017961039</v>
      </c>
      <c r="E3" s="1">
        <v>11.180339887498949</v>
      </c>
      <c r="F3" s="6">
        <v>2.2360679774997898</v>
      </c>
      <c r="G3" s="1">
        <v>16.278820596099706</v>
      </c>
      <c r="H3" s="1">
        <v>13.892443989449804</v>
      </c>
      <c r="I3" s="1">
        <v>6</v>
      </c>
    </row>
    <row r="4" spans="2:9" x14ac:dyDescent="0.3">
      <c r="B4" s="5">
        <v>2</v>
      </c>
      <c r="C4" s="1">
        <v>9.8488578017961039</v>
      </c>
      <c r="D4" s="1">
        <v>0</v>
      </c>
      <c r="E4" s="1">
        <v>7.2111025509279782</v>
      </c>
      <c r="F4" s="1">
        <v>8.2462112512353212</v>
      </c>
      <c r="G4" s="1">
        <v>7.6157731058639087</v>
      </c>
      <c r="H4" s="1">
        <v>8.2462112512353212</v>
      </c>
      <c r="I4" s="1">
        <v>9.2195444572928871</v>
      </c>
    </row>
    <row r="5" spans="2:9" x14ac:dyDescent="0.3">
      <c r="B5" s="5">
        <v>3</v>
      </c>
      <c r="C5" s="1">
        <v>11.180339887498949</v>
      </c>
      <c r="D5" s="1">
        <v>7.2111025509279782</v>
      </c>
      <c r="E5" s="1">
        <v>0</v>
      </c>
      <c r="F5" s="1">
        <v>8.9442719099991592</v>
      </c>
      <c r="G5" s="1">
        <v>7.0710678118654755</v>
      </c>
      <c r="H5" s="1">
        <v>2.8284271247461903</v>
      </c>
      <c r="I5" s="1">
        <v>6.4031242374328485</v>
      </c>
    </row>
    <row r="6" spans="2:9" x14ac:dyDescent="0.3">
      <c r="B6" s="5">
        <v>4</v>
      </c>
      <c r="C6" s="6">
        <v>2.2360679774997898</v>
      </c>
      <c r="D6" s="1">
        <v>8.2462112512353212</v>
      </c>
      <c r="E6" s="1">
        <v>8.9442719099991592</v>
      </c>
      <c r="F6" s="1">
        <v>0</v>
      </c>
      <c r="G6" s="1">
        <v>14.212670403551895</v>
      </c>
      <c r="H6" s="1">
        <v>11.661903789690601</v>
      </c>
      <c r="I6" s="1">
        <v>4.1231056256176606</v>
      </c>
    </row>
    <row r="7" spans="2:9" x14ac:dyDescent="0.3">
      <c r="B7" s="5">
        <v>5</v>
      </c>
      <c r="C7" s="1">
        <v>16.278820596099706</v>
      </c>
      <c r="D7" s="1">
        <v>7.6157731058639087</v>
      </c>
      <c r="E7" s="1">
        <v>7.0710678118654755</v>
      </c>
      <c r="F7" s="1">
        <v>14.212670403551895</v>
      </c>
      <c r="G7" s="1">
        <v>0</v>
      </c>
      <c r="H7" s="1">
        <v>5.0990195135927845</v>
      </c>
      <c r="I7" s="1">
        <v>13</v>
      </c>
    </row>
    <row r="8" spans="2:9" x14ac:dyDescent="0.3">
      <c r="B8" s="5">
        <v>6</v>
      </c>
      <c r="C8" s="1">
        <v>13.892443989449804</v>
      </c>
      <c r="D8" s="1">
        <v>8.2462112512353212</v>
      </c>
      <c r="E8" s="1">
        <v>2.8284271247461903</v>
      </c>
      <c r="F8" s="1">
        <v>11.661903789690601</v>
      </c>
      <c r="G8" s="1">
        <v>5.0990195135927845</v>
      </c>
      <c r="H8" s="1">
        <v>0</v>
      </c>
      <c r="I8" s="1">
        <v>9.2195444572928871</v>
      </c>
    </row>
    <row r="9" spans="2:9" x14ac:dyDescent="0.3">
      <c r="B9" s="5">
        <v>7</v>
      </c>
      <c r="C9" s="1">
        <v>6</v>
      </c>
      <c r="D9" s="1">
        <v>9.2195444572928871</v>
      </c>
      <c r="E9" s="1">
        <v>6.4031242374328485</v>
      </c>
      <c r="F9" s="1">
        <v>4.1231056256176606</v>
      </c>
      <c r="G9" s="1">
        <v>13</v>
      </c>
      <c r="H9" s="1">
        <v>9.2195444572928871</v>
      </c>
      <c r="I9" s="1">
        <v>0</v>
      </c>
    </row>
    <row r="16" spans="2:9" x14ac:dyDescent="0.3">
      <c r="C16" s="5">
        <v>14</v>
      </c>
      <c r="D16" s="5">
        <v>2</v>
      </c>
      <c r="E16" s="5">
        <v>3</v>
      </c>
      <c r="F16" s="5">
        <v>5</v>
      </c>
      <c r="G16" s="5">
        <v>6</v>
      </c>
      <c r="H16" s="5">
        <v>7</v>
      </c>
    </row>
    <row r="17" spans="2:8" x14ac:dyDescent="0.3">
      <c r="B17" s="5">
        <v>14</v>
      </c>
      <c r="C17" s="1">
        <v>0</v>
      </c>
      <c r="D17" s="1">
        <v>9.85</v>
      </c>
      <c r="E17" s="1">
        <v>11.18</v>
      </c>
      <c r="F17" s="1">
        <v>16.28</v>
      </c>
      <c r="G17" s="1">
        <v>13.89</v>
      </c>
      <c r="H17" s="1">
        <v>6</v>
      </c>
    </row>
    <row r="18" spans="2:8" x14ac:dyDescent="0.3">
      <c r="B18" s="5">
        <v>2</v>
      </c>
      <c r="C18" s="1">
        <v>9.85</v>
      </c>
      <c r="D18" s="1">
        <v>0</v>
      </c>
      <c r="E18" s="1">
        <v>7.21</v>
      </c>
      <c r="F18" s="1">
        <v>7.6157731058639087</v>
      </c>
      <c r="G18" s="1">
        <v>8.2462112512353212</v>
      </c>
      <c r="H18" s="1">
        <v>9.2200000000000006</v>
      </c>
    </row>
    <row r="19" spans="2:8" x14ac:dyDescent="0.3">
      <c r="B19" s="5">
        <v>3</v>
      </c>
      <c r="C19" s="1">
        <v>11.18</v>
      </c>
      <c r="D19" s="1">
        <v>7.21</v>
      </c>
      <c r="E19" s="1">
        <v>0</v>
      </c>
      <c r="F19" s="1">
        <v>7.0710678118654755</v>
      </c>
      <c r="G19" s="6">
        <v>2.8284271247461903</v>
      </c>
      <c r="H19" s="1">
        <v>6.4031242374328485</v>
      </c>
    </row>
    <row r="20" spans="2:8" x14ac:dyDescent="0.3">
      <c r="B20" s="5">
        <v>5</v>
      </c>
      <c r="C20" s="1">
        <v>16.28</v>
      </c>
      <c r="D20" s="1">
        <v>7.6157731058639087</v>
      </c>
      <c r="E20" s="1">
        <v>7.0710678118654755</v>
      </c>
      <c r="F20" s="1">
        <v>0</v>
      </c>
      <c r="G20" s="1">
        <v>5.0990195135927845</v>
      </c>
      <c r="H20" s="1">
        <v>13</v>
      </c>
    </row>
    <row r="21" spans="2:8" x14ac:dyDescent="0.3">
      <c r="B21" s="5">
        <v>6</v>
      </c>
      <c r="C21" s="1">
        <v>13.89</v>
      </c>
      <c r="D21" s="1">
        <v>8.2462112512353212</v>
      </c>
      <c r="E21" s="6">
        <v>2.8284271247461903</v>
      </c>
      <c r="F21" s="1">
        <v>5.0990195135927845</v>
      </c>
      <c r="G21" s="1">
        <v>0</v>
      </c>
      <c r="H21" s="1">
        <v>9.2195444572928871</v>
      </c>
    </row>
    <row r="22" spans="2:8" x14ac:dyDescent="0.3">
      <c r="B22" s="5">
        <v>7</v>
      </c>
      <c r="C22" s="1">
        <v>6</v>
      </c>
      <c r="D22" s="1">
        <v>9.2195444572928906</v>
      </c>
      <c r="E22" s="1">
        <v>6.4031242374328485</v>
      </c>
      <c r="F22" s="1">
        <v>13</v>
      </c>
      <c r="G22" s="1">
        <v>9.2195444572928871</v>
      </c>
      <c r="H22" s="1">
        <v>0</v>
      </c>
    </row>
    <row r="26" spans="2:8" x14ac:dyDescent="0.3">
      <c r="C26" s="7">
        <v>14</v>
      </c>
      <c r="D26" s="7">
        <v>2</v>
      </c>
      <c r="E26" s="7">
        <v>36</v>
      </c>
      <c r="F26" s="7">
        <v>5</v>
      </c>
      <c r="G26" s="7">
        <v>7</v>
      </c>
    </row>
    <row r="27" spans="2:8" x14ac:dyDescent="0.3">
      <c r="B27" s="7">
        <v>14</v>
      </c>
      <c r="C27">
        <v>0</v>
      </c>
      <c r="D27">
        <v>9.85</v>
      </c>
      <c r="E27">
        <v>13.89</v>
      </c>
      <c r="F27">
        <v>16.28</v>
      </c>
      <c r="G27" s="8">
        <v>6</v>
      </c>
    </row>
    <row r="28" spans="2:8" x14ac:dyDescent="0.3">
      <c r="B28" s="7">
        <v>2</v>
      </c>
      <c r="C28">
        <v>9.85</v>
      </c>
      <c r="D28">
        <v>0</v>
      </c>
      <c r="E28">
        <v>8.25</v>
      </c>
      <c r="F28">
        <v>7.62</v>
      </c>
      <c r="G28">
        <v>9.2200000000000006</v>
      </c>
    </row>
    <row r="29" spans="2:8" x14ac:dyDescent="0.3">
      <c r="B29" s="7">
        <v>36</v>
      </c>
      <c r="C29">
        <v>13.89</v>
      </c>
      <c r="D29">
        <v>8.25</v>
      </c>
      <c r="E29">
        <v>0</v>
      </c>
      <c r="F29">
        <v>7.07</v>
      </c>
      <c r="G29">
        <v>9.2200000000000006</v>
      </c>
    </row>
    <row r="30" spans="2:8" x14ac:dyDescent="0.3">
      <c r="B30" s="7">
        <v>5</v>
      </c>
      <c r="C30">
        <v>16.28</v>
      </c>
      <c r="D30">
        <v>7.62</v>
      </c>
      <c r="E30">
        <v>7.07</v>
      </c>
      <c r="F30">
        <v>0</v>
      </c>
      <c r="G30">
        <v>13</v>
      </c>
    </row>
    <row r="31" spans="2:8" x14ac:dyDescent="0.3">
      <c r="B31" s="7">
        <v>7</v>
      </c>
      <c r="C31" s="8">
        <v>6</v>
      </c>
      <c r="D31">
        <v>9.2200000000000006</v>
      </c>
      <c r="E31">
        <v>9.2200000000000006</v>
      </c>
      <c r="F31">
        <v>13</v>
      </c>
      <c r="G31">
        <v>0</v>
      </c>
    </row>
    <row r="34" spans="2:6" x14ac:dyDescent="0.3">
      <c r="C34" s="5">
        <v>147</v>
      </c>
      <c r="D34" s="5">
        <v>2</v>
      </c>
      <c r="E34" s="5">
        <v>36</v>
      </c>
      <c r="F34" s="5">
        <v>5</v>
      </c>
    </row>
    <row r="35" spans="2:6" x14ac:dyDescent="0.3">
      <c r="B35" s="5">
        <v>147</v>
      </c>
      <c r="C35">
        <v>0</v>
      </c>
      <c r="D35">
        <v>9.85</v>
      </c>
      <c r="E35">
        <v>13.89</v>
      </c>
      <c r="F35">
        <v>16.28</v>
      </c>
    </row>
    <row r="36" spans="2:6" x14ac:dyDescent="0.3">
      <c r="B36" s="5">
        <v>2</v>
      </c>
      <c r="C36">
        <v>9.85</v>
      </c>
      <c r="D36">
        <v>0</v>
      </c>
      <c r="E36">
        <v>8.25</v>
      </c>
      <c r="F36">
        <v>7.62</v>
      </c>
    </row>
    <row r="37" spans="2:6" x14ac:dyDescent="0.3">
      <c r="B37" s="5">
        <v>36</v>
      </c>
      <c r="C37">
        <v>13.89</v>
      </c>
      <c r="D37">
        <v>8.25</v>
      </c>
      <c r="E37">
        <v>0</v>
      </c>
      <c r="F37" s="4">
        <v>7.07</v>
      </c>
    </row>
    <row r="38" spans="2:6" x14ac:dyDescent="0.3">
      <c r="B38" s="5">
        <v>5</v>
      </c>
      <c r="C38">
        <v>16.28</v>
      </c>
      <c r="D38">
        <v>7.62</v>
      </c>
      <c r="E38" s="4">
        <v>7.07</v>
      </c>
      <c r="F38">
        <v>0</v>
      </c>
    </row>
    <row r="41" spans="2:6" x14ac:dyDescent="0.3">
      <c r="C41" s="7">
        <v>147</v>
      </c>
      <c r="D41" s="7">
        <v>356</v>
      </c>
      <c r="E41" s="7">
        <v>2</v>
      </c>
    </row>
    <row r="42" spans="2:6" x14ac:dyDescent="0.3">
      <c r="B42" s="7">
        <v>147</v>
      </c>
      <c r="C42">
        <v>0</v>
      </c>
      <c r="D42">
        <v>16.28</v>
      </c>
      <c r="E42">
        <v>9.85</v>
      </c>
    </row>
    <row r="43" spans="2:6" x14ac:dyDescent="0.3">
      <c r="B43" s="7">
        <v>356</v>
      </c>
      <c r="C43">
        <v>16.28</v>
      </c>
      <c r="D43">
        <v>0</v>
      </c>
      <c r="E43" s="4">
        <v>8.25</v>
      </c>
    </row>
    <row r="44" spans="2:6" x14ac:dyDescent="0.3">
      <c r="B44" s="7">
        <v>2</v>
      </c>
      <c r="C44">
        <v>9.85</v>
      </c>
      <c r="D44" s="4">
        <v>8.25</v>
      </c>
      <c r="E44">
        <v>0</v>
      </c>
    </row>
    <row r="46" spans="2:6" x14ac:dyDescent="0.3">
      <c r="C46" s="5">
        <v>147</v>
      </c>
      <c r="D46" s="5">
        <v>2356</v>
      </c>
    </row>
    <row r="47" spans="2:6" x14ac:dyDescent="0.3">
      <c r="B47" s="7">
        <v>147</v>
      </c>
      <c r="C47">
        <v>0</v>
      </c>
      <c r="D47">
        <v>16.28</v>
      </c>
    </row>
    <row r="48" spans="2:6" x14ac:dyDescent="0.3">
      <c r="B48" s="7">
        <v>2356</v>
      </c>
      <c r="C48">
        <v>16.28</v>
      </c>
      <c r="D4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К средних</vt:lpstr>
      <vt:lpstr>одиночная связь</vt:lpstr>
      <vt:lpstr>Полная связь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2024-09-05T07:20:27Z</dcterms:created>
  <dcterms:modified xsi:type="dcterms:W3CDTF">2024-10-03T07:59:16Z</dcterms:modified>
</cp:coreProperties>
</file>