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Максим\Desktop\7 сем\7_sem\Многомерный анализ и прогнозирование\"/>
    </mc:Choice>
  </mc:AlternateContent>
  <xr:revisionPtr revIDLastSave="0" documentId="13_ncr:1_{4963F00C-BB61-49B6-887F-071BB33929A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К средних" sheetId="4" r:id="rId2"/>
    <sheet name="одиночная связь" sheetId="2" r:id="rId3"/>
    <sheet name="Полная связь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4" i="4" l="1"/>
  <c r="I214" i="4"/>
  <c r="K214" i="4" s="1"/>
  <c r="K208" i="4"/>
  <c r="K209" i="4"/>
  <c r="K210" i="4"/>
  <c r="K211" i="4"/>
  <c r="K212" i="4"/>
  <c r="K213" i="4"/>
  <c r="K215" i="4"/>
  <c r="K216" i="4"/>
  <c r="K207" i="4"/>
  <c r="J215" i="4"/>
  <c r="I215" i="4"/>
  <c r="J199" i="4"/>
  <c r="I199" i="4"/>
  <c r="K193" i="4"/>
  <c r="K194" i="4"/>
  <c r="K195" i="4"/>
  <c r="K196" i="4"/>
  <c r="K197" i="4"/>
  <c r="K198" i="4"/>
  <c r="K199" i="4"/>
  <c r="K200" i="4"/>
  <c r="K201" i="4"/>
  <c r="K192" i="4"/>
  <c r="J200" i="4"/>
  <c r="I200" i="4"/>
  <c r="J188" i="4"/>
  <c r="I188" i="4"/>
  <c r="K181" i="4"/>
  <c r="K182" i="4"/>
  <c r="K183" i="4"/>
  <c r="K184" i="4"/>
  <c r="K185" i="4"/>
  <c r="K186" i="4"/>
  <c r="K187" i="4"/>
  <c r="K188" i="4"/>
  <c r="K189" i="4"/>
  <c r="K180" i="4"/>
  <c r="J187" i="4"/>
  <c r="I187" i="4"/>
  <c r="J174" i="4"/>
  <c r="K174" i="4"/>
  <c r="J160" i="4"/>
  <c r="J146" i="4"/>
  <c r="J131" i="4"/>
  <c r="J119" i="4"/>
  <c r="J106" i="4"/>
  <c r="J93" i="4"/>
  <c r="I174" i="4"/>
  <c r="K168" i="4"/>
  <c r="K169" i="4"/>
  <c r="K170" i="4"/>
  <c r="K171" i="4"/>
  <c r="K172" i="4"/>
  <c r="K173" i="4"/>
  <c r="K175" i="4"/>
  <c r="K176" i="4"/>
  <c r="K167" i="4"/>
  <c r="J175" i="4"/>
  <c r="I175" i="4"/>
  <c r="I160" i="4"/>
  <c r="K154" i="4"/>
  <c r="K155" i="4"/>
  <c r="K156" i="4"/>
  <c r="K157" i="4"/>
  <c r="K158" i="4"/>
  <c r="K159" i="4"/>
  <c r="K160" i="4"/>
  <c r="K161" i="4"/>
  <c r="K162" i="4"/>
  <c r="K153" i="4"/>
  <c r="J161" i="4"/>
  <c r="I161" i="4"/>
  <c r="J147" i="4"/>
  <c r="K147" i="4" s="1"/>
  <c r="I147" i="4"/>
  <c r="K140" i="4"/>
  <c r="K141" i="4"/>
  <c r="K142" i="4"/>
  <c r="K143" i="4"/>
  <c r="K144" i="4"/>
  <c r="K145" i="4"/>
  <c r="K146" i="4"/>
  <c r="K148" i="4"/>
  <c r="K139" i="4"/>
  <c r="I146" i="4"/>
  <c r="I131" i="4"/>
  <c r="K125" i="4"/>
  <c r="K126" i="4"/>
  <c r="K127" i="4"/>
  <c r="K128" i="4"/>
  <c r="K129" i="4"/>
  <c r="K130" i="4"/>
  <c r="K131" i="4"/>
  <c r="K132" i="4"/>
  <c r="K133" i="4"/>
  <c r="K124" i="4"/>
  <c r="J132" i="4"/>
  <c r="I132" i="4"/>
  <c r="I119" i="4"/>
  <c r="K113" i="4"/>
  <c r="K114" i="4"/>
  <c r="K115" i="4"/>
  <c r="K116" i="4"/>
  <c r="K117" i="4"/>
  <c r="K118" i="4"/>
  <c r="K120" i="4"/>
  <c r="K121" i="4"/>
  <c r="K112" i="4"/>
  <c r="J120" i="4"/>
  <c r="I120" i="4"/>
  <c r="J107" i="4"/>
  <c r="K107" i="4" s="1"/>
  <c r="I107" i="4"/>
  <c r="K100" i="4"/>
  <c r="K101" i="4"/>
  <c r="K102" i="4"/>
  <c r="K103" i="4"/>
  <c r="K104" i="4"/>
  <c r="K105" i="4"/>
  <c r="K106" i="4"/>
  <c r="K108" i="4"/>
  <c r="K99" i="4"/>
  <c r="I106" i="4"/>
  <c r="I93" i="4"/>
  <c r="K95" i="4"/>
  <c r="K87" i="4"/>
  <c r="K88" i="4"/>
  <c r="K89" i="4"/>
  <c r="K90" i="4"/>
  <c r="K91" i="4"/>
  <c r="K92" i="4"/>
  <c r="K93" i="4"/>
  <c r="K94" i="4"/>
  <c r="K86" i="4"/>
  <c r="J94" i="4"/>
  <c r="I94" i="4"/>
  <c r="J81" i="4"/>
  <c r="I81" i="4"/>
  <c r="K75" i="4"/>
  <c r="K76" i="4"/>
  <c r="K77" i="4"/>
  <c r="K78" i="4"/>
  <c r="K79" i="4"/>
  <c r="K80" i="4"/>
  <c r="K81" i="4"/>
  <c r="K82" i="4"/>
  <c r="K83" i="4"/>
  <c r="K74" i="4"/>
  <c r="J82" i="4"/>
  <c r="I82" i="4"/>
  <c r="J69" i="4"/>
  <c r="I69" i="4"/>
  <c r="K62" i="4"/>
  <c r="K63" i="4"/>
  <c r="K64" i="4"/>
  <c r="K65" i="4"/>
  <c r="K66" i="4"/>
  <c r="K67" i="4"/>
  <c r="K68" i="4"/>
  <c r="K69" i="4"/>
  <c r="K70" i="4"/>
  <c r="K61" i="4"/>
  <c r="J68" i="4"/>
  <c r="I68" i="4"/>
  <c r="J54" i="4"/>
  <c r="I54" i="4"/>
  <c r="K48" i="4"/>
  <c r="K49" i="4"/>
  <c r="K50" i="4"/>
  <c r="K51" i="4"/>
  <c r="K52" i="4"/>
  <c r="K53" i="4"/>
  <c r="K54" i="4"/>
  <c r="K55" i="4"/>
  <c r="K56" i="4"/>
  <c r="K47" i="4"/>
  <c r="J41" i="4"/>
  <c r="I41" i="4"/>
  <c r="K35" i="4"/>
  <c r="K36" i="4"/>
  <c r="K37" i="4"/>
  <c r="K38" i="4"/>
  <c r="K39" i="4"/>
  <c r="K40" i="4"/>
  <c r="K41" i="4"/>
  <c r="K42" i="4"/>
  <c r="K43" i="4"/>
  <c r="K34" i="4"/>
  <c r="M7" i="1"/>
  <c r="H4" i="1"/>
  <c r="M24" i="1"/>
  <c r="M25" i="1"/>
  <c r="M26" i="1"/>
  <c r="M27" i="1"/>
  <c r="M28" i="1"/>
  <c r="M29" i="1"/>
  <c r="M23" i="1"/>
  <c r="L24" i="1"/>
  <c r="L25" i="1"/>
  <c r="L26" i="1"/>
  <c r="L27" i="1"/>
  <c r="L28" i="1"/>
  <c r="L29" i="1"/>
  <c r="L23" i="1"/>
  <c r="K24" i="1"/>
  <c r="K25" i="1"/>
  <c r="K26" i="1"/>
  <c r="K27" i="1"/>
  <c r="K28" i="1"/>
  <c r="K29" i="1"/>
  <c r="K23" i="1"/>
  <c r="J23" i="1"/>
  <c r="J24" i="1"/>
  <c r="J25" i="1"/>
  <c r="J26" i="1"/>
  <c r="J27" i="1"/>
  <c r="J28" i="1"/>
  <c r="J29" i="1"/>
  <c r="I24" i="1"/>
  <c r="I25" i="1"/>
  <c r="I26" i="1"/>
  <c r="I27" i="1"/>
  <c r="I28" i="1"/>
  <c r="I29" i="1"/>
  <c r="I23" i="1"/>
  <c r="H24" i="1"/>
  <c r="H25" i="1"/>
  <c r="H26" i="1"/>
  <c r="H27" i="1"/>
  <c r="H28" i="1"/>
  <c r="H29" i="1"/>
  <c r="H23" i="1"/>
  <c r="G24" i="1"/>
  <c r="G25" i="1"/>
  <c r="G26" i="1"/>
  <c r="G27" i="1"/>
  <c r="G28" i="1"/>
  <c r="G29" i="1"/>
  <c r="G23" i="1"/>
  <c r="M14" i="1"/>
  <c r="M15" i="1"/>
  <c r="M16" i="1"/>
  <c r="M17" i="1"/>
  <c r="M18" i="1"/>
  <c r="M19" i="1"/>
  <c r="M13" i="1"/>
  <c r="L14" i="1"/>
  <c r="L15" i="1"/>
  <c r="L16" i="1"/>
  <c r="L17" i="1"/>
  <c r="L18" i="1"/>
  <c r="L19" i="1"/>
  <c r="L13" i="1"/>
  <c r="K14" i="1"/>
  <c r="K15" i="1"/>
  <c r="K16" i="1"/>
  <c r="K17" i="1"/>
  <c r="K18" i="1"/>
  <c r="K19" i="1"/>
  <c r="K13" i="1"/>
  <c r="J14" i="1"/>
  <c r="J15" i="1"/>
  <c r="J16" i="1"/>
  <c r="J17" i="1"/>
  <c r="J18" i="1"/>
  <c r="J19" i="1"/>
  <c r="J13" i="1"/>
  <c r="I14" i="1"/>
  <c r="I15" i="1"/>
  <c r="I16" i="1"/>
  <c r="I17" i="1"/>
  <c r="I18" i="1"/>
  <c r="I19" i="1"/>
  <c r="I13" i="1"/>
  <c r="H14" i="1"/>
  <c r="H15" i="1"/>
  <c r="H16" i="1"/>
  <c r="H17" i="1"/>
  <c r="H18" i="1"/>
  <c r="H19" i="1"/>
  <c r="H13" i="1"/>
  <c r="G14" i="1"/>
  <c r="G13" i="1"/>
  <c r="G15" i="1"/>
  <c r="G16" i="1"/>
  <c r="G17" i="1"/>
  <c r="G18" i="1"/>
  <c r="G19" i="1"/>
  <c r="M4" i="1"/>
  <c r="M5" i="1"/>
  <c r="M6" i="1"/>
  <c r="M8" i="1"/>
  <c r="M9" i="1"/>
  <c r="M3" i="1"/>
  <c r="L4" i="1"/>
  <c r="L5" i="1"/>
  <c r="L6" i="1"/>
  <c r="L7" i="1"/>
  <c r="L8" i="1"/>
  <c r="L9" i="1"/>
  <c r="L3" i="1"/>
  <c r="K4" i="1"/>
  <c r="K5" i="1"/>
  <c r="K6" i="1"/>
  <c r="K7" i="1"/>
  <c r="K8" i="1"/>
  <c r="K9" i="1"/>
  <c r="K3" i="1"/>
  <c r="J4" i="1"/>
  <c r="J5" i="1"/>
  <c r="J6" i="1"/>
  <c r="J7" i="1"/>
  <c r="J8" i="1"/>
  <c r="J9" i="1"/>
  <c r="J3" i="1"/>
  <c r="I4" i="1"/>
  <c r="I5" i="1"/>
  <c r="I6" i="1"/>
  <c r="I7" i="1"/>
  <c r="I8" i="1"/>
  <c r="I9" i="1"/>
  <c r="I3" i="1"/>
  <c r="H5" i="1"/>
  <c r="H6" i="1"/>
  <c r="H7" i="1"/>
  <c r="H8" i="1"/>
  <c r="H9" i="1"/>
  <c r="H3" i="1"/>
  <c r="G4" i="1"/>
  <c r="G5" i="1"/>
  <c r="G6" i="1"/>
  <c r="G7" i="1"/>
  <c r="G8" i="1"/>
  <c r="G9" i="1"/>
  <c r="G3" i="1"/>
  <c r="K119" i="4" l="1"/>
  <c r="H2" i="2"/>
  <c r="B2" i="2"/>
  <c r="C5" i="2"/>
  <c r="C6" i="2"/>
  <c r="C4" i="2"/>
  <c r="C2" i="2"/>
  <c r="H4" i="2"/>
  <c r="C8" i="2"/>
  <c r="C7" i="2"/>
  <c r="B4" i="2"/>
  <c r="C3" i="2"/>
  <c r="H7" i="2"/>
  <c r="F6" i="2"/>
  <c r="F4" i="2"/>
  <c r="F2" i="2"/>
  <c r="F7" i="2"/>
  <c r="E20" i="2"/>
  <c r="F5" i="2"/>
  <c r="F3" i="2"/>
  <c r="B7" i="2"/>
  <c r="F8" i="2"/>
  <c r="G4" i="2"/>
  <c r="H8" i="2"/>
  <c r="G3" i="2"/>
  <c r="G2" i="2"/>
  <c r="G6" i="2"/>
  <c r="G8" i="2"/>
  <c r="G5" i="2"/>
  <c r="F20" i="2"/>
  <c r="B8" i="2"/>
  <c r="G7" i="2"/>
  <c r="D6" i="2"/>
  <c r="D4" i="2"/>
  <c r="D5" i="2"/>
  <c r="D8" i="2"/>
  <c r="D2" i="2"/>
  <c r="D3" i="2"/>
  <c r="D7" i="2"/>
  <c r="B5" i="2"/>
  <c r="H5" i="2"/>
  <c r="E4" i="2"/>
  <c r="E2" i="2"/>
  <c r="E3" i="2"/>
  <c r="H6" i="2"/>
  <c r="E6" i="2"/>
  <c r="E5" i="2"/>
  <c r="E8" i="2"/>
  <c r="B6" i="2"/>
  <c r="E7" i="2"/>
  <c r="B3" i="2"/>
  <c r="H3" i="2"/>
</calcChain>
</file>

<file path=xl/sharedStrings.xml><?xml version="1.0" encoding="utf-8"?>
<sst xmlns="http://schemas.openxmlformats.org/spreadsheetml/2006/main" count="223" uniqueCount="22">
  <si>
    <t>X1</t>
  </si>
  <si>
    <t>X2</t>
  </si>
  <si>
    <t>O1</t>
  </si>
  <si>
    <t>O2</t>
  </si>
  <si>
    <t>O3</t>
  </si>
  <si>
    <t>O4</t>
  </si>
  <si>
    <t>O5</t>
  </si>
  <si>
    <t>O6</t>
  </si>
  <si>
    <t>O7</t>
  </si>
  <si>
    <t>Евклидово</t>
  </si>
  <si>
    <t>Хэмингово</t>
  </si>
  <si>
    <t>Чебышев</t>
  </si>
  <si>
    <t>E1</t>
  </si>
  <si>
    <t>E2</t>
  </si>
  <si>
    <t>E3</t>
  </si>
  <si>
    <t>КОНЕЦ ПЕРВОЙ ИТТЕРАЦИИ</t>
  </si>
  <si>
    <t>КОНЕЦ</t>
  </si>
  <si>
    <t>ВТОРОЙ ИТТЕРАЦИИ</t>
  </si>
  <si>
    <t>Сумма</t>
  </si>
  <si>
    <t>Среднее</t>
  </si>
  <si>
    <t>С нарастающим итогом</t>
  </si>
  <si>
    <t>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</si>
</sst>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3" borderId="0" xfId="0" applyNumberFormat="1" applyFill="1"/>
    <xf numFmtId="0" fontId="0" fillId="3" borderId="0" xfId="0" applyFill="1"/>
    <xf numFmtId="0" fontId="0" fillId="4" borderId="0" xfId="0" applyFill="1"/>
    <xf numFmtId="2" fontId="0" fillId="5" borderId="0" xfId="0" applyNumberFormat="1" applyFill="1"/>
    <xf numFmtId="0" fontId="0" fillId="6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0" fillId="9" borderId="0" xfId="0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10" borderId="0" xfId="0" applyFill="1"/>
    <xf numFmtId="2" fontId="0" fillId="7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9AEBE31-9234-4E09-AEF7-76A50BD8A998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C8B245AD-1D59-4FE1-8755-1D0D2921BEA9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56DB4D92-BDCB-48DF-83EE-B37584E9B3F8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555-4CBC-9BFD-0ECD38AC9E4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C94BB7F-EAE3-4F98-84E4-CE156C1C4BB8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685F202F-7FAE-4E48-B3F2-70C758C7500E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57F7342C-CACB-4ED6-91BD-F649F8121ABF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555-4CBC-9BFD-0ECD38AC9E4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18B3839-ED83-4670-A34F-05D60729164D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7FA1830D-66CA-470C-BFDC-96CF66D8AE68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C42BDAE9-FE37-4BEF-921E-86E36A4817BC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555-4CBC-9BFD-0ECD38AC9E4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F42FDA5-4649-45C7-A58C-09D4B59E045F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E95B4B4D-33A6-4713-8E88-923AB30D806F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1A2A9B6E-FEEC-4043-9877-C55604ED99FE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555-4CBC-9BFD-0ECD38AC9E4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EE869F9-E694-4B64-91B8-39A14A84ADD2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99AE1C15-33C3-4BB3-8287-E242FAB71857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493EE78F-3217-40C7-B858-4D3DB79C9D9F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555-4CBC-9BFD-0ECD38AC9E4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09C53C3-CB04-492F-8740-22BC179FF09D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DA5DCD94-DFC5-4144-AD07-1AE5ECCE82D1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6D07F4E0-969F-473D-B957-8C577EB53940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555-4CBC-9BFD-0ECD38AC9E4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0782362-70AD-4075-9DAF-3B6158C7FD1E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C55DF630-A868-444C-A922-618B1D7CF81C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17EE7F17-2179-482E-A796-404CA2C61333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555-4CBC-9BFD-0ECD38AC9E4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Sheet1!$B$3:$B$9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Sheet1!$A$3:$A$9</c15:f>
                <c15:dlblRangeCache>
                  <c:ptCount val="7"/>
                  <c:pt idx="0">
                    <c:v>O1</c:v>
                  </c:pt>
                  <c:pt idx="1">
                    <c:v>O2</c:v>
                  </c:pt>
                  <c:pt idx="2">
                    <c:v>O3</c:v>
                  </c:pt>
                  <c:pt idx="3">
                    <c:v>O4</c:v>
                  </c:pt>
                  <c:pt idx="4">
                    <c:v>O5</c:v>
                  </c:pt>
                  <c:pt idx="5">
                    <c:v>O6</c:v>
                  </c:pt>
                  <c:pt idx="6">
                    <c:v>O7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FD9-4F36-8851-C0A0FBB32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895408"/>
        <c:axId val="1762907920"/>
      </c:scatterChart>
      <c:valAx>
        <c:axId val="176289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2907920"/>
        <c:crosses val="autoZero"/>
        <c:crossBetween val="midCat"/>
      </c:valAx>
      <c:valAx>
        <c:axId val="17629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289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022850957189673E-2"/>
          <c:y val="4.6296296296296294E-2"/>
          <c:w val="0.92555718670759379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77D-4443-97A9-8D8CECF00A57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77D-4443-97A9-8D8CECF00A57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77D-4443-97A9-8D8CECF00A57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77D-4443-97A9-8D8CECF00A57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77D-4443-97A9-8D8CECF00A57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A77D-4443-97A9-8D8CECF00A57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77D-4443-97A9-8D8CECF00A57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A77D-4443-97A9-8D8CECF00A57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77D-4443-97A9-8D8CECF00A5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4DF8F8D-BC5E-4516-965B-78A1DCF81425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998E9535-B3AE-414A-A8AE-9A7BF9005C5D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259634D0-FBEA-46B6-9EB7-F70A5BD3E9D1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77D-4443-97A9-8D8CECF00A5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D576D11-9C63-426A-B946-DDEC678B62DC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CAF15A64-6940-46CD-995A-AC1CCCB999A3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82C76442-FD7B-4C5D-9B36-AF3CF6D3A166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77D-4443-97A9-8D8CECF00A5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3D7C666-0EB9-48E9-8DC4-C93040F855EC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03F9DF01-A531-493A-80AD-3AFA9E8533D8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00E0A154-815E-40A1-A177-3DD88351B862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77D-4443-97A9-8D8CECF00A5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9562BEE-F5E0-4ABD-A05C-7AB8A141F2A7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82C0A3B5-B844-48E5-963F-3C140830185B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0C22112B-DBA5-4FA2-9A3F-9516E10BC6AB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77D-4443-97A9-8D8CECF00A5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1C10847-E0E4-4C89-AD6C-EC1D38464E76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88DA9D19-7AAA-4E42-8352-7C9812312CA2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7894D8D5-E872-48F1-936A-9018DB9B87D3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77D-4443-97A9-8D8CECF00A5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0221467-8A16-42A7-A4EF-0456C5D0E1A7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8393414D-3E5D-4ABD-9A7F-C982DD6AE91C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9AF3B42D-7758-48C2-BD96-1666C177B57A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77D-4443-97A9-8D8CECF00A5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9696706-A085-4B97-BAF1-89D817D21CE2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9D7AA30A-DE8A-49BE-A7B6-D16FD36179B6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8CB9CFEF-4692-4F01-89A5-81E127759984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77D-4443-97A9-8D8CECF00A5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0EB0212-E1B4-46C2-B4F7-090D8916FF34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F9194DE3-AEE9-4E68-91C4-49199CD8B441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39A7843A-919B-4610-8225-3321268E00C1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77D-4443-97A9-8D8CECF00A5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118D0AD-98E5-425E-88B0-7CBA32153A84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ED98CB15-5B2A-4F70-885E-31ACF28BBDA3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ADAF32F1-E00B-4DA6-A66D-43CAF48560A9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77D-4443-97A9-8D8CECF00A5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8E73E6E-ED5C-4800-8BCB-E43C93FB9BE8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C28A08FC-0FD5-4106-A20B-6FF9A1F9B867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553CA14B-25D2-4ABD-845A-EB13CF105F0F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77D-4443-97A9-8D8CECF00A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'К средних'!$I$124:$I$133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  <c:pt idx="7">
                  <c:v>11.12125</c:v>
                </c:pt>
                <c:pt idx="8">
                  <c:v>2.5</c:v>
                </c:pt>
                <c:pt idx="9">
                  <c:v>8</c:v>
                </c:pt>
              </c:numCache>
            </c:numRef>
          </c:xVal>
          <c:yVal>
            <c:numRef>
              <c:f>'К средних'!$J$124:$J$133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  <c:pt idx="7">
                  <c:v>10.75</c:v>
                </c:pt>
                <c:pt idx="8">
                  <c:v>2.4975000000000001</c:v>
                </c:pt>
                <c:pt idx="9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'К средних'!$H$124:$H$133</c15:f>
                <c15:dlblRangeCache>
                  <c:ptCount val="10"/>
                  <c:pt idx="0">
                    <c:v>O1</c:v>
                  </c:pt>
                  <c:pt idx="1">
                    <c:v>O2</c:v>
                  </c:pt>
                  <c:pt idx="2">
                    <c:v>O3</c:v>
                  </c:pt>
                  <c:pt idx="3">
                    <c:v>O4</c:v>
                  </c:pt>
                  <c:pt idx="4">
                    <c:v>O5</c:v>
                  </c:pt>
                  <c:pt idx="5">
                    <c:v>O6</c:v>
                  </c:pt>
                  <c:pt idx="6">
                    <c:v>O7</c:v>
                  </c:pt>
                  <c:pt idx="7">
                    <c:v>E1</c:v>
                  </c:pt>
                  <c:pt idx="8">
                    <c:v>E2</c:v>
                  </c:pt>
                  <c:pt idx="9">
                    <c:v>E3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77D-4443-97A9-8D8CECF00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563519"/>
        <c:axId val="1581564479"/>
      </c:scatterChart>
      <c:valAx>
        <c:axId val="158156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1564479"/>
        <c:crosses val="autoZero"/>
        <c:crossBetween val="midCat"/>
      </c:valAx>
      <c:valAx>
        <c:axId val="158156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156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678580257628118E-2"/>
          <c:y val="7.407407407407407E-2"/>
          <c:w val="0.93398608240102254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629-4829-92CD-A7D1A223C316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629-4829-92CD-A7D1A223C316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629-4829-92CD-A7D1A223C316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629-4829-92CD-A7D1A223C31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403426A1-D851-4564-9EA4-C7D7B9222395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C3E666C0-2A4E-4B2F-B718-D5C3814B5014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FEB2C0E0-4E61-47CC-AFDE-1C828DFA37EE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629-4829-92CD-A7D1A223C31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9B01C5D-19F0-4064-BF96-1E475750E4E3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6622D4E0-0E89-4F28-8DAE-61DEFF1EA535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8A06FEE4-92C4-4BB9-9152-0D4FB4A4399E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629-4829-92CD-A7D1A223C31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DAE6210-E240-40E5-94D6-CEAD9BF39EED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49406EE5-0455-4EF8-AE75-8967CC923E6E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39ADF309-D823-45E6-85F4-5B6F9432EF8E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629-4829-92CD-A7D1A223C31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357B372-98EE-4BB3-B56E-C9185CA17C1B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A1EA0A3E-77CA-4D81-B87D-56C31DC83F38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9E5F6465-33ED-4DB9-A0D7-843CE5A20C83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629-4829-92CD-A7D1A223C31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60391F5-F509-41C3-93AC-40CF4B7B64F4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874AFD6D-9869-48D5-A80D-0EFEEB369FC3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4530795F-99DF-4766-9491-A4DF72F0351A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629-4829-92CD-A7D1A223C31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A2D9504-FF6C-40B5-A4EA-7BE32980C692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D6677D8E-9D58-4E00-B628-895A4D423498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E15A1A13-B762-4295-9E53-C660531090D9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629-4829-92CD-A7D1A223C31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BC10A02-ECBC-4CDC-8C0F-56146BED2204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5559C2A7-F1F6-413B-B65A-530ECB2E09B2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2EC552E6-D884-403F-961F-C98C1A2AE505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629-4829-92CD-A7D1A223C31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E0C12F5-B81D-4800-9976-4546963DD6D6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51B22EA7-34E1-4FA8-AC3C-AB119F996EBB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B57EB01A-1C11-4355-AB4F-EF3633601682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629-4829-92CD-A7D1A223C31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9C9AD4F-D823-44DA-AE09-9C554FBD6CDB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0447333E-AFFF-4C67-BB51-3EFE6901CE00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C1674D7D-EE07-47B7-B1A4-7F83624EE53C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629-4829-92CD-A7D1A223C31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0CCE428-FF5D-4FE6-82BB-C04AEE9AF8B0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75D42030-CB5B-4B35-835B-2676B97FB9D0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5319F6D9-E930-4C03-8EAC-17BDB4DB8083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629-4829-92CD-A7D1A223C3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'К средних'!$I$139:$I$148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  <c:pt idx="7">
                  <c:v>11.12125</c:v>
                </c:pt>
                <c:pt idx="8">
                  <c:v>2.4</c:v>
                </c:pt>
                <c:pt idx="9">
                  <c:v>8</c:v>
                </c:pt>
              </c:numCache>
            </c:numRef>
          </c:xVal>
          <c:yVal>
            <c:numRef>
              <c:f>'К средних'!$J$139:$J$148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  <c:pt idx="7">
                  <c:v>10.75</c:v>
                </c:pt>
                <c:pt idx="8">
                  <c:v>2.3199999999999998</c:v>
                </c:pt>
                <c:pt idx="9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'К средних'!$H$139:$H$148</c15:f>
                <c15:dlblRangeCache>
                  <c:ptCount val="10"/>
                  <c:pt idx="0">
                    <c:v>O1</c:v>
                  </c:pt>
                  <c:pt idx="1">
                    <c:v>O2</c:v>
                  </c:pt>
                  <c:pt idx="2">
                    <c:v>O3</c:v>
                  </c:pt>
                  <c:pt idx="3">
                    <c:v>O4</c:v>
                  </c:pt>
                  <c:pt idx="4">
                    <c:v>O5</c:v>
                  </c:pt>
                  <c:pt idx="5">
                    <c:v>O6</c:v>
                  </c:pt>
                  <c:pt idx="6">
                    <c:v>O7</c:v>
                  </c:pt>
                  <c:pt idx="7">
                    <c:v>E1</c:v>
                  </c:pt>
                  <c:pt idx="8">
                    <c:v>E2</c:v>
                  </c:pt>
                  <c:pt idx="9">
                    <c:v>E3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629-4829-92CD-A7D1A223C3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80939919"/>
        <c:axId val="1680941839"/>
      </c:scatterChart>
      <c:valAx>
        <c:axId val="168093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0941839"/>
        <c:crosses val="autoZero"/>
        <c:crossBetween val="midCat"/>
      </c:valAx>
      <c:valAx>
        <c:axId val="168094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093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352362204724411E-2"/>
          <c:y val="7.407407407407407E-2"/>
          <c:w val="0.91764763779527558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794-4165-A32E-A4080ED397A4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794-4165-A32E-A4080ED397A4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794-4165-A32E-A4080ED397A4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794-4165-A32E-A4080ED397A4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794-4165-A32E-A4080ED397A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2214002-55AA-499A-BDB5-76009FCA6E1D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4972B80F-D910-4694-AA68-2A2D35A26605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DCFD68F3-B255-48EA-8AD4-70D0A0A3A9E4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794-4165-A32E-A4080ED397A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52ACFAB-1F91-4A15-9DB1-B7969A6DE666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93DC7B56-3338-4D11-BB01-7DCD6A49107F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F714BEF9-9727-46B0-AB36-7E7C0B42DBC8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794-4165-A32E-A4080ED397A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699B1B1-E5CC-4F45-B00A-B0BE938AF55F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D1ABE85E-C104-4D4D-B19B-0E6DCA1CDF59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ED7C0B44-0E8A-45FF-9A42-57030ECC0AAC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794-4165-A32E-A4080ED397A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96C24E8-FBB4-49BF-8B26-065F4B2699CE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7FE41559-90ED-446B-A462-DBC51D43C6DC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C8E32859-45B8-448F-8B7E-567464F2CD0E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794-4165-A32E-A4080ED397A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95C8203-1AD6-4B4A-83F0-51708F29C31C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9339E42A-6601-45BA-A25F-9CD1987919BA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2CA9CC7D-A978-4DB8-B5CF-6F4267950859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794-4165-A32E-A4080ED397A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40633DE-819A-4DC8-B128-46A579053395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91E4E291-F115-4532-90F7-79CA59259D97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C812C329-1F12-4C68-A369-E5D466CEEA01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794-4165-A32E-A4080ED397A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3CC81C9-34C2-4FFF-95E6-D9433960910E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6CD45E24-24DA-460E-A6F1-1767B2BAA2CC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1AA472BB-D473-49A1-8F09-E0EBBFD94C0D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794-4165-A32E-A4080ED397A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392C38B-310D-412A-9F36-25A84163E040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ACC0BFDC-3DD6-4F2D-8848-534E5F372798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6FF9DEC9-A895-4711-B98D-AC0FE8FDACBD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794-4165-A32E-A4080ED397A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834A8F9-EADA-46C8-B2F1-F927AC7A8C9A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2E2FBD2F-138F-4CF7-95A7-5A4A2EE35155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7CE49CE9-1054-4C1D-8CA7-7342E94A85CE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794-4165-A32E-A4080ED397A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3AD43CB-DE8A-4823-8ADD-EC43C062CC49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D33A8133-A545-435E-8B9A-BD302C585F93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DA229F92-41BB-4397-923E-95029FAE14B5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794-4165-A32E-A4080ED397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'К средних'!$I$153:$I$162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  <c:pt idx="7">
                  <c:v>10.55111111111111</c:v>
                </c:pt>
                <c:pt idx="8">
                  <c:v>2.4</c:v>
                </c:pt>
                <c:pt idx="9">
                  <c:v>8</c:v>
                </c:pt>
              </c:numCache>
            </c:numRef>
          </c:xVal>
          <c:yVal>
            <c:numRef>
              <c:f>'К средних'!$J$153:$J$162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  <c:pt idx="7">
                  <c:v>10.742222222222223</c:v>
                </c:pt>
                <c:pt idx="8">
                  <c:v>2.3199999999999998</c:v>
                </c:pt>
                <c:pt idx="9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'К средних'!$H$153:$H$162</c15:f>
                <c15:dlblRangeCache>
                  <c:ptCount val="10"/>
                  <c:pt idx="0">
                    <c:v>O1</c:v>
                  </c:pt>
                  <c:pt idx="1">
                    <c:v>O2</c:v>
                  </c:pt>
                  <c:pt idx="2">
                    <c:v>O3</c:v>
                  </c:pt>
                  <c:pt idx="3">
                    <c:v>O4</c:v>
                  </c:pt>
                  <c:pt idx="4">
                    <c:v>O5</c:v>
                  </c:pt>
                  <c:pt idx="5">
                    <c:v>O6</c:v>
                  </c:pt>
                  <c:pt idx="6">
                    <c:v>O7</c:v>
                  </c:pt>
                  <c:pt idx="7">
                    <c:v>E1</c:v>
                  </c:pt>
                  <c:pt idx="8">
                    <c:v>E2</c:v>
                  </c:pt>
                  <c:pt idx="9">
                    <c:v>E3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794-4165-A32E-A4080ED397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80935599"/>
        <c:axId val="1680937999"/>
      </c:scatterChart>
      <c:valAx>
        <c:axId val="168093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0937999"/>
        <c:crosses val="autoZero"/>
        <c:crossBetween val="midCat"/>
      </c:valAx>
      <c:valAx>
        <c:axId val="168093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093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C3E-4649-BC0A-393B4AB4085C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C3E-4649-BC0A-393B4AB4085C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C3E-4649-BC0A-393B4AB4085C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C3E-4649-BC0A-393B4AB4085C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C3E-4649-BC0A-393B4AB4085C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C3E-4649-BC0A-393B4AB4085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9830896-DF72-4B1C-9661-E448F9CCB82D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21A6FAAD-0A81-4A30-A3C5-DAC0EE6BA3EC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3AD19487-057A-4F04-AF90-F96E58D7D834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C3E-4649-BC0A-393B4AB4085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E883BC5-BBD0-46DA-B1DC-1CEC1363DC39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0C348CA6-5CD2-488C-94F3-66A369217592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5131A19B-7336-4773-AD22-0870FB1B6AD9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C3E-4649-BC0A-393B4AB4085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B4ED226-5E57-42C8-B52D-A5FC23CA7B0C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81435070-3D47-4919-99B2-95F52132261F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5088C78D-3ACB-458E-949D-1D1F73390227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C3E-4649-BC0A-393B4AB4085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3805F79-C324-46D0-8E98-901961D509A7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E955C3E1-1EAF-457D-9741-FB7DFE5922D3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63AE5F3E-1978-4082-BABB-1C9789B5CD0D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C3E-4649-BC0A-393B4AB4085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AC387F7-B733-4AB0-8261-5DC435B02606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C4C23676-2BF2-45C7-A44D-FB075CBAD781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4B046DA4-CCEC-42D4-ACC4-8DFC67FF5ABF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C3E-4649-BC0A-393B4AB4085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B729EC0-7A17-4508-94C7-49F49CE22271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4CB90BF5-AFF3-4CE2-9D04-1456767CB699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71692E50-47FE-44D7-B113-11131AE16081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C3E-4649-BC0A-393B4AB4085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8774013-C1FA-46B7-8BA4-ED8D7A6B7EAF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7953D82A-D44A-4545-B79B-80F02105374D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E57D92C9-C443-496D-B768-409DF05901DC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C3E-4649-BC0A-393B4AB4085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9AA2AD2-435C-464C-873A-86673C034537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1DFE4624-B56D-4B98-99D3-039848588A09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BC703760-850F-4C1E-9262-4DAF7D50CF5B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C3E-4649-BC0A-393B4AB4085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6F62099-442C-47B6-BA0C-F647C969D4B7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930202D4-3CF6-4928-9048-B5EC4EEB0716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EED6863E-A628-4E55-805B-342C81C11B67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C3E-4649-BC0A-393B4AB4085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8CA61E1-4418-4E1F-9DBE-FCD199B0087E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D8F4452F-3127-4A8A-B95F-7AEA698DC41E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E5569B3E-F7CE-4138-9117-05DDDAF365AA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C3E-4649-BC0A-393B4AB408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'К средних'!$I$167:$I$176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  <c:pt idx="7">
                  <c:v>10.695</c:v>
                </c:pt>
                <c:pt idx="8">
                  <c:v>2.4</c:v>
                </c:pt>
                <c:pt idx="9">
                  <c:v>8</c:v>
                </c:pt>
              </c:numCache>
            </c:numRef>
          </c:xVal>
          <c:yVal>
            <c:numRef>
              <c:f>'К средних'!$J$167:$J$176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  <c:pt idx="7">
                  <c:v>10.366</c:v>
                </c:pt>
                <c:pt idx="8">
                  <c:v>2.3199999999999998</c:v>
                </c:pt>
                <c:pt idx="9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'К средних'!$H$167:$H$176</c15:f>
                <c15:dlblRangeCache>
                  <c:ptCount val="10"/>
                  <c:pt idx="0">
                    <c:v>O1</c:v>
                  </c:pt>
                  <c:pt idx="1">
                    <c:v>O2</c:v>
                  </c:pt>
                  <c:pt idx="2">
                    <c:v>O3</c:v>
                  </c:pt>
                  <c:pt idx="3">
                    <c:v>O4</c:v>
                  </c:pt>
                  <c:pt idx="4">
                    <c:v>O5</c:v>
                  </c:pt>
                  <c:pt idx="5">
                    <c:v>O6</c:v>
                  </c:pt>
                  <c:pt idx="6">
                    <c:v>O7</c:v>
                  </c:pt>
                  <c:pt idx="7">
                    <c:v>E1</c:v>
                  </c:pt>
                  <c:pt idx="8">
                    <c:v>E2</c:v>
                  </c:pt>
                  <c:pt idx="9">
                    <c:v>E3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C3E-4649-BC0A-393B4AB408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80935119"/>
        <c:axId val="1680935599"/>
      </c:scatterChart>
      <c:valAx>
        <c:axId val="168093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0935599"/>
        <c:crosses val="autoZero"/>
        <c:crossBetween val="midCat"/>
      </c:valAx>
      <c:valAx>
        <c:axId val="168093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093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56E-4D89-B61C-23A5AB9BA913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56E-4D89-B61C-23A5AB9BA913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E56E-4D89-B61C-23A5AB9BA913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56E-4D89-B61C-23A5AB9BA913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E56E-4D89-B61C-23A5AB9BA913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56E-4D89-B61C-23A5AB9BA913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56E-4D89-B61C-23A5AB9BA91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A19B374-5FAA-4FE3-9AB1-B89BBD26F272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B81D643E-5DDA-4C28-B33E-068A1C63EC2A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C45D188A-2005-47CE-AF70-5C04E56BD1F5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56E-4D89-B61C-23A5AB9BA91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4F6CA7B-715B-4EF6-910E-4535EBC60AFF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5C09B23B-0440-490D-9C85-A65946F9FBF4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B9F24D5D-6228-4953-A45E-14F68A9843ED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56E-4D89-B61C-23A5AB9BA91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37EB5F8-DA99-45A6-ABD4-81003D0EF56B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D8AAC9C4-CAB5-4FD1-85B2-A2C1104AB3B8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75311106-3118-4704-969C-8814F532E343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56E-4D89-B61C-23A5AB9BA91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1C1F96E-965E-41C4-BDEB-E06932943267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B3FD94AE-EC8B-4EBB-80F3-2B36C0FB5960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6BA77B8C-391C-46D3-B508-7E3C8393E3B0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56E-4D89-B61C-23A5AB9BA91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FB35BFA-C6AB-4E3A-AC97-CECE2343C4C4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DA063188-0EFE-4EBB-8E59-B6621B0677A0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A4975BF9-F5F2-4917-91D1-4A6C0BACC3C9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56E-4D89-B61C-23A5AB9BA91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D57E574-A40A-4904-A8B4-0A839AD97E8B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471B198E-4470-419D-92FD-509C54318CD9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99910108-1615-4222-AEA1-8C4140AABEC7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56E-4D89-B61C-23A5AB9BA91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AA8EEB8-01D9-4304-84CA-9B4F14F67C17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24075CC6-2988-4404-A90B-440E4CE03B11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3D1D72E6-25C3-4456-A212-599E165916E4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56E-4D89-B61C-23A5AB9BA91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9265A82-9325-44F1-B456-6E7EDECBF455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90EA7770-8F0C-4A8F-8C0F-C9993CBA37F6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44BC2782-D3F3-4DA5-A68C-BC478E828456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56E-4D89-B61C-23A5AB9BA91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1C7ED2D-7017-480B-9B67-43D9D33BE14B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FF55E21C-577C-4E52-A15F-8E25B4553044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33630DB1-0AB1-4D78-9A30-BA04A7D8E338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56E-4D89-B61C-23A5AB9BA91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CEA3460-4CE2-4D99-958C-0C765347B50B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C9910686-C79A-45E7-9DF7-8543A3D4FAED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EFB05C2D-68B8-41F8-88BA-2A25CB419A67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56E-4D89-B61C-23A5AB9BA9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'К средних'!$I$180:$I$189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  <c:pt idx="7">
                  <c:v>10.695</c:v>
                </c:pt>
                <c:pt idx="8">
                  <c:v>2.6666666666666665</c:v>
                </c:pt>
                <c:pt idx="9">
                  <c:v>8</c:v>
                </c:pt>
              </c:numCache>
            </c:numRef>
          </c:xVal>
          <c:yVal>
            <c:numRef>
              <c:f>'К средних'!$J$180:$J$189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  <c:pt idx="7">
                  <c:v>10.366</c:v>
                </c:pt>
                <c:pt idx="8">
                  <c:v>2.4333333333333331</c:v>
                </c:pt>
                <c:pt idx="9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'К средних'!$H$180:$H$189</c15:f>
                <c15:dlblRangeCache>
                  <c:ptCount val="10"/>
                  <c:pt idx="0">
                    <c:v>O1</c:v>
                  </c:pt>
                  <c:pt idx="1">
                    <c:v>O2</c:v>
                  </c:pt>
                  <c:pt idx="2">
                    <c:v>O3</c:v>
                  </c:pt>
                  <c:pt idx="3">
                    <c:v>O4</c:v>
                  </c:pt>
                  <c:pt idx="4">
                    <c:v>O5</c:v>
                  </c:pt>
                  <c:pt idx="5">
                    <c:v>O6</c:v>
                  </c:pt>
                  <c:pt idx="6">
                    <c:v>O7</c:v>
                  </c:pt>
                  <c:pt idx="7">
                    <c:v>E1</c:v>
                  </c:pt>
                  <c:pt idx="8">
                    <c:v>E2</c:v>
                  </c:pt>
                  <c:pt idx="9">
                    <c:v>E3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56E-4D89-B61C-23A5AB9BA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501503"/>
        <c:axId val="1573500543"/>
      </c:scatterChart>
      <c:valAx>
        <c:axId val="157350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3500543"/>
        <c:crosses val="autoZero"/>
        <c:crossBetween val="midCat"/>
      </c:valAx>
      <c:valAx>
        <c:axId val="157350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350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509936257967755E-2"/>
          <c:y val="2.7777777777777776E-2"/>
          <c:w val="0.93028371453568304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100-4F2B-9065-C273974FD814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100-4F2B-9065-C273974FD814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100-4F2B-9065-C273974FD814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100-4F2B-9065-C273974FD814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100-4F2B-9065-C273974FD814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100-4F2B-9065-C273974FD814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100-4F2B-9065-C273974FD814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100-4F2B-9065-C273974FD81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6AD0A2B-B6EA-4DB9-9BE5-BEEE59DE6282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5AD2EE98-56AE-4829-99F4-25E64AABF731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CD82A615-61D2-445F-9CA7-4DDC4F6A22E0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100-4F2B-9065-C273974FD81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03EB37B-079C-46D9-9938-809BB4D9B4A5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F0CE4E75-DA44-4C5A-88DD-8B56343647E9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45EF257D-D78F-48DB-99C8-737D59484FD3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100-4F2B-9065-C273974FD81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8D9979A-24E9-47A2-9BF9-DD888178BC7A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6C8E10E5-64DA-412A-A390-4BBC151D9EBB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02224E34-E770-42AF-AF3E-6ABE8F694FD6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100-4F2B-9065-C273974FD81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D12D60E-A311-4944-95BA-587C4E852E10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838CE987-8A85-447D-BD47-22E79DA7606A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9FA6FB9C-7935-40A0-A5FB-5AB47F8E4356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100-4F2B-9065-C273974FD81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B123C38-2F6F-41FF-898A-D1A9D1317795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DFBB1B66-1171-4DAB-9276-D5F867D8B249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B5E56F32-001F-4CBB-A2BB-3E7B2C221777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100-4F2B-9065-C273974FD81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7F955AD-C868-4DF4-A62D-8741B9178BE0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1A583943-A984-4378-AA46-A9D1ED07F7AC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6F693BA2-C22E-4412-978C-07B58C004E20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100-4F2B-9065-C273974FD81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2499FAF-543B-440D-9D6D-9469ACF5DCE0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51EA3976-2538-446C-B33F-671156B7C2E7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667C7C20-120F-4312-8B4E-90156D58389A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100-4F2B-9065-C273974FD81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A4CE8B5-447C-4BD2-9AEB-1EDBC8251A7A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44B0C42D-800D-4568-BF60-735747BEFA1E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B29ABC20-D754-4AF8-87B1-E02BC03FC9F8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100-4F2B-9065-C273974FD81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5B07E27-F1E9-40BD-B99E-174262E2BB67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6396B5EC-6659-44EC-9235-0276FFA83F8B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29FF3BE6-CAA0-4EF6-BE0B-AEA6D1F008D6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100-4F2B-9065-C273974FD81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C8A77C8-5CA0-4145-8659-795386463B93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DBA386C9-CCC3-4233-8575-414D42E360BC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71B1A027-73F0-458D-8E30-59953A094183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100-4F2B-9065-C273974FD8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'К средних'!$I$192:$I$201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  <c:pt idx="7">
                  <c:v>10.909090909090908</c:v>
                </c:pt>
                <c:pt idx="8">
                  <c:v>2.6666666666666665</c:v>
                </c:pt>
                <c:pt idx="9">
                  <c:v>8</c:v>
                </c:pt>
              </c:numCache>
            </c:numRef>
          </c:xVal>
          <c:yVal>
            <c:numRef>
              <c:f>'К средних'!$J$192:$J$201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  <c:pt idx="7">
                  <c:v>10.7</c:v>
                </c:pt>
                <c:pt idx="8">
                  <c:v>2.4333333333333331</c:v>
                </c:pt>
                <c:pt idx="9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'К средних'!$H$192:$H$201</c15:f>
                <c15:dlblRangeCache>
                  <c:ptCount val="10"/>
                  <c:pt idx="0">
                    <c:v>O1</c:v>
                  </c:pt>
                  <c:pt idx="1">
                    <c:v>O2</c:v>
                  </c:pt>
                  <c:pt idx="2">
                    <c:v>O3</c:v>
                  </c:pt>
                  <c:pt idx="3">
                    <c:v>O4</c:v>
                  </c:pt>
                  <c:pt idx="4">
                    <c:v>O5</c:v>
                  </c:pt>
                  <c:pt idx="5">
                    <c:v>O6</c:v>
                  </c:pt>
                  <c:pt idx="6">
                    <c:v>O7</c:v>
                  </c:pt>
                  <c:pt idx="7">
                    <c:v>E1</c:v>
                  </c:pt>
                  <c:pt idx="8">
                    <c:v>E2</c:v>
                  </c:pt>
                  <c:pt idx="9">
                    <c:v>E3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100-4F2B-9065-C273974FD8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73506303"/>
        <c:axId val="1573501503"/>
      </c:scatterChart>
      <c:valAx>
        <c:axId val="157350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3501503"/>
        <c:crosses val="autoZero"/>
        <c:crossBetween val="midCat"/>
      </c:valAx>
      <c:valAx>
        <c:axId val="157350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350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4AD-494B-967D-38B580803129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4AD-494B-967D-38B580803129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4AD-494B-967D-38B580803129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4AD-494B-967D-38B580803129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24AD-494B-967D-38B580803129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4AD-494B-967D-38B580803129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4AD-494B-967D-38B580803129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4AD-494B-967D-38B580803129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4AD-494B-967D-38B580803129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24AD-494B-967D-38B58080312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68F737C8-54C9-4AFA-B3EC-9B24E1721311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9D963CEC-A16F-46BF-B58E-9B848B2F1716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A8710FA7-6ECC-497E-856C-EA6174490BF2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4AD-494B-967D-38B58080312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DE1F237-8E67-4E39-BD22-465E584FCC2B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84FE7276-5BC0-4516-A888-A3D5C8EEDB0A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0E3475B4-313E-4296-85ED-418C44F98F27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4AD-494B-967D-38B58080312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3BC639C-BCC4-46D8-9ED9-111CC7A47EE5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6CA54757-436C-4E2E-BF97-7D9CFE2916C0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F4A7E2E4-5484-4A3D-AD47-35B401B47C4A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4AD-494B-967D-38B58080312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CA06EA6-C257-4936-A406-B7574FA7807E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D8B06273-7843-44AB-9E46-7CC37F92E438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9A6AB102-E9FE-445E-B576-17E98FC042C1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4AD-494B-967D-38B58080312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9CEEC61-05BF-4699-9CCD-70B0622000FC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D3CBFFA5-ED84-4692-9ACE-B71A11A6D5CB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CE8C4D9F-CC1A-496E-8118-A5DF7E3E18CE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4AD-494B-967D-38B58080312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B9B9DFD-D111-496F-9178-23060F5E1AC3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394B2C91-BD5C-4EE4-A872-82578274CE18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325CCEE9-4F17-4633-BE00-585E89F60D22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4AD-494B-967D-38B58080312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1024F52-00B9-4D12-A7A1-A0FC857AD441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841DB9FE-C8E2-4BEE-817B-50784E6139CF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607713FF-5823-4EE8-9C44-79CAD859B8C0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4AD-494B-967D-38B58080312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B025A9E-5C05-4308-8089-310D407CB87C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83640FD0-8D58-4105-8180-76F03B9F818E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D29FEB18-62D6-45AB-92A7-63A08337CEB9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4AD-494B-967D-38B58080312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4B382C8-5CF0-45E1-A358-FEB5CFBC4B81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5207247D-B2BB-449F-AD06-2D8FA70EA921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787CFE49-C221-4403-A72D-33A2A6F41ADA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4AD-494B-967D-38B58080312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0050D5D-B700-473B-9C2B-B0BCAADF6280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609C8ADF-1669-414B-B91D-A1F47F5F35C1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5A8E79FD-1DD7-4E12-A2D4-162A17E0D7F5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4AD-494B-967D-38B5808031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'К средних'!$I$207:$I$216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  <c:pt idx="7">
                  <c:v>11.167499999999999</c:v>
                </c:pt>
                <c:pt idx="8">
                  <c:v>2.6666666666666665</c:v>
                </c:pt>
                <c:pt idx="9">
                  <c:v>8</c:v>
                </c:pt>
              </c:numCache>
            </c:numRef>
          </c:xVal>
          <c:yVal>
            <c:numRef>
              <c:f>'К средних'!$J$207:$J$216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  <c:pt idx="7">
                  <c:v>10.558333333333332</c:v>
                </c:pt>
                <c:pt idx="8">
                  <c:v>2.4333333333333331</c:v>
                </c:pt>
                <c:pt idx="9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'К средних'!$H$207:$H$216</c15:f>
                <c15:dlblRangeCache>
                  <c:ptCount val="10"/>
                  <c:pt idx="0">
                    <c:v>O1</c:v>
                  </c:pt>
                  <c:pt idx="1">
                    <c:v>O2</c:v>
                  </c:pt>
                  <c:pt idx="2">
                    <c:v>O3</c:v>
                  </c:pt>
                  <c:pt idx="3">
                    <c:v>O4</c:v>
                  </c:pt>
                  <c:pt idx="4">
                    <c:v>O5</c:v>
                  </c:pt>
                  <c:pt idx="5">
                    <c:v>O6</c:v>
                  </c:pt>
                  <c:pt idx="6">
                    <c:v>O7</c:v>
                  </c:pt>
                  <c:pt idx="7">
                    <c:v>E1</c:v>
                  </c:pt>
                  <c:pt idx="8">
                    <c:v>E2</c:v>
                  </c:pt>
                  <c:pt idx="9">
                    <c:v>E3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4AD-494B-967D-38B5808031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80925039"/>
        <c:axId val="1680925519"/>
      </c:scatterChart>
      <c:valAx>
        <c:axId val="168092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0925519"/>
        <c:crosses val="autoZero"/>
        <c:crossBetween val="midCat"/>
      </c:valAx>
      <c:valAx>
        <c:axId val="168092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0925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начало первой итерации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57B-41D6-9235-BCD4D0F93D6A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57B-41D6-9235-BCD4D0F93D6A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57B-41D6-9235-BCD4D0F93D6A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57B-41D6-9235-BCD4D0F93D6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AC7A544C-B09A-4E9C-9444-B4ED46FE332D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1F4E1681-251D-4F31-A3D2-669B5439686B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ADD0D5B0-A48D-4016-AF93-1BB89762821D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57B-41D6-9235-BCD4D0F93D6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F17FFC3-A0F9-4217-A71F-B464AAA31948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2727A7BC-82FA-494A-89A6-8853F49A0911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B5117853-6C91-417F-9794-3F19CAD9DC7A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57B-41D6-9235-BCD4D0F93D6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7F033C3-3535-4EBD-88F2-2E0EC3CA99EA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A37E3F4A-0AD0-4A7F-BDA1-7D7C87EC02A0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CA2199D6-2F0C-44E4-B4AF-1F785D9D5FC5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57B-41D6-9235-BCD4D0F93D6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F2D1069-2427-4196-AFD7-F1F76380F613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4CFF174A-F391-4574-AB0B-4EA35DA42614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29FD0647-53E8-46AA-8322-49C688F39F18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57B-41D6-9235-BCD4D0F93D6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BB75D6C-5D9D-41FF-8B7A-56E1A976364D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EB069DF3-AD0A-4DBB-98E7-684C8FD5887B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E0779C65-06E3-443C-8DBB-BC1FAB0F5C5D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57B-41D6-9235-BCD4D0F93D6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BA1F751-9A3F-4B86-9571-B39DE2F95742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4995299C-3CFC-4F20-931D-B1B9A376A4CC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23767C26-5FC7-40A8-8F42-D629A75CB8F4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57B-41D6-9235-BCD4D0F93D6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1EFC3D1-B3BE-4941-A9F0-1E81C20D8ADF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43CF4D48-3C91-4173-B77C-4A475EEBCAC0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8574420A-2940-4478-AD16-EE4D90D74ED8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57B-41D6-9235-BCD4D0F93D6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Sheet1!$B$3:$B$9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Sheet1!$A$3:$A$9</c15:f>
                <c15:dlblRangeCache>
                  <c:ptCount val="7"/>
                  <c:pt idx="0">
                    <c:v>O1</c:v>
                  </c:pt>
                  <c:pt idx="1">
                    <c:v>O2</c:v>
                  </c:pt>
                  <c:pt idx="2">
                    <c:v>O3</c:v>
                  </c:pt>
                  <c:pt idx="3">
                    <c:v>O4</c:v>
                  </c:pt>
                  <c:pt idx="4">
                    <c:v>O5</c:v>
                  </c:pt>
                  <c:pt idx="5">
                    <c:v>O6</c:v>
                  </c:pt>
                  <c:pt idx="6">
                    <c:v>O7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A57B-41D6-9235-BCD4D0F93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895408"/>
        <c:axId val="1762907920"/>
      </c:scatterChart>
      <c:valAx>
        <c:axId val="176289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2907920"/>
        <c:crosses val="autoZero"/>
        <c:crossBetween val="midCat"/>
      </c:valAx>
      <c:valAx>
        <c:axId val="17629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289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 средних'!$J$21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101-4884-AC6B-BF06E4265C35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101-4884-AC6B-BF06E4265C35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101-4884-AC6B-BF06E4265C35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1101-4884-AC6B-BF06E4265C35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1101-4884-AC6B-BF06E4265C35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101-4884-AC6B-BF06E4265C35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1101-4884-AC6B-BF06E4265C3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EEF4ADA-726F-4834-B7BF-74885939DA8F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F2B572BF-98F6-42E3-A9A1-1EEEA79BEBDB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3A8F6B04-BC50-4397-85D3-B11D9F80C733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101-4884-AC6B-BF06E4265C3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E342401-C1FA-4701-A2FA-D31ECF92BAF3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673921E6-4118-4D89-87EF-00B3EC96F7AB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DC37D3A2-39E7-447B-934B-D082B8E5BCF1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101-4884-AC6B-BF06E4265C3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87FBD42-74C1-43A3-B74B-9B9716713E20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A8E1446F-9F75-43B4-83E6-C33B7FA86048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311930F7-32DC-4D71-B9DD-DB1D031B2797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101-4884-AC6B-BF06E4265C3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52C9753-B116-4B10-A33C-7C0B1107B723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4CCA0C34-61FC-45BA-9322-C95771D0A86A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BED28A74-4A47-4801-A37C-E31D0B086EBC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101-4884-AC6B-BF06E4265C3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6DE69EC-C928-42F0-9CE3-694A485D8A47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CEF1E18F-6954-492B-9512-EF42AF9A2E1E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76840468-669D-45BC-AD8B-5AEDCCA01C88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101-4884-AC6B-BF06E4265C3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5C159AA-4F05-4CA4-A75F-AB1D91C46962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23E786D2-C6FA-4BD7-8E25-E69B4EFF5399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4B128243-9350-4643-9154-F2FA4155F1C5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101-4884-AC6B-BF06E4265C3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A06DF12-EAF5-44D7-AAAA-AF72BDB3CFEE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480A8AF6-4F51-44F2-ADA2-BC23BFDF5258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C3E0CC45-D564-4E62-B783-38E79E237128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101-4884-AC6B-BF06E4265C3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04C2801-CBA1-4B06-8D29-248554998788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89FB0F59-4133-48FC-B97F-050226A48EEB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8DE45E44-DEA1-4338-9E9D-72CFF0A5938B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101-4884-AC6B-BF06E4265C3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F0C943B-B604-4F29-B955-64006BB55CDD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721A33A7-5354-424D-9D07-03896D64EB92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6AB2E0CA-E81A-493E-A07B-1BDF8B541E3C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101-4884-AC6B-BF06E4265C3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4070ED1-3242-47F0-B4D2-557B26BB194D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62E8C274-68A7-47C4-A3F5-2768936C1023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A1A6BB64-886F-47A2-8B36-F2D722BA38BA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101-4884-AC6B-BF06E4265C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'К средних'!$I$22:$I$31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  <c:pt idx="7">
                  <c:v>10</c:v>
                </c:pt>
                <c:pt idx="8">
                  <c:v>3</c:v>
                </c:pt>
                <c:pt idx="9">
                  <c:v>8</c:v>
                </c:pt>
              </c:numCache>
            </c:numRef>
          </c:xVal>
          <c:yVal>
            <c:numRef>
              <c:f>'К средних'!$J$22:$J$31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  <c:pt idx="7">
                  <c:v>10</c:v>
                </c:pt>
                <c:pt idx="8">
                  <c:v>2.5</c:v>
                </c:pt>
                <c:pt idx="9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'К средних'!$H$22:$H$31</c15:f>
                <c15:dlblRangeCache>
                  <c:ptCount val="10"/>
                  <c:pt idx="0">
                    <c:v>O1</c:v>
                  </c:pt>
                  <c:pt idx="1">
                    <c:v>O2</c:v>
                  </c:pt>
                  <c:pt idx="2">
                    <c:v>O3</c:v>
                  </c:pt>
                  <c:pt idx="3">
                    <c:v>O4</c:v>
                  </c:pt>
                  <c:pt idx="4">
                    <c:v>O5</c:v>
                  </c:pt>
                  <c:pt idx="5">
                    <c:v>O6</c:v>
                  </c:pt>
                  <c:pt idx="6">
                    <c:v>O7</c:v>
                  </c:pt>
                  <c:pt idx="7">
                    <c:v>E1</c:v>
                  </c:pt>
                  <c:pt idx="8">
                    <c:v>E2</c:v>
                  </c:pt>
                  <c:pt idx="9">
                    <c:v>E3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101-4884-AC6B-BF06E4265C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29749711"/>
        <c:axId val="1497517439"/>
      </c:scatterChart>
      <c:valAx>
        <c:axId val="102974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7517439"/>
        <c:crosses val="autoZero"/>
        <c:crossBetween val="midCat"/>
      </c:valAx>
      <c:valAx>
        <c:axId val="149751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974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8732650293034E-2"/>
          <c:y val="5.5555555555555552E-2"/>
          <c:w val="0.89019685039370078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BC4-4F43-B33F-CF3454EC4AF4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BC4-4F43-B33F-CF3454EC4AF4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BC4-4F43-B33F-CF3454EC4AF4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BC4-4F43-B33F-CF3454EC4AF4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BC4-4F43-B33F-CF3454EC4AF4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BC4-4F43-B33F-CF3454EC4AF4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BC4-4F43-B33F-CF3454EC4AF4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BC4-4F43-B33F-CF3454EC4AF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50311EB-ADCC-401A-A986-132647B546B1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29DF8252-9C3E-4AE6-8DF7-C62D4B7937F4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BCDC10EB-628B-4D9E-9BCD-E565B140252B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BC4-4F43-B33F-CF3454EC4AF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D40D11E-B131-4D95-9C5A-5B68A1EAFFCC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D6DACE86-3896-4EBE-997C-CED23EFBFABD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E850DF17-C350-4956-AB61-9C08F0917A0D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BC4-4F43-B33F-CF3454EC4AF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3D65130-66A7-4D21-A9E9-18E51813017C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FE7F56DA-CB3F-4B9B-B3EF-C5237DB8010F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3EBFA2CB-B2A4-4E9B-9136-3F8E2921A5C5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BC4-4F43-B33F-CF3454EC4AF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4FF7DF7-E116-47C0-8D32-BF338A87863A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ECAA68E7-AAF6-4B7F-BF22-AFA42D426107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5A854B88-CDFD-417B-AF57-AEEB8679DA4A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BC4-4F43-B33F-CF3454EC4AF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1C50D4E-A36E-4EA8-A2F9-2F3543DFD2E5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BD4B5C8E-FBD2-4F54-A317-CEE3DAE41301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8BC5055F-3D59-43D7-A501-BA5D1F9EFAC4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BC4-4F43-B33F-CF3454EC4AF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9CAA7D0-9AE4-4965-924C-8146924906F4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BB99CAF1-D34C-49C5-BD5E-91DEF1E5CFBA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CB663653-D67F-4E99-8B8C-EDC35D4FCB32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BC4-4F43-B33F-CF3454EC4AF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198BF9A-FF5D-45C8-8A7C-9F6009052707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99905439-7AA3-4E0E-A8A8-A4EB11A06F64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18DF330A-3769-4D87-8570-6D9B8F7B9777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BC4-4F43-B33F-CF3454EC4AF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A940D9D-8F14-42C8-AF4D-5B999E12FC75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C9167C2C-6345-4037-B46B-2E1AB6C58880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B0FC329C-F690-4AA1-B621-C8D3EC55F564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BC4-4F43-B33F-CF3454EC4AF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F077E81-CF2E-46EF-8AC1-530D62D59C21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9FC37DC1-67FC-47BE-8877-7FF690D993AD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933530BF-4AFF-4BE3-85C3-4773BA2AC749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BC4-4F43-B33F-CF3454EC4AF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8E0F346-2A82-4BDC-B8C6-7C5F2C5FE61A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F5811DEA-85A7-40B8-9674-7C936E398BD6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15D56D90-D05B-4B67-85A4-5D0C2DCDEC81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BC4-4F43-B33F-CF3454EC4A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'К средних'!$I$34:$I$43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  <c:pt idx="7" formatCode="0.00">
                  <c:v>10.666666666666666</c:v>
                </c:pt>
                <c:pt idx="8">
                  <c:v>3</c:v>
                </c:pt>
                <c:pt idx="9">
                  <c:v>8</c:v>
                </c:pt>
              </c:numCache>
            </c:numRef>
          </c:xVal>
          <c:yVal>
            <c:numRef>
              <c:f>'К средних'!$J$34:$J$43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  <c:pt idx="7">
                  <c:v>9</c:v>
                </c:pt>
                <c:pt idx="8">
                  <c:v>2.5</c:v>
                </c:pt>
                <c:pt idx="9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'К средних'!$H$34:$H$43</c15:f>
                <c15:dlblRangeCache>
                  <c:ptCount val="10"/>
                  <c:pt idx="0">
                    <c:v>O1</c:v>
                  </c:pt>
                  <c:pt idx="1">
                    <c:v>O2</c:v>
                  </c:pt>
                  <c:pt idx="2">
                    <c:v>O3</c:v>
                  </c:pt>
                  <c:pt idx="3">
                    <c:v>O4</c:v>
                  </c:pt>
                  <c:pt idx="4">
                    <c:v>O5</c:v>
                  </c:pt>
                  <c:pt idx="5">
                    <c:v>O6</c:v>
                  </c:pt>
                  <c:pt idx="6">
                    <c:v>O7</c:v>
                  </c:pt>
                  <c:pt idx="7">
                    <c:v>E1</c:v>
                  </c:pt>
                  <c:pt idx="8">
                    <c:v>E2</c:v>
                  </c:pt>
                  <c:pt idx="9">
                    <c:v>E3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BC4-4F43-B33F-CF3454EC4A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73494303"/>
        <c:axId val="1573503423"/>
      </c:scatterChart>
      <c:valAx>
        <c:axId val="157349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3503423"/>
        <c:crosses val="autoZero"/>
        <c:crossBetween val="midCat"/>
      </c:valAx>
      <c:valAx>
        <c:axId val="1573503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349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863355817724147E-2"/>
          <c:y val="5.0925925925925923E-2"/>
          <c:w val="0.92504904463733839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'К средних'!$J$46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99C-4C88-AA56-5412A5954C3F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99C-4C88-AA56-5412A5954C3F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99C-4C88-AA56-5412A5954C3F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99C-4C88-AA56-5412A5954C3F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99C-4C88-AA56-5412A5954C3F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99C-4C88-AA56-5412A5954C3F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99C-4C88-AA56-5412A5954C3F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699C-4C88-AA56-5412A5954C3F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99C-4C88-AA56-5412A5954C3F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99C-4C88-AA56-5412A5954C3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F4913FD-554B-4F32-9AE7-66E854456A91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04FA9374-169C-4DA8-BD76-24E6FD9A3D65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EC8E3AC3-495B-42DF-B3CD-1FA7742F28D2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99C-4C88-AA56-5412A5954C3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0324048-6414-4A7D-AFCD-1C5EA088F1CC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1272D317-DD0B-4185-B014-A56926ADF515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ACA2168F-6E8C-4E87-B24F-5DD37B2D54B9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99C-4C88-AA56-5412A5954C3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BE8183B-F15B-4B28-BA3F-77F1DCB4A28D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116FFCDF-6551-4F1F-8DF4-C6CCB8C82E26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E479A345-68C4-40EC-BAC8-592EDE0D4147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99C-4C88-AA56-5412A5954C3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A8EDAC2-6370-4738-9C06-82DA2639F6E6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7A6CFF76-6F29-451D-B3E7-5AB1E5514EA3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C321B0EC-80C2-4E5C-BFC3-DB9FE8ADC5A2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99C-4C88-AA56-5412A5954C3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0A0C0AF-0CC7-4B54-AD57-D48D9D9CDDBC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0DEF6CCA-D3F7-49F5-9F4C-020D4F0BA31F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A676FA5F-1D62-423A-8EED-16DB6C0356F0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99C-4C88-AA56-5412A5954C3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3E980FA-6941-46C9-8257-FA682BC5DED8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9B720543-2C85-4E4C-A7AD-0C818C884667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CCED96E3-D7BC-4454-A7D7-98F1EDE5874B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99C-4C88-AA56-5412A5954C3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C9012CF-BF5B-47F1-906E-1191D787EDE9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3BC21E97-866F-4303-BA87-62340F644DB2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26303DA6-1CAC-44F8-A52D-F09A254FF1E0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99C-4C88-AA56-5412A5954C3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C16074-5D40-4F5F-90AC-AF2EE0878F91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8BCD4F8A-A26D-43D3-874C-8A7D56247E66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4BF1FA29-07C4-42EA-BC4B-E88E7E0229B4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99C-4C88-AA56-5412A5954C3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DB86872-E60D-405F-BE99-A1F81CC2043B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BA67F2CA-5F10-4CF0-9EAF-B8D43ACDF6A9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CFD99D43-CDA7-449F-826F-45955427C037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99C-4C88-AA56-5412A5954C3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11B5C9C-3201-4ED2-99B6-13D1D10975CD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9307BB8B-C67A-4978-8AB9-A72336ACD215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4C516A28-F6F9-4635-8A74-98D0726EE08F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99C-4C88-AA56-5412A5954C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'К средних'!$I$47:$I$56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  <c:pt idx="7">
                  <c:v>11.25</c:v>
                </c:pt>
                <c:pt idx="8">
                  <c:v>3</c:v>
                </c:pt>
                <c:pt idx="9">
                  <c:v>8</c:v>
                </c:pt>
              </c:numCache>
            </c:numRef>
          </c:xVal>
          <c:yVal>
            <c:numRef>
              <c:f>'К средних'!$J$47:$J$56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  <c:pt idx="7">
                  <c:v>10.25</c:v>
                </c:pt>
                <c:pt idx="8">
                  <c:v>2.5</c:v>
                </c:pt>
                <c:pt idx="9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'К средних'!$H$47:$H$56</c15:f>
                <c15:dlblRangeCache>
                  <c:ptCount val="10"/>
                  <c:pt idx="0">
                    <c:v>O1</c:v>
                  </c:pt>
                  <c:pt idx="1">
                    <c:v>O2</c:v>
                  </c:pt>
                  <c:pt idx="2">
                    <c:v>O3</c:v>
                  </c:pt>
                  <c:pt idx="3">
                    <c:v>O4</c:v>
                  </c:pt>
                  <c:pt idx="4">
                    <c:v>O5</c:v>
                  </c:pt>
                  <c:pt idx="5">
                    <c:v>O6</c:v>
                  </c:pt>
                  <c:pt idx="6">
                    <c:v>O7</c:v>
                  </c:pt>
                  <c:pt idx="7">
                    <c:v>E1</c:v>
                  </c:pt>
                  <c:pt idx="8">
                    <c:v>E2</c:v>
                  </c:pt>
                  <c:pt idx="9">
                    <c:v>E3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99C-4C88-AA56-5412A5954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555359"/>
        <c:axId val="1581562079"/>
      </c:scatterChart>
      <c:valAx>
        <c:axId val="158155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1562079"/>
        <c:crosses val="autoZero"/>
        <c:crossBetween val="midCat"/>
      </c:valAx>
      <c:valAx>
        <c:axId val="158156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1555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'К средних'!$J$60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0A0-4D30-9A57-C3B3CFBB1F5C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0A0-4D30-9A57-C3B3CFBB1F5C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0A0-4D30-9A57-C3B3CFBB1F5C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0A0-4D30-9A57-C3B3CFBB1F5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BFC3840-D6BA-408A-9702-1D34B5F8A470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0744DF35-3161-44BC-80B0-26DABAFD65FD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A9A3FFBD-BCEA-43D9-8069-08A06D93FF43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0A0-4D30-9A57-C3B3CFBB1F5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80C761C-1BEF-47CC-9DBB-73038E5EA0EA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0DA8B197-E5C8-4D24-8CC0-42C3B5F6C69D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B488D3EF-7CFB-4816-9514-D5D2902013BD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0A0-4D30-9A57-C3B3CFBB1F5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DE6CEF1-11C6-4164-854B-914EF3AA75A2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B234BE6C-30B6-4EC0-A54B-CD8B531C7B41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05F33E8D-FBCC-4B20-BFCB-3D13C0DD5C73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0A0-4D30-9A57-C3B3CFBB1F5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DC30574-DC7B-4B98-B299-2B6E98F92808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8894BBD7-FB94-42D0-A1CE-2DB5E9752F11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71466785-FF0F-4F6B-8474-E927799CE58A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0A0-4D30-9A57-C3B3CFBB1F5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14F90E6-B462-4055-A1FF-4276B8B6740D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BFF1A08D-1DBB-40DD-AD1B-07BA78707A04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358A0348-2713-47EC-A667-6A81CB16FB31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0A0-4D30-9A57-C3B3CFBB1F5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1B9A3DE-3110-41A7-A504-6DD7B25BF3AB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DB4F6200-6327-4F90-852A-4170F5C1A016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E96C3A58-8A15-4810-9919-2E6D963722BD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0A0-4D30-9A57-C3B3CFBB1F5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5711E53-C2F3-4D01-9C51-D20CC8B1A6F8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E768ADE7-0E13-47C1-946E-21E1C0531249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4A06EA3A-C422-4F61-94EC-CEFE6597A5D1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0A0-4D30-9A57-C3B3CFBB1F5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39C0536-4E16-4105-91B8-368DAD92D07C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31E01918-AA75-4002-B691-ECD545C223EC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AA1D58F9-50EB-4E2E-9206-F196487B98B0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0A0-4D30-9A57-C3B3CFBB1F5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3D8FED7-D5E1-43AF-AFF0-35093E13732A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2D36CEA2-D639-481B-AF9B-86B52AB092EF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E69322D2-86FD-4C96-B77F-5A6EC73B1822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0A0-4D30-9A57-C3B3CFBB1F5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8C39A74-2C4F-452A-AD5E-10275C339C41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99100A1D-7F88-4196-AF56-B63D0CF85BC2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E5FBF1CD-FC76-4186-88C4-05A2EC6A7F95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0A0-4D30-9A57-C3B3CFBB1F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'К средних'!$I$61:$I$70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  <c:pt idx="7">
                  <c:v>11.25</c:v>
                </c:pt>
                <c:pt idx="8">
                  <c:v>2</c:v>
                </c:pt>
                <c:pt idx="9">
                  <c:v>8</c:v>
                </c:pt>
              </c:numCache>
            </c:numRef>
          </c:xVal>
          <c:yVal>
            <c:numRef>
              <c:f>'К средних'!$J$61:$J$70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  <c:pt idx="7">
                  <c:v>10.25</c:v>
                </c:pt>
                <c:pt idx="8">
                  <c:v>2.3333333333333335</c:v>
                </c:pt>
                <c:pt idx="9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'К средних'!$H$61:$H$70</c15:f>
                <c15:dlblRangeCache>
                  <c:ptCount val="10"/>
                  <c:pt idx="0">
                    <c:v>O1</c:v>
                  </c:pt>
                  <c:pt idx="1">
                    <c:v>O2</c:v>
                  </c:pt>
                  <c:pt idx="2">
                    <c:v>O3</c:v>
                  </c:pt>
                  <c:pt idx="3">
                    <c:v>O4</c:v>
                  </c:pt>
                  <c:pt idx="4">
                    <c:v>O5</c:v>
                  </c:pt>
                  <c:pt idx="5">
                    <c:v>O6</c:v>
                  </c:pt>
                  <c:pt idx="6">
                    <c:v>O7</c:v>
                  </c:pt>
                  <c:pt idx="7">
                    <c:v>E1</c:v>
                  </c:pt>
                  <c:pt idx="8">
                    <c:v>E2</c:v>
                  </c:pt>
                  <c:pt idx="9">
                    <c:v>E3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0A0-4D30-9A57-C3B3CFBB1F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29750191"/>
        <c:axId val="1029752111"/>
      </c:scatterChart>
      <c:valAx>
        <c:axId val="102975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9752111"/>
        <c:crosses val="autoZero"/>
        <c:crossBetween val="midCat"/>
      </c:valAx>
      <c:valAx>
        <c:axId val="102975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975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469816272965886E-2"/>
          <c:y val="7.407407407407407E-2"/>
          <c:w val="0.89019685039370078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3AC-4E24-BC40-F66EB252F625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3AC-4E24-BC40-F66EB252F625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3AC-4E24-BC40-F66EB252F625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3AC-4E24-BC40-F66EB252F625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3AC-4E24-BC40-F66EB252F625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3AC-4E24-BC40-F66EB252F62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6B21AB2-A398-40A5-B382-5421E1557E98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4A507172-5772-4B22-BBA7-5B58318930A7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3AC-4E24-BC40-F66EB252F62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E911323-3D22-46B8-804C-21F793A95AF3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E60F7381-4A40-407B-90C7-C0DC9107CA36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3AC-4E24-BC40-F66EB252F62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E410555-FC17-44F8-918F-6AB8F386D705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FBD3654E-4F80-46E0-A5E4-C6DE203D5516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3AC-4E24-BC40-F66EB252F62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AFBC4B2-DF20-4F10-AFFE-3E086CDE5E74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1767C755-667C-4A59-A2C4-5F87097CA2D2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3AC-4E24-BC40-F66EB252F62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495DF30-1332-4179-B486-6FB712807048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3C5C682F-3BC6-4601-AD1A-5702CC2A0E9D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3AC-4E24-BC40-F66EB252F62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BD14D59-2FD1-41D2-AA57-B8DEE729D749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70E8126F-F1F6-43F2-85EF-F2CCA8D8886B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3AC-4E24-BC40-F66EB252F62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77E37C0-0E80-4A57-9B6D-E954D07D4404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F7C31BCF-8528-4AB9-B488-12F4EAF15865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3AC-4E24-BC40-F66EB252F62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10A6B73-FE68-474E-8689-4DB0EE244FA6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EB179E1A-45EE-470A-AC63-95CD8046633C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3AC-4E24-BC40-F66EB252F62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63464C3-08E7-4DEE-AEDB-1A2AE3C251B2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0DD2C038-3701-4817-A43F-97351BD7AAE4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3AC-4E24-BC40-F66EB252F62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E4117AE-E75E-4848-9D9C-B4B80199AE2F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EA7D3852-420A-4C04-8E23-7A7218E36A75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3AC-4E24-BC40-F66EB252F6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'К средних'!$I$74:$I$83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  <c:pt idx="7">
                  <c:v>10.199999999999999</c:v>
                </c:pt>
                <c:pt idx="8">
                  <c:v>2</c:v>
                </c:pt>
                <c:pt idx="9">
                  <c:v>8</c:v>
                </c:pt>
              </c:numCache>
            </c:numRef>
          </c:xVal>
          <c:yVal>
            <c:numRef>
              <c:f>'К средних'!$J$74:$J$83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  <c:pt idx="7">
                  <c:v>10.4</c:v>
                </c:pt>
                <c:pt idx="8" formatCode="0.00">
                  <c:v>2.3333333333333335</c:v>
                </c:pt>
                <c:pt idx="9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'К средних'!$H$74:$H$83</c15:f>
                <c15:dlblRangeCache>
                  <c:ptCount val="10"/>
                  <c:pt idx="0">
                    <c:v>O1</c:v>
                  </c:pt>
                  <c:pt idx="1">
                    <c:v>O2</c:v>
                  </c:pt>
                  <c:pt idx="2">
                    <c:v>O3</c:v>
                  </c:pt>
                  <c:pt idx="3">
                    <c:v>O4</c:v>
                  </c:pt>
                  <c:pt idx="4">
                    <c:v>O5</c:v>
                  </c:pt>
                  <c:pt idx="5">
                    <c:v>O6</c:v>
                  </c:pt>
                  <c:pt idx="6">
                    <c:v>O7</c:v>
                  </c:pt>
                  <c:pt idx="7">
                    <c:v>E1</c:v>
                  </c:pt>
                  <c:pt idx="8">
                    <c:v>E2</c:v>
                  </c:pt>
                  <c:pt idx="9">
                    <c:v>E3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3AC-4E24-BC40-F66EB252F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923119"/>
        <c:axId val="1680912559"/>
      </c:scatterChart>
      <c:valAx>
        <c:axId val="168092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0912559"/>
        <c:crosses val="autoZero"/>
        <c:crossBetween val="midCat"/>
      </c:valAx>
      <c:valAx>
        <c:axId val="168091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092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CC8-4960-ADB6-1DFC9B727488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CC8-4960-ADB6-1DFC9B72748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CC8-4960-ADB6-1DFC9B727488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CC8-4960-ADB6-1DFC9B727488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CC8-4960-ADB6-1DFC9B727488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CCC8-4960-ADB6-1DFC9B727488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CC8-4960-ADB6-1DFC9B72748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4D61341-0EB1-4642-A88D-AF49FDA269C9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889998FD-2A1D-41D8-96FC-A41EF8BAD611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E21F599A-6BED-49AC-9743-3D1E6B603C27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CC8-4960-ADB6-1DFC9B72748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D4F46FF-75EC-44D9-B026-39ED1D3420F0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24E42284-859B-4A0E-B483-55536C299C5A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5658A5D4-3B76-4494-8F4C-4AD7C7ADA916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CC8-4960-ADB6-1DFC9B72748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2E6A0E0-D54B-473F-B58F-CE4F55AFB764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2D815ED6-071D-4F4C-930D-64EBBB7EA3B6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6CA50306-38ED-4D80-AF99-E4D9D7565A40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CC8-4960-ADB6-1DFC9B72748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7E475C4-54B7-492A-B7B0-BD0747A5707C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624764A0-EA63-4154-B3C6-4EE9A0EEA0AB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EBDD43E7-B7A2-45AE-B96D-43AED3F793CF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CC8-4960-ADB6-1DFC9B72748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DFB4E7F-C508-4910-AE4B-F01041218411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AFF00852-7D9B-401D-806B-641B9C632512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F3CFDD42-D761-49CC-B1DC-476872372197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CC8-4960-ADB6-1DFC9B72748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FD02D93-8BC8-41D7-BA7E-C70B096DE3D6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0C4854DC-8A18-49BB-B302-221C0FFB7D2F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BE87B2A6-4FA1-4DC6-B1E8-004B64501D14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CC8-4960-ADB6-1DFC9B72748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B0E43BC-520B-4A97-9E71-F0A2B697B435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AE84D447-2297-42C4-9851-9555A6BB3034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9DDBDAE6-BEBB-4AB4-8F07-2371C8DDC6B6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CC8-4960-ADB6-1DFC9B72748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297C1F7-C90A-4971-B9BC-4A0FF85DEF28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839313AC-6AA7-447D-B106-DC5E84D6D813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A4EF734F-95D9-4008-B41C-2B6620557232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CC8-4960-ADB6-1DFC9B72748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AE7FFD7-9046-4528-8C90-901F59265F1C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6DCECCBF-E98C-4333-B7A5-E04C6787FE26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9C7E343D-BF46-4291-A6E6-A942FA5E5697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CC8-4960-ADB6-1DFC9B72748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7D17DC7-9337-44C9-B1EC-4B35CC94144F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34AF6FA3-8CCF-4BDE-865A-470D755CFC6B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77D3CA9D-47E0-4910-ADDF-7CD381C5DEFE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CC8-4960-ADB6-1DFC9B7274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'К средних'!$I$99:$I$108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  <c:pt idx="7">
                  <c:v>10.5</c:v>
                </c:pt>
                <c:pt idx="8">
                  <c:v>2.5</c:v>
                </c:pt>
                <c:pt idx="9">
                  <c:v>8</c:v>
                </c:pt>
              </c:numCache>
            </c:numRef>
          </c:xVal>
          <c:yVal>
            <c:numRef>
              <c:f>'К средних'!$J$99:$J$108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  <c:pt idx="7">
                  <c:v>10.375</c:v>
                </c:pt>
                <c:pt idx="8">
                  <c:v>2.4975000000000001</c:v>
                </c:pt>
                <c:pt idx="9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'К средних'!$H$99:$H$108</c15:f>
                <c15:dlblRangeCache>
                  <c:ptCount val="10"/>
                  <c:pt idx="0">
                    <c:v>O1</c:v>
                  </c:pt>
                  <c:pt idx="1">
                    <c:v>O2</c:v>
                  </c:pt>
                  <c:pt idx="2">
                    <c:v>O3</c:v>
                  </c:pt>
                  <c:pt idx="3">
                    <c:v>O4</c:v>
                  </c:pt>
                  <c:pt idx="4">
                    <c:v>O5</c:v>
                  </c:pt>
                  <c:pt idx="5">
                    <c:v>O6</c:v>
                  </c:pt>
                  <c:pt idx="6">
                    <c:v>O7</c:v>
                  </c:pt>
                  <c:pt idx="7">
                    <c:v>E1</c:v>
                  </c:pt>
                  <c:pt idx="8">
                    <c:v>E2</c:v>
                  </c:pt>
                  <c:pt idx="9">
                    <c:v>E3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CC8-4960-ADB6-1DFC9B7274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80935599"/>
        <c:axId val="1680918799"/>
      </c:scatterChart>
      <c:valAx>
        <c:axId val="168093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0918799"/>
        <c:crosses val="autoZero"/>
        <c:crossBetween val="midCat"/>
      </c:valAx>
      <c:valAx>
        <c:axId val="168091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093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A33-4B8B-9C7C-DCFF1E2D6631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A33-4B8B-9C7C-DCFF1E2D6631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A33-4B8B-9C7C-DCFF1E2D6631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A33-4B8B-9C7C-DCFF1E2D6631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A33-4B8B-9C7C-DCFF1E2D6631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A33-4B8B-9C7C-DCFF1E2D6631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A33-4B8B-9C7C-DCFF1E2D6631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A33-4B8B-9C7C-DCFF1E2D663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F962AB8-9614-4EBC-AC62-7E5E0E40DBF7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0945B3A4-B133-4380-8D44-A619A2A90062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1C8E5AA4-4EF7-48B7-BD15-F6BA2A95F211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A33-4B8B-9C7C-DCFF1E2D66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8032AD1-D145-4F85-A640-705B356C0F1B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AA556410-3AF9-4A40-958D-030F68A5EF08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F779632F-3B6F-4235-BF9E-6944F1EB5500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A33-4B8B-9C7C-DCFF1E2D66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F0050F0-F74E-49AA-84D3-1204BC8F32F0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A9E970CC-3D1D-4466-80DE-5004D4C215E4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DAD1973C-9E7C-48BD-93C5-B57A5C401F97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A33-4B8B-9C7C-DCFF1E2D66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56690B-BE2C-48AE-9815-8453A9547490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718F89D1-D1FB-4260-8A0B-3217EE929231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620B60A9-51DC-441E-978C-794FDDBA3AF4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A33-4B8B-9C7C-DCFF1E2D66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FC40347-5303-408F-9698-EA6C1966BE36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23973FD4-320A-40C4-BE6A-AD7AFA430AD8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356433C7-1FD1-4380-85BF-2A2D882246CC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A33-4B8B-9C7C-DCFF1E2D66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B28FEAC-F2A1-42EE-88EB-A8EED99A7AA7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47BF6B82-4007-4A94-858C-3BCB406B1D80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6C310CC3-6E14-4E14-981A-D080B28B9342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A33-4B8B-9C7C-DCFF1E2D66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132B045-27DE-4902-817F-38B7A7A509DD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A9FEC73E-FB69-43EC-B0E0-92552230DF92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9273F88C-3DCA-4C9F-9A14-5CE44822A506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A33-4B8B-9C7C-DCFF1E2D66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587845-A87C-46E4-906C-541E3C90ED01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8CD878DD-9800-4252-B6BB-C8A7F81B0AD7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B9928A17-AFC6-42B1-8E95-A8939902B284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A33-4B8B-9C7C-DCFF1E2D66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FA5017E-3815-4ECD-B41B-D3A7929477C3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679A6EFE-D1F6-4259-BC39-687A8D00277B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E57C52ED-FC1A-4FEA-A1CE-154AD2324674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A33-4B8B-9C7C-DCFF1E2D66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9932943-74AE-4843-BF4B-35BA59D92EE8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27BF0C7A-803E-4ED4-BE74-1A5F3EEF4581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806C5C4A-31D5-4302-8B43-D3F485554A84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A33-4B8B-9C7C-DCFF1E2D66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'К средних'!$I$112:$I$121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  <c:pt idx="7">
                  <c:v>10.714285714285714</c:v>
                </c:pt>
                <c:pt idx="8">
                  <c:v>2.5</c:v>
                </c:pt>
                <c:pt idx="9">
                  <c:v>8</c:v>
                </c:pt>
              </c:numCache>
            </c:numRef>
          </c:xVal>
          <c:yVal>
            <c:numRef>
              <c:f>'К средних'!$J$112:$J$121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  <c:pt idx="7">
                  <c:v>10.914285714285715</c:v>
                </c:pt>
                <c:pt idx="8">
                  <c:v>2.4975000000000001</c:v>
                </c:pt>
                <c:pt idx="9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'К средних'!$H$112:$H$121</c15:f>
                <c15:dlblRangeCache>
                  <c:ptCount val="10"/>
                  <c:pt idx="0">
                    <c:v>O1</c:v>
                  </c:pt>
                  <c:pt idx="1">
                    <c:v>O2</c:v>
                  </c:pt>
                  <c:pt idx="2">
                    <c:v>O3</c:v>
                  </c:pt>
                  <c:pt idx="3">
                    <c:v>O4</c:v>
                  </c:pt>
                  <c:pt idx="4">
                    <c:v>O5</c:v>
                  </c:pt>
                  <c:pt idx="5">
                    <c:v>O6</c:v>
                  </c:pt>
                  <c:pt idx="6">
                    <c:v>O7</c:v>
                  </c:pt>
                  <c:pt idx="7">
                    <c:v>E1</c:v>
                  </c:pt>
                  <c:pt idx="8">
                    <c:v>E2</c:v>
                  </c:pt>
                  <c:pt idx="9">
                    <c:v>E3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A33-4B8B-9C7C-DCFF1E2D66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80943759"/>
        <c:axId val="1680944239"/>
      </c:scatterChart>
      <c:valAx>
        <c:axId val="168094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0944239"/>
        <c:crosses val="autoZero"/>
        <c:crossBetween val="midCat"/>
      </c:valAx>
      <c:valAx>
        <c:axId val="16809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094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365760</xdr:colOff>
      <xdr:row>3</xdr:row>
      <xdr:rowOff>68580</xdr:rowOff>
    </xdr:from>
    <xdr:to>
      <xdr:col>20</xdr:col>
      <xdr:colOff>76200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1C74F-B9C7-C2B5-CB96-AD6744E09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320040</xdr:colOff>
      <xdr:row>19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3C0B9B-E783-474D-B55F-2BAB426BF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213360</xdr:colOff>
      <xdr:row>16</xdr:row>
      <xdr:rowOff>114300</xdr:rowOff>
    </xdr:from>
    <xdr:to>
      <xdr:col>21</xdr:col>
      <xdr:colOff>289560</xdr:colOff>
      <xdr:row>31</xdr:row>
      <xdr:rowOff>114300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B50C882F-9B35-039D-CBB5-8DBC5CC4E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114300</xdr:colOff>
      <xdr:row>32</xdr:row>
      <xdr:rowOff>53340</xdr:rowOff>
    </xdr:from>
    <xdr:to>
      <xdr:col>20</xdr:col>
      <xdr:colOff>502920</xdr:colOff>
      <xdr:row>47</xdr:row>
      <xdr:rowOff>53340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28F73F9E-DF25-EAAD-31C3-D6433A196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571500</xdr:colOff>
      <xdr:row>48</xdr:row>
      <xdr:rowOff>45720</xdr:rowOff>
    </xdr:from>
    <xdr:to>
      <xdr:col>21</xdr:col>
      <xdr:colOff>15240</xdr:colOff>
      <xdr:row>63</xdr:row>
      <xdr:rowOff>45720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A30053E2-5B3D-8735-5277-4E6B70128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541020</xdr:colOff>
      <xdr:row>63</xdr:row>
      <xdr:rowOff>83820</xdr:rowOff>
    </xdr:from>
    <xdr:to>
      <xdr:col>22</xdr:col>
      <xdr:colOff>594360</xdr:colOff>
      <xdr:row>78</xdr:row>
      <xdr:rowOff>83820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E64FF37E-15C5-CAB6-8A00-DB5A0BBBC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579120</xdr:colOff>
      <xdr:row>77</xdr:row>
      <xdr:rowOff>121920</xdr:rowOff>
    </xdr:from>
    <xdr:to>
      <xdr:col>23</xdr:col>
      <xdr:colOff>365760</xdr:colOff>
      <xdr:row>92</xdr:row>
      <xdr:rowOff>121920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ADEEC2A7-C7AE-246D-7B53-9558D536D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502920</xdr:colOff>
      <xdr:row>96</xdr:row>
      <xdr:rowOff>99060</xdr:rowOff>
    </xdr:from>
    <xdr:to>
      <xdr:col>19</xdr:col>
      <xdr:colOff>541020</xdr:colOff>
      <xdr:row>111</xdr:row>
      <xdr:rowOff>99060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EA52E8CA-F837-BD50-5194-57A1000A4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266700</xdr:colOff>
      <xdr:row>111</xdr:row>
      <xdr:rowOff>167640</xdr:rowOff>
    </xdr:from>
    <xdr:to>
      <xdr:col>20</xdr:col>
      <xdr:colOff>312420</xdr:colOff>
      <xdr:row>126</xdr:row>
      <xdr:rowOff>167640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DD8D8A94-29F9-0FB1-BF65-86B26B3C1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266700</xdr:colOff>
      <xdr:row>127</xdr:row>
      <xdr:rowOff>68580</xdr:rowOff>
    </xdr:from>
    <xdr:to>
      <xdr:col>20</xdr:col>
      <xdr:colOff>365760</xdr:colOff>
      <xdr:row>142</xdr:row>
      <xdr:rowOff>68580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12428952-50B5-EE86-3D7C-4E220096E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327660</xdr:colOff>
      <xdr:row>141</xdr:row>
      <xdr:rowOff>7620</xdr:rowOff>
    </xdr:from>
    <xdr:to>
      <xdr:col>22</xdr:col>
      <xdr:colOff>68580</xdr:colOff>
      <xdr:row>155</xdr:row>
      <xdr:rowOff>38100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B6ACA3A6-94BF-D13E-8CFA-887A0499D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342900</xdr:colOff>
      <xdr:row>155</xdr:row>
      <xdr:rowOff>121920</xdr:rowOff>
    </xdr:from>
    <xdr:to>
      <xdr:col>19</xdr:col>
      <xdr:colOff>403860</xdr:colOff>
      <xdr:row>170</xdr:row>
      <xdr:rowOff>121920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AD849C0C-04F1-FFCE-0692-CBB7672F7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419100</xdr:colOff>
      <xdr:row>171</xdr:row>
      <xdr:rowOff>144780</xdr:rowOff>
    </xdr:from>
    <xdr:to>
      <xdr:col>19</xdr:col>
      <xdr:colOff>160020</xdr:colOff>
      <xdr:row>186</xdr:row>
      <xdr:rowOff>144780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75B5650C-6420-3F4E-F055-256912984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281940</xdr:colOff>
      <xdr:row>185</xdr:row>
      <xdr:rowOff>175260</xdr:rowOff>
    </xdr:from>
    <xdr:to>
      <xdr:col>20</xdr:col>
      <xdr:colOff>434340</xdr:colOff>
      <xdr:row>200</xdr:row>
      <xdr:rowOff>175260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9CF8F0FC-9184-085D-0366-D6894D773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175260</xdr:colOff>
      <xdr:row>202</xdr:row>
      <xdr:rowOff>30480</xdr:rowOff>
    </xdr:from>
    <xdr:to>
      <xdr:col>21</xdr:col>
      <xdr:colOff>121920</xdr:colOff>
      <xdr:row>217</xdr:row>
      <xdr:rowOff>30480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322C7155-B07F-108A-0C0C-FEB26944E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53340</xdr:colOff>
      <xdr:row>217</xdr:row>
      <xdr:rowOff>30480</xdr:rowOff>
    </xdr:from>
    <xdr:to>
      <xdr:col>21</xdr:col>
      <xdr:colOff>274320</xdr:colOff>
      <xdr:row>232</xdr:row>
      <xdr:rowOff>30480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3B694056-79F2-FFF4-B9BA-3136F8619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370115</xdr:colOff>
      <xdr:row>0</xdr:row>
      <xdr:rowOff>68036</xdr:rowOff>
    </xdr:from>
    <xdr:to>
      <xdr:col>14</xdr:col>
      <xdr:colOff>299358</xdr:colOff>
      <xdr:row>29</xdr:row>
      <xdr:rowOff>155733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8686" y="68036"/>
          <a:ext cx="3603172" cy="56121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381001</xdr:colOff>
      <xdr:row>1</xdr:row>
      <xdr:rowOff>27215</xdr:rowOff>
    </xdr:from>
    <xdr:to>
      <xdr:col>18</xdr:col>
      <xdr:colOff>302505</xdr:colOff>
      <xdr:row>23</xdr:row>
      <xdr:rowOff>163286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03572" y="217715"/>
          <a:ext cx="5432397" cy="43270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workbookViewId="0">
      <selection activeCell="I7" sqref="I7"/>
    </sheetView>
  </sheetViews>
  <sheetFormatPr defaultRowHeight="14.4" x14ac:dyDescent="0.3"/>
  <sheetData>
    <row r="1" spans="1:13" x14ac:dyDescent="0.3">
      <c r="G1" s="13" t="s">
        <v>9</v>
      </c>
      <c r="H1" s="13"/>
      <c r="I1" s="13"/>
      <c r="J1" s="13"/>
      <c r="K1" s="13"/>
      <c r="L1" s="13"/>
      <c r="M1" s="13"/>
    </row>
    <row r="2" spans="1:13" x14ac:dyDescent="0.3">
      <c r="B2" t="s">
        <v>0</v>
      </c>
      <c r="C2" t="s">
        <v>1</v>
      </c>
      <c r="G2" s="2">
        <v>1</v>
      </c>
      <c r="H2" s="2">
        <v>2</v>
      </c>
      <c r="I2" s="2">
        <v>3</v>
      </c>
      <c r="J2" s="2">
        <v>4</v>
      </c>
      <c r="K2" s="2">
        <v>5</v>
      </c>
      <c r="L2" s="2">
        <v>6</v>
      </c>
      <c r="M2" s="2">
        <v>7</v>
      </c>
    </row>
    <row r="3" spans="1:13" x14ac:dyDescent="0.3">
      <c r="A3" t="s">
        <v>2</v>
      </c>
      <c r="B3">
        <v>2</v>
      </c>
      <c r="C3">
        <v>2</v>
      </c>
      <c r="F3" s="2">
        <v>1</v>
      </c>
      <c r="G3" s="1">
        <f>SQRT(SUM(($B$3-$B3)^2,($C$3-$C3)^2))</f>
        <v>0</v>
      </c>
      <c r="H3" s="1">
        <f>SQRT(SUM(($B$4-$B3)^2,($C$4-$C3)^2))</f>
        <v>9.8488578017961039</v>
      </c>
      <c r="I3" s="1">
        <f>SQRT(SUM(($B$5-$B3)^2,($C$5-$C3)^2))</f>
        <v>11.180339887498949</v>
      </c>
      <c r="J3" s="1">
        <f>SQRT(SUM(($B$6-$B3)^2,($C$6-$C3)^2))</f>
        <v>2.2360679774997898</v>
      </c>
      <c r="K3" s="1">
        <f>SQRT(SUM(($B$7-$B3)^2,($C$7-$C3)^2))</f>
        <v>16.278820596099706</v>
      </c>
      <c r="L3" s="1">
        <f>SQRT(SUM(($B$8-$B3)^2,($C$8-$C3)^2))</f>
        <v>13.892443989449804</v>
      </c>
      <c r="M3" s="1">
        <f>SQRT(SUM(($B$9-$B3)^2,($C$9-$C3)^2))</f>
        <v>6</v>
      </c>
    </row>
    <row r="4" spans="1:13" x14ac:dyDescent="0.3">
      <c r="A4" t="s">
        <v>3</v>
      </c>
      <c r="B4">
        <v>6</v>
      </c>
      <c r="C4">
        <v>11</v>
      </c>
      <c r="F4" s="2">
        <v>2</v>
      </c>
      <c r="G4" s="1">
        <f t="shared" ref="G4:G9" si="0">SQRT(SUM(($B$3-$B4)^2,($C$3-$C4)^2))</f>
        <v>9.8488578017961039</v>
      </c>
      <c r="H4" s="1">
        <f t="shared" ref="H4:H9" si="1">SQRT(SUM(($B$4-$B4)^2,($C$4-$C4)^2))</f>
        <v>0</v>
      </c>
      <c r="I4" s="1">
        <f t="shared" ref="I4:I9" si="2">SQRT(SUM(($B$5-$B4)^2,($C$5-$C4)^2))</f>
        <v>7.2111025509279782</v>
      </c>
      <c r="J4" s="1">
        <f t="shared" ref="J4:J9" si="3">SQRT(SUM(($B$6-$B4)^2,($C$6-$C4)^2))</f>
        <v>8.2462112512353212</v>
      </c>
      <c r="K4" s="1">
        <f t="shared" ref="K4:K9" si="4">SQRT(SUM(($B$7-$B4)^2,($C$7-$C4)^2))</f>
        <v>7.6157731058639087</v>
      </c>
      <c r="L4" s="1">
        <f t="shared" ref="L4:L9" si="5">SQRT(SUM(($B$8-$B4)^2,($C$8-$C4)^2))</f>
        <v>8.2462112512353212</v>
      </c>
      <c r="M4" s="1">
        <f t="shared" ref="M4:M9" si="6">SQRT(SUM(($B$9-$B4)^2,($C$9-$C4)^2))</f>
        <v>9.2195444572928871</v>
      </c>
    </row>
    <row r="5" spans="1:13" x14ac:dyDescent="0.3">
      <c r="A5" t="s">
        <v>4</v>
      </c>
      <c r="B5">
        <v>12</v>
      </c>
      <c r="C5">
        <v>7</v>
      </c>
      <c r="F5" s="2">
        <v>3</v>
      </c>
      <c r="G5" s="1">
        <f t="shared" si="0"/>
        <v>11.180339887498949</v>
      </c>
      <c r="H5" s="1">
        <f t="shared" si="1"/>
        <v>7.2111025509279782</v>
      </c>
      <c r="I5" s="1">
        <f t="shared" si="2"/>
        <v>0</v>
      </c>
      <c r="J5" s="1">
        <f t="shared" si="3"/>
        <v>8.9442719099991592</v>
      </c>
      <c r="K5" s="1">
        <f t="shared" si="4"/>
        <v>7.0710678118654755</v>
      </c>
      <c r="L5" s="1">
        <f t="shared" si="5"/>
        <v>2.8284271247461903</v>
      </c>
      <c r="M5" s="1">
        <f t="shared" si="6"/>
        <v>6.4031242374328485</v>
      </c>
    </row>
    <row r="6" spans="1:13" x14ac:dyDescent="0.3">
      <c r="A6" t="s">
        <v>5</v>
      </c>
      <c r="B6">
        <v>4</v>
      </c>
      <c r="C6">
        <v>3</v>
      </c>
      <c r="F6" s="2">
        <v>4</v>
      </c>
      <c r="G6" s="1">
        <f t="shared" si="0"/>
        <v>2.2360679774997898</v>
      </c>
      <c r="H6" s="1">
        <f t="shared" si="1"/>
        <v>8.2462112512353212</v>
      </c>
      <c r="I6" s="1">
        <f t="shared" si="2"/>
        <v>8.9442719099991592</v>
      </c>
      <c r="J6" s="1">
        <f t="shared" si="3"/>
        <v>0</v>
      </c>
      <c r="K6" s="1">
        <f t="shared" si="4"/>
        <v>14.212670403551895</v>
      </c>
      <c r="L6" s="1">
        <f t="shared" si="5"/>
        <v>11.661903789690601</v>
      </c>
      <c r="M6" s="1">
        <f t="shared" si="6"/>
        <v>4.1231056256176606</v>
      </c>
    </row>
    <row r="7" spans="1:13" x14ac:dyDescent="0.3">
      <c r="A7" t="s">
        <v>6</v>
      </c>
      <c r="B7">
        <v>13</v>
      </c>
      <c r="C7">
        <v>14</v>
      </c>
      <c r="F7" s="2">
        <v>5</v>
      </c>
      <c r="G7" s="1">
        <f t="shared" si="0"/>
        <v>16.278820596099706</v>
      </c>
      <c r="H7" s="1">
        <f t="shared" si="1"/>
        <v>7.6157731058639087</v>
      </c>
      <c r="I7" s="1">
        <f t="shared" si="2"/>
        <v>7.0710678118654755</v>
      </c>
      <c r="J7" s="1">
        <f t="shared" si="3"/>
        <v>14.212670403551895</v>
      </c>
      <c r="K7" s="1">
        <f t="shared" si="4"/>
        <v>0</v>
      </c>
      <c r="L7" s="1">
        <f t="shared" si="5"/>
        <v>5.0990195135927845</v>
      </c>
      <c r="M7" s="1">
        <f t="shared" si="6"/>
        <v>13</v>
      </c>
    </row>
    <row r="8" spans="1:13" x14ac:dyDescent="0.3">
      <c r="A8" t="s">
        <v>7</v>
      </c>
      <c r="B8">
        <v>14</v>
      </c>
      <c r="C8">
        <v>9</v>
      </c>
      <c r="F8" s="2">
        <v>6</v>
      </c>
      <c r="G8" s="1">
        <f t="shared" si="0"/>
        <v>13.892443989449804</v>
      </c>
      <c r="H8" s="1">
        <f t="shared" si="1"/>
        <v>8.2462112512353212</v>
      </c>
      <c r="I8" s="1">
        <f t="shared" si="2"/>
        <v>2.8284271247461903</v>
      </c>
      <c r="J8" s="1">
        <f t="shared" si="3"/>
        <v>11.661903789690601</v>
      </c>
      <c r="K8" s="1">
        <f t="shared" si="4"/>
        <v>5.0990195135927845</v>
      </c>
      <c r="L8" s="1">
        <f t="shared" si="5"/>
        <v>0</v>
      </c>
      <c r="M8" s="1">
        <f t="shared" si="6"/>
        <v>9.2195444572928871</v>
      </c>
    </row>
    <row r="9" spans="1:13" x14ac:dyDescent="0.3">
      <c r="A9" t="s">
        <v>8</v>
      </c>
      <c r="B9">
        <v>8</v>
      </c>
      <c r="C9">
        <v>2</v>
      </c>
      <c r="F9" s="2">
        <v>7</v>
      </c>
      <c r="G9" s="1">
        <f t="shared" si="0"/>
        <v>6</v>
      </c>
      <c r="H9" s="1">
        <f t="shared" si="1"/>
        <v>9.2195444572928871</v>
      </c>
      <c r="I9" s="1">
        <f t="shared" si="2"/>
        <v>6.4031242374328485</v>
      </c>
      <c r="J9" s="1">
        <f t="shared" si="3"/>
        <v>4.1231056256176606</v>
      </c>
      <c r="K9" s="1">
        <f t="shared" si="4"/>
        <v>13</v>
      </c>
      <c r="L9" s="1">
        <f t="shared" si="5"/>
        <v>9.2195444572928871</v>
      </c>
      <c r="M9" s="1">
        <f t="shared" si="6"/>
        <v>0</v>
      </c>
    </row>
    <row r="10" spans="1:13" x14ac:dyDescent="0.3">
      <c r="G10" s="1"/>
      <c r="H10" s="1"/>
      <c r="I10" s="1"/>
      <c r="J10" s="1"/>
      <c r="K10" s="1"/>
      <c r="L10" s="1"/>
      <c r="M10" s="1"/>
    </row>
    <row r="11" spans="1:13" x14ac:dyDescent="0.3">
      <c r="G11" s="2">
        <v>1</v>
      </c>
      <c r="H11" s="2">
        <v>2</v>
      </c>
      <c r="I11" s="2">
        <v>3</v>
      </c>
      <c r="J11" s="2">
        <v>4</v>
      </c>
      <c r="K11" s="2">
        <v>5</v>
      </c>
      <c r="L11" s="2">
        <v>6</v>
      </c>
      <c r="M11" s="2">
        <v>7</v>
      </c>
    </row>
    <row r="12" spans="1:13" x14ac:dyDescent="0.3">
      <c r="G12" s="14" t="s">
        <v>10</v>
      </c>
      <c r="H12" s="14"/>
      <c r="I12" s="14"/>
      <c r="J12" s="14"/>
      <c r="K12" s="14"/>
      <c r="L12" s="14"/>
      <c r="M12" s="14"/>
    </row>
    <row r="13" spans="1:13" x14ac:dyDescent="0.3">
      <c r="F13" s="2">
        <v>1</v>
      </c>
      <c r="G13" s="1">
        <f>SUM(ABS($B$3-$B3),ABS($C$3-$C3))</f>
        <v>0</v>
      </c>
      <c r="H13" s="1">
        <f>SUM(ABS($B$4-$B3),ABS($C$4-$C3))</f>
        <v>13</v>
      </c>
      <c r="I13" s="1">
        <f>SUM(ABS($B$5-$B3),ABS($C$5-$C3))</f>
        <v>15</v>
      </c>
      <c r="J13" s="1">
        <f>SUM(ABS($B$6-$B3),ABS($C$6-$C3))</f>
        <v>3</v>
      </c>
      <c r="K13" s="1">
        <f>SUM(ABS($B$7-$B3),ABS($C$7-$C3))</f>
        <v>23</v>
      </c>
      <c r="L13" s="1">
        <f>SUM(ABS($B$8-$B3),ABS($C$8-$C3))</f>
        <v>19</v>
      </c>
      <c r="M13" s="1">
        <f>SUM(ABS($B$9-$B3),ABS($C$9-$C3))</f>
        <v>6</v>
      </c>
    </row>
    <row r="14" spans="1:13" x14ac:dyDescent="0.3">
      <c r="F14" s="2">
        <v>2</v>
      </c>
      <c r="G14" s="1">
        <f>SUM(ABS($B$3-$B4),ABS($C$3-$C4))</f>
        <v>13</v>
      </c>
      <c r="H14" s="1">
        <f t="shared" ref="H14:H19" si="7">SUM(ABS($B$4-$B4),ABS($C$4-$C4))</f>
        <v>0</v>
      </c>
      <c r="I14" s="1">
        <f t="shared" ref="I14:I19" si="8">SUM(ABS($B$5-$B4),ABS($C$5-$C4))</f>
        <v>10</v>
      </c>
      <c r="J14" s="1">
        <f t="shared" ref="J14:J19" si="9">SUM(ABS($B$6-$B4),ABS($C$6-$C4))</f>
        <v>10</v>
      </c>
      <c r="K14" s="1">
        <f t="shared" ref="K14:K19" si="10">SUM(ABS($B$7-$B4),ABS($C$7-$C4))</f>
        <v>10</v>
      </c>
      <c r="L14" s="1">
        <f t="shared" ref="L14:L19" si="11">SUM(ABS($B$8-$B4),ABS($C$8-$C4))</f>
        <v>10</v>
      </c>
      <c r="M14" s="1">
        <f t="shared" ref="M14:M19" si="12">SUM(ABS($B$9-$B4),ABS($C$9-$C4))</f>
        <v>11</v>
      </c>
    </row>
    <row r="15" spans="1:13" x14ac:dyDescent="0.3">
      <c r="F15" s="2">
        <v>3</v>
      </c>
      <c r="G15" s="1">
        <f t="shared" ref="G15:G19" si="13">SUM(ABS($B$3-$B5),ABS($C$3-$C5))</f>
        <v>15</v>
      </c>
      <c r="H15" s="1">
        <f t="shared" si="7"/>
        <v>10</v>
      </c>
      <c r="I15" s="1">
        <f t="shared" si="8"/>
        <v>0</v>
      </c>
      <c r="J15" s="1">
        <f t="shared" si="9"/>
        <v>12</v>
      </c>
      <c r="K15" s="1">
        <f t="shared" si="10"/>
        <v>8</v>
      </c>
      <c r="L15" s="1">
        <f t="shared" si="11"/>
        <v>4</v>
      </c>
      <c r="M15" s="1">
        <f t="shared" si="12"/>
        <v>9</v>
      </c>
    </row>
    <row r="16" spans="1:13" x14ac:dyDescent="0.3">
      <c r="F16" s="2">
        <v>4</v>
      </c>
      <c r="G16" s="1">
        <f t="shared" si="13"/>
        <v>3</v>
      </c>
      <c r="H16" s="1">
        <f t="shared" si="7"/>
        <v>10</v>
      </c>
      <c r="I16" s="1">
        <f t="shared" si="8"/>
        <v>12</v>
      </c>
      <c r="J16" s="1">
        <f t="shared" si="9"/>
        <v>0</v>
      </c>
      <c r="K16" s="1">
        <f t="shared" si="10"/>
        <v>20</v>
      </c>
      <c r="L16" s="1">
        <f t="shared" si="11"/>
        <v>16</v>
      </c>
      <c r="M16" s="1">
        <f t="shared" si="12"/>
        <v>5</v>
      </c>
    </row>
    <row r="17" spans="6:13" x14ac:dyDescent="0.3">
      <c r="F17" s="2">
        <v>5</v>
      </c>
      <c r="G17" s="1">
        <f t="shared" si="13"/>
        <v>23</v>
      </c>
      <c r="H17" s="1">
        <f t="shared" si="7"/>
        <v>10</v>
      </c>
      <c r="I17" s="1">
        <f t="shared" si="8"/>
        <v>8</v>
      </c>
      <c r="J17" s="1">
        <f t="shared" si="9"/>
        <v>20</v>
      </c>
      <c r="K17" s="1">
        <f t="shared" si="10"/>
        <v>0</v>
      </c>
      <c r="L17" s="1">
        <f t="shared" si="11"/>
        <v>6</v>
      </c>
      <c r="M17" s="1">
        <f t="shared" si="12"/>
        <v>17</v>
      </c>
    </row>
    <row r="18" spans="6:13" x14ac:dyDescent="0.3">
      <c r="F18" s="2">
        <v>6</v>
      </c>
      <c r="G18" s="1">
        <f t="shared" si="13"/>
        <v>19</v>
      </c>
      <c r="H18" s="1">
        <f t="shared" si="7"/>
        <v>10</v>
      </c>
      <c r="I18" s="1">
        <f t="shared" si="8"/>
        <v>4</v>
      </c>
      <c r="J18" s="1">
        <f t="shared" si="9"/>
        <v>16</v>
      </c>
      <c r="K18" s="1">
        <f t="shared" si="10"/>
        <v>6</v>
      </c>
      <c r="L18" s="1">
        <f t="shared" si="11"/>
        <v>0</v>
      </c>
      <c r="M18" s="1">
        <f t="shared" si="12"/>
        <v>13</v>
      </c>
    </row>
    <row r="19" spans="6:13" x14ac:dyDescent="0.3">
      <c r="F19" s="2">
        <v>7</v>
      </c>
      <c r="G19" s="1">
        <f t="shared" si="13"/>
        <v>6</v>
      </c>
      <c r="H19" s="1">
        <f t="shared" si="7"/>
        <v>11</v>
      </c>
      <c r="I19" s="1">
        <f t="shared" si="8"/>
        <v>9</v>
      </c>
      <c r="J19" s="1">
        <f t="shared" si="9"/>
        <v>5</v>
      </c>
      <c r="K19" s="1">
        <f t="shared" si="10"/>
        <v>17</v>
      </c>
      <c r="L19" s="1">
        <f t="shared" si="11"/>
        <v>13</v>
      </c>
      <c r="M19" s="1">
        <f t="shared" si="12"/>
        <v>0</v>
      </c>
    </row>
    <row r="20" spans="6:13" x14ac:dyDescent="0.3">
      <c r="G20" s="1"/>
      <c r="H20" s="1"/>
      <c r="I20" s="1"/>
      <c r="J20" s="1"/>
      <c r="K20" s="1"/>
      <c r="L20" s="1"/>
      <c r="M20" s="1"/>
    </row>
    <row r="21" spans="6:13" x14ac:dyDescent="0.3">
      <c r="G21" s="2">
        <v>1</v>
      </c>
      <c r="H21" s="2">
        <v>2</v>
      </c>
      <c r="I21" s="2">
        <v>3</v>
      </c>
      <c r="J21" s="2">
        <v>4</v>
      </c>
      <c r="K21" s="2">
        <v>5</v>
      </c>
      <c r="L21" s="2">
        <v>6</v>
      </c>
      <c r="M21" s="2">
        <v>7</v>
      </c>
    </row>
    <row r="22" spans="6:13" x14ac:dyDescent="0.3">
      <c r="G22" s="14" t="s">
        <v>11</v>
      </c>
      <c r="H22" s="14"/>
      <c r="I22" s="14"/>
      <c r="J22" s="14"/>
      <c r="K22" s="14"/>
      <c r="L22" s="14"/>
      <c r="M22" s="14"/>
    </row>
    <row r="23" spans="6:13" x14ac:dyDescent="0.3">
      <c r="F23" s="2">
        <v>1</v>
      </c>
      <c r="G23" s="1">
        <f>MAX(ABS($B$3-$B3),ABS($C$3-$C3))</f>
        <v>0</v>
      </c>
      <c r="H23" s="1">
        <f>MAX(ABS($B$4-$B3),ABS($C$4-$C3))</f>
        <v>9</v>
      </c>
      <c r="I23" s="1">
        <f>MAX(ABS($B$5-$B3),ABS($C$5-$C3))</f>
        <v>10</v>
      </c>
      <c r="J23" s="1">
        <f>MAX(ABS($B$6-$B3),ABS($C$6-$C3))</f>
        <v>2</v>
      </c>
      <c r="K23" s="1">
        <f>MAX(ABS($B$7-$B3),ABS($C$7-$C3))</f>
        <v>12</v>
      </c>
      <c r="L23" s="1">
        <f>MAX(ABS($B$8-$B3),ABS($C$8-$C3))</f>
        <v>12</v>
      </c>
      <c r="M23" s="1">
        <f>MAX(ABS($B$9-$B3),ABS($C$9-$C3))</f>
        <v>6</v>
      </c>
    </row>
    <row r="24" spans="6:13" x14ac:dyDescent="0.3">
      <c r="F24" s="2">
        <v>2</v>
      </c>
      <c r="G24" s="1">
        <f t="shared" ref="G24:G29" si="14">MAX(ABS($B$3-$B4),ABS($C$3-$C4))</f>
        <v>9</v>
      </c>
      <c r="H24" s="1">
        <f t="shared" ref="H24:H29" si="15">MAX(ABS($B$4-$B4),ABS($C$4-$C4))</f>
        <v>0</v>
      </c>
      <c r="I24" s="1">
        <f t="shared" ref="I24:I29" si="16">MAX(ABS($B$5-$B4),ABS($C$5-$C4))</f>
        <v>6</v>
      </c>
      <c r="J24" s="1">
        <f t="shared" ref="J24:J29" si="17">MAX(ABS($B$6-$B4),ABS($C$6-$C4))</f>
        <v>8</v>
      </c>
      <c r="K24" s="1">
        <f t="shared" ref="K24:K29" si="18">MAX(ABS($B$7-$B4),ABS($C$7-$C4))</f>
        <v>7</v>
      </c>
      <c r="L24" s="1">
        <f t="shared" ref="L24:L29" si="19">MAX(ABS($B$8-$B4),ABS($C$8-$C4))</f>
        <v>8</v>
      </c>
      <c r="M24" s="1">
        <f t="shared" ref="M24:M29" si="20">MAX(ABS($B$9-$B4),ABS($C$9-$C4))</f>
        <v>9</v>
      </c>
    </row>
    <row r="25" spans="6:13" x14ac:dyDescent="0.3">
      <c r="F25" s="2">
        <v>3</v>
      </c>
      <c r="G25" s="1">
        <f t="shared" si="14"/>
        <v>10</v>
      </c>
      <c r="H25" s="1">
        <f t="shared" si="15"/>
        <v>6</v>
      </c>
      <c r="I25" s="1">
        <f t="shared" si="16"/>
        <v>0</v>
      </c>
      <c r="J25" s="1">
        <f t="shared" si="17"/>
        <v>8</v>
      </c>
      <c r="K25" s="1">
        <f t="shared" si="18"/>
        <v>7</v>
      </c>
      <c r="L25" s="1">
        <f t="shared" si="19"/>
        <v>2</v>
      </c>
      <c r="M25" s="1">
        <f t="shared" si="20"/>
        <v>5</v>
      </c>
    </row>
    <row r="26" spans="6:13" x14ac:dyDescent="0.3">
      <c r="F26" s="2">
        <v>4</v>
      </c>
      <c r="G26" s="1">
        <f t="shared" si="14"/>
        <v>2</v>
      </c>
      <c r="H26" s="1">
        <f t="shared" si="15"/>
        <v>8</v>
      </c>
      <c r="I26" s="1">
        <f t="shared" si="16"/>
        <v>8</v>
      </c>
      <c r="J26" s="1">
        <f t="shared" si="17"/>
        <v>0</v>
      </c>
      <c r="K26" s="1">
        <f t="shared" si="18"/>
        <v>11</v>
      </c>
      <c r="L26" s="1">
        <f t="shared" si="19"/>
        <v>10</v>
      </c>
      <c r="M26" s="1">
        <f t="shared" si="20"/>
        <v>4</v>
      </c>
    </row>
    <row r="27" spans="6:13" x14ac:dyDescent="0.3">
      <c r="F27" s="2">
        <v>5</v>
      </c>
      <c r="G27" s="1">
        <f t="shared" si="14"/>
        <v>12</v>
      </c>
      <c r="H27" s="1">
        <f t="shared" si="15"/>
        <v>7</v>
      </c>
      <c r="I27" s="1">
        <f t="shared" si="16"/>
        <v>7</v>
      </c>
      <c r="J27" s="1">
        <f t="shared" si="17"/>
        <v>11</v>
      </c>
      <c r="K27" s="1">
        <f t="shared" si="18"/>
        <v>0</v>
      </c>
      <c r="L27" s="1">
        <f t="shared" si="19"/>
        <v>5</v>
      </c>
      <c r="M27" s="1">
        <f t="shared" si="20"/>
        <v>12</v>
      </c>
    </row>
    <row r="28" spans="6:13" x14ac:dyDescent="0.3">
      <c r="F28" s="2">
        <v>6</v>
      </c>
      <c r="G28" s="1">
        <f t="shared" si="14"/>
        <v>12</v>
      </c>
      <c r="H28" s="1">
        <f t="shared" si="15"/>
        <v>8</v>
      </c>
      <c r="I28" s="1">
        <f t="shared" si="16"/>
        <v>2</v>
      </c>
      <c r="J28" s="1">
        <f t="shared" si="17"/>
        <v>10</v>
      </c>
      <c r="K28" s="1">
        <f t="shared" si="18"/>
        <v>5</v>
      </c>
      <c r="L28" s="1">
        <f t="shared" si="19"/>
        <v>0</v>
      </c>
      <c r="M28" s="1">
        <f t="shared" si="20"/>
        <v>7</v>
      </c>
    </row>
    <row r="29" spans="6:13" x14ac:dyDescent="0.3">
      <c r="F29" s="2">
        <v>7</v>
      </c>
      <c r="G29" s="1">
        <f t="shared" si="14"/>
        <v>6</v>
      </c>
      <c r="H29" s="1">
        <f t="shared" si="15"/>
        <v>9</v>
      </c>
      <c r="I29" s="1">
        <f t="shared" si="16"/>
        <v>5</v>
      </c>
      <c r="J29" s="1">
        <f t="shared" si="17"/>
        <v>4</v>
      </c>
      <c r="K29" s="1">
        <f t="shared" si="18"/>
        <v>12</v>
      </c>
      <c r="L29" s="1">
        <f t="shared" si="19"/>
        <v>7</v>
      </c>
      <c r="M29" s="1">
        <f t="shared" si="20"/>
        <v>0</v>
      </c>
    </row>
  </sheetData>
  <mergeCells count="3">
    <mergeCell ref="G1:M1"/>
    <mergeCell ref="G12:M12"/>
    <mergeCell ref="G22:M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2C077-41A8-4447-AEBE-69BE7116DF8D}">
  <dimension ref="H2:S216"/>
  <sheetViews>
    <sheetView tabSelected="1" topLeftCell="E205" workbookViewId="0">
      <selection activeCell="H221" sqref="H221"/>
    </sheetView>
  </sheetViews>
  <sheetFormatPr defaultRowHeight="14.4" x14ac:dyDescent="0.3"/>
  <cols>
    <col min="9" max="10" width="10.44140625" bestFit="1" customWidth="1"/>
    <col min="13" max="13" width="11.44140625" bestFit="1" customWidth="1"/>
    <col min="14" max="14" width="10.44140625" bestFit="1" customWidth="1"/>
    <col min="15" max="19" width="11.44140625" bestFit="1" customWidth="1"/>
  </cols>
  <sheetData>
    <row r="2" spans="8:19" x14ac:dyDescent="0.3">
      <c r="I2" t="s">
        <v>0</v>
      </c>
      <c r="J2" t="s">
        <v>1</v>
      </c>
      <c r="M2" s="12">
        <v>1</v>
      </c>
      <c r="N2" s="12">
        <v>2</v>
      </c>
      <c r="O2" s="12">
        <v>3</v>
      </c>
      <c r="P2" s="12">
        <v>4</v>
      </c>
      <c r="Q2" s="12">
        <v>5</v>
      </c>
      <c r="R2" s="12">
        <v>6</v>
      </c>
      <c r="S2" s="12">
        <v>7</v>
      </c>
    </row>
    <row r="3" spans="8:19" x14ac:dyDescent="0.3">
      <c r="H3" t="s">
        <v>2</v>
      </c>
      <c r="I3" s="4">
        <v>2</v>
      </c>
      <c r="J3" s="4">
        <v>2</v>
      </c>
      <c r="L3" s="11">
        <v>1</v>
      </c>
      <c r="M3" s="1">
        <v>0</v>
      </c>
      <c r="N3" s="1">
        <v>9.8488578017961039</v>
      </c>
      <c r="O3" s="1">
        <v>11.180339887498949</v>
      </c>
      <c r="P3" s="1">
        <v>2.2360679774997898</v>
      </c>
      <c r="Q3" s="1">
        <v>16.278820596099706</v>
      </c>
      <c r="R3" s="1">
        <v>13.892443989449804</v>
      </c>
      <c r="S3" s="1">
        <v>6</v>
      </c>
    </row>
    <row r="4" spans="8:19" x14ac:dyDescent="0.3">
      <c r="H4" t="s">
        <v>3</v>
      </c>
      <c r="I4">
        <v>6</v>
      </c>
      <c r="J4">
        <v>11</v>
      </c>
      <c r="L4" s="11">
        <v>2</v>
      </c>
      <c r="M4" s="1">
        <v>9.8488578017961039</v>
      </c>
      <c r="N4" s="1">
        <v>0</v>
      </c>
      <c r="O4" s="1">
        <v>7.2111025509279782</v>
      </c>
      <c r="P4" s="1">
        <v>8.2462112512353212</v>
      </c>
      <c r="Q4" s="1">
        <v>7.6157731058639087</v>
      </c>
      <c r="R4" s="1">
        <v>8.2462112512353212</v>
      </c>
      <c r="S4" s="1">
        <v>9.2195444572928871</v>
      </c>
    </row>
    <row r="5" spans="8:19" x14ac:dyDescent="0.3">
      <c r="H5" t="s">
        <v>4</v>
      </c>
      <c r="I5">
        <v>12</v>
      </c>
      <c r="J5">
        <v>7</v>
      </c>
      <c r="L5" s="11">
        <v>3</v>
      </c>
      <c r="M5" s="1">
        <v>11.180339887498949</v>
      </c>
      <c r="N5" s="1">
        <v>7.2111025509279782</v>
      </c>
      <c r="O5" s="1">
        <v>0</v>
      </c>
      <c r="P5" s="1">
        <v>8.9442719099991592</v>
      </c>
      <c r="Q5" s="1">
        <v>7.0710678118654755</v>
      </c>
      <c r="R5" s="1">
        <v>2.8284271247461903</v>
      </c>
      <c r="S5" s="1">
        <v>6.4031242374328485</v>
      </c>
    </row>
    <row r="6" spans="8:19" x14ac:dyDescent="0.3">
      <c r="H6" t="s">
        <v>5</v>
      </c>
      <c r="I6" s="4">
        <v>4</v>
      </c>
      <c r="J6" s="4">
        <v>3</v>
      </c>
      <c r="L6" s="11">
        <v>4</v>
      </c>
      <c r="M6" s="1">
        <v>2.2360679774997898</v>
      </c>
      <c r="N6" s="1">
        <v>8.2462112512353212</v>
      </c>
      <c r="O6" s="1">
        <v>8.9442719099991592</v>
      </c>
      <c r="P6" s="1">
        <v>0</v>
      </c>
      <c r="Q6" s="1">
        <v>14.212670403551895</v>
      </c>
      <c r="R6" s="1">
        <v>11.661903789690601</v>
      </c>
      <c r="S6" s="1">
        <v>4.1231056256176606</v>
      </c>
    </row>
    <row r="7" spans="8:19" x14ac:dyDescent="0.3">
      <c r="H7" t="s">
        <v>6</v>
      </c>
      <c r="I7">
        <v>13</v>
      </c>
      <c r="J7">
        <v>14</v>
      </c>
      <c r="L7" s="11">
        <v>5</v>
      </c>
      <c r="M7" s="1">
        <v>16.278820596099706</v>
      </c>
      <c r="N7" s="1">
        <v>7.6157731058639087</v>
      </c>
      <c r="O7" s="1">
        <v>7.0710678118654755</v>
      </c>
      <c r="P7" s="1">
        <v>14.212670403551895</v>
      </c>
      <c r="Q7" s="1">
        <v>0</v>
      </c>
      <c r="R7" s="1">
        <v>5.0990195135927845</v>
      </c>
      <c r="S7" s="1">
        <v>13</v>
      </c>
    </row>
    <row r="8" spans="8:19" x14ac:dyDescent="0.3">
      <c r="H8" t="s">
        <v>7</v>
      </c>
      <c r="I8" s="9">
        <v>14</v>
      </c>
      <c r="J8" s="9">
        <v>9</v>
      </c>
      <c r="L8" s="11">
        <v>6</v>
      </c>
      <c r="M8" s="1">
        <v>13.892443989449804</v>
      </c>
      <c r="N8" s="1">
        <v>8.2462112512353212</v>
      </c>
      <c r="O8" s="1">
        <v>2.8284271247461903</v>
      </c>
      <c r="P8" s="1">
        <v>11.661903789690601</v>
      </c>
      <c r="Q8" s="1">
        <v>5.0990195135927845</v>
      </c>
      <c r="R8" s="1">
        <v>0</v>
      </c>
      <c r="S8" s="1">
        <v>9.2195444572928871</v>
      </c>
    </row>
    <row r="9" spans="8:19" x14ac:dyDescent="0.3">
      <c r="H9" t="s">
        <v>8</v>
      </c>
      <c r="I9" s="10">
        <v>8</v>
      </c>
      <c r="J9" s="10">
        <v>2</v>
      </c>
      <c r="L9" s="11">
        <v>7</v>
      </c>
      <c r="M9" s="1">
        <v>6</v>
      </c>
      <c r="N9" s="1">
        <v>9.2195444572928871</v>
      </c>
      <c r="O9" s="1">
        <v>6.4031242374328485</v>
      </c>
      <c r="P9" s="1">
        <v>4.1231056256176606</v>
      </c>
      <c r="Q9" s="1">
        <v>13</v>
      </c>
      <c r="R9" s="1">
        <v>9.2195444572928871</v>
      </c>
      <c r="S9" s="1">
        <v>0</v>
      </c>
    </row>
    <row r="10" spans="8:19" x14ac:dyDescent="0.3">
      <c r="H10" t="s">
        <v>12</v>
      </c>
      <c r="I10" s="9">
        <v>14</v>
      </c>
      <c r="J10" s="9">
        <v>9</v>
      </c>
    </row>
    <row r="11" spans="8:19" x14ac:dyDescent="0.3">
      <c r="H11" t="s">
        <v>13</v>
      </c>
      <c r="I11" s="4">
        <v>4</v>
      </c>
      <c r="J11" s="4">
        <v>3</v>
      </c>
    </row>
    <row r="12" spans="8:19" x14ac:dyDescent="0.3">
      <c r="H12" t="s">
        <v>14</v>
      </c>
      <c r="I12" s="10">
        <v>8</v>
      </c>
      <c r="J12" s="10">
        <v>2</v>
      </c>
    </row>
    <row r="21" spans="8:10" x14ac:dyDescent="0.3">
      <c r="I21" t="s">
        <v>0</v>
      </c>
      <c r="J21" t="s">
        <v>1</v>
      </c>
    </row>
    <row r="22" spans="8:10" x14ac:dyDescent="0.3">
      <c r="H22" t="s">
        <v>2</v>
      </c>
      <c r="I22" s="4">
        <v>2</v>
      </c>
      <c r="J22" s="4">
        <v>2</v>
      </c>
    </row>
    <row r="23" spans="8:10" x14ac:dyDescent="0.3">
      <c r="H23" t="s">
        <v>3</v>
      </c>
      <c r="I23" s="9">
        <v>6</v>
      </c>
      <c r="J23" s="9">
        <v>11</v>
      </c>
    </row>
    <row r="24" spans="8:10" x14ac:dyDescent="0.3">
      <c r="H24" t="s">
        <v>4</v>
      </c>
      <c r="I24">
        <v>12</v>
      </c>
      <c r="J24">
        <v>7</v>
      </c>
    </row>
    <row r="25" spans="8:10" x14ac:dyDescent="0.3">
      <c r="H25" t="s">
        <v>5</v>
      </c>
      <c r="I25" s="4">
        <v>4</v>
      </c>
      <c r="J25" s="4">
        <v>3</v>
      </c>
    </row>
    <row r="26" spans="8:10" x14ac:dyDescent="0.3">
      <c r="H26" t="s">
        <v>6</v>
      </c>
      <c r="I26">
        <v>13</v>
      </c>
      <c r="J26">
        <v>14</v>
      </c>
    </row>
    <row r="27" spans="8:10" x14ac:dyDescent="0.3">
      <c r="H27" t="s">
        <v>7</v>
      </c>
      <c r="I27" s="9">
        <v>14</v>
      </c>
      <c r="J27" s="9">
        <v>9</v>
      </c>
    </row>
    <row r="28" spans="8:10" x14ac:dyDescent="0.3">
      <c r="H28" t="s">
        <v>8</v>
      </c>
      <c r="I28" s="10">
        <v>8</v>
      </c>
      <c r="J28" s="10">
        <v>2</v>
      </c>
    </row>
    <row r="29" spans="8:10" x14ac:dyDescent="0.3">
      <c r="H29" t="s">
        <v>12</v>
      </c>
      <c r="I29" s="9">
        <v>10</v>
      </c>
      <c r="J29" s="9">
        <v>10</v>
      </c>
    </row>
    <row r="30" spans="8:10" x14ac:dyDescent="0.3">
      <c r="H30" t="s">
        <v>13</v>
      </c>
      <c r="I30" s="4">
        <v>3</v>
      </c>
      <c r="J30" s="4">
        <v>2.5</v>
      </c>
    </row>
    <row r="31" spans="8:10" x14ac:dyDescent="0.3">
      <c r="H31" t="s">
        <v>14</v>
      </c>
      <c r="I31" s="10">
        <v>8</v>
      </c>
      <c r="J31" s="10">
        <v>2</v>
      </c>
    </row>
    <row r="33" spans="8:11" x14ac:dyDescent="0.3">
      <c r="I33" t="s">
        <v>0</v>
      </c>
      <c r="J33" t="s">
        <v>1</v>
      </c>
    </row>
    <row r="34" spans="8:11" x14ac:dyDescent="0.3">
      <c r="H34" t="s">
        <v>2</v>
      </c>
      <c r="I34" s="4">
        <v>2</v>
      </c>
      <c r="J34" s="4">
        <v>2</v>
      </c>
      <c r="K34">
        <f>SQRT(($I$36-I34)^2+($J$36-J34)^2)</f>
        <v>11.180339887498949</v>
      </c>
    </row>
    <row r="35" spans="8:11" x14ac:dyDescent="0.3">
      <c r="H35" t="s">
        <v>3</v>
      </c>
      <c r="I35" s="9">
        <v>6</v>
      </c>
      <c r="J35" s="9">
        <v>11</v>
      </c>
      <c r="K35">
        <f t="shared" ref="K35:K43" si="0">SQRT(($I$36-I35)^2+($J$36-J35)^2)</f>
        <v>7.2111025509279782</v>
      </c>
    </row>
    <row r="36" spans="8:11" x14ac:dyDescent="0.3">
      <c r="H36" t="s">
        <v>4</v>
      </c>
      <c r="I36" s="9">
        <v>12</v>
      </c>
      <c r="J36" s="9">
        <v>7</v>
      </c>
      <c r="K36">
        <f t="shared" si="0"/>
        <v>0</v>
      </c>
    </row>
    <row r="37" spans="8:11" x14ac:dyDescent="0.3">
      <c r="H37" t="s">
        <v>5</v>
      </c>
      <c r="I37" s="4">
        <v>4</v>
      </c>
      <c r="J37" s="4">
        <v>3</v>
      </c>
      <c r="K37">
        <f t="shared" si="0"/>
        <v>8.9442719099991592</v>
      </c>
    </row>
    <row r="38" spans="8:11" x14ac:dyDescent="0.3">
      <c r="H38" t="s">
        <v>6</v>
      </c>
      <c r="I38">
        <v>13</v>
      </c>
      <c r="J38">
        <v>14</v>
      </c>
      <c r="K38">
        <f t="shared" si="0"/>
        <v>7.0710678118654755</v>
      </c>
    </row>
    <row r="39" spans="8:11" x14ac:dyDescent="0.3">
      <c r="H39" t="s">
        <v>7</v>
      </c>
      <c r="I39" s="9">
        <v>14</v>
      </c>
      <c r="J39" s="9">
        <v>9</v>
      </c>
      <c r="K39">
        <f t="shared" si="0"/>
        <v>2.8284271247461903</v>
      </c>
    </row>
    <row r="40" spans="8:11" x14ac:dyDescent="0.3">
      <c r="H40" t="s">
        <v>8</v>
      </c>
      <c r="I40" s="10">
        <v>8</v>
      </c>
      <c r="J40" s="10">
        <v>2</v>
      </c>
      <c r="K40">
        <f t="shared" si="0"/>
        <v>6.4031242374328485</v>
      </c>
    </row>
    <row r="41" spans="8:11" x14ac:dyDescent="0.3">
      <c r="H41" t="s">
        <v>12</v>
      </c>
      <c r="I41" s="16">
        <f>32/3</f>
        <v>10.666666666666666</v>
      </c>
      <c r="J41" s="9">
        <f>27/3</f>
        <v>9</v>
      </c>
      <c r="K41">
        <f t="shared" si="0"/>
        <v>2.4037008503093267</v>
      </c>
    </row>
    <row r="42" spans="8:11" x14ac:dyDescent="0.3">
      <c r="H42" t="s">
        <v>13</v>
      </c>
      <c r="I42" s="4">
        <v>3</v>
      </c>
      <c r="J42" s="4">
        <v>2.5</v>
      </c>
      <c r="K42">
        <f t="shared" si="0"/>
        <v>10.062305898749054</v>
      </c>
    </row>
    <row r="43" spans="8:11" x14ac:dyDescent="0.3">
      <c r="H43" t="s">
        <v>14</v>
      </c>
      <c r="I43" s="10">
        <v>8</v>
      </c>
      <c r="J43" s="10">
        <v>2</v>
      </c>
      <c r="K43">
        <f t="shared" si="0"/>
        <v>6.4031242374328485</v>
      </c>
    </row>
    <row r="46" spans="8:11" x14ac:dyDescent="0.3">
      <c r="I46" t="s">
        <v>0</v>
      </c>
      <c r="J46" t="s">
        <v>1</v>
      </c>
    </row>
    <row r="47" spans="8:11" x14ac:dyDescent="0.3">
      <c r="H47" t="s">
        <v>2</v>
      </c>
      <c r="I47" s="4">
        <v>2</v>
      </c>
      <c r="J47" s="4">
        <v>2</v>
      </c>
      <c r="K47">
        <f>SQRT(($I$51-I47)^2+($J$51-J47)^2)</f>
        <v>16.278820596099706</v>
      </c>
    </row>
    <row r="48" spans="8:11" x14ac:dyDescent="0.3">
      <c r="H48" t="s">
        <v>3</v>
      </c>
      <c r="I48" s="9">
        <v>6</v>
      </c>
      <c r="J48" s="9">
        <v>11</v>
      </c>
      <c r="K48">
        <f t="shared" ref="K48:K56" si="1">SQRT(($I$51-I48)^2+($J$51-J48)^2)</f>
        <v>7.6157731058639087</v>
      </c>
    </row>
    <row r="49" spans="8:11" x14ac:dyDescent="0.3">
      <c r="H49" t="s">
        <v>4</v>
      </c>
      <c r="I49" s="9">
        <v>12</v>
      </c>
      <c r="J49" s="9">
        <v>7</v>
      </c>
      <c r="K49">
        <f t="shared" si="1"/>
        <v>7.0710678118654755</v>
      </c>
    </row>
    <row r="50" spans="8:11" x14ac:dyDescent="0.3">
      <c r="H50" t="s">
        <v>5</v>
      </c>
      <c r="I50" s="4">
        <v>4</v>
      </c>
      <c r="J50" s="4">
        <v>3</v>
      </c>
      <c r="K50">
        <f t="shared" si="1"/>
        <v>14.212670403551895</v>
      </c>
    </row>
    <row r="51" spans="8:11" x14ac:dyDescent="0.3">
      <c r="H51" t="s">
        <v>6</v>
      </c>
      <c r="I51" s="9">
        <v>13</v>
      </c>
      <c r="J51" s="9">
        <v>14</v>
      </c>
      <c r="K51">
        <f t="shared" si="1"/>
        <v>0</v>
      </c>
    </row>
    <row r="52" spans="8:11" x14ac:dyDescent="0.3">
      <c r="H52" t="s">
        <v>7</v>
      </c>
      <c r="I52" s="9">
        <v>14</v>
      </c>
      <c r="J52" s="9">
        <v>9</v>
      </c>
      <c r="K52">
        <f t="shared" si="1"/>
        <v>5.0990195135927845</v>
      </c>
    </row>
    <row r="53" spans="8:11" x14ac:dyDescent="0.3">
      <c r="H53" t="s">
        <v>8</v>
      </c>
      <c r="I53" s="10">
        <v>8</v>
      </c>
      <c r="J53" s="10">
        <v>2</v>
      </c>
      <c r="K53">
        <f t="shared" si="1"/>
        <v>13</v>
      </c>
    </row>
    <row r="54" spans="8:11" x14ac:dyDescent="0.3">
      <c r="H54" t="s">
        <v>12</v>
      </c>
      <c r="I54" s="9">
        <f>(((32/3)*3)+13)/4</f>
        <v>11.25</v>
      </c>
      <c r="J54" s="9">
        <f>(((27/3)*3)+14)/4</f>
        <v>10.25</v>
      </c>
      <c r="K54">
        <f t="shared" si="1"/>
        <v>4.1382363393117121</v>
      </c>
    </row>
    <row r="55" spans="8:11" x14ac:dyDescent="0.3">
      <c r="H55" t="s">
        <v>13</v>
      </c>
      <c r="I55" s="4">
        <v>3</v>
      </c>
      <c r="J55" s="4">
        <v>2.5</v>
      </c>
      <c r="K55">
        <f t="shared" si="1"/>
        <v>15.239750654128171</v>
      </c>
    </row>
    <row r="56" spans="8:11" x14ac:dyDescent="0.3">
      <c r="H56" t="s">
        <v>14</v>
      </c>
      <c r="I56" s="10">
        <v>8</v>
      </c>
      <c r="J56" s="10">
        <v>2</v>
      </c>
      <c r="K56">
        <f t="shared" si="1"/>
        <v>13</v>
      </c>
    </row>
    <row r="58" spans="8:11" x14ac:dyDescent="0.3">
      <c r="I58" t="s">
        <v>15</v>
      </c>
    </row>
    <row r="60" spans="8:11" x14ac:dyDescent="0.3">
      <c r="I60" t="s">
        <v>0</v>
      </c>
      <c r="J60" t="s">
        <v>1</v>
      </c>
    </row>
    <row r="61" spans="8:11" x14ac:dyDescent="0.3">
      <c r="H61" t="s">
        <v>2</v>
      </c>
      <c r="I61" s="4">
        <v>2</v>
      </c>
      <c r="J61" s="4">
        <v>2</v>
      </c>
      <c r="K61">
        <f>SQRT(($I$61-I61)^2+($J$61-J61)^2)</f>
        <v>0</v>
      </c>
    </row>
    <row r="62" spans="8:11" x14ac:dyDescent="0.3">
      <c r="H62" t="s">
        <v>3</v>
      </c>
      <c r="I62" s="15">
        <v>6</v>
      </c>
      <c r="J62" s="15">
        <v>11</v>
      </c>
      <c r="K62">
        <f t="shared" ref="K62:K70" si="2">SQRT(($I$61-I62)^2+($J$61-J62)^2)</f>
        <v>9.8488578017961039</v>
      </c>
    </row>
    <row r="63" spans="8:11" x14ac:dyDescent="0.3">
      <c r="H63" t="s">
        <v>4</v>
      </c>
      <c r="I63" s="15">
        <v>12</v>
      </c>
      <c r="J63" s="15">
        <v>7</v>
      </c>
      <c r="K63">
        <f t="shared" si="2"/>
        <v>11.180339887498949</v>
      </c>
    </row>
    <row r="64" spans="8:11" x14ac:dyDescent="0.3">
      <c r="H64" t="s">
        <v>5</v>
      </c>
      <c r="I64" s="15">
        <v>4</v>
      </c>
      <c r="J64" s="15">
        <v>3</v>
      </c>
      <c r="K64">
        <f t="shared" si="2"/>
        <v>2.2360679774997898</v>
      </c>
    </row>
    <row r="65" spans="8:11" x14ac:dyDescent="0.3">
      <c r="H65" t="s">
        <v>6</v>
      </c>
      <c r="I65" s="15">
        <v>13</v>
      </c>
      <c r="J65" s="15">
        <v>14</v>
      </c>
      <c r="K65">
        <f t="shared" si="2"/>
        <v>16.278820596099706</v>
      </c>
    </row>
    <row r="66" spans="8:11" x14ac:dyDescent="0.3">
      <c r="H66" t="s">
        <v>7</v>
      </c>
      <c r="I66" s="15">
        <v>14</v>
      </c>
      <c r="J66" s="15">
        <v>9</v>
      </c>
      <c r="K66">
        <f t="shared" si="2"/>
        <v>13.892443989449804</v>
      </c>
    </row>
    <row r="67" spans="8:11" x14ac:dyDescent="0.3">
      <c r="H67" t="s">
        <v>8</v>
      </c>
      <c r="I67" s="10">
        <v>8</v>
      </c>
      <c r="J67" s="10">
        <v>2</v>
      </c>
      <c r="K67">
        <f t="shared" si="2"/>
        <v>6</v>
      </c>
    </row>
    <row r="68" spans="8:11" x14ac:dyDescent="0.3">
      <c r="H68" t="s">
        <v>12</v>
      </c>
      <c r="I68" s="9">
        <f>(((32/3)*3)+13)/4</f>
        <v>11.25</v>
      </c>
      <c r="J68" s="9">
        <f>(((27/3)*3)+14)/4</f>
        <v>10.25</v>
      </c>
      <c r="K68">
        <f t="shared" si="2"/>
        <v>12.39455525624054</v>
      </c>
    </row>
    <row r="69" spans="8:11" x14ac:dyDescent="0.3">
      <c r="H69" t="s">
        <v>13</v>
      </c>
      <c r="I69" s="4">
        <f>(2*2+2)/3</f>
        <v>2</v>
      </c>
      <c r="J69" s="4">
        <f>(2*2.5+2)/3</f>
        <v>2.3333333333333335</v>
      </c>
      <c r="K69">
        <f t="shared" si="2"/>
        <v>0.33333333333333348</v>
      </c>
    </row>
    <row r="70" spans="8:11" x14ac:dyDescent="0.3">
      <c r="H70" t="s">
        <v>14</v>
      </c>
      <c r="I70" s="10">
        <v>8</v>
      </c>
      <c r="J70" s="10">
        <v>2</v>
      </c>
      <c r="K70">
        <f t="shared" si="2"/>
        <v>6</v>
      </c>
    </row>
    <row r="73" spans="8:11" x14ac:dyDescent="0.3">
      <c r="I73" t="s">
        <v>0</v>
      </c>
      <c r="J73" t="s">
        <v>1</v>
      </c>
    </row>
    <row r="74" spans="8:11" x14ac:dyDescent="0.3">
      <c r="H74" t="s">
        <v>2</v>
      </c>
      <c r="I74" s="4">
        <v>2</v>
      </c>
      <c r="J74" s="4">
        <v>2</v>
      </c>
      <c r="K74">
        <f>SQRT(($I$62-I74)^2+($J$62-J74)^2)</f>
        <v>9.8488578017961039</v>
      </c>
    </row>
    <row r="75" spans="8:11" x14ac:dyDescent="0.3">
      <c r="H75" t="s">
        <v>3</v>
      </c>
      <c r="I75" s="9">
        <v>6</v>
      </c>
      <c r="J75" s="9">
        <v>11</v>
      </c>
      <c r="K75">
        <f t="shared" ref="K75:K83" si="3">SQRT(($I$62-I75)^2+($J$62-J75)^2)</f>
        <v>0</v>
      </c>
    </row>
    <row r="76" spans="8:11" x14ac:dyDescent="0.3">
      <c r="H76" t="s">
        <v>4</v>
      </c>
      <c r="I76" s="15">
        <v>12</v>
      </c>
      <c r="J76" s="15">
        <v>7</v>
      </c>
      <c r="K76">
        <f t="shared" si="3"/>
        <v>7.2111025509279782</v>
      </c>
    </row>
    <row r="77" spans="8:11" x14ac:dyDescent="0.3">
      <c r="H77" t="s">
        <v>5</v>
      </c>
      <c r="I77" s="15">
        <v>4</v>
      </c>
      <c r="J77" s="15">
        <v>3</v>
      </c>
      <c r="K77">
        <f t="shared" si="3"/>
        <v>8.2462112512353212</v>
      </c>
    </row>
    <row r="78" spans="8:11" x14ac:dyDescent="0.3">
      <c r="H78" t="s">
        <v>6</v>
      </c>
      <c r="I78" s="15">
        <v>13</v>
      </c>
      <c r="J78" s="15">
        <v>14</v>
      </c>
      <c r="K78">
        <f t="shared" si="3"/>
        <v>7.6157731058639087</v>
      </c>
    </row>
    <row r="79" spans="8:11" x14ac:dyDescent="0.3">
      <c r="H79" t="s">
        <v>7</v>
      </c>
      <c r="I79" s="15">
        <v>14</v>
      </c>
      <c r="J79" s="15">
        <v>9</v>
      </c>
      <c r="K79">
        <f t="shared" si="3"/>
        <v>8.2462112512353212</v>
      </c>
    </row>
    <row r="80" spans="8:11" x14ac:dyDescent="0.3">
      <c r="H80" t="s">
        <v>8</v>
      </c>
      <c r="I80" s="10">
        <v>8</v>
      </c>
      <c r="J80" s="10">
        <v>2</v>
      </c>
      <c r="K80">
        <f t="shared" si="3"/>
        <v>9.2195444572928871</v>
      </c>
    </row>
    <row r="81" spans="8:11" x14ac:dyDescent="0.3">
      <c r="H81" t="s">
        <v>12</v>
      </c>
      <c r="I81" s="9">
        <f>(11.25*4+6)/5</f>
        <v>10.199999999999999</v>
      </c>
      <c r="J81" s="9">
        <f>(10.25*4+11)/5</f>
        <v>10.4</v>
      </c>
      <c r="K81">
        <f t="shared" si="3"/>
        <v>4.2426406871192839</v>
      </c>
    </row>
    <row r="82" spans="8:11" x14ac:dyDescent="0.3">
      <c r="H82" t="s">
        <v>13</v>
      </c>
      <c r="I82" s="4">
        <f>(2*2+2)/3</f>
        <v>2</v>
      </c>
      <c r="J82" s="3">
        <f>(2*2.5+2)/3</f>
        <v>2.3333333333333335</v>
      </c>
      <c r="K82">
        <f t="shared" si="3"/>
        <v>9.5452140421842344</v>
      </c>
    </row>
    <row r="83" spans="8:11" x14ac:dyDescent="0.3">
      <c r="H83" t="s">
        <v>14</v>
      </c>
      <c r="I83" s="10">
        <v>8</v>
      </c>
      <c r="J83" s="10">
        <v>2</v>
      </c>
      <c r="K83">
        <f t="shared" si="3"/>
        <v>9.2195444572928871</v>
      </c>
    </row>
    <row r="85" spans="8:11" x14ac:dyDescent="0.3">
      <c r="I85" t="s">
        <v>0</v>
      </c>
      <c r="J85" t="s">
        <v>1</v>
      </c>
    </row>
    <row r="86" spans="8:11" x14ac:dyDescent="0.3">
      <c r="H86" t="s">
        <v>2</v>
      </c>
      <c r="I86" s="4">
        <v>2</v>
      </c>
      <c r="J86" s="4">
        <v>2</v>
      </c>
      <c r="K86">
        <f>SQRT(($I$88-I74)^2+($J$88-J74)^2)</f>
        <v>11.180339887498949</v>
      </c>
    </row>
    <row r="87" spans="8:11" x14ac:dyDescent="0.3">
      <c r="H87" t="s">
        <v>3</v>
      </c>
      <c r="I87" s="9">
        <v>6</v>
      </c>
      <c r="J87" s="9">
        <v>11</v>
      </c>
      <c r="K87">
        <f t="shared" ref="K87:K95" si="4">SQRT(($I$88-I75)^2+($J$88-J75)^2)</f>
        <v>7.2111025509279782</v>
      </c>
    </row>
    <row r="88" spans="8:11" x14ac:dyDescent="0.3">
      <c r="H88" t="s">
        <v>4</v>
      </c>
      <c r="I88" s="9">
        <v>12</v>
      </c>
      <c r="J88" s="9">
        <v>7</v>
      </c>
      <c r="K88">
        <f t="shared" si="4"/>
        <v>0</v>
      </c>
    </row>
    <row r="89" spans="8:11" x14ac:dyDescent="0.3">
      <c r="H89" t="s">
        <v>5</v>
      </c>
      <c r="I89" s="15">
        <v>4</v>
      </c>
      <c r="J89" s="15">
        <v>3</v>
      </c>
      <c r="K89">
        <f t="shared" si="4"/>
        <v>8.9442719099991592</v>
      </c>
    </row>
    <row r="90" spans="8:11" x14ac:dyDescent="0.3">
      <c r="H90" t="s">
        <v>6</v>
      </c>
      <c r="I90" s="15">
        <v>13</v>
      </c>
      <c r="J90" s="15">
        <v>14</v>
      </c>
      <c r="K90">
        <f t="shared" si="4"/>
        <v>7.0710678118654755</v>
      </c>
    </row>
    <row r="91" spans="8:11" x14ac:dyDescent="0.3">
      <c r="H91" t="s">
        <v>7</v>
      </c>
      <c r="I91" s="15">
        <v>14</v>
      </c>
      <c r="J91" s="15">
        <v>9</v>
      </c>
      <c r="K91">
        <f t="shared" si="4"/>
        <v>2.8284271247461903</v>
      </c>
    </row>
    <row r="92" spans="8:11" x14ac:dyDescent="0.3">
      <c r="H92" t="s">
        <v>8</v>
      </c>
      <c r="I92" s="10">
        <v>8</v>
      </c>
      <c r="J92" s="10">
        <v>2</v>
      </c>
      <c r="K92">
        <f t="shared" si="4"/>
        <v>6.4031242374328485</v>
      </c>
    </row>
    <row r="93" spans="8:11" x14ac:dyDescent="0.3">
      <c r="H93" t="s">
        <v>12</v>
      </c>
      <c r="I93" s="9">
        <f>(10.2*5+12)/6</f>
        <v>10.5</v>
      </c>
      <c r="J93" s="9">
        <f>(10.25*5+11)/6</f>
        <v>10.375</v>
      </c>
      <c r="K93">
        <f t="shared" si="4"/>
        <v>3.8470768123342696</v>
      </c>
    </row>
    <row r="94" spans="8:11" x14ac:dyDescent="0.3">
      <c r="H94" t="s">
        <v>13</v>
      </c>
      <c r="I94" s="4">
        <f>(2*2+2)/3</f>
        <v>2</v>
      </c>
      <c r="J94" s="4">
        <f>(2*2.5+2)/3</f>
        <v>2.3333333333333335</v>
      </c>
      <c r="K94">
        <f t="shared" si="4"/>
        <v>11.035296904831233</v>
      </c>
    </row>
    <row r="95" spans="8:11" x14ac:dyDescent="0.3">
      <c r="H95" t="s">
        <v>14</v>
      </c>
      <c r="I95" s="10">
        <v>8</v>
      </c>
      <c r="J95" s="10">
        <v>2</v>
      </c>
      <c r="K95">
        <f>SQRT(($I$88-I83)^2+($J$88-J83)^2)</f>
        <v>6.4031242374328485</v>
      </c>
    </row>
    <row r="98" spans="8:11" x14ac:dyDescent="0.3">
      <c r="I98" t="s">
        <v>0</v>
      </c>
      <c r="J98" t="s">
        <v>1</v>
      </c>
    </row>
    <row r="99" spans="8:11" x14ac:dyDescent="0.3">
      <c r="H99" t="s">
        <v>2</v>
      </c>
      <c r="I99" s="4">
        <v>2</v>
      </c>
      <c r="J99" s="4">
        <v>2</v>
      </c>
      <c r="K99">
        <f>SQRT(($I$89-I99)^2+($J$89-J99)^2)</f>
        <v>2.2360679774997898</v>
      </c>
    </row>
    <row r="100" spans="8:11" x14ac:dyDescent="0.3">
      <c r="H100" t="s">
        <v>3</v>
      </c>
      <c r="I100" s="9">
        <v>6</v>
      </c>
      <c r="J100" s="9">
        <v>11</v>
      </c>
      <c r="K100">
        <f t="shared" ref="K100:K108" si="5">SQRT(($I$89-I100)^2+($J$89-J100)^2)</f>
        <v>8.2462112512353212</v>
      </c>
    </row>
    <row r="101" spans="8:11" x14ac:dyDescent="0.3">
      <c r="H101" t="s">
        <v>4</v>
      </c>
      <c r="I101" s="9">
        <v>12</v>
      </c>
      <c r="J101" s="9">
        <v>7</v>
      </c>
      <c r="K101">
        <f t="shared" si="5"/>
        <v>8.9442719099991592</v>
      </c>
    </row>
    <row r="102" spans="8:11" x14ac:dyDescent="0.3">
      <c r="H102" t="s">
        <v>5</v>
      </c>
      <c r="I102" s="4">
        <v>4</v>
      </c>
      <c r="J102" s="4">
        <v>3</v>
      </c>
      <c r="K102">
        <f t="shared" si="5"/>
        <v>0</v>
      </c>
    </row>
    <row r="103" spans="8:11" x14ac:dyDescent="0.3">
      <c r="H103" t="s">
        <v>6</v>
      </c>
      <c r="I103" s="15">
        <v>13</v>
      </c>
      <c r="J103" s="15">
        <v>14</v>
      </c>
      <c r="K103">
        <f t="shared" si="5"/>
        <v>14.212670403551895</v>
      </c>
    </row>
    <row r="104" spans="8:11" x14ac:dyDescent="0.3">
      <c r="H104" t="s">
        <v>7</v>
      </c>
      <c r="I104" s="15">
        <v>14</v>
      </c>
      <c r="J104" s="15">
        <v>9</v>
      </c>
      <c r="K104">
        <f t="shared" si="5"/>
        <v>11.661903789690601</v>
      </c>
    </row>
    <row r="105" spans="8:11" x14ac:dyDescent="0.3">
      <c r="H105" t="s">
        <v>8</v>
      </c>
      <c r="I105" s="10">
        <v>8</v>
      </c>
      <c r="J105" s="10">
        <v>2</v>
      </c>
      <c r="K105">
        <f t="shared" si="5"/>
        <v>4.1231056256176606</v>
      </c>
    </row>
    <row r="106" spans="8:11" x14ac:dyDescent="0.3">
      <c r="H106" t="s">
        <v>12</v>
      </c>
      <c r="I106" s="9">
        <f>(10.2*5+12)/6</f>
        <v>10.5</v>
      </c>
      <c r="J106" s="9">
        <f>(10.25*5+11)/6</f>
        <v>10.375</v>
      </c>
      <c r="K106">
        <f t="shared" si="5"/>
        <v>9.830596370515881</v>
      </c>
    </row>
    <row r="107" spans="8:11" x14ac:dyDescent="0.3">
      <c r="H107" t="s">
        <v>13</v>
      </c>
      <c r="I107" s="4">
        <f>(2*3+4)/4</f>
        <v>2.5</v>
      </c>
      <c r="J107" s="4">
        <f>(3*2.33+3)/4</f>
        <v>2.4975000000000001</v>
      </c>
      <c r="K107">
        <f t="shared" si="5"/>
        <v>1.5819311773904703</v>
      </c>
    </row>
    <row r="108" spans="8:11" x14ac:dyDescent="0.3">
      <c r="H108" t="s">
        <v>14</v>
      </c>
      <c r="I108" s="10">
        <v>8</v>
      </c>
      <c r="J108" s="10">
        <v>2</v>
      </c>
      <c r="K108">
        <f t="shared" si="5"/>
        <v>4.1231056256176606</v>
      </c>
    </row>
    <row r="111" spans="8:11" x14ac:dyDescent="0.3">
      <c r="I111" t="s">
        <v>0</v>
      </c>
      <c r="J111" t="s">
        <v>1</v>
      </c>
    </row>
    <row r="112" spans="8:11" x14ac:dyDescent="0.3">
      <c r="H112" t="s">
        <v>2</v>
      </c>
      <c r="I112" s="4">
        <v>2</v>
      </c>
      <c r="J112" s="4">
        <v>2</v>
      </c>
      <c r="K112">
        <f>SQRT(($I$116-I112)^2+($J$116-J112)^2)</f>
        <v>16.278820596099706</v>
      </c>
    </row>
    <row r="113" spans="8:11" x14ac:dyDescent="0.3">
      <c r="H113" t="s">
        <v>3</v>
      </c>
      <c r="I113" s="9">
        <v>6</v>
      </c>
      <c r="J113" s="9">
        <v>11</v>
      </c>
      <c r="K113">
        <f t="shared" ref="K113:K121" si="6">SQRT(($I$116-I113)^2+($J$116-J113)^2)</f>
        <v>7.6157731058639087</v>
      </c>
    </row>
    <row r="114" spans="8:11" x14ac:dyDescent="0.3">
      <c r="H114" t="s">
        <v>4</v>
      </c>
      <c r="I114" s="9">
        <v>12</v>
      </c>
      <c r="J114" s="9">
        <v>7</v>
      </c>
      <c r="K114">
        <f t="shared" si="6"/>
        <v>7.0710678118654755</v>
      </c>
    </row>
    <row r="115" spans="8:11" x14ac:dyDescent="0.3">
      <c r="H115" t="s">
        <v>5</v>
      </c>
      <c r="I115" s="4">
        <v>4</v>
      </c>
      <c r="J115" s="4">
        <v>3</v>
      </c>
      <c r="K115">
        <f t="shared" si="6"/>
        <v>14.212670403551895</v>
      </c>
    </row>
    <row r="116" spans="8:11" x14ac:dyDescent="0.3">
      <c r="H116" t="s">
        <v>6</v>
      </c>
      <c r="I116" s="9">
        <v>13</v>
      </c>
      <c r="J116" s="9">
        <v>14</v>
      </c>
      <c r="K116">
        <f t="shared" si="6"/>
        <v>0</v>
      </c>
    </row>
    <row r="117" spans="8:11" x14ac:dyDescent="0.3">
      <c r="H117" t="s">
        <v>7</v>
      </c>
      <c r="I117" s="15">
        <v>14</v>
      </c>
      <c r="J117" s="15">
        <v>9</v>
      </c>
      <c r="K117">
        <f t="shared" si="6"/>
        <v>5.0990195135927845</v>
      </c>
    </row>
    <row r="118" spans="8:11" x14ac:dyDescent="0.3">
      <c r="H118" t="s">
        <v>8</v>
      </c>
      <c r="I118" s="10">
        <v>8</v>
      </c>
      <c r="J118" s="10">
        <v>2</v>
      </c>
      <c r="K118">
        <f t="shared" si="6"/>
        <v>13</v>
      </c>
    </row>
    <row r="119" spans="8:11" x14ac:dyDescent="0.3">
      <c r="H119" t="s">
        <v>12</v>
      </c>
      <c r="I119" s="9">
        <f>(10.5*6+12)/7</f>
        <v>10.714285714285714</v>
      </c>
      <c r="J119" s="9">
        <f>(10.4*6+14)/7</f>
        <v>10.914285714285715</v>
      </c>
      <c r="K119">
        <f t="shared" si="6"/>
        <v>3.8400680266083302</v>
      </c>
    </row>
    <row r="120" spans="8:11" x14ac:dyDescent="0.3">
      <c r="H120" t="s">
        <v>13</v>
      </c>
      <c r="I120" s="4">
        <f>(2*3+4)/4</f>
        <v>2.5</v>
      </c>
      <c r="J120" s="4">
        <f>(3*2.33+3)/4</f>
        <v>2.4975000000000001</v>
      </c>
      <c r="K120">
        <f t="shared" si="6"/>
        <v>15.574257807356343</v>
      </c>
    </row>
    <row r="121" spans="8:11" x14ac:dyDescent="0.3">
      <c r="H121" t="s">
        <v>14</v>
      </c>
      <c r="I121" s="10">
        <v>8</v>
      </c>
      <c r="J121" s="10">
        <v>2</v>
      </c>
      <c r="K121">
        <f t="shared" si="6"/>
        <v>13</v>
      </c>
    </row>
    <row r="123" spans="8:11" x14ac:dyDescent="0.3">
      <c r="I123" t="s">
        <v>0</v>
      </c>
      <c r="J123" t="s">
        <v>1</v>
      </c>
    </row>
    <row r="124" spans="8:11" x14ac:dyDescent="0.3">
      <c r="H124" t="s">
        <v>2</v>
      </c>
      <c r="I124" s="4">
        <v>2</v>
      </c>
      <c r="J124" s="4">
        <v>2</v>
      </c>
      <c r="K124">
        <f>SQRT(($I$117-I124)^2+($J$117-J124)^2)</f>
        <v>13.892443989449804</v>
      </c>
    </row>
    <row r="125" spans="8:11" x14ac:dyDescent="0.3">
      <c r="H125" t="s">
        <v>3</v>
      </c>
      <c r="I125" s="9">
        <v>6</v>
      </c>
      <c r="J125" s="9">
        <v>11</v>
      </c>
      <c r="K125">
        <f t="shared" ref="K125:K133" si="7">SQRT(($I$117-I125)^2+($J$117-J125)^2)</f>
        <v>8.2462112512353212</v>
      </c>
    </row>
    <row r="126" spans="8:11" x14ac:dyDescent="0.3">
      <c r="H126" t="s">
        <v>4</v>
      </c>
      <c r="I126" s="9">
        <v>12</v>
      </c>
      <c r="J126" s="9">
        <v>7</v>
      </c>
      <c r="K126">
        <f t="shared" si="7"/>
        <v>2.8284271247461903</v>
      </c>
    </row>
    <row r="127" spans="8:11" x14ac:dyDescent="0.3">
      <c r="H127" t="s">
        <v>5</v>
      </c>
      <c r="I127" s="4">
        <v>4</v>
      </c>
      <c r="J127" s="4">
        <v>3</v>
      </c>
      <c r="K127">
        <f t="shared" si="7"/>
        <v>11.661903789690601</v>
      </c>
    </row>
    <row r="128" spans="8:11" x14ac:dyDescent="0.3">
      <c r="H128" t="s">
        <v>6</v>
      </c>
      <c r="I128" s="9">
        <v>13</v>
      </c>
      <c r="J128" s="9">
        <v>14</v>
      </c>
      <c r="K128">
        <f t="shared" si="7"/>
        <v>5.0990195135927845</v>
      </c>
    </row>
    <row r="129" spans="8:11" x14ac:dyDescent="0.3">
      <c r="H129" t="s">
        <v>7</v>
      </c>
      <c r="I129" s="9">
        <v>14</v>
      </c>
      <c r="J129" s="9">
        <v>9</v>
      </c>
      <c r="K129">
        <f t="shared" si="7"/>
        <v>0</v>
      </c>
    </row>
    <row r="130" spans="8:11" x14ac:dyDescent="0.3">
      <c r="H130" t="s">
        <v>8</v>
      </c>
      <c r="I130" s="10">
        <v>8</v>
      </c>
      <c r="J130" s="10">
        <v>2</v>
      </c>
      <c r="K130">
        <f t="shared" si="7"/>
        <v>9.2195444572928871</v>
      </c>
    </row>
    <row r="131" spans="8:11" x14ac:dyDescent="0.3">
      <c r="H131" t="s">
        <v>12</v>
      </c>
      <c r="I131" s="9">
        <f>(10.71*7+14)/8</f>
        <v>11.12125</v>
      </c>
      <c r="J131" s="9">
        <f>(11*7+9)/8</f>
        <v>10.75</v>
      </c>
      <c r="K131">
        <f t="shared" si="7"/>
        <v>3.3689318132755375</v>
      </c>
    </row>
    <row r="132" spans="8:11" x14ac:dyDescent="0.3">
      <c r="H132" t="s">
        <v>13</v>
      </c>
      <c r="I132" s="4">
        <f>(2*3+4)/4</f>
        <v>2.5</v>
      </c>
      <c r="J132" s="4">
        <f>(3*2.33+3)/4</f>
        <v>2.4975000000000001</v>
      </c>
      <c r="K132">
        <f t="shared" si="7"/>
        <v>13.211075136036429</v>
      </c>
    </row>
    <row r="133" spans="8:11" x14ac:dyDescent="0.3">
      <c r="H133" t="s">
        <v>14</v>
      </c>
      <c r="I133" s="10">
        <v>8</v>
      </c>
      <c r="J133" s="10">
        <v>2</v>
      </c>
      <c r="K133">
        <f t="shared" si="7"/>
        <v>9.2195444572928871</v>
      </c>
    </row>
    <row r="135" spans="8:11" x14ac:dyDescent="0.3">
      <c r="I135" t="s">
        <v>16</v>
      </c>
      <c r="J135" t="s">
        <v>17</v>
      </c>
    </row>
    <row r="138" spans="8:11" x14ac:dyDescent="0.3">
      <c r="I138" t="s">
        <v>0</v>
      </c>
      <c r="J138" t="s">
        <v>1</v>
      </c>
    </row>
    <row r="139" spans="8:11" x14ac:dyDescent="0.3">
      <c r="H139" t="s">
        <v>2</v>
      </c>
      <c r="I139" s="4">
        <v>2</v>
      </c>
      <c r="J139" s="4">
        <v>2</v>
      </c>
      <c r="K139">
        <f>SQRT(($I$139-I139)^2+($J$139-J139)^2)</f>
        <v>0</v>
      </c>
    </row>
    <row r="140" spans="8:11" x14ac:dyDescent="0.3">
      <c r="H140" t="s">
        <v>3</v>
      </c>
      <c r="I140" s="15">
        <v>6</v>
      </c>
      <c r="J140" s="15">
        <v>11</v>
      </c>
      <c r="K140">
        <f t="shared" ref="K140:K148" si="8">SQRT(($I$139-I140)^2+($J$139-J140)^2)</f>
        <v>9.8488578017961039</v>
      </c>
    </row>
    <row r="141" spans="8:11" x14ac:dyDescent="0.3">
      <c r="H141" t="s">
        <v>4</v>
      </c>
      <c r="I141" s="15">
        <v>12</v>
      </c>
      <c r="J141" s="15">
        <v>7</v>
      </c>
      <c r="K141">
        <f t="shared" si="8"/>
        <v>11.180339887498949</v>
      </c>
    </row>
    <row r="142" spans="8:11" x14ac:dyDescent="0.3">
      <c r="H142" t="s">
        <v>5</v>
      </c>
      <c r="I142" s="15">
        <v>4</v>
      </c>
      <c r="J142" s="15">
        <v>3</v>
      </c>
      <c r="K142">
        <f t="shared" si="8"/>
        <v>2.2360679774997898</v>
      </c>
    </row>
    <row r="143" spans="8:11" x14ac:dyDescent="0.3">
      <c r="H143" t="s">
        <v>6</v>
      </c>
      <c r="I143" s="15">
        <v>13</v>
      </c>
      <c r="J143" s="15">
        <v>14</v>
      </c>
      <c r="K143">
        <f t="shared" si="8"/>
        <v>16.278820596099706</v>
      </c>
    </row>
    <row r="144" spans="8:11" x14ac:dyDescent="0.3">
      <c r="H144" t="s">
        <v>7</v>
      </c>
      <c r="I144" s="15">
        <v>14</v>
      </c>
      <c r="J144" s="15">
        <v>9</v>
      </c>
      <c r="K144">
        <f t="shared" si="8"/>
        <v>13.892443989449804</v>
      </c>
    </row>
    <row r="145" spans="8:11" x14ac:dyDescent="0.3">
      <c r="H145" t="s">
        <v>8</v>
      </c>
      <c r="I145" s="10">
        <v>8</v>
      </c>
      <c r="J145" s="10">
        <v>2</v>
      </c>
      <c r="K145">
        <f t="shared" si="8"/>
        <v>6</v>
      </c>
    </row>
    <row r="146" spans="8:11" x14ac:dyDescent="0.3">
      <c r="H146" t="s">
        <v>12</v>
      </c>
      <c r="I146" s="9">
        <f>(10.71*7+14)/8</f>
        <v>11.12125</v>
      </c>
      <c r="J146" s="9">
        <f>(11*7+9)/8</f>
        <v>10.75</v>
      </c>
      <c r="K146">
        <f t="shared" si="8"/>
        <v>12.639608441818917</v>
      </c>
    </row>
    <row r="147" spans="8:11" x14ac:dyDescent="0.3">
      <c r="H147" t="s">
        <v>13</v>
      </c>
      <c r="I147" s="4">
        <f>(2.5*4+2)/5</f>
        <v>2.4</v>
      </c>
      <c r="J147" s="4">
        <f>(4*2.4+2)/5</f>
        <v>2.3199999999999998</v>
      </c>
      <c r="K147">
        <f t="shared" si="8"/>
        <v>0.51224993899462767</v>
      </c>
    </row>
    <row r="148" spans="8:11" x14ac:dyDescent="0.3">
      <c r="H148" t="s">
        <v>14</v>
      </c>
      <c r="I148" s="10">
        <v>8</v>
      </c>
      <c r="J148" s="10">
        <v>2</v>
      </c>
      <c r="K148">
        <f t="shared" si="8"/>
        <v>6</v>
      </c>
    </row>
    <row r="152" spans="8:11" x14ac:dyDescent="0.3">
      <c r="I152" t="s">
        <v>0</v>
      </c>
      <c r="J152" t="s">
        <v>1</v>
      </c>
    </row>
    <row r="153" spans="8:11" x14ac:dyDescent="0.3">
      <c r="H153" t="s">
        <v>2</v>
      </c>
      <c r="I153" s="4">
        <v>2</v>
      </c>
      <c r="J153" s="4">
        <v>2</v>
      </c>
      <c r="K153">
        <f>SQRT(($I$140-I153)^2+($J$140-J153)^2)</f>
        <v>9.8488578017961039</v>
      </c>
    </row>
    <row r="154" spans="8:11" x14ac:dyDescent="0.3">
      <c r="H154" t="s">
        <v>3</v>
      </c>
      <c r="I154" s="9">
        <v>6</v>
      </c>
      <c r="J154" s="9">
        <v>11</v>
      </c>
      <c r="K154">
        <f t="shared" ref="K154:K162" si="9">SQRT(($I$140-I154)^2+($J$140-J154)^2)</f>
        <v>0</v>
      </c>
    </row>
    <row r="155" spans="8:11" x14ac:dyDescent="0.3">
      <c r="H155" t="s">
        <v>4</v>
      </c>
      <c r="I155" s="15">
        <v>12</v>
      </c>
      <c r="J155" s="15">
        <v>7</v>
      </c>
      <c r="K155">
        <f t="shared" si="9"/>
        <v>7.2111025509279782</v>
      </c>
    </row>
    <row r="156" spans="8:11" x14ac:dyDescent="0.3">
      <c r="H156" t="s">
        <v>5</v>
      </c>
      <c r="I156" s="15">
        <v>4</v>
      </c>
      <c r="J156" s="15">
        <v>3</v>
      </c>
      <c r="K156">
        <f t="shared" si="9"/>
        <v>8.2462112512353212</v>
      </c>
    </row>
    <row r="157" spans="8:11" x14ac:dyDescent="0.3">
      <c r="H157" t="s">
        <v>6</v>
      </c>
      <c r="I157" s="15">
        <v>13</v>
      </c>
      <c r="J157" s="15">
        <v>14</v>
      </c>
      <c r="K157">
        <f t="shared" si="9"/>
        <v>7.6157731058639087</v>
      </c>
    </row>
    <row r="158" spans="8:11" x14ac:dyDescent="0.3">
      <c r="H158" t="s">
        <v>7</v>
      </c>
      <c r="I158" s="15">
        <v>14</v>
      </c>
      <c r="J158" s="15">
        <v>9</v>
      </c>
      <c r="K158">
        <f t="shared" si="9"/>
        <v>8.2462112512353212</v>
      </c>
    </row>
    <row r="159" spans="8:11" x14ac:dyDescent="0.3">
      <c r="H159" t="s">
        <v>8</v>
      </c>
      <c r="I159" s="10">
        <v>8</v>
      </c>
      <c r="J159" s="10">
        <v>2</v>
      </c>
      <c r="K159">
        <f t="shared" si="9"/>
        <v>9.2195444572928871</v>
      </c>
    </row>
    <row r="160" spans="8:11" x14ac:dyDescent="0.3">
      <c r="H160" t="s">
        <v>12</v>
      </c>
      <c r="I160" s="9">
        <f>(11.12*8+6)/9</f>
        <v>10.55111111111111</v>
      </c>
      <c r="J160" s="9">
        <f>(10.71*8+11)/9</f>
        <v>10.742222222222223</v>
      </c>
      <c r="K160">
        <f t="shared" si="9"/>
        <v>4.5584056125354895</v>
      </c>
    </row>
    <row r="161" spans="8:11" x14ac:dyDescent="0.3">
      <c r="H161" t="s">
        <v>13</v>
      </c>
      <c r="I161" s="4">
        <f>(2.5*4+2)/5</f>
        <v>2.4</v>
      </c>
      <c r="J161" s="4">
        <f>(4*2.4+2)/5</f>
        <v>2.3199999999999998</v>
      </c>
      <c r="K161">
        <f t="shared" si="9"/>
        <v>9.3969356707386265</v>
      </c>
    </row>
    <row r="162" spans="8:11" x14ac:dyDescent="0.3">
      <c r="H162" t="s">
        <v>14</v>
      </c>
      <c r="I162" s="10">
        <v>8</v>
      </c>
      <c r="J162" s="10">
        <v>2</v>
      </c>
      <c r="K162">
        <f t="shared" si="9"/>
        <v>9.2195444572928871</v>
      </c>
    </row>
    <row r="166" spans="8:11" x14ac:dyDescent="0.3">
      <c r="I166" t="s">
        <v>0</v>
      </c>
      <c r="J166" t="s">
        <v>1</v>
      </c>
    </row>
    <row r="167" spans="8:11" x14ac:dyDescent="0.3">
      <c r="H167" t="s">
        <v>2</v>
      </c>
      <c r="I167" s="4">
        <v>2</v>
      </c>
      <c r="J167" s="4">
        <v>2</v>
      </c>
      <c r="K167">
        <f>SQRT(($I$141-I167)^2+($J$141-J167)^2)</f>
        <v>11.180339887498949</v>
      </c>
    </row>
    <row r="168" spans="8:11" x14ac:dyDescent="0.3">
      <c r="H168" t="s">
        <v>3</v>
      </c>
      <c r="I168" s="9">
        <v>6</v>
      </c>
      <c r="J168" s="9">
        <v>11</v>
      </c>
      <c r="K168">
        <f t="shared" ref="K168:K176" si="10">SQRT(($I$141-I168)^2+($J$141-J168)^2)</f>
        <v>7.2111025509279782</v>
      </c>
    </row>
    <row r="169" spans="8:11" x14ac:dyDescent="0.3">
      <c r="H169" t="s">
        <v>4</v>
      </c>
      <c r="I169" s="9">
        <v>12</v>
      </c>
      <c r="J169" s="9">
        <v>7</v>
      </c>
      <c r="K169">
        <f t="shared" si="10"/>
        <v>0</v>
      </c>
    </row>
    <row r="170" spans="8:11" x14ac:dyDescent="0.3">
      <c r="H170" t="s">
        <v>5</v>
      </c>
      <c r="I170" s="15">
        <v>4</v>
      </c>
      <c r="J170" s="15">
        <v>3</v>
      </c>
      <c r="K170">
        <f t="shared" si="10"/>
        <v>8.9442719099991592</v>
      </c>
    </row>
    <row r="171" spans="8:11" x14ac:dyDescent="0.3">
      <c r="H171" t="s">
        <v>6</v>
      </c>
      <c r="I171" s="15">
        <v>13</v>
      </c>
      <c r="J171" s="15">
        <v>14</v>
      </c>
      <c r="K171">
        <f t="shared" si="10"/>
        <v>7.0710678118654755</v>
      </c>
    </row>
    <row r="172" spans="8:11" x14ac:dyDescent="0.3">
      <c r="H172" t="s">
        <v>7</v>
      </c>
      <c r="I172" s="15">
        <v>14</v>
      </c>
      <c r="J172" s="15">
        <v>9</v>
      </c>
      <c r="K172">
        <f t="shared" si="10"/>
        <v>2.8284271247461903</v>
      </c>
    </row>
    <row r="173" spans="8:11" x14ac:dyDescent="0.3">
      <c r="H173" t="s">
        <v>8</v>
      </c>
      <c r="I173" s="10">
        <v>8</v>
      </c>
      <c r="J173" s="10">
        <v>2</v>
      </c>
      <c r="K173">
        <f t="shared" si="10"/>
        <v>6.4031242374328485</v>
      </c>
    </row>
    <row r="174" spans="8:11" x14ac:dyDescent="0.3">
      <c r="H174" t="s">
        <v>12</v>
      </c>
      <c r="I174" s="9">
        <f>(10.55*9+12)/10</f>
        <v>10.695</v>
      </c>
      <c r="J174" s="9">
        <f>(10.74*9+7)/10</f>
        <v>10.366</v>
      </c>
      <c r="K174">
        <f t="shared" si="10"/>
        <v>3.6101220200984891</v>
      </c>
    </row>
    <row r="175" spans="8:11" x14ac:dyDescent="0.3">
      <c r="H175" t="s">
        <v>13</v>
      </c>
      <c r="I175" s="4">
        <f>(2.5*4+2)/5</f>
        <v>2.4</v>
      </c>
      <c r="J175" s="4">
        <f>(4*2.4+2)/5</f>
        <v>2.3199999999999998</v>
      </c>
      <c r="K175">
        <f t="shared" si="10"/>
        <v>10.68</v>
      </c>
    </row>
    <row r="176" spans="8:11" x14ac:dyDescent="0.3">
      <c r="H176" t="s">
        <v>14</v>
      </c>
      <c r="I176" s="10">
        <v>8</v>
      </c>
      <c r="J176" s="10">
        <v>2</v>
      </c>
      <c r="K176">
        <f t="shared" si="10"/>
        <v>6.4031242374328485</v>
      </c>
    </row>
    <row r="179" spans="8:11" x14ac:dyDescent="0.3">
      <c r="I179" t="s">
        <v>0</v>
      </c>
      <c r="J179" t="s">
        <v>1</v>
      </c>
    </row>
    <row r="180" spans="8:11" x14ac:dyDescent="0.3">
      <c r="H180" t="s">
        <v>2</v>
      </c>
      <c r="I180" s="4">
        <v>2</v>
      </c>
      <c r="J180" s="4">
        <v>2</v>
      </c>
      <c r="K180">
        <f>SQRT(($I$142-I180)^2+($J$142-J180)^2)</f>
        <v>2.2360679774997898</v>
      </c>
    </row>
    <row r="181" spans="8:11" x14ac:dyDescent="0.3">
      <c r="H181" t="s">
        <v>3</v>
      </c>
      <c r="I181" s="9">
        <v>6</v>
      </c>
      <c r="J181" s="9">
        <v>11</v>
      </c>
      <c r="K181">
        <f t="shared" ref="K181:K189" si="11">SQRT(($I$142-I181)^2+($J$142-J181)^2)</f>
        <v>8.2462112512353212</v>
      </c>
    </row>
    <row r="182" spans="8:11" x14ac:dyDescent="0.3">
      <c r="H182" t="s">
        <v>4</v>
      </c>
      <c r="I182" s="9">
        <v>12</v>
      </c>
      <c r="J182" s="9">
        <v>7</v>
      </c>
      <c r="K182">
        <f t="shared" si="11"/>
        <v>8.9442719099991592</v>
      </c>
    </row>
    <row r="183" spans="8:11" x14ac:dyDescent="0.3">
      <c r="H183" t="s">
        <v>5</v>
      </c>
      <c r="I183" s="4">
        <v>4</v>
      </c>
      <c r="J183" s="4">
        <v>3</v>
      </c>
      <c r="K183">
        <f t="shared" si="11"/>
        <v>0</v>
      </c>
    </row>
    <row r="184" spans="8:11" x14ac:dyDescent="0.3">
      <c r="H184" t="s">
        <v>6</v>
      </c>
      <c r="I184" s="15">
        <v>13</v>
      </c>
      <c r="J184" s="15">
        <v>14</v>
      </c>
      <c r="K184">
        <f t="shared" si="11"/>
        <v>14.212670403551895</v>
      </c>
    </row>
    <row r="185" spans="8:11" x14ac:dyDescent="0.3">
      <c r="H185" t="s">
        <v>7</v>
      </c>
      <c r="I185" s="15">
        <v>14</v>
      </c>
      <c r="J185" s="15">
        <v>9</v>
      </c>
      <c r="K185">
        <f t="shared" si="11"/>
        <v>11.661903789690601</v>
      </c>
    </row>
    <row r="186" spans="8:11" x14ac:dyDescent="0.3">
      <c r="H186" t="s">
        <v>8</v>
      </c>
      <c r="I186" s="10">
        <v>8</v>
      </c>
      <c r="J186" s="10">
        <v>2</v>
      </c>
      <c r="K186">
        <f t="shared" si="11"/>
        <v>4.1231056256176606</v>
      </c>
    </row>
    <row r="187" spans="8:11" x14ac:dyDescent="0.3">
      <c r="H187" t="s">
        <v>12</v>
      </c>
      <c r="I187" s="9">
        <f>(10.55*9+12)/10</f>
        <v>10.695</v>
      </c>
      <c r="J187" s="9">
        <f>(10.74*9+7)/10</f>
        <v>10.366</v>
      </c>
      <c r="K187">
        <f t="shared" si="11"/>
        <v>9.9539429875803478</v>
      </c>
    </row>
    <row r="188" spans="8:11" x14ac:dyDescent="0.3">
      <c r="H188" t="s">
        <v>13</v>
      </c>
      <c r="I188" s="4">
        <f>(2.4*5+4)/6</f>
        <v>2.6666666666666665</v>
      </c>
      <c r="J188" s="4">
        <f>(5*2.32+3)/6</f>
        <v>2.4333333333333331</v>
      </c>
      <c r="K188">
        <f t="shared" si="11"/>
        <v>1.4487542541400489</v>
      </c>
    </row>
    <row r="189" spans="8:11" x14ac:dyDescent="0.3">
      <c r="H189" t="s">
        <v>14</v>
      </c>
      <c r="I189" s="10">
        <v>8</v>
      </c>
      <c r="J189" s="10">
        <v>2</v>
      </c>
      <c r="K189">
        <f t="shared" si="11"/>
        <v>4.1231056256176606</v>
      </c>
    </row>
    <row r="191" spans="8:11" x14ac:dyDescent="0.3">
      <c r="I191" t="s">
        <v>0</v>
      </c>
      <c r="J191" t="s">
        <v>1</v>
      </c>
    </row>
    <row r="192" spans="8:11" x14ac:dyDescent="0.3">
      <c r="H192" t="s">
        <v>2</v>
      </c>
      <c r="I192" s="4">
        <v>2</v>
      </c>
      <c r="J192" s="4">
        <v>2</v>
      </c>
      <c r="K192">
        <f>SQRT(($I$143-I192)^2+($J$143-J192)^2)</f>
        <v>16.278820596099706</v>
      </c>
    </row>
    <row r="193" spans="8:11" x14ac:dyDescent="0.3">
      <c r="H193" t="s">
        <v>3</v>
      </c>
      <c r="I193" s="9">
        <v>6</v>
      </c>
      <c r="J193" s="9">
        <v>11</v>
      </c>
      <c r="K193">
        <f t="shared" ref="K193:K201" si="12">SQRT(($I$143-I193)^2+($J$143-J193)^2)</f>
        <v>7.6157731058639087</v>
      </c>
    </row>
    <row r="194" spans="8:11" x14ac:dyDescent="0.3">
      <c r="H194" t="s">
        <v>4</v>
      </c>
      <c r="I194" s="9">
        <v>12</v>
      </c>
      <c r="J194" s="9">
        <v>7</v>
      </c>
      <c r="K194">
        <f t="shared" si="12"/>
        <v>7.0710678118654755</v>
      </c>
    </row>
    <row r="195" spans="8:11" x14ac:dyDescent="0.3">
      <c r="H195" t="s">
        <v>5</v>
      </c>
      <c r="I195" s="4">
        <v>4</v>
      </c>
      <c r="J195" s="4">
        <v>3</v>
      </c>
      <c r="K195">
        <f t="shared" si="12"/>
        <v>14.212670403551895</v>
      </c>
    </row>
    <row r="196" spans="8:11" x14ac:dyDescent="0.3">
      <c r="H196" t="s">
        <v>6</v>
      </c>
      <c r="I196" s="9">
        <v>13</v>
      </c>
      <c r="J196" s="9">
        <v>14</v>
      </c>
      <c r="K196">
        <f t="shared" si="12"/>
        <v>0</v>
      </c>
    </row>
    <row r="197" spans="8:11" x14ac:dyDescent="0.3">
      <c r="H197" t="s">
        <v>7</v>
      </c>
      <c r="I197" s="15">
        <v>14</v>
      </c>
      <c r="J197" s="15">
        <v>9</v>
      </c>
      <c r="K197">
        <f t="shared" si="12"/>
        <v>5.0990195135927845</v>
      </c>
    </row>
    <row r="198" spans="8:11" x14ac:dyDescent="0.3">
      <c r="H198" t="s">
        <v>8</v>
      </c>
      <c r="I198" s="10">
        <v>8</v>
      </c>
      <c r="J198" s="10">
        <v>2</v>
      </c>
      <c r="K198">
        <f t="shared" si="12"/>
        <v>13</v>
      </c>
    </row>
    <row r="199" spans="8:11" x14ac:dyDescent="0.3">
      <c r="H199" t="s">
        <v>12</v>
      </c>
      <c r="I199" s="9">
        <f>(10.7*10+13)/11</f>
        <v>10.909090909090908</v>
      </c>
      <c r="J199" s="9">
        <f>(10.37*10+14)/11</f>
        <v>10.7</v>
      </c>
      <c r="K199">
        <f t="shared" si="12"/>
        <v>3.9066482854803155</v>
      </c>
    </row>
    <row r="200" spans="8:11" x14ac:dyDescent="0.3">
      <c r="H200" t="s">
        <v>13</v>
      </c>
      <c r="I200" s="4">
        <f>(2.4*5+4)/6</f>
        <v>2.6666666666666665</v>
      </c>
      <c r="J200" s="4">
        <f>(5*2.32+3)/6</f>
        <v>2.4333333333333331</v>
      </c>
      <c r="K200">
        <f t="shared" si="12"/>
        <v>15.510175871200028</v>
      </c>
    </row>
    <row r="201" spans="8:11" x14ac:dyDescent="0.3">
      <c r="H201" t="s">
        <v>14</v>
      </c>
      <c r="I201" s="10">
        <v>8</v>
      </c>
      <c r="J201" s="10">
        <v>2</v>
      </c>
      <c r="K201">
        <f t="shared" si="12"/>
        <v>13</v>
      </c>
    </row>
    <row r="206" spans="8:11" x14ac:dyDescent="0.3">
      <c r="I206" t="s">
        <v>0</v>
      </c>
      <c r="J206" t="s">
        <v>1</v>
      </c>
    </row>
    <row r="207" spans="8:11" x14ac:dyDescent="0.3">
      <c r="H207" t="s">
        <v>2</v>
      </c>
      <c r="I207" s="4">
        <v>2</v>
      </c>
      <c r="J207" s="4">
        <v>2</v>
      </c>
      <c r="K207">
        <f>SQRT(($I$144-I207)^2+($J$144-J207)^2)</f>
        <v>13.892443989449804</v>
      </c>
    </row>
    <row r="208" spans="8:11" x14ac:dyDescent="0.3">
      <c r="H208" t="s">
        <v>3</v>
      </c>
      <c r="I208" s="9">
        <v>6</v>
      </c>
      <c r="J208" s="9">
        <v>11</v>
      </c>
      <c r="K208">
        <f t="shared" ref="K208:K216" si="13">SQRT(($I$144-I208)^2+($J$144-J208)^2)</f>
        <v>8.2462112512353212</v>
      </c>
    </row>
    <row r="209" spans="8:11" x14ac:dyDescent="0.3">
      <c r="H209" t="s">
        <v>4</v>
      </c>
      <c r="I209" s="9">
        <v>12</v>
      </c>
      <c r="J209" s="9">
        <v>7</v>
      </c>
      <c r="K209">
        <f t="shared" si="13"/>
        <v>2.8284271247461903</v>
      </c>
    </row>
    <row r="210" spans="8:11" x14ac:dyDescent="0.3">
      <c r="H210" t="s">
        <v>5</v>
      </c>
      <c r="I210" s="4">
        <v>4</v>
      </c>
      <c r="J210" s="4">
        <v>3</v>
      </c>
      <c r="K210">
        <f t="shared" si="13"/>
        <v>11.661903789690601</v>
      </c>
    </row>
    <row r="211" spans="8:11" x14ac:dyDescent="0.3">
      <c r="H211" t="s">
        <v>6</v>
      </c>
      <c r="I211" s="9">
        <v>13</v>
      </c>
      <c r="J211" s="9">
        <v>14</v>
      </c>
      <c r="K211">
        <f t="shared" si="13"/>
        <v>5.0990195135927845</v>
      </c>
    </row>
    <row r="212" spans="8:11" x14ac:dyDescent="0.3">
      <c r="H212" t="s">
        <v>7</v>
      </c>
      <c r="I212" s="9">
        <v>14</v>
      </c>
      <c r="J212" s="9">
        <v>9</v>
      </c>
      <c r="K212">
        <f t="shared" si="13"/>
        <v>0</v>
      </c>
    </row>
    <row r="213" spans="8:11" x14ac:dyDescent="0.3">
      <c r="H213" t="s">
        <v>8</v>
      </c>
      <c r="I213" s="10">
        <v>8</v>
      </c>
      <c r="J213" s="10">
        <v>2</v>
      </c>
      <c r="K213">
        <f t="shared" si="13"/>
        <v>9.2195444572928871</v>
      </c>
    </row>
    <row r="214" spans="8:11" x14ac:dyDescent="0.3">
      <c r="H214" t="s">
        <v>12</v>
      </c>
      <c r="I214" s="9">
        <f>(10.91*11+14)/12</f>
        <v>11.167499999999999</v>
      </c>
      <c r="J214" s="9">
        <f>(10.7*11+9)/12</f>
        <v>10.558333333333332</v>
      </c>
      <c r="K214">
        <f t="shared" si="13"/>
        <v>3.232871637998914</v>
      </c>
    </row>
    <row r="215" spans="8:11" x14ac:dyDescent="0.3">
      <c r="H215" t="s">
        <v>13</v>
      </c>
      <c r="I215" s="4">
        <f>(2.4*5+4)/6</f>
        <v>2.6666666666666665</v>
      </c>
      <c r="J215" s="4">
        <f>(5*2.32+3)/6</f>
        <v>2.4333333333333331</v>
      </c>
      <c r="K215">
        <f t="shared" si="13"/>
        <v>13.098303537311828</v>
      </c>
    </row>
    <row r="216" spans="8:11" x14ac:dyDescent="0.3">
      <c r="H216" t="s">
        <v>14</v>
      </c>
      <c r="I216" s="10">
        <v>8</v>
      </c>
      <c r="J216" s="10">
        <v>2</v>
      </c>
      <c r="K216">
        <f t="shared" si="13"/>
        <v>9.2195444572928871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"/>
  <sheetViews>
    <sheetView zoomScale="70" zoomScaleNormal="70" workbookViewId="0">
      <selection activeCell="S20" sqref="S20"/>
    </sheetView>
  </sheetViews>
  <sheetFormatPr defaultRowHeight="14.4" x14ac:dyDescent="0.3"/>
  <sheetData>
    <row r="1" spans="1:8" x14ac:dyDescent="0.3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</row>
    <row r="2" spans="1:8" x14ac:dyDescent="0.3">
      <c r="A2" s="2">
        <v>1</v>
      </c>
      <c r="B2" s="1">
        <f ca="1">SQRT(SUM(($B$3-$B2)^2,($C$3-$C2)^2))</f>
        <v>0</v>
      </c>
      <c r="C2" s="1">
        <f ca="1">SQRT(SUM(($B$4-$B2)^2,($C$4-$C2)^2))</f>
        <v>9.8488578017961039</v>
      </c>
      <c r="D2" s="1">
        <f ca="1">SQRT(SUM(($B$5-$B2)^2,($C$5-$C2)^2))</f>
        <v>11.180339887498949</v>
      </c>
      <c r="E2" s="1">
        <f ca="1">SQRT(SUM(($B$6-$B2)^2,($C$6-$C2)^2))</f>
        <v>2.2360679774997898</v>
      </c>
      <c r="F2" s="1">
        <f ca="1">SQRT(SUM(($B$7-$B2)^2,($C$7-$C2)^2))</f>
        <v>16.278820596099706</v>
      </c>
      <c r="G2" s="1">
        <f ca="1">SQRT(SUM(($B$8-$B2)^2,($C$8-$C2)^2))</f>
        <v>13.892443989449804</v>
      </c>
      <c r="H2" s="1">
        <f ca="1">SQRT(SUM(($B$9-$B2)^2,($C$9-$C2)^2))</f>
        <v>6</v>
      </c>
    </row>
    <row r="3" spans="1:8" x14ac:dyDescent="0.3">
      <c r="A3" s="2">
        <v>2</v>
      </c>
      <c r="B3" s="1">
        <f t="shared" ref="B3:B8" ca="1" si="0">SQRT(SUM(($B$3-$B3)^2,($C$3-$C3)^2))</f>
        <v>9.8488578017961039</v>
      </c>
      <c r="C3" s="1">
        <f t="shared" ref="C3:C8" ca="1" si="1">SQRT(SUM(($B$4-$B3)^2,($C$4-$C3)^2))</f>
        <v>0</v>
      </c>
      <c r="D3" s="1">
        <f t="shared" ref="D3:D8" ca="1" si="2">SQRT(SUM(($B$5-$B3)^2,($C$5-$C3)^2))</f>
        <v>7.2111025509279782</v>
      </c>
      <c r="E3" s="1">
        <f t="shared" ref="E3:E8" ca="1" si="3">SQRT(SUM(($B$6-$B3)^2,($C$6-$C3)^2))</f>
        <v>8.2462112512353212</v>
      </c>
      <c r="F3" s="1">
        <f t="shared" ref="F3:F8" ca="1" si="4">SQRT(SUM(($B$7-$B3)^2,($C$7-$C3)^2))</f>
        <v>7.6157731058639087</v>
      </c>
      <c r="G3" s="1">
        <f t="shared" ref="G3:G8" ca="1" si="5">SQRT(SUM(($B$8-$B3)^2,($C$8-$C3)^2))</f>
        <v>8.2462112512353212</v>
      </c>
      <c r="H3" s="1">
        <f t="shared" ref="H3:H8" ca="1" si="6">SQRT(SUM(($B$9-$B3)^2,($C$9-$C3)^2))</f>
        <v>9.2195444572928871</v>
      </c>
    </row>
    <row r="4" spans="1:8" x14ac:dyDescent="0.3">
      <c r="A4" s="2">
        <v>3</v>
      </c>
      <c r="B4" s="1">
        <f t="shared" ca="1" si="0"/>
        <v>11.180339887498949</v>
      </c>
      <c r="C4" s="1">
        <f t="shared" ca="1" si="1"/>
        <v>7.2111025509279782</v>
      </c>
      <c r="D4" s="1">
        <f t="shared" ca="1" si="2"/>
        <v>0</v>
      </c>
      <c r="E4" s="1">
        <f t="shared" ca="1" si="3"/>
        <v>8.9442719099991592</v>
      </c>
      <c r="F4" s="1">
        <f t="shared" ca="1" si="4"/>
        <v>7.0710678118654755</v>
      </c>
      <c r="G4" s="1">
        <f t="shared" ca="1" si="5"/>
        <v>2.8284271247461903</v>
      </c>
      <c r="H4" s="1">
        <f t="shared" ca="1" si="6"/>
        <v>6.4031242374328485</v>
      </c>
    </row>
    <row r="5" spans="1:8" x14ac:dyDescent="0.3">
      <c r="A5" s="2">
        <v>4</v>
      </c>
      <c r="B5" s="3">
        <f t="shared" ca="1" si="0"/>
        <v>2.2360679774997898</v>
      </c>
      <c r="C5" s="1">
        <f t="shared" ca="1" si="1"/>
        <v>8.2462112512353212</v>
      </c>
      <c r="D5" s="1">
        <f t="shared" ca="1" si="2"/>
        <v>8.9442719099991592</v>
      </c>
      <c r="E5" s="1">
        <f t="shared" ca="1" si="3"/>
        <v>0</v>
      </c>
      <c r="F5" s="1">
        <f t="shared" ca="1" si="4"/>
        <v>14.212670403551895</v>
      </c>
      <c r="G5" s="1">
        <f t="shared" ca="1" si="5"/>
        <v>11.661903789690601</v>
      </c>
      <c r="H5" s="1">
        <f t="shared" ca="1" si="6"/>
        <v>4.1231056256176606</v>
      </c>
    </row>
    <row r="6" spans="1:8" x14ac:dyDescent="0.3">
      <c r="A6" s="2">
        <v>5</v>
      </c>
      <c r="B6" s="1">
        <f t="shared" ca="1" si="0"/>
        <v>16.278820596099706</v>
      </c>
      <c r="C6" s="1">
        <f t="shared" ca="1" si="1"/>
        <v>7.6157731058639087</v>
      </c>
      <c r="D6" s="1">
        <f t="shared" ca="1" si="2"/>
        <v>7.0710678118654755</v>
      </c>
      <c r="E6" s="1">
        <f t="shared" ca="1" si="3"/>
        <v>14.212670403551895</v>
      </c>
      <c r="F6" s="1">
        <f t="shared" ca="1" si="4"/>
        <v>0</v>
      </c>
      <c r="G6" s="1">
        <f t="shared" ca="1" si="5"/>
        <v>5.0990195135927845</v>
      </c>
      <c r="H6" s="1">
        <f ca="1">SQRT(SUM(($B$9-$B6)^2,($C$9-$C6)^2))</f>
        <v>0</v>
      </c>
    </row>
    <row r="7" spans="1:8" x14ac:dyDescent="0.3">
      <c r="A7" s="2">
        <v>6</v>
      </c>
      <c r="B7" s="1">
        <f t="shared" ca="1" si="0"/>
        <v>13.892443989449804</v>
      </c>
      <c r="C7" s="1">
        <f t="shared" ca="1" si="1"/>
        <v>8.2462112512353212</v>
      </c>
      <c r="D7" s="1">
        <f t="shared" ca="1" si="2"/>
        <v>2.8284271247461903</v>
      </c>
      <c r="E7" s="1">
        <f t="shared" ca="1" si="3"/>
        <v>11.661903789690601</v>
      </c>
      <c r="F7" s="1">
        <f t="shared" ca="1" si="4"/>
        <v>5.0990195135927845</v>
      </c>
      <c r="G7" s="1">
        <f t="shared" ca="1" si="5"/>
        <v>0</v>
      </c>
      <c r="H7" s="1">
        <f t="shared" ca="1" si="6"/>
        <v>9.2195444572928871</v>
      </c>
    </row>
    <row r="8" spans="1:8" x14ac:dyDescent="0.3">
      <c r="A8" s="2">
        <v>7</v>
      </c>
      <c r="B8" s="1">
        <f t="shared" ca="1" si="0"/>
        <v>6</v>
      </c>
      <c r="C8" s="1">
        <f t="shared" ca="1" si="1"/>
        <v>9.2195444572928871</v>
      </c>
      <c r="D8" s="1">
        <f t="shared" ca="1" si="2"/>
        <v>6.4031242374328485</v>
      </c>
      <c r="E8" s="1">
        <f t="shared" ca="1" si="3"/>
        <v>4.1231056256176606</v>
      </c>
      <c r="F8" s="1">
        <f t="shared" ca="1" si="4"/>
        <v>13</v>
      </c>
      <c r="G8" s="1">
        <f t="shared" ca="1" si="5"/>
        <v>9.2195444572928871</v>
      </c>
      <c r="H8" s="1">
        <f t="shared" ca="1" si="6"/>
        <v>0</v>
      </c>
    </row>
    <row r="18" spans="1:7" x14ac:dyDescent="0.3">
      <c r="B18" s="2">
        <v>14</v>
      </c>
      <c r="C18" s="2">
        <v>2</v>
      </c>
      <c r="D18" s="2">
        <v>3</v>
      </c>
      <c r="E18" s="2">
        <v>5</v>
      </c>
      <c r="F18" s="2">
        <v>6</v>
      </c>
      <c r="G18" s="2">
        <v>7</v>
      </c>
    </row>
    <row r="19" spans="1:7" x14ac:dyDescent="0.3">
      <c r="A19" s="2">
        <v>14</v>
      </c>
      <c r="B19" s="1">
        <v>0</v>
      </c>
      <c r="C19" s="1">
        <v>8.25</v>
      </c>
      <c r="D19" s="1">
        <v>8.94</v>
      </c>
      <c r="E19" s="1">
        <v>14.21</v>
      </c>
      <c r="F19" s="1">
        <v>11.66</v>
      </c>
      <c r="G19" s="1">
        <v>4.12</v>
      </c>
    </row>
    <row r="20" spans="1:7" x14ac:dyDescent="0.3">
      <c r="A20" s="2">
        <v>2</v>
      </c>
      <c r="B20" s="1">
        <v>8.25</v>
      </c>
      <c r="C20" s="1">
        <v>0</v>
      </c>
      <c r="D20" s="1">
        <v>7.21</v>
      </c>
      <c r="E20" s="1">
        <f t="shared" ref="E20" ca="1" si="7">SQRT(SUM(($B$7-$B20)^2,($C$7-$C20)^2))</f>
        <v>7.6157731058639087</v>
      </c>
      <c r="F20" s="1">
        <f t="shared" ref="F20" ca="1" si="8">SQRT(SUM(($B$8-$B20)^2,($C$8-$C20)^2))</f>
        <v>8.2462112512353212</v>
      </c>
      <c r="G20" s="1">
        <v>9.2200000000000006</v>
      </c>
    </row>
    <row r="21" spans="1:7" x14ac:dyDescent="0.3">
      <c r="A21" s="2">
        <v>3</v>
      </c>
      <c r="B21" s="1">
        <v>8.94</v>
      </c>
      <c r="C21" s="1">
        <v>7.21</v>
      </c>
      <c r="D21" s="1">
        <v>0</v>
      </c>
      <c r="E21" s="1">
        <v>7.0710678118654755</v>
      </c>
      <c r="F21" s="3">
        <v>2.8284271247461903</v>
      </c>
      <c r="G21" s="1">
        <v>6.4031242374328485</v>
      </c>
    </row>
    <row r="22" spans="1:7" x14ac:dyDescent="0.3">
      <c r="A22" s="2">
        <v>5</v>
      </c>
      <c r="B22" s="1">
        <v>14.21</v>
      </c>
      <c r="C22" s="1">
        <v>7.6157731058639087</v>
      </c>
      <c r="D22" s="1">
        <v>7.0710678118654755</v>
      </c>
      <c r="E22" s="1">
        <v>0</v>
      </c>
      <c r="F22" s="1">
        <v>5.0990195135927845</v>
      </c>
      <c r="G22" s="1">
        <v>13</v>
      </c>
    </row>
    <row r="23" spans="1:7" x14ac:dyDescent="0.3">
      <c r="A23" s="2">
        <v>6</v>
      </c>
      <c r="B23" s="1">
        <v>11.66</v>
      </c>
      <c r="C23" s="1">
        <v>8.2462112512353212</v>
      </c>
      <c r="D23" s="1">
        <v>2.8284271247461903</v>
      </c>
      <c r="E23" s="1">
        <v>5.0990195135927845</v>
      </c>
      <c r="F23" s="1">
        <v>0</v>
      </c>
      <c r="G23" s="1">
        <v>9.2195444572928871</v>
      </c>
    </row>
    <row r="24" spans="1:7" x14ac:dyDescent="0.3">
      <c r="A24" s="2">
        <v>7</v>
      </c>
      <c r="B24" s="1">
        <v>4.12</v>
      </c>
      <c r="C24" s="1">
        <v>9.2195444572928906</v>
      </c>
      <c r="D24" s="1">
        <v>6.4031242374328485</v>
      </c>
      <c r="E24" s="1">
        <v>13</v>
      </c>
      <c r="F24" s="1">
        <v>9.2195444572928871</v>
      </c>
      <c r="G24" s="1">
        <v>0</v>
      </c>
    </row>
    <row r="28" spans="1:7" x14ac:dyDescent="0.3">
      <c r="B28" s="2">
        <v>14</v>
      </c>
      <c r="C28" s="2">
        <v>2</v>
      </c>
      <c r="D28" s="2">
        <v>36</v>
      </c>
      <c r="E28" s="2">
        <v>5</v>
      </c>
      <c r="F28" s="2">
        <v>7</v>
      </c>
    </row>
    <row r="29" spans="1:7" x14ac:dyDescent="0.3">
      <c r="A29" s="2">
        <v>14</v>
      </c>
      <c r="B29">
        <v>0</v>
      </c>
      <c r="C29">
        <v>8.25</v>
      </c>
      <c r="D29">
        <v>8.94</v>
      </c>
      <c r="E29">
        <v>14.21</v>
      </c>
      <c r="F29" s="4">
        <v>4.12</v>
      </c>
    </row>
    <row r="30" spans="1:7" x14ac:dyDescent="0.3">
      <c r="A30" s="2">
        <v>2</v>
      </c>
      <c r="B30">
        <v>8.25</v>
      </c>
      <c r="C30">
        <v>0</v>
      </c>
      <c r="D30">
        <v>7.21</v>
      </c>
      <c r="E30">
        <v>7.62</v>
      </c>
      <c r="F30">
        <v>9.2200000000000006</v>
      </c>
    </row>
    <row r="31" spans="1:7" x14ac:dyDescent="0.3">
      <c r="A31" s="2">
        <v>36</v>
      </c>
      <c r="B31">
        <v>8.94</v>
      </c>
      <c r="C31">
        <v>7.21</v>
      </c>
      <c r="D31">
        <v>0</v>
      </c>
      <c r="E31">
        <v>5.0999999999999996</v>
      </c>
      <c r="F31">
        <v>6.4</v>
      </c>
    </row>
    <row r="32" spans="1:7" x14ac:dyDescent="0.3">
      <c r="A32" s="2">
        <v>5</v>
      </c>
      <c r="B32">
        <v>14.21</v>
      </c>
      <c r="C32">
        <v>7.62</v>
      </c>
      <c r="D32">
        <v>5.0999999999999996</v>
      </c>
      <c r="E32">
        <v>0</v>
      </c>
      <c r="F32">
        <v>13</v>
      </c>
    </row>
    <row r="33" spans="1:6" x14ac:dyDescent="0.3">
      <c r="A33" s="2">
        <v>7</v>
      </c>
      <c r="B33">
        <v>4.12</v>
      </c>
      <c r="C33">
        <v>9.2200000000000006</v>
      </c>
      <c r="D33">
        <v>6.4</v>
      </c>
      <c r="E33">
        <v>13</v>
      </c>
      <c r="F33">
        <v>0</v>
      </c>
    </row>
    <row r="36" spans="1:6" x14ac:dyDescent="0.3">
      <c r="B36" s="5">
        <v>147</v>
      </c>
      <c r="C36" s="5">
        <v>2</v>
      </c>
      <c r="D36" s="5">
        <v>36</v>
      </c>
      <c r="E36" s="5">
        <v>5</v>
      </c>
    </row>
    <row r="37" spans="1:6" x14ac:dyDescent="0.3">
      <c r="A37" s="5">
        <v>147</v>
      </c>
      <c r="B37">
        <v>0</v>
      </c>
      <c r="C37">
        <v>8.25</v>
      </c>
      <c r="D37">
        <v>6.4</v>
      </c>
      <c r="E37">
        <v>13</v>
      </c>
    </row>
    <row r="38" spans="1:6" x14ac:dyDescent="0.3">
      <c r="A38" s="5">
        <v>2</v>
      </c>
      <c r="B38">
        <v>8.25</v>
      </c>
      <c r="C38">
        <v>0</v>
      </c>
      <c r="D38">
        <v>7.21</v>
      </c>
      <c r="E38">
        <v>7.62</v>
      </c>
    </row>
    <row r="39" spans="1:6" x14ac:dyDescent="0.3">
      <c r="A39" s="5">
        <v>36</v>
      </c>
      <c r="B39">
        <v>6.4</v>
      </c>
      <c r="C39">
        <v>7.21</v>
      </c>
      <c r="D39">
        <v>0</v>
      </c>
      <c r="E39" s="4">
        <v>5.0999999999999996</v>
      </c>
    </row>
    <row r="40" spans="1:6" x14ac:dyDescent="0.3">
      <c r="A40" s="5">
        <v>5</v>
      </c>
      <c r="B40">
        <v>13</v>
      </c>
      <c r="C40">
        <v>7.62</v>
      </c>
      <c r="D40" s="4">
        <v>5.0999999999999996</v>
      </c>
      <c r="E40">
        <v>0</v>
      </c>
    </row>
    <row r="45" spans="1:6" x14ac:dyDescent="0.3">
      <c r="B45" s="5">
        <v>147</v>
      </c>
      <c r="C45" s="5">
        <v>356</v>
      </c>
      <c r="D45" s="5">
        <v>2</v>
      </c>
    </row>
    <row r="46" spans="1:6" x14ac:dyDescent="0.3">
      <c r="A46" s="5">
        <v>147</v>
      </c>
      <c r="B46">
        <v>0</v>
      </c>
      <c r="C46" s="4">
        <v>6.4</v>
      </c>
      <c r="D46">
        <v>8.25</v>
      </c>
    </row>
    <row r="47" spans="1:6" x14ac:dyDescent="0.3">
      <c r="A47" s="5">
        <v>356</v>
      </c>
      <c r="B47" s="4">
        <v>6.4</v>
      </c>
      <c r="C47">
        <v>0</v>
      </c>
      <c r="D47">
        <v>7.21</v>
      </c>
    </row>
    <row r="48" spans="1:6" x14ac:dyDescent="0.3">
      <c r="A48" s="5">
        <v>2</v>
      </c>
      <c r="B48">
        <v>8.25</v>
      </c>
      <c r="C48">
        <v>7.21</v>
      </c>
      <c r="D48">
        <v>0</v>
      </c>
    </row>
    <row r="50" spans="1:3" x14ac:dyDescent="0.3">
      <c r="B50" s="5">
        <v>134567</v>
      </c>
      <c r="C50" s="5">
        <v>2</v>
      </c>
    </row>
    <row r="51" spans="1:3" x14ac:dyDescent="0.3">
      <c r="A51" s="5">
        <v>134567</v>
      </c>
      <c r="B51">
        <v>0</v>
      </c>
      <c r="C51">
        <v>7.21</v>
      </c>
    </row>
    <row r="52" spans="1:3" x14ac:dyDescent="0.3">
      <c r="A52" s="5">
        <v>2</v>
      </c>
      <c r="B52">
        <v>7.21</v>
      </c>
      <c r="C5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48"/>
  <sheetViews>
    <sheetView zoomScale="70" zoomScaleNormal="70" workbookViewId="0">
      <selection activeCell="D41" sqref="D41"/>
    </sheetView>
  </sheetViews>
  <sheetFormatPr defaultRowHeight="14.4" x14ac:dyDescent="0.3"/>
  <cols>
    <col min="3" max="3" width="11.44140625" bestFit="1" customWidth="1"/>
    <col min="4" max="4" width="10.44140625" bestFit="1" customWidth="1"/>
    <col min="5" max="8" width="11.44140625" bestFit="1" customWidth="1"/>
    <col min="9" max="9" width="10.44140625" bestFit="1" customWidth="1"/>
  </cols>
  <sheetData>
    <row r="2" spans="2:9" x14ac:dyDescent="0.3"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</row>
    <row r="3" spans="2:9" x14ac:dyDescent="0.3">
      <c r="B3" s="5">
        <v>1</v>
      </c>
      <c r="C3" s="1">
        <v>0</v>
      </c>
      <c r="D3" s="1">
        <v>9.8488578017961039</v>
      </c>
      <c r="E3" s="1">
        <v>11.180339887498949</v>
      </c>
      <c r="F3" s="6">
        <v>2.2360679774997898</v>
      </c>
      <c r="G3" s="1">
        <v>16.278820596099706</v>
      </c>
      <c r="H3" s="1">
        <v>13.892443989449804</v>
      </c>
      <c r="I3" s="1">
        <v>6</v>
      </c>
    </row>
    <row r="4" spans="2:9" x14ac:dyDescent="0.3">
      <c r="B4" s="5">
        <v>2</v>
      </c>
      <c r="C4" s="1">
        <v>9.8488578017961039</v>
      </c>
      <c r="D4" s="1">
        <v>0</v>
      </c>
      <c r="E4" s="1">
        <v>7.2111025509279782</v>
      </c>
      <c r="F4" s="1">
        <v>8.2462112512353212</v>
      </c>
      <c r="G4" s="1">
        <v>7.6157731058639087</v>
      </c>
      <c r="H4" s="1">
        <v>8.2462112512353212</v>
      </c>
      <c r="I4" s="1">
        <v>9.2195444572928871</v>
      </c>
    </row>
    <row r="5" spans="2:9" x14ac:dyDescent="0.3">
      <c r="B5" s="5">
        <v>3</v>
      </c>
      <c r="C5" s="1">
        <v>11.180339887498949</v>
      </c>
      <c r="D5" s="1">
        <v>7.2111025509279782</v>
      </c>
      <c r="E5" s="1">
        <v>0</v>
      </c>
      <c r="F5" s="1">
        <v>8.9442719099991592</v>
      </c>
      <c r="G5" s="1">
        <v>7.0710678118654755</v>
      </c>
      <c r="H5" s="1">
        <v>2.8284271247461903</v>
      </c>
      <c r="I5" s="1">
        <v>6.4031242374328485</v>
      </c>
    </row>
    <row r="6" spans="2:9" x14ac:dyDescent="0.3">
      <c r="B6" s="5">
        <v>4</v>
      </c>
      <c r="C6" s="6">
        <v>2.2360679774997898</v>
      </c>
      <c r="D6" s="1">
        <v>8.2462112512353212</v>
      </c>
      <c r="E6" s="1">
        <v>8.9442719099991592</v>
      </c>
      <c r="F6" s="1">
        <v>0</v>
      </c>
      <c r="G6" s="1">
        <v>14.212670403551895</v>
      </c>
      <c r="H6" s="1">
        <v>11.661903789690601</v>
      </c>
      <c r="I6" s="1">
        <v>4.1231056256176606</v>
      </c>
    </row>
    <row r="7" spans="2:9" x14ac:dyDescent="0.3">
      <c r="B7" s="5">
        <v>5</v>
      </c>
      <c r="C7" s="1">
        <v>16.278820596099706</v>
      </c>
      <c r="D7" s="1">
        <v>7.6157731058639087</v>
      </c>
      <c r="E7" s="1">
        <v>7.0710678118654755</v>
      </c>
      <c r="F7" s="1">
        <v>14.212670403551895</v>
      </c>
      <c r="G7" s="1">
        <v>0</v>
      </c>
      <c r="H7" s="1">
        <v>5.0990195135927845</v>
      </c>
      <c r="I7" s="1">
        <v>13</v>
      </c>
    </row>
    <row r="8" spans="2:9" x14ac:dyDescent="0.3">
      <c r="B8" s="5">
        <v>6</v>
      </c>
      <c r="C8" s="1">
        <v>13.892443989449804</v>
      </c>
      <c r="D8" s="1">
        <v>8.2462112512353212</v>
      </c>
      <c r="E8" s="1">
        <v>2.8284271247461903</v>
      </c>
      <c r="F8" s="1">
        <v>11.661903789690601</v>
      </c>
      <c r="G8" s="1">
        <v>5.0990195135927845</v>
      </c>
      <c r="H8" s="1">
        <v>0</v>
      </c>
      <c r="I8" s="1">
        <v>9.2195444572928871</v>
      </c>
    </row>
    <row r="9" spans="2:9" x14ac:dyDescent="0.3">
      <c r="B9" s="5">
        <v>7</v>
      </c>
      <c r="C9" s="1">
        <v>6</v>
      </c>
      <c r="D9" s="1">
        <v>9.2195444572928871</v>
      </c>
      <c r="E9" s="1">
        <v>6.4031242374328485</v>
      </c>
      <c r="F9" s="1">
        <v>4.1231056256176606</v>
      </c>
      <c r="G9" s="1">
        <v>13</v>
      </c>
      <c r="H9" s="1">
        <v>9.2195444572928871</v>
      </c>
      <c r="I9" s="1">
        <v>0</v>
      </c>
    </row>
    <row r="16" spans="2:9" x14ac:dyDescent="0.3">
      <c r="C16" s="5">
        <v>14</v>
      </c>
      <c r="D16" s="5">
        <v>2</v>
      </c>
      <c r="E16" s="5">
        <v>3</v>
      </c>
      <c r="F16" s="5">
        <v>5</v>
      </c>
      <c r="G16" s="5">
        <v>6</v>
      </c>
      <c r="H16" s="5">
        <v>7</v>
      </c>
    </row>
    <row r="17" spans="2:8" x14ac:dyDescent="0.3">
      <c r="B17" s="5">
        <v>14</v>
      </c>
      <c r="C17" s="1">
        <v>0</v>
      </c>
      <c r="D17" s="1">
        <v>9.85</v>
      </c>
      <c r="E17" s="1">
        <v>11.18</v>
      </c>
      <c r="F17" s="1">
        <v>16.28</v>
      </c>
      <c r="G17" s="1">
        <v>13.89</v>
      </c>
      <c r="H17" s="1">
        <v>6</v>
      </c>
    </row>
    <row r="18" spans="2:8" x14ac:dyDescent="0.3">
      <c r="B18" s="5">
        <v>2</v>
      </c>
      <c r="C18" s="1">
        <v>9.85</v>
      </c>
      <c r="D18" s="1">
        <v>0</v>
      </c>
      <c r="E18" s="1">
        <v>7.21</v>
      </c>
      <c r="F18" s="1">
        <v>7.6157731058639087</v>
      </c>
      <c r="G18" s="1">
        <v>8.2462112512353212</v>
      </c>
      <c r="H18" s="1">
        <v>9.2200000000000006</v>
      </c>
    </row>
    <row r="19" spans="2:8" x14ac:dyDescent="0.3">
      <c r="B19" s="5">
        <v>3</v>
      </c>
      <c r="C19" s="1">
        <v>11.18</v>
      </c>
      <c r="D19" s="1">
        <v>7.21</v>
      </c>
      <c r="E19" s="1">
        <v>0</v>
      </c>
      <c r="F19" s="1">
        <v>7.0710678118654755</v>
      </c>
      <c r="G19" s="6">
        <v>2.8284271247461903</v>
      </c>
      <c r="H19" s="1">
        <v>6.4031242374328485</v>
      </c>
    </row>
    <row r="20" spans="2:8" x14ac:dyDescent="0.3">
      <c r="B20" s="5">
        <v>5</v>
      </c>
      <c r="C20" s="1">
        <v>16.28</v>
      </c>
      <c r="D20" s="1">
        <v>7.6157731058639087</v>
      </c>
      <c r="E20" s="1">
        <v>7.0710678118654755</v>
      </c>
      <c r="F20" s="1">
        <v>0</v>
      </c>
      <c r="G20" s="1">
        <v>5.0990195135927845</v>
      </c>
      <c r="H20" s="1">
        <v>13</v>
      </c>
    </row>
    <row r="21" spans="2:8" x14ac:dyDescent="0.3">
      <c r="B21" s="5">
        <v>6</v>
      </c>
      <c r="C21" s="1">
        <v>13.89</v>
      </c>
      <c r="D21" s="1">
        <v>8.2462112512353212</v>
      </c>
      <c r="E21" s="6">
        <v>2.8284271247461903</v>
      </c>
      <c r="F21" s="1">
        <v>5.0990195135927845</v>
      </c>
      <c r="G21" s="1">
        <v>0</v>
      </c>
      <c r="H21" s="1">
        <v>9.2195444572928871</v>
      </c>
    </row>
    <row r="22" spans="2:8" x14ac:dyDescent="0.3">
      <c r="B22" s="5">
        <v>7</v>
      </c>
      <c r="C22" s="1">
        <v>6</v>
      </c>
      <c r="D22" s="1">
        <v>9.2195444572928906</v>
      </c>
      <c r="E22" s="1">
        <v>6.4031242374328485</v>
      </c>
      <c r="F22" s="1">
        <v>13</v>
      </c>
      <c r="G22" s="1">
        <v>9.2195444572928871</v>
      </c>
      <c r="H22" s="1">
        <v>0</v>
      </c>
    </row>
    <row r="26" spans="2:8" x14ac:dyDescent="0.3">
      <c r="C26" s="7">
        <v>14</v>
      </c>
      <c r="D26" s="7">
        <v>2</v>
      </c>
      <c r="E26" s="7">
        <v>36</v>
      </c>
      <c r="F26" s="7">
        <v>5</v>
      </c>
      <c r="G26" s="7">
        <v>7</v>
      </c>
    </row>
    <row r="27" spans="2:8" x14ac:dyDescent="0.3">
      <c r="B27" s="7">
        <v>14</v>
      </c>
      <c r="C27">
        <v>0</v>
      </c>
      <c r="D27">
        <v>9.85</v>
      </c>
      <c r="E27">
        <v>13.89</v>
      </c>
      <c r="F27">
        <v>16.28</v>
      </c>
      <c r="G27" s="8">
        <v>6</v>
      </c>
    </row>
    <row r="28" spans="2:8" x14ac:dyDescent="0.3">
      <c r="B28" s="7">
        <v>2</v>
      </c>
      <c r="C28">
        <v>9.85</v>
      </c>
      <c r="D28">
        <v>0</v>
      </c>
      <c r="E28">
        <v>8.25</v>
      </c>
      <c r="F28">
        <v>7.62</v>
      </c>
      <c r="G28">
        <v>9.2200000000000006</v>
      </c>
    </row>
    <row r="29" spans="2:8" x14ac:dyDescent="0.3">
      <c r="B29" s="7">
        <v>36</v>
      </c>
      <c r="C29">
        <v>13.89</v>
      </c>
      <c r="D29">
        <v>8.25</v>
      </c>
      <c r="E29">
        <v>0</v>
      </c>
      <c r="F29">
        <v>7.07</v>
      </c>
      <c r="G29">
        <v>9.2200000000000006</v>
      </c>
    </row>
    <row r="30" spans="2:8" x14ac:dyDescent="0.3">
      <c r="B30" s="7">
        <v>5</v>
      </c>
      <c r="C30">
        <v>16.28</v>
      </c>
      <c r="D30">
        <v>7.62</v>
      </c>
      <c r="E30">
        <v>7.07</v>
      </c>
      <c r="F30">
        <v>0</v>
      </c>
      <c r="G30">
        <v>13</v>
      </c>
    </row>
    <row r="31" spans="2:8" x14ac:dyDescent="0.3">
      <c r="B31" s="7">
        <v>7</v>
      </c>
      <c r="C31" s="8">
        <v>6</v>
      </c>
      <c r="D31">
        <v>9.2200000000000006</v>
      </c>
      <c r="E31">
        <v>9.2200000000000006</v>
      </c>
      <c r="F31">
        <v>13</v>
      </c>
      <c r="G31">
        <v>0</v>
      </c>
    </row>
    <row r="34" spans="2:6" x14ac:dyDescent="0.3">
      <c r="C34" s="5">
        <v>147</v>
      </c>
      <c r="D34" s="5">
        <v>2</v>
      </c>
      <c r="E34" s="5">
        <v>36</v>
      </c>
      <c r="F34" s="5">
        <v>5</v>
      </c>
    </row>
    <row r="35" spans="2:6" x14ac:dyDescent="0.3">
      <c r="B35" s="5">
        <v>147</v>
      </c>
      <c r="C35">
        <v>0</v>
      </c>
      <c r="D35">
        <v>9.85</v>
      </c>
      <c r="E35">
        <v>13.89</v>
      </c>
      <c r="F35">
        <v>16.28</v>
      </c>
    </row>
    <row r="36" spans="2:6" x14ac:dyDescent="0.3">
      <c r="B36" s="5">
        <v>2</v>
      </c>
      <c r="C36">
        <v>9.85</v>
      </c>
      <c r="D36">
        <v>0</v>
      </c>
      <c r="E36">
        <v>8.25</v>
      </c>
      <c r="F36">
        <v>7.62</v>
      </c>
    </row>
    <row r="37" spans="2:6" x14ac:dyDescent="0.3">
      <c r="B37" s="5">
        <v>36</v>
      </c>
      <c r="C37">
        <v>13.89</v>
      </c>
      <c r="D37">
        <v>8.25</v>
      </c>
      <c r="E37">
        <v>0</v>
      </c>
      <c r="F37" s="4">
        <v>7.07</v>
      </c>
    </row>
    <row r="38" spans="2:6" x14ac:dyDescent="0.3">
      <c r="B38" s="5">
        <v>5</v>
      </c>
      <c r="C38">
        <v>16.28</v>
      </c>
      <c r="D38">
        <v>7.62</v>
      </c>
      <c r="E38" s="4">
        <v>7.07</v>
      </c>
      <c r="F38">
        <v>0</v>
      </c>
    </row>
    <row r="41" spans="2:6" x14ac:dyDescent="0.3">
      <c r="C41" s="7">
        <v>147</v>
      </c>
      <c r="D41" s="7">
        <v>356</v>
      </c>
      <c r="E41" s="7">
        <v>2</v>
      </c>
    </row>
    <row r="42" spans="2:6" x14ac:dyDescent="0.3">
      <c r="B42" s="7">
        <v>147</v>
      </c>
      <c r="C42">
        <v>0</v>
      </c>
      <c r="D42">
        <v>16.28</v>
      </c>
      <c r="E42">
        <v>9.85</v>
      </c>
    </row>
    <row r="43" spans="2:6" x14ac:dyDescent="0.3">
      <c r="B43" s="7">
        <v>356</v>
      </c>
      <c r="C43">
        <v>16.28</v>
      </c>
      <c r="D43">
        <v>0</v>
      </c>
      <c r="E43" s="4">
        <v>8.25</v>
      </c>
    </row>
    <row r="44" spans="2:6" x14ac:dyDescent="0.3">
      <c r="B44" s="7">
        <v>2</v>
      </c>
      <c r="C44">
        <v>9.85</v>
      </c>
      <c r="D44" s="4">
        <v>8.25</v>
      </c>
      <c r="E44">
        <v>0</v>
      </c>
    </row>
    <row r="46" spans="2:6" x14ac:dyDescent="0.3">
      <c r="C46" s="5">
        <v>147</v>
      </c>
      <c r="D46" s="5">
        <v>2356</v>
      </c>
    </row>
    <row r="47" spans="2:6" x14ac:dyDescent="0.3">
      <c r="B47" s="7">
        <v>147</v>
      </c>
      <c r="C47">
        <v>0</v>
      </c>
      <c r="D47">
        <v>16.28</v>
      </c>
    </row>
    <row r="48" spans="2:6" x14ac:dyDescent="0.3">
      <c r="B48" s="7">
        <v>2356</v>
      </c>
      <c r="C48">
        <v>16.28</v>
      </c>
      <c r="D4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Sheet1</vt:lpstr>
      <vt:lpstr>К средних</vt:lpstr>
      <vt:lpstr>одиночная связь</vt:lpstr>
      <vt:lpstr>Полная связь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Максим</cp:lastModifiedBy>
  <dcterms:created xsi:type="dcterms:W3CDTF">2024-09-05T07:20:27Z</dcterms:created>
  <dcterms:modified xsi:type="dcterms:W3CDTF">2024-10-01T18:03:14Z</dcterms:modified>
</cp:coreProperties>
</file>