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"/>
    </mc:Choice>
  </mc:AlternateContent>
  <bookViews>
    <workbookView xWindow="-105" yWindow="-105" windowWidth="23250" windowHeight="12450" activeTab="1"/>
  </bookViews>
  <sheets>
    <sheet name="Sheet1" sheetId="1" r:id="rId1"/>
    <sheet name="К средних" sheetId="4" r:id="rId2"/>
    <sheet name="одиночная связь" sheetId="2" r:id="rId3"/>
    <sheet name="Полная связь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4" i="4" l="1"/>
  <c r="I214" i="4"/>
  <c r="J215" i="4"/>
  <c r="I215" i="4"/>
  <c r="J199" i="4"/>
  <c r="I199" i="4"/>
  <c r="J187" i="4"/>
  <c r="I187" i="4"/>
  <c r="J200" i="4"/>
  <c r="I200" i="4"/>
  <c r="J188" i="4"/>
  <c r="I188" i="4"/>
  <c r="J175" i="4"/>
  <c r="I175" i="4"/>
  <c r="J161" i="4"/>
  <c r="I161" i="4"/>
  <c r="J174" i="4"/>
  <c r="I174" i="4"/>
  <c r="J160" i="4"/>
  <c r="I160" i="4"/>
  <c r="J147" i="4"/>
  <c r="I147" i="4"/>
  <c r="J146" i="4"/>
  <c r="I146" i="4"/>
  <c r="J131" i="4"/>
  <c r="J119" i="4"/>
  <c r="I131" i="4"/>
  <c r="J132" i="4"/>
  <c r="I132" i="4"/>
  <c r="J120" i="4"/>
  <c r="I120" i="4"/>
  <c r="I119" i="4"/>
  <c r="I107" i="4"/>
  <c r="J94" i="4"/>
  <c r="I94" i="4"/>
  <c r="J106" i="4"/>
  <c r="I106" i="4"/>
  <c r="J93" i="4"/>
  <c r="J82" i="4"/>
  <c r="I82" i="4"/>
  <c r="I69" i="4"/>
  <c r="K214" i="4" l="1"/>
  <c r="K208" i="4"/>
  <c r="K209" i="4"/>
  <c r="K210" i="4"/>
  <c r="K211" i="4"/>
  <c r="K212" i="4"/>
  <c r="K213" i="4"/>
  <c r="K215" i="4"/>
  <c r="K216" i="4"/>
  <c r="K207" i="4"/>
  <c r="K193" i="4"/>
  <c r="K194" i="4"/>
  <c r="K195" i="4"/>
  <c r="K196" i="4"/>
  <c r="K197" i="4"/>
  <c r="K198" i="4"/>
  <c r="K199" i="4"/>
  <c r="K200" i="4"/>
  <c r="K201" i="4"/>
  <c r="K192" i="4"/>
  <c r="K181" i="4"/>
  <c r="K182" i="4"/>
  <c r="K183" i="4"/>
  <c r="K184" i="4"/>
  <c r="K185" i="4"/>
  <c r="K186" i="4"/>
  <c r="K187" i="4"/>
  <c r="K188" i="4"/>
  <c r="K189" i="4"/>
  <c r="K180" i="4"/>
  <c r="K174" i="4"/>
  <c r="K168" i="4"/>
  <c r="K169" i="4"/>
  <c r="K170" i="4"/>
  <c r="K171" i="4"/>
  <c r="K172" i="4"/>
  <c r="K173" i="4"/>
  <c r="K175" i="4"/>
  <c r="K176" i="4"/>
  <c r="K167" i="4"/>
  <c r="K154" i="4"/>
  <c r="K155" i="4"/>
  <c r="K156" i="4"/>
  <c r="K157" i="4"/>
  <c r="K158" i="4"/>
  <c r="K159" i="4"/>
  <c r="K160" i="4"/>
  <c r="K161" i="4"/>
  <c r="K162" i="4"/>
  <c r="K153" i="4"/>
  <c r="K147" i="4"/>
  <c r="K140" i="4"/>
  <c r="K141" i="4"/>
  <c r="K142" i="4"/>
  <c r="K143" i="4"/>
  <c r="K144" i="4"/>
  <c r="K145" i="4"/>
  <c r="K146" i="4"/>
  <c r="K148" i="4"/>
  <c r="K139" i="4"/>
  <c r="K125" i="4"/>
  <c r="K126" i="4"/>
  <c r="K127" i="4"/>
  <c r="K128" i="4"/>
  <c r="K129" i="4"/>
  <c r="K130" i="4"/>
  <c r="K131" i="4"/>
  <c r="K132" i="4"/>
  <c r="K133" i="4"/>
  <c r="K124" i="4"/>
  <c r="K113" i="4"/>
  <c r="K114" i="4"/>
  <c r="K115" i="4"/>
  <c r="K116" i="4"/>
  <c r="K117" i="4"/>
  <c r="K118" i="4"/>
  <c r="K120" i="4"/>
  <c r="K121" i="4"/>
  <c r="K112" i="4"/>
  <c r="J107" i="4"/>
  <c r="K107" i="4" s="1"/>
  <c r="K100" i="4"/>
  <c r="K101" i="4"/>
  <c r="K102" i="4"/>
  <c r="K103" i="4"/>
  <c r="K104" i="4"/>
  <c r="K105" i="4"/>
  <c r="K106" i="4"/>
  <c r="K108" i="4"/>
  <c r="K99" i="4"/>
  <c r="I93" i="4"/>
  <c r="K95" i="4"/>
  <c r="K87" i="4"/>
  <c r="K88" i="4"/>
  <c r="K89" i="4"/>
  <c r="K90" i="4"/>
  <c r="K91" i="4"/>
  <c r="K92" i="4"/>
  <c r="K93" i="4"/>
  <c r="K94" i="4"/>
  <c r="K86" i="4"/>
  <c r="J81" i="4"/>
  <c r="I81" i="4"/>
  <c r="K75" i="4"/>
  <c r="K76" i="4"/>
  <c r="K77" i="4"/>
  <c r="K78" i="4"/>
  <c r="K79" i="4"/>
  <c r="K80" i="4"/>
  <c r="K81" i="4"/>
  <c r="K82" i="4"/>
  <c r="K83" i="4"/>
  <c r="K74" i="4"/>
  <c r="J69" i="4"/>
  <c r="K62" i="4"/>
  <c r="K63" i="4"/>
  <c r="K64" i="4"/>
  <c r="K65" i="4"/>
  <c r="K66" i="4"/>
  <c r="K67" i="4"/>
  <c r="K68" i="4"/>
  <c r="K69" i="4"/>
  <c r="K70" i="4"/>
  <c r="K61" i="4"/>
  <c r="J68" i="4"/>
  <c r="I68" i="4"/>
  <c r="J54" i="4"/>
  <c r="I54" i="4"/>
  <c r="K48" i="4"/>
  <c r="K49" i="4"/>
  <c r="K50" i="4"/>
  <c r="K51" i="4"/>
  <c r="K52" i="4"/>
  <c r="K53" i="4"/>
  <c r="K54" i="4"/>
  <c r="K55" i="4"/>
  <c r="K56" i="4"/>
  <c r="K47" i="4"/>
  <c r="J41" i="4"/>
  <c r="I41" i="4"/>
  <c r="K35" i="4"/>
  <c r="K36" i="4"/>
  <c r="K37" i="4"/>
  <c r="K38" i="4"/>
  <c r="K39" i="4"/>
  <c r="K40" i="4"/>
  <c r="K41" i="4"/>
  <c r="K42" i="4"/>
  <c r="K43" i="4"/>
  <c r="K34" i="4"/>
  <c r="M7" i="1"/>
  <c r="H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5" i="1"/>
  <c r="H6" i="1"/>
  <c r="H7" i="1"/>
  <c r="H8" i="1"/>
  <c r="H9" i="1"/>
  <c r="H3" i="1"/>
  <c r="G4" i="1"/>
  <c r="G5" i="1"/>
  <c r="G6" i="1"/>
  <c r="G7" i="1"/>
  <c r="G8" i="1"/>
  <c r="G9" i="1"/>
  <c r="G3" i="1"/>
  <c r="K119" i="4" l="1"/>
  <c r="G5" i="2"/>
  <c r="H8" i="2"/>
  <c r="F20" i="2"/>
  <c r="G6" i="2"/>
  <c r="G3" i="2"/>
  <c r="G4" i="2"/>
  <c r="G8" i="2"/>
  <c r="G2" i="2"/>
  <c r="G7" i="2"/>
  <c r="D4" i="2"/>
  <c r="D6" i="2"/>
  <c r="D7" i="2"/>
  <c r="D2" i="2"/>
  <c r="D5" i="2"/>
  <c r="D8" i="2"/>
  <c r="D3" i="2"/>
  <c r="H5" i="2"/>
  <c r="F3" i="2"/>
  <c r="F4" i="2"/>
  <c r="F2" i="2"/>
  <c r="F7" i="2"/>
  <c r="H7" i="2"/>
  <c r="E20" i="2"/>
  <c r="F8" i="2"/>
  <c r="F6" i="2"/>
  <c r="F5" i="2"/>
  <c r="H4" i="2"/>
  <c r="C5" i="2"/>
  <c r="C7" i="2"/>
  <c r="C3" i="2"/>
  <c r="C2" i="2"/>
  <c r="C8" i="2"/>
  <c r="C6" i="2"/>
  <c r="C4" i="2"/>
  <c r="E7" i="2"/>
  <c r="E6" i="2"/>
  <c r="H6" i="2"/>
  <c r="E2" i="2"/>
  <c r="E3" i="2"/>
  <c r="E4" i="2"/>
  <c r="E8" i="2"/>
  <c r="E5" i="2"/>
  <c r="H2" i="2"/>
  <c r="B6" i="2"/>
  <c r="B7" i="2"/>
  <c r="B2" i="2"/>
  <c r="B5" i="2"/>
  <c r="H3" i="2"/>
  <c r="B8" i="2"/>
  <c r="B3" i="2"/>
  <c r="B4" i="2"/>
</calcChain>
</file>

<file path=xl/sharedStrings.xml><?xml version="1.0" encoding="utf-8"?>
<sst xmlns="http://schemas.openxmlformats.org/spreadsheetml/2006/main" count="255" uniqueCount="21">
  <si>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</si>
  <si>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</si>
  <si>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</si>
  <si>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</si>
  <si>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</si>
  <si>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</si>
  <si>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</si>
  <si>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</si>
  <si>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</si>
  <si>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</si>
  <si>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</si>
  <si>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</si>
  <si>
    <t>E1</t>
  </si>
  <si>
    <t>E2</t>
  </si>
  <si>
    <t>E3</t>
  </si>
  <si>
    <t>КОНЕЦ ПЕРВОЙ ИТТЕРАЦИИ</t>
  </si>
  <si>
    <t>КОНЕЦ</t>
  </si>
  <si>
    <t>ВТОРОЙ ИТТЕРАЦИИ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</si>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</sst>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2" fontId="0" fillId="7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11EF6D-AC72-474E-BFED-BBFA2BADCBC7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88771F95-2BA9-4A84-9D42-FBBCDD313B1F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1A66B3EF-3CFA-4978-A156-A37A1941A52B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8E2337-8E2A-43DE-80CA-F1C1C18966A9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B01B9EF3-3E43-4617-A231-F615FF5810C2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319C9F53-48C7-48D6-9A32-7A9FA29744EE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E8E6A1-1BB7-4A64-A5CB-51318C7AC17D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C8DE1DF6-E09B-4487-8450-AFBA8DC94F4C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94AD839F-F22F-4852-B759-449CF385BAE0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417F6F-061B-4FB1-B26A-CE272D2DF911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1A3AA405-3176-4ADE-808C-6AA783897AEB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C849C288-0905-4C2B-8D0A-33A64F99344F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599DC8-FC76-4343-A462-0F48D551AAC4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A6F6DA34-F20C-473B-BB39-EB9E7A6E4067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7754BA81-1813-4D32-A40D-2E66E1D7C712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F54167-B7EF-4608-93B5-87939C445588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497E6AA7-6E5D-40A1-B65A-03D881E8D6D5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8A798969-3C14-4940-B7AF-A794CE9DF5DE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95FDE0-7182-4E20-8B01-6A3EF2E56E30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0C817E8C-0854-43A9-B3DC-1E8933B5B8E2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8BB20D7C-54F6-4020-B35A-ADF70620B996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D9-4F36-8851-C0A0FBB327E0}"/>
            </c:ex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88528"/>
        <c:axId val="781879280"/>
      </c:scatterChart>
      <c:valAx>
        <c:axId val="7818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9280"/>
        <c:crosses val="autoZero"/>
        <c:crossBetween val="midCat"/>
      </c:valAx>
      <c:valAx>
        <c:axId val="781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22850957189673E-2"/>
          <c:y val="4.6296296296296294E-2"/>
          <c:w val="0.9255571867075937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A77D-4443-97A9-8D8CECF00A5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A77D-4443-97A9-8D8CECF00A5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A77D-4443-97A9-8D8CECF00A5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A77D-4443-97A9-8D8CECF00A5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A77D-4443-97A9-8D8CECF00A5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A77D-4443-97A9-8D8CECF00A5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77D-4443-97A9-8D8CECF00A5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A77D-4443-97A9-8D8CECF00A5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77D-4443-97A9-8D8CECF00A5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BEE2ACA-2C72-4A2C-BEAB-D669A5EB1F3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98AE059-6675-49EA-B566-0E3E5C8FC6C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E7F0D30-5991-49B5-9630-85F8CF219FF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A6D9C55-D051-44A3-AA34-B190107FF78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66045A0-470B-47C5-8074-15DDB5DE89D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7ACEF5E-29AE-490A-A74C-47156BCF60B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2CE154C-F1E8-4719-B9D7-17B211311F5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BB5AE04-7EA5-4F5F-A43E-87F8CB00192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3D566B5-71D2-44B9-B3F7-F436BBEEC6A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CDB3DE3-F610-4FBD-BC8A-FBCEE5FA858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2D5AFDC-9C31-4378-938C-0DA989CC61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560FDF4-6CD5-4EE7-A608-DA6EB8B7C1C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459EDEE-6701-4124-9410-44EF771708A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5763AF9-8BB0-4D98-91EF-0E553964005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E59727A-84AA-4972-A505-6C9510EA034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5F93EFE-C5F9-43A0-BC85-520602A0B19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7028076-9BF6-40D9-97E4-49438162622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FE933D3-47B8-4ECF-A34E-27AAE958EB7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E9DC9AF-6EF9-4B71-8F75-D9B23B954C9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C1AE214-F526-4C5D-B118-9F9BAAA2C6E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7ECF9C9-71D2-4158-8D2B-4BFB85F71C6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E18AE9E-29FB-46DA-B3BC-142F6B4ADF1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8F3FE48-21DC-40C4-8EB7-0107B78B10A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F05328B-0354-40A3-B749-38D48817D48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083CC49-67C2-4C98-A16D-464E9D8B53A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A901652-B1D2-4872-B08E-E7C2415A11C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0D2EC04-82C7-412F-BC44-BD6F0D604F3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815C44C-1B3A-4E91-A367-A57ED5AB5B6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3EE3375-A540-4DC4-B8BE-72180A91E67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DAA978D-60A0-4A6E-ADC3-DBE8E9E39A0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средних'!$I$124:$I$133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11.2525</c:v>
                </c:pt>
                <c:pt idx="8">
                  <c:v>3.0024999999999999</c:v>
                </c:pt>
                <c:pt idx="9">
                  <c:v>8</c:v>
                </c:pt>
              </c:numCache>
            </c:numRef>
          </c:xVal>
          <c:yVal>
            <c:numRef>
              <c:f>'К средних'!$J$124:$J$133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10.251249999999999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7D-4443-97A9-8D8CECF00A57}"/>
            </c:ext>
            <c:ext xmlns:c15="http://schemas.microsoft.com/office/drawing/2012/chart" uri="{02D57815-91ED-43cb-92C2-25804820EDAC}">
              <c15:datalabelsRange>
                <c15:f>'К средних'!$H$124:$H$133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91264"/>
        <c:axId val="810795072"/>
      </c:scatterChart>
      <c:valAx>
        <c:axId val="8107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5072"/>
        <c:crosses val="autoZero"/>
        <c:crossBetween val="midCat"/>
      </c:valAx>
      <c:valAx>
        <c:axId val="810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78580257628118E-2"/>
          <c:y val="7.407407407407407E-2"/>
          <c:w val="0.9339860824010225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629-4829-92CD-A7D1A223C31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0629-4829-92CD-A7D1A223C31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0629-4829-92CD-A7D1A223C31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0629-4829-92CD-A7D1A223C31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1396925-D3F3-41B0-A4A7-A373F69F4DF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3C82784-7B8A-43C6-9E87-DD7379CA6C6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406504A-FB1C-40BF-AB89-BF950BC43DF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F02BB37-981B-44F1-AFFE-8E91F232B44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4D32B37-6C66-4569-AC21-96D5CE59039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62CA782-9122-4835-BDED-6A617120891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949A33D-A357-4439-A3F5-BB368BF4999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9882B6C-D75C-45EA-88D9-1096D6F9CAD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1D00E4-A8B1-471E-8C79-42E4FCE56F7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E543A77-5250-41B8-9B07-B1B79A66BC7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FCBFF33-7ABF-470F-8200-BC88C48C3A3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9023916-C644-4CBD-BF44-5EA92265722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7DCAC81-351A-49C0-ADA4-79B372CC362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1B7F593-EA83-4D7D-B332-B61C133D97D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8C5C0DD-CE93-456D-9F9A-12EAF5D070C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4805571-3ACD-4B38-A72D-156C4BE4D8E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E87E4DA-D888-4886-983B-4FDC9B04306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3675DB0-8B16-4266-A1F7-00BADC88F7E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399B9F6-59C8-4334-991A-579F828D5EE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204B96F-D08F-4B58-8E77-DD7B7DA685B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4A72D52-0BA2-4D16-BDA6-AF765391985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D0E44C0-A919-419C-82B8-8FAA04A7907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8ED2482-C6E6-46C5-BA65-0E17A85E58A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0CA761F-E1FE-4264-A78B-42C1572F186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310D5BC-8F99-4868-AB06-8866C7A08FE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A378F64-D73D-488F-A7EE-D92A1DEF670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6F138EC-BFF9-407F-80DF-B6F5E92B511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A5041A7-8132-4E61-AA6D-CBC8E9158A7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E67584D-44FA-47F9-894C-415D400CC8C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F089D72-044B-4B30-9F87-002D2652B57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средних'!$I$139:$I$148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11.2525</c:v>
                </c:pt>
                <c:pt idx="8">
                  <c:v>2.8</c:v>
                </c:pt>
                <c:pt idx="9">
                  <c:v>8</c:v>
                </c:pt>
              </c:numCache>
            </c:numRef>
          </c:xVal>
          <c:yVal>
            <c:numRef>
              <c:f>'К средних'!$J$139:$J$148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10.251249999999999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29-4829-92CD-A7D1A223C316}"/>
            </c:ext>
            <c:ext xmlns:c15="http://schemas.microsoft.com/office/drawing/2012/chart" uri="{02D57815-91ED-43cb-92C2-25804820EDAC}">
              <c15:datalabelsRange>
                <c15:f>'К средних'!$H$139:$H$148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6160"/>
        <c:axId val="810802144"/>
      </c:scatterChart>
      <c:valAx>
        <c:axId val="8107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02144"/>
        <c:crosses val="autoZero"/>
        <c:crossBetween val="midCat"/>
      </c:valAx>
      <c:valAx>
        <c:axId val="810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52362204724411E-2"/>
          <c:y val="7.407407407407407E-2"/>
          <c:w val="0.9176476377952755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6794-4165-A32E-A4080ED397A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6794-4165-A32E-A4080ED397A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6794-4165-A32E-A4080ED397A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6794-4165-A32E-A4080ED397A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6794-4165-A32E-A4080ED397A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476D2B7-E3D2-466A-95B1-75C343A9C36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4258E9B-1502-4551-A9A8-DBBA81F2464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4B455C4-B07A-4546-B0CF-A8E5FA2E6BA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FF49AEA-ACAC-485D-8A03-F9C8450BD41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04F39D8-3778-45AF-9F1B-419398FE5F6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8A90E2D-1357-4D59-9656-A04A5788E99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368A638-C8E7-4A2F-ABBC-A5E55F04585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5CCFC65-9B58-4137-A29A-86B30E28B66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D9CE46A-F588-4EC7-BE71-2929D590A17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3C7E257-6E9B-4837-8E21-A577C643EEC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32176D9-AF03-4653-8CAE-B0262002CDC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B7A2327-E9AA-4756-BE24-FF86E7D4830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35149C2-D3C8-4AD0-8306-A0C08BE5296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E15537A-9E08-4ABB-91CA-9797DB69CFB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1CC8009-CB11-4DD9-9D6D-37F66FE3140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7411952-6C60-4101-B91C-3CAEE0E0F42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E451620-D739-4593-A6C6-C9F71329409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8322299-893A-4443-A928-8DAD9D40E34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C310417-82D6-4173-99CF-437AB668B07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9A716FC-50AC-488B-828E-C70C613AAD2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F2CB5E5-A714-4276-8B1D-A907D3D13D1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F49F31E-0391-4EFD-89FF-D425573DCB2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ADAE050-1C37-43BD-93EF-D3B555034BF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3BCF758-932F-4439-B39F-18829546F5B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33FB692-57F2-4628-920D-A54E12D2572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67CA0BE-A55C-402D-8360-35D1A466BDB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453DFEC-6FE7-4E87-9EA2-DA5D8137F73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27E0A59-0766-45DA-87EB-FAD8BFC321B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44E2F24-53CB-4F07-8F51-40414BCF969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EAD08C8-EFCC-4131-AEA0-85BFEBFD292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средних'!$I$153:$I$162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10.666666666666666</c:v>
                </c:pt>
                <c:pt idx="8">
                  <c:v>2.8</c:v>
                </c:pt>
                <c:pt idx="9">
                  <c:v>8</c:v>
                </c:pt>
              </c:numCache>
            </c:numRef>
          </c:xVal>
          <c:yVal>
            <c:numRef>
              <c:f>'К средних'!$J$153:$J$162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10.333333333333334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94-4165-A32E-A4080ED397A4}"/>
            </c:ext>
            <c:ext xmlns:c15="http://schemas.microsoft.com/office/drawing/2012/chart" uri="{02D57815-91ED-43cb-92C2-25804820EDAC}">
              <c15:datalabelsRange>
                <c15:f>'К средних'!$H$153:$H$162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6704"/>
        <c:axId val="810797248"/>
      </c:scatterChart>
      <c:valAx>
        <c:axId val="8107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7248"/>
        <c:crosses val="autoZero"/>
        <c:crossBetween val="midCat"/>
      </c:valAx>
      <c:valAx>
        <c:axId val="810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C3E-4649-BC0A-393B4AB4085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C3E-4649-BC0A-393B4AB4085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C3E-4649-BC0A-393B4AB408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0C3E-4649-BC0A-393B4AB408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C3E-4649-BC0A-393B4AB408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C3E-4649-BC0A-393B4AB4085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297B4FE-0B06-4D1E-9613-219B4128C55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C711775-39C5-467C-9002-33CE8686704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5FDA6CC-DE8B-4C30-890B-C0839B773CF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4521C20-7CDD-4532-B864-CA3227C9705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08D190D-2BE0-4291-B894-93E98938471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310F2DB-1122-4172-A1DE-7F2A2238DA6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59D126E-D336-4227-B2C3-213FEE63E6F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53E9356-5AE8-418F-ACC0-472C1985C70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B93A623-E61D-4DD1-B9C6-06820B0F6CB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7BC9A99-ED4E-4E36-AA38-8C4EFEEB820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004FBBE-75D1-4D22-AFAF-54B9EF556F9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151D80D-B8FF-445F-81A0-025EBA064E8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6D95F5F-C8B4-436D-BB2F-933195B7F60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0C1A715-B856-48F9-896E-0752E526CD7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A3FCF94-76EE-490D-A800-737892ABD49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3B89065-7955-4AE8-9F9E-D3BC2B63D14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E7F4121-F255-4B18-AD4A-FE1D19599C4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792876D-5954-4979-83EB-AA7194CCC3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DC5C21C-950B-4601-A173-BCDF3D74E68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B93B970-4FDE-4DC6-973E-FACADEDE1B2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4884164-8995-430E-9D00-ED57D5ED1C9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2D721D2-3832-4FCC-AD4D-36F514890BC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E34A2E9-7CB2-45B3-A066-7FA1DA471AF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8C974DB-1FA4-4F31-AB82-87BF3AB188F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07EFE84-8CA6-4245-9D0B-BC852B642AA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1A6C257-27C8-47D5-A975-102F08A717E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3CA0666-3A3D-436F-A510-60ACCC6EDC7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27CA165-DF19-472E-B37E-F32F91CC5BC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6B21205-A37A-4855-8693-254F92F8E28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AFB321E-730F-4312-A7F0-608B29EABCB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средних'!$I$167:$I$176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10.803000000000001</c:v>
                </c:pt>
                <c:pt idx="8">
                  <c:v>2.8</c:v>
                </c:pt>
                <c:pt idx="9">
                  <c:v>8</c:v>
                </c:pt>
              </c:numCache>
            </c:numRef>
          </c:xVal>
          <c:yVal>
            <c:numRef>
              <c:f>'К средних'!$J$167:$J$176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9.9969999999999999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3E-4649-BC0A-393B4AB4085C}"/>
            </c:ext>
            <c:ext xmlns:c15="http://schemas.microsoft.com/office/drawing/2012/chart" uri="{02D57815-91ED-43cb-92C2-25804820EDAC}">
              <c15:datalabelsRange>
                <c15:f>'К средних'!$H$167:$H$176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8336"/>
        <c:axId val="810798880"/>
      </c:scatterChart>
      <c:valAx>
        <c:axId val="8107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8880"/>
        <c:crosses val="autoZero"/>
        <c:crossBetween val="midCat"/>
      </c:valAx>
      <c:valAx>
        <c:axId val="810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56E-4D89-B61C-23A5AB9BA91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E56E-4D89-B61C-23A5AB9BA91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E56E-4D89-B61C-23A5AB9BA91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E56E-4D89-B61C-23A5AB9BA91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E56E-4D89-B61C-23A5AB9BA91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E56E-4D89-B61C-23A5AB9BA91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56E-4D89-B61C-23A5AB9BA913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956B336-64D8-4BC6-A7B1-9A1C5B34FCD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27FDCD5-6E2D-41C9-B32F-ED43E0F469C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45E73D3-1D37-4F25-8099-A3634121557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631574-A51A-4B68-9B60-5C5AAEE2B7B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9D8BC28-4B5D-4E3E-AF12-A7C0CC1BAF1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A783817-284D-48B8-B0FA-124D5F93EC2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15D4DB0-1CD5-4598-AC0B-098C34F82A6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B416F9D-23F2-40EF-B265-7C65B16385A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ED77525-03D2-4DB7-B906-83562DFD480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76AC39D-F668-4240-A6BB-B555AA1D05A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99E8BEB-BCFE-4A08-822D-74A5A0F55B5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9508E58-9383-4E53-B241-DD50CBCBCD5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B6E8CB8-F905-448C-86AA-88746BEFBB4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97252A9-6871-4AA4-A8EC-12417911A74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91BDDD7-5183-4881-B5A9-C225BE3D9DA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83D466A-83E6-4C82-937F-518B7AF49FA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193643B-23CD-4334-8235-2ED6440FA89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27B27D3-488E-4A99-BFD5-648D7974279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59FBCDD-5F56-4FD5-8090-25F9D306BB1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FE5FC1-B521-4AD8-AEA5-8BE378C36B6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0512CE3-3A5D-40C7-B603-8A0B3EB004F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421ED03-B52F-49B9-BAE1-49A0FEF498C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4305F32-E962-4004-842E-C96AA53E20D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5F8CF52-AA0D-475A-819B-2EA0B8B616A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3E11611-2B65-4E27-9207-C6C0D4E8F04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629414C-795F-4ACF-B89F-87BBD3F5605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748A2E0-77A9-4B48-84DA-555D3813CE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7F6A93D-3CB7-4748-B424-8DC0873ED4E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EC2DA90-5CBC-465E-AACC-A4B212FA048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D75B2C5-025D-48C1-8D1F-9851F49D1F8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средних'!$I$180:$I$189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10.803000000000001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средних'!$J$180:$J$189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9.9969999999999999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E-4D89-B61C-23A5AB9BA913}"/>
            </c:ext>
            <c:ext xmlns:c15="http://schemas.microsoft.com/office/drawing/2012/chart" uri="{02D57815-91ED-43cb-92C2-25804820EDAC}">
              <c15:datalabelsRange>
                <c15:f>'К средних'!$H$180:$H$189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01600"/>
        <c:axId val="810786912"/>
      </c:scatterChart>
      <c:valAx>
        <c:axId val="8108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6912"/>
        <c:crosses val="autoZero"/>
        <c:crossBetween val="midCat"/>
      </c:valAx>
      <c:valAx>
        <c:axId val="810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09936257967755E-2"/>
          <c:y val="2.7777777777777776E-2"/>
          <c:w val="0.9302837145356830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6100-4F2B-9065-C273974FD81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6100-4F2B-9065-C273974FD81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6100-4F2B-9065-C273974FD81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6100-4F2B-9065-C273974FD81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6100-4F2B-9065-C273974FD81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6100-4F2B-9065-C273974FD81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6100-4F2B-9065-C273974FD81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6100-4F2B-9065-C273974FD81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B156CF1-BE01-4696-8435-8FCB4885E3E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9AEE273-92AD-463C-A1F0-CE9CB358930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6698B7D-6EE6-4852-87EA-F0B84FEBBDB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D1B0685-9111-4E00-A368-A78F08C07F5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7E49244-FE39-47B0-8CFE-AD9A4911891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FDFD426-D04C-4E1B-B8F0-15BD7413E60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5C225E-E23A-4CB1-B95E-D3D66FB89B1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A961229-2BC0-473A-B675-3E461BA4833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CF9AA3D-5A17-455E-9962-C675D7E4FEF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02C48C0-410B-4BA2-8FA4-904DE59F932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3DC4246-064C-4720-8314-FF86192281B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0557BB8-7AC8-489F-ADF1-E79616001FA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A5B4040-1C60-4724-A31C-62FBFC41A9F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C73B707-A819-4538-A2DB-B47DA823159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B83B06D-46D7-4D67-B722-1DB42C70EA1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42F0715-AE38-4C77-94F6-18EB9A0295B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B460A8B-B81D-475D-A7B9-CE413641930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A105F5-8DC7-47D7-AE75-B5066F3E5E7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51AB502-4912-4EBC-AC17-D4003D3DCDA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1A9331C-80C8-4716-965A-028F47A99B0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C759BCD-C9F4-40BA-8FC9-9D2CB9BDBC1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5129033-9034-4513-8015-8B094B41576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D070D55-85A9-4852-BBCF-DB4FF46E6B4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A33CD9E-E6BE-4D0F-ADA0-FF488A15C94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1BCD2BB-829F-4E60-96C7-71BD7ED69E0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9B9DCAC-E0BF-4E06-BBDA-6F79E99B7CD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41F2CAE-A9C0-4176-B6F1-83909B0B77E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5131881-7DD9-4C7D-866D-5907E298E10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3962387-16C1-4FEB-8DC1-BBC0012939B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7216FE7-0BF7-4B71-BEC8-0BC5A39244F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средних'!$I$192:$I$201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средних'!$J$192:$J$201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10.363636363636363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00-4F2B-9065-C273974FD814}"/>
            </c:ext>
            <c:ext xmlns:c15="http://schemas.microsoft.com/office/drawing/2012/chart" uri="{02D57815-91ED-43cb-92C2-25804820EDAC}">
              <c15:datalabelsRange>
                <c15:f>'К средних'!$H$192:$H$201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9424"/>
        <c:axId val="810788544"/>
      </c:scatterChart>
      <c:valAx>
        <c:axId val="810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8544"/>
        <c:crosses val="autoZero"/>
        <c:crossBetween val="midCat"/>
      </c:valAx>
      <c:valAx>
        <c:axId val="810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24AD-494B-967D-38B58080312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24AD-494B-967D-38B5808031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24AD-494B-967D-38B5808031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24AD-494B-967D-38B5808031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24AD-494B-967D-38B58080312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24AD-494B-967D-38B5808031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24AD-494B-967D-38B58080312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24AD-494B-967D-38B58080312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4AD-494B-967D-38B58080312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24AD-494B-967D-38B58080312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6C32ED8-5A6F-4989-8F9F-829453A4054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F7D971B-7DCF-4875-846F-82D7D9655D5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FF4B33B-A0CD-4818-9A66-F34D2E57629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ADDA5F2-E6C1-4B57-8187-1088AFE2EA5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7B5C8EA-E835-47CE-ABB9-D3C6A25ACF2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37F8D13-3686-4B74-91E3-22222FF9167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CC13793-300C-4452-975B-857837B846E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033D2EE-8472-43A5-BBA7-25AC6FBB32D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7E9AF0A-405F-4D5C-959A-77885A3EB40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09B3E5D-D955-4698-99CA-19F37191AC0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4EE5305-8C6F-41B1-924A-580CF4F2B61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84B38F2-FE97-49DA-9E66-6B024651167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EC971E8-D188-407E-BB0E-3B350ED2103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6848443-538D-436A-B373-CD47124543C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CD8BBF0-5E17-4200-A6E4-58801619E50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943E32B-F4EC-404D-B599-AE886A05859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7E84B3E-F080-46C5-BF28-2D06E930F7C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195506D-13E8-4D3F-AD2B-9FB6BFE7950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45B89BB-C95D-4FAC-8EC3-D51C5BBE2DF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98D8D46-49A3-460D-ADFD-7365BFAE1A4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9E88612-2DB5-43E5-9DF4-D67A669421B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FDA9805-C47B-495D-AF15-061FE477D43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3C99C2C-DBBD-4575-A65C-5E0206E5B7A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C812D0A-306B-418B-9DAA-B93F32E1340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51E2C22-E7D3-4708-9869-EC383C2BB03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FEF1439-8529-46ED-A71B-50410FA48CF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EC98E37-EFCD-4CF6-881B-82E681347C6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2F7A25E-C76A-4D83-B08F-FA5A545016B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EC5FD3A-62DC-41EC-B30B-B487A9F4983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7278689-BA63-41E0-BFAD-65BF9B3CE83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средних'!$I$207:$I$216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средних'!$J$207:$J$216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10.246666666666666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AD-494B-967D-38B580803129}"/>
            </c:ext>
            <c:ext xmlns:c15="http://schemas.microsoft.com/office/drawing/2012/chart" uri="{02D57815-91ED-43cb-92C2-25804820EDAC}">
              <c15:datalabelsRange>
                <c15:f>'К средних'!$H$207:$H$216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9968"/>
        <c:axId val="810800512"/>
      </c:scatterChart>
      <c:valAx>
        <c:axId val="810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00512"/>
        <c:crosses val="autoZero"/>
        <c:crossBetween val="midCat"/>
      </c:valAx>
      <c:valAx>
        <c:axId val="810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начало первой итерации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57B-41D6-9235-BCD4D0F93D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57B-41D6-9235-BCD4D0F93D6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57B-41D6-9235-BCD4D0F93D6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A57B-41D6-9235-BCD4D0F93D6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4E8070D-045D-4B1E-BE70-D01E1015272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A7233C3-2043-47AE-B94D-257CCC5EF08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8573E2F-52DC-4085-9085-5C135DDC661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9A1881-D8ED-40C3-872B-EC8A7EA8741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12E8279-3938-413C-8745-35A3EF12978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C9A1003-622B-4BCB-8350-F09C2438E4B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8DED27E-BEE9-47FE-951A-D14359F0AAD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F572C4C-4EBD-452A-96DB-48757F8667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C1D787E-BB4D-4AFF-A167-0FF237D3FE2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B592B6D-4269-452A-BCD3-7B91CA79E2B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9801FCD-3DDE-4616-8754-B201B1AB5A2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1339915-B52F-4A70-A2AA-2CE0B9948A9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C40AE76-099E-4597-9C01-DA7A171DF8F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62E9A29-D8B1-49F2-9D2D-58B272A7144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E7C851D-B02B-470F-A943-42216F206B7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AC71930-1E7C-409F-9EA7-C08CA34E16D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FCD07FF-096E-4EA0-AAE4-CB878F6B553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8E18C74-CE10-4D07-8B0D-19A0B54064D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A0839E3-48B8-4D7B-B03C-87DE3436EB2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D3FF147-A833-457A-BE63-5F1360C1E17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400E833-274F-442E-8806-A5238833C7B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57B-41D6-9235-BCD4D0F93D6A}"/>
            </c:ex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79824"/>
        <c:axId val="781880368"/>
      </c:scatterChart>
      <c:valAx>
        <c:axId val="7818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80368"/>
        <c:crosses val="autoZero"/>
        <c:crossBetween val="midCat"/>
      </c:valAx>
      <c:valAx>
        <c:axId val="781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 средних'!$J$21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101-4884-AC6B-BF06E4265C3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1101-4884-AC6B-BF06E4265C3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1101-4884-AC6B-BF06E4265C3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1101-4884-AC6B-BF06E4265C3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1101-4884-AC6B-BF06E4265C3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1101-4884-AC6B-BF06E4265C3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1101-4884-AC6B-BF06E4265C3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FE41E43-04F0-49A8-86BB-F72D44F771C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0F9AA37-C5D5-48E5-A581-5EEB416340B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BF82AE4-1772-4236-94ED-87C1B6B6E23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A940D91-63BA-4CF0-9F52-3CCE02FBAF8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CEA5B67-8A48-43B5-9917-4B3E69F2903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875C388-5072-4A36-9AAF-962745B29CA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0AB2E0C-E47C-4A35-936A-D5A740BD998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1C2A896-7C7C-4C97-88B3-1CE8813643A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D68E40B-C79D-40EA-AFF9-D15BA057C73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90E4193-19FE-4DCA-B5A4-1AC50E96766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E6252BE-1135-4DA9-BAC7-320C601599D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E836C08-08A6-4A28-8FA6-7E926F00FE4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2553457-4AFA-41B1-98A2-50475250015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9C1DB70-2C82-4E4D-B3B6-291CB783147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E9AFF48-7E79-4B7F-8AF4-303A8AA552A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CCBB5B2-EF08-452D-A816-0366139AC60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E2A0AED-9D89-4BB2-8BA9-818EFA0697E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AEF70E1-393F-4A93-8EB9-FBC50E50E43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05B3BC8-D03A-4AD6-8733-9DCA44F11E5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502C8B9-0162-41E6-A7E6-75DEAD7316B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FE79A1F-B773-4C73-8D6F-25820CA350E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3B3E3FF-F5F1-48F4-86C2-F2099FCB4FB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C6F568F-D008-4378-8E5D-645E6A72587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2211BAE-DF6C-4749-A4F1-0529EBDD030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8C2C861-9409-4F6E-AECC-E372F21EB51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68486F0-B8C5-48B2-984B-8CE5CE85757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BACDA81-F14A-41A4-9610-034F1D147E0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6A680AA-D472-4D40-ABA6-46C7CE16EF9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F57F8B3-AF6B-452A-BCD4-0C5A84D0579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667D4E5-3B12-4B18-AEA5-AF99B3A5D0D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средних'!$I$22:$I$31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средних'!$J$22:$J$31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01-4884-AC6B-BF06E4265C35}"/>
            </c:ext>
            <c:ext xmlns:c15="http://schemas.microsoft.com/office/drawing/2012/chart" uri="{02D57815-91ED-43cb-92C2-25804820EDAC}">
              <c15:datalabelsRange>
                <c15:f>'К средних'!$H$22:$H$31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527392"/>
        <c:axId val="549532288"/>
      </c:scatterChart>
      <c:valAx>
        <c:axId val="5495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32288"/>
        <c:crosses val="autoZero"/>
        <c:crossBetween val="midCat"/>
      </c:valAx>
      <c:valAx>
        <c:axId val="549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32650293034E-2"/>
          <c:y val="5.555555555555555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BC4-4F43-B33F-CF3454EC4AF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BC4-4F43-B33F-CF3454EC4AF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0BC4-4F43-B33F-CF3454EC4AF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BC4-4F43-B33F-CF3454EC4AF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0BC4-4F43-B33F-CF3454EC4AF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0BC4-4F43-B33F-CF3454EC4AF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0BC4-4F43-B33F-CF3454EC4AF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BC4-4F43-B33F-CF3454EC4AF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4688202-C962-43EA-8ADE-A553777733E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08A0485-F4AE-4EEB-AE5E-C09FD0BC9D2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0D5A90E-DDAA-4FB9-897C-7F0A8B9904B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A7DECD4-A6F7-4885-AAC0-EDFE7839093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854730A-06FA-452C-A75B-A1D570ADF34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53A3AAF-A89D-4C67-AC34-F410AB707EE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17A8187-ED40-4C60-AB24-0A04A99AABC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08E92AD-0E08-42D0-BEF5-AEAE63D73D0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9E15BCF-832A-4887-8725-FFDE1A59577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2C0BB3A-F7D3-4D06-BE4F-68D4C55AFBF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13F0D08-2ED5-451B-AF8B-14382814FCE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54CA2F7-9507-4D76-B359-5AECCA00525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FA124FB-5C40-4F1D-BF5E-70D682CA841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C845046-7630-456A-8066-361CDEADCD2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9870D47-B0BD-4A40-900E-0EC3F181D28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08DC2D1-8306-45C2-8F9B-D16848ECEF2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010A097-9036-46A7-80A5-95C57B35076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FD64DCA-0B9B-454B-B5EA-3F3E91FCBF6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51CB980-D343-48D3-BF86-C979322B9AB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74282B8-CBD4-480A-BA8D-7B94EFA8072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CB2B1DE-3BD8-48FE-AB67-514A3D473CB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601F03B-CC8D-447A-A9FA-3748D7303AA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66C6F15-A734-4E26-88FB-10D0C47275F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EF74935-DF41-4E2E-B291-911058B5354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E997725-48E4-450A-8CBA-C116B3D4721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49A2BF7-0838-4EBD-B73A-D7B03D7D716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4F80295-A980-40DD-BE6A-EEA7E8B7994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1BA9330-2C0C-4AD7-BBD2-A0AFC885628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B21D88D-E729-44A5-BA19-BA18FDFB285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FAFF568-E4AA-449C-8AF4-04FD9684A35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'К средних'!$I$34:$I$43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 formatCode="0.00">
                  <c:v>10.666666666666666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средних'!$J$34:$J$43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4-4F43-B33F-CF3454EC4AF4}"/>
            </c:ext>
            <c:ext xmlns:c15="http://schemas.microsoft.com/office/drawing/2012/chart" uri="{02D57815-91ED-43cb-92C2-25804820EDAC}">
              <c15:datalabelsRange>
                <c15:f>'К средних'!$H$34:$H$43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1808"/>
        <c:axId val="810795616"/>
      </c:scatterChart>
      <c:valAx>
        <c:axId val="8107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5616"/>
        <c:crosses val="autoZero"/>
        <c:crossBetween val="midCat"/>
      </c:valAx>
      <c:valAx>
        <c:axId val="81079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63355817724147E-2"/>
          <c:y val="5.0925925925925923E-2"/>
          <c:w val="0.9250490446373383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 средних'!$J$46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699C-4C88-AA56-5412A5954C3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699C-4C88-AA56-5412A5954C3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699C-4C88-AA56-5412A5954C3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699C-4C88-AA56-5412A5954C3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699C-4C88-AA56-5412A5954C3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699C-4C88-AA56-5412A5954C3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699C-4C88-AA56-5412A5954C3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699C-4C88-AA56-5412A5954C3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699C-4C88-AA56-5412A5954C3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699C-4C88-AA56-5412A5954C3F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863CCC9-813F-45B2-B554-84272D998DA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7C37035-6F53-45FA-B6B0-2811E1210AC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2890DE0-923F-4465-ACDD-FED5705F2DC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F15A9C4-81E9-426F-BBF7-CDB82A4070E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5C2F6C5-52E6-450F-A860-C3EF5E78FD1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4C1EDDA-A1E3-459D-9F8F-C8C94A6DA91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6E7AB04-914D-44E7-9359-43D0E1EC058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60E7405-AF26-44D1-8CD8-4EB9B36A941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86E2FB2-C0F0-47D1-9CD7-4879FA946A6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19EA190-A094-4489-9C80-F27955A8265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E491026-478E-4771-B872-8865BCD5242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FD73CF4-F879-4E31-88D8-1649387E8C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72677F9-7E15-4CBF-9BFC-955A59D5A19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9FE6C14-4C94-4C1F-942E-79072CF9AA7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F38D197-8209-49F1-B172-94ED1A9CDA9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D64CB7D-0EA6-4B2F-9489-690D70292D3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E38BF41-BC11-4A41-85D4-D536AB44727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09391FC-B0F7-4A5C-B595-65DB211BC7E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190DDCB-BA1E-4881-9F8F-800A3055A3D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08B5EE9-2CE9-4664-93CF-B714CF7CA02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92811EB-DF23-49AC-BAC0-417E8A3D075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4D7D3C7-2F72-4AF9-AA70-E2C6D524374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99BC2C1-77BD-4551-A24A-15D7A5A144D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8A3EE9E-B890-489E-B323-15398D8EE8C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12B0781-0CFA-456E-9FC9-BB19D1335FD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68E04ED-44ED-4246-83D0-FA43F7EF2F5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EBDA9B2-F495-404E-9905-3E3DE5B26E6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21E4A82-3F4B-4F5C-99BC-08D7F68E3A5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CB52821-2935-4C37-B651-5971A2176AD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BAB9E7B-22F1-49AE-96B9-9F16EB6B8F7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средних'!$I$47:$I$56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средних'!$J$47:$J$56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9C-4C88-AA56-5412A5954C3F}"/>
            </c:ext>
            <c:ext xmlns:c15="http://schemas.microsoft.com/office/drawing/2012/chart" uri="{02D57815-91ED-43cb-92C2-25804820EDAC}">
              <c15:datalabelsRange>
                <c15:f>'К средних'!$H$47:$H$56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93440"/>
        <c:axId val="810792352"/>
      </c:scatterChart>
      <c:valAx>
        <c:axId val="8107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2352"/>
        <c:crosses val="autoZero"/>
        <c:crossBetween val="midCat"/>
      </c:valAx>
      <c:valAx>
        <c:axId val="810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'К средних'!$J$60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0A0-4D30-9A57-C3B3CFBB1F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E0A0-4D30-9A57-C3B3CFBB1F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E0A0-4D30-9A57-C3B3CFBB1F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0A0-4D30-9A57-C3B3CFBB1F5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7E5BFFB-B81D-4809-9A64-EF28F7D81DF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9695B8D-AB37-4FDF-831B-17EDA831A5C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5096EA0-11B8-4B26-B1DC-CD61693448F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A80DA4E-D79B-4A32-B378-894D5B0D798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CB57AF2-4326-4B1F-895F-3A6BB7E5FDB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E4CD2D9-62E8-4705-B546-78909A33C4F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F3AA9B0-5B0A-4FA5-A263-81254CEA838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9E78CF7-6CA5-4CE4-9C38-C10565E936A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B5E112D-C56B-42F6-A6B4-E3A1825CB9B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50A03C7-F376-43B3-884A-8E58933DA69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08605C7-D939-4CC5-BE5B-7EBDA6A9230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6A8E69D-C5D0-4111-B68A-45BBD8F7388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C6D1B97-ED63-43B8-BA23-E196514854D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F538AC3-F543-4F29-B42E-E201AB19F08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FB41B73-05AF-40E6-A195-5464B9C4EF7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257C41E-840F-4179-BDCD-255E27EB344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848BDCF-3B85-4E15-905C-8C17875F9D9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C3EFDAA-D469-459A-A73B-23FE81A945E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D9EB631-2BC0-46B0-A164-50742B0C4B8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D7D4602-D17A-4005-8C79-9DEAA5543EC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F2A4F35-482A-4B4F-82E7-ADE5C6ECFC9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28EB3AE-62E6-490F-9A95-523458B9E7D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47782DC-5E00-4586-B732-0ACACC263F3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F6D49A1-6B72-4CC5-A121-6B8F5BFBE1B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9218C43-16B4-464E-A570-F7A2DFA8A7B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B6650EB-1377-4B86-AA6F-C942660C8D1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2FE61CA-9231-401A-8275-3AD459D0C0F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0964C2E-611B-4E4F-9D7D-22ED735767E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145F90B-4E92-4C5D-92AF-01D7894CEEB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3FBE49B-0385-4812-9803-F3C931A20F6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средних'!$I$61:$I$70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средних'!$J$61:$J$70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</c:v>
                </c:pt>
                <c:pt idx="8">
                  <c:v>2.3333333333333335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A0-4D30-9A57-C3B3CFBB1F5C}"/>
            </c:ext>
            <c:ext xmlns:c15="http://schemas.microsoft.com/office/drawing/2012/chart" uri="{02D57815-91ED-43cb-92C2-25804820EDAC}">
              <c15:datalabelsRange>
                <c15:f>'К средних'!$H$61:$H$70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0176"/>
        <c:axId val="810789088"/>
      </c:scatterChart>
      <c:valAx>
        <c:axId val="8107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9088"/>
        <c:crosses val="autoZero"/>
        <c:crossBetween val="midCat"/>
      </c:valAx>
      <c:valAx>
        <c:axId val="8107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7.407407407407407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F3AC-4E24-BC40-F66EB252F62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3AC-4E24-BC40-F66EB252F62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3AC-4E24-BC40-F66EB252F62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3AC-4E24-BC40-F66EB252F62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3AC-4E24-BC40-F66EB252F62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3AC-4E24-BC40-F66EB252F62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9E6DCEF-882B-4466-8EF4-58C8E7DFF60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F87BF03-70E3-4630-A18F-E347145658F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C623CCB-CDA5-4E4D-B075-AA50597A263E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51EEAF0-C21C-4D2F-8E9E-1D07FF20AF9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AC-4E24-BC40-F66EB252F62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0C76610-3E27-404E-B5EF-8551AD29CE1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AFA7CB7-35FE-42D6-B91C-A31045C38B7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10BEF56-2F0F-459C-AA9C-ACE19221801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2448601-7EFA-4393-83AE-BBE9E5A7F92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5244628-E000-4EE7-8ED9-977590BBDA6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5B36668-B0E1-4EC9-96C1-541EFDCAC7B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8CEE564-7668-4514-94CA-7C6B3023842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D072C0A-3325-4B73-8E2C-D300D0B946D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0AA9409-BF37-494F-AC9D-D65727DFDC3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7CBDD5E-E8FF-4228-9AC2-16491F55B09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079E59C-69FE-422B-AD70-E477EB5969E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9487F85-D39D-4C09-9689-767DC50A5BA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A5A9C3E-7BDC-43B8-AE20-F8AB0FC7606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7316DFD-5F3E-4956-B938-1A9863F3336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B378B55-030A-4A1E-9365-6FF18DA4819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3679254-08D3-47C2-A0AB-41B046CC299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средних'!$I$74:$I$83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10.199999999999999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средних'!$J$74:$J$83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10.4</c:v>
                </c:pt>
                <c:pt idx="8">
                  <c:v>2.3333333333333335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C-4E24-BC40-F66EB252F625}"/>
            </c:ext>
            <c:ext xmlns:c15="http://schemas.microsoft.com/office/drawing/2012/chart" uri="{02D57815-91ED-43cb-92C2-25804820EDAC}">
              <c15:datalabelsRange>
                <c15:f>'К средних'!$H$74:$H$83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93984"/>
        <c:axId val="810789632"/>
      </c:scatterChart>
      <c:valAx>
        <c:axId val="8107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9632"/>
        <c:crosses val="autoZero"/>
        <c:crossBetween val="midCat"/>
      </c:valAx>
      <c:valAx>
        <c:axId val="810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CCC8-4960-ADB6-1DFC9B72748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CCC8-4960-ADB6-1DFC9B72748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CCC8-4960-ADB6-1DFC9B72748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CC8-4960-ADB6-1DFC9B72748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CC8-4960-ADB6-1DFC9B72748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CCC8-4960-ADB6-1DFC9B72748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CC8-4960-ADB6-1DFC9B72748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38FFE10-ED86-4554-929E-529A518BD57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C65A113-AF25-4977-ACA1-3FCBB265208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A29119C-1017-4A8B-B480-3E94F7E338D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FD16412-20BA-46C1-A3EA-E02D12410E3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568FA14-47BC-4165-A301-01A830517BA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FF1BB3-069A-4DA9-99A3-D8075EFC9FD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F5D2CF1-9F5B-41B8-AEFC-6458268EFE6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F283839-635E-4340-8716-6F0F9D10FF5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CA4904B-60D5-4AB8-AF93-E6E5A8CC151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2410500-A6B0-4216-A520-F8B0A773638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203EDBF-6BA4-40C1-912D-4D7A8EA2C6D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1B93697-0B03-42FF-9817-41398C8E9D8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07AC2C8-FC9F-450C-998F-9A28EB49628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E500FF5-67EA-42A2-9FFB-3743FEE3029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F0A2849-3792-44D1-8F92-9FCCF4DA850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F7B2E66-DA04-43A4-988F-6AAA1544EBA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719CB99-3415-4EAE-8594-A97BCF2D3AA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854A6A0-D3BB-42C9-9AB3-21E7BCA4A35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F87FB0C-9A8E-43D3-804D-877D043A7F7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E7A4D1F-AC50-4038-B6BF-DE138208FD0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EF11588-5503-438B-AEC3-1B4F783BF0F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DC79CEE-39B5-42B6-B1CA-1EE2B9EA9AC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95981FB-361E-430A-9A0A-AB00CB6849D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96F17B6-A46F-4178-B048-4CD0B738E19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C19347C-3019-46AC-9011-51C126BCAFC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354B93A-1650-4BC1-923A-F424C96F533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7C04AD6-A634-45BF-993E-DE85F487474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A314AB3-28CE-4747-AA36-B3B51A6EEDA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8F6FCBA-EDF3-4CE5-ACA0-E15BC0CBC07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3D8CFEF-59F6-4555-A930-149E5EC20DF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'К средних'!$I$99:$I$108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10.5</c:v>
                </c:pt>
                <c:pt idx="8">
                  <c:v>3.0024999999999999</c:v>
                </c:pt>
                <c:pt idx="9">
                  <c:v>8</c:v>
                </c:pt>
              </c:numCache>
            </c:numRef>
          </c:xVal>
          <c:yVal>
            <c:numRef>
              <c:f>'К средних'!$J$99:$J$108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9.8333333333333339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C8-4960-ADB6-1DFC9B727488}"/>
            </c:ext>
            <c:ext xmlns:c15="http://schemas.microsoft.com/office/drawing/2012/chart" uri="{02D57815-91ED-43cb-92C2-25804820EDAC}">
              <c15:datalabelsRange>
                <c15:f>'К средних'!$H$99:$H$108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2896"/>
        <c:axId val="810794528"/>
      </c:scatterChart>
      <c:valAx>
        <c:axId val="8107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4528"/>
        <c:crosses val="autoZero"/>
        <c:crossBetween val="midCat"/>
      </c:valAx>
      <c:valAx>
        <c:axId val="810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FA33-4B8B-9C7C-DCFF1E2D663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A33-4B8B-9C7C-DCFF1E2D663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FA33-4B8B-9C7C-DCFF1E2D663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FA33-4B8B-9C7C-DCFF1E2D663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FA33-4B8B-9C7C-DCFF1E2D663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FA33-4B8B-9C7C-DCFF1E2D663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FA33-4B8B-9C7C-DCFF1E2D663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FA33-4B8B-9C7C-DCFF1E2D663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B4DFEF4-DA9E-48AC-BB8C-0356F4628F7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598A239-66DE-4371-8A6F-8B787DEDB03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2ADD33E-6FDA-4C3D-9C03-764F0B70A19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5B7150C-8D57-4957-B751-CB17C3D4CB9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AFDAE3D-799D-487A-A2F8-3477A8A6FF1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E85CAC1-D89C-444C-901E-A4707844B93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6F90925-B9BF-4967-A7B3-748EB886A90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A1C9982-98B2-42ED-94A1-038E7D9A105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FF27306-C9DA-4B44-9C9D-FF7776D13ED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06F45CF-5336-4F40-9BF7-958B1CD4FCC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7CFD50F-914F-4852-827A-4D4D1102DE1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CC651CE-FA1B-400B-A15E-1F7A7E8AC1A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248AC54-7AC9-4E45-891C-C377C1DE9F9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459E986-3E4D-44C5-A2CA-B061E0F51A9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62EAC74-FEE7-4C21-8D2A-388380561CF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02DAF9A-71B7-4D66-AC82-B2443D93192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F4E1B80-B92E-4599-920F-8407C21D501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A21BD78-8EBD-4CA9-AA3E-48F4755C5F2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25095ED-5C62-426B-8148-1266641FD4A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B4887DA-1D1F-4E7E-AA0C-1D172148E8B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5B86B4C-B246-4340-BC19-137F737BAAE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20E4F6C-4675-4C87-96D6-4F5DF8A8F10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B4B32A7-0D0A-446B-9894-29064B914FD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0EE4DC8-AA98-4C39-B08C-5B87B431296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F21FD40-FC82-4020-9FDF-6916110CF0F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60CA656-1682-42D4-A31A-E294E0B6E4E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4545876-7736-4234-B895-41FA6BA3318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B3730BC-61BC-431D-B5D6-65CC62842FA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5738AD7-4137-42BF-A117-B590254DE16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74F3E7A-948B-4CBA-82CB-11940934BC8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средних'!$I$112:$I$121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10.857142857142858</c:v>
                </c:pt>
                <c:pt idx="8">
                  <c:v>3.0024999999999999</c:v>
                </c:pt>
                <c:pt idx="9">
                  <c:v>8</c:v>
                </c:pt>
              </c:numCache>
            </c:numRef>
          </c:xVal>
          <c:yVal>
            <c:numRef>
              <c:f>'К средних'!$J$112:$J$121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10.425714285714287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3-4B8B-9C7C-DCFF1E2D6631}"/>
            </c:ext>
            <c:ext xmlns:c15="http://schemas.microsoft.com/office/drawing/2012/chart" uri="{02D57815-91ED-43cb-92C2-25804820EDAC}">
              <c15:datalabelsRange>
                <c15:f>'К средних'!$H$112:$H$121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0720"/>
        <c:axId val="810797792"/>
      </c:scatterChart>
      <c:valAx>
        <c:axId val="8107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7792"/>
        <c:crosses val="autoZero"/>
        <c:crossBetween val="midCat"/>
      </c:valAx>
      <c:valAx>
        <c:axId val="810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320040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43C0B9B-E783-474D-B55F-2BAB426BF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16</xdr:row>
      <xdr:rowOff>114300</xdr:rowOff>
    </xdr:from>
    <xdr:to>
      <xdr:col>21</xdr:col>
      <xdr:colOff>289560</xdr:colOff>
      <xdr:row>31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B50C882F-9B35-039D-CBB5-8DBC5CC4E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53340</xdr:rowOff>
    </xdr:from>
    <xdr:to>
      <xdr:col>20</xdr:col>
      <xdr:colOff>502920</xdr:colOff>
      <xdr:row>47</xdr:row>
      <xdr:rowOff>53340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28F73F9E-DF25-EAAD-31C3-D6433A19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48</xdr:row>
      <xdr:rowOff>45720</xdr:rowOff>
    </xdr:from>
    <xdr:to>
      <xdr:col>21</xdr:col>
      <xdr:colOff>15240</xdr:colOff>
      <xdr:row>63</xdr:row>
      <xdr:rowOff>45720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A30053E2-5B3D-8735-5277-4E6B7012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63</xdr:row>
      <xdr:rowOff>83820</xdr:rowOff>
    </xdr:from>
    <xdr:to>
      <xdr:col>22</xdr:col>
      <xdr:colOff>594360</xdr:colOff>
      <xdr:row>78</xdr:row>
      <xdr:rowOff>83820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E64FF37E-15C5-CAB6-8A00-DB5A0BBB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579120</xdr:colOff>
      <xdr:row>77</xdr:row>
      <xdr:rowOff>121920</xdr:rowOff>
    </xdr:from>
    <xdr:to>
      <xdr:col>23</xdr:col>
      <xdr:colOff>365760</xdr:colOff>
      <xdr:row>92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ADEEC2A7-C7AE-246D-7B53-9558D536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502920</xdr:colOff>
      <xdr:row>96</xdr:row>
      <xdr:rowOff>99060</xdr:rowOff>
    </xdr:from>
    <xdr:to>
      <xdr:col>19</xdr:col>
      <xdr:colOff>541020</xdr:colOff>
      <xdr:row>111</xdr:row>
      <xdr:rowOff>99060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EA52E8CA-F837-BD50-5194-57A1000A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266700</xdr:colOff>
      <xdr:row>111</xdr:row>
      <xdr:rowOff>167640</xdr:rowOff>
    </xdr:from>
    <xdr:to>
      <xdr:col>20</xdr:col>
      <xdr:colOff>312420</xdr:colOff>
      <xdr:row>126</xdr:row>
      <xdr:rowOff>167640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DD8D8A94-29F9-0FB1-BF65-86B26B3C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127</xdr:row>
      <xdr:rowOff>68580</xdr:rowOff>
    </xdr:from>
    <xdr:to>
      <xdr:col>20</xdr:col>
      <xdr:colOff>365760</xdr:colOff>
      <xdr:row>142</xdr:row>
      <xdr:rowOff>68580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12428952-50B5-EE86-3D7C-4E220096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141</xdr:row>
      <xdr:rowOff>7620</xdr:rowOff>
    </xdr:from>
    <xdr:to>
      <xdr:col>22</xdr:col>
      <xdr:colOff>68580</xdr:colOff>
      <xdr:row>155</xdr:row>
      <xdr:rowOff>38100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B6ACA3A6-94BF-D13E-8CFA-887A0499D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342900</xdr:colOff>
      <xdr:row>155</xdr:row>
      <xdr:rowOff>121920</xdr:rowOff>
    </xdr:from>
    <xdr:to>
      <xdr:col>19</xdr:col>
      <xdr:colOff>403860</xdr:colOff>
      <xdr:row>170</xdr:row>
      <xdr:rowOff>121920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AD849C0C-04F1-FFCE-0692-CBB7672F7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419100</xdr:colOff>
      <xdr:row>171</xdr:row>
      <xdr:rowOff>144780</xdr:rowOff>
    </xdr:from>
    <xdr:to>
      <xdr:col>19</xdr:col>
      <xdr:colOff>160020</xdr:colOff>
      <xdr:row>186</xdr:row>
      <xdr:rowOff>144780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75B5650C-6420-3F4E-F055-25691298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281940</xdr:colOff>
      <xdr:row>185</xdr:row>
      <xdr:rowOff>175260</xdr:rowOff>
    </xdr:from>
    <xdr:to>
      <xdr:col>20</xdr:col>
      <xdr:colOff>434340</xdr:colOff>
      <xdr:row>200</xdr:row>
      <xdr:rowOff>175260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9CF8F0FC-9184-085D-0366-D6894D773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175260</xdr:colOff>
      <xdr:row>202</xdr:row>
      <xdr:rowOff>30480</xdr:rowOff>
    </xdr:from>
    <xdr:to>
      <xdr:col>21</xdr:col>
      <xdr:colOff>121920</xdr:colOff>
      <xdr:row>217</xdr:row>
      <xdr:rowOff>30480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322C7155-B07F-108A-0C0C-FEB26944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53340</xdr:colOff>
      <xdr:row>217</xdr:row>
      <xdr:rowOff>30480</xdr:rowOff>
    </xdr:from>
    <xdr:to>
      <xdr:col>21</xdr:col>
      <xdr:colOff>274320</xdr:colOff>
      <xdr:row>232</xdr:row>
      <xdr:rowOff>30480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3B694056-79F2-FFF4-B9BA-3136F861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370115</xdr:colOff>
      <xdr:row>0</xdr:row>
      <xdr:rowOff>68036</xdr:rowOff>
    </xdr:from>
    <xdr:to>
      <xdr:col>14</xdr:col>
      <xdr:colOff>299358</xdr:colOff>
      <xdr:row>29</xdr:row>
      <xdr:rowOff>155733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8686" y="68036"/>
          <a:ext cx="3603172" cy="56121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381001</xdr:colOff>
      <xdr:row>1</xdr:row>
      <xdr:rowOff>27215</xdr:rowOff>
    </xdr:from>
    <xdr:to>
      <xdr:col>18</xdr:col>
      <xdr:colOff>302505</xdr:colOff>
      <xdr:row>23</xdr:row>
      <xdr:rowOff>163286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2" y="217715"/>
          <a:ext cx="5432397" cy="432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7" sqref="I7"/>
    </sheetView>
  </sheetViews>
  <sheetFormatPr defaultRowHeight="15" x14ac:dyDescent="0.25"/>
  <sheetData>
    <row r="1" spans="1:13" x14ac:dyDescent="0.25">
      <c r="G1" s="15" t="s">
        <v>9</v>
      </c>
      <c r="H1" s="15"/>
      <c r="I1" s="15"/>
      <c r="J1" s="15"/>
      <c r="K1" s="15"/>
      <c r="L1" s="15"/>
      <c r="M1" s="15"/>
    </row>
    <row r="2" spans="1:13" x14ac:dyDescent="0.25">
      <c r="B2" t="s">
        <v>0</v>
      </c>
      <c r="C2" t="s">
        <v>1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</row>
    <row r="3" spans="1:13" x14ac:dyDescent="0.25">
      <c r="A3" t="s">
        <v>2</v>
      </c>
      <c r="B3">
        <v>2</v>
      </c>
      <c r="C3">
        <v>2</v>
      </c>
      <c r="F3" s="2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25">
      <c r="A4" t="s">
        <v>3</v>
      </c>
      <c r="B4">
        <v>6</v>
      </c>
      <c r="C4">
        <v>11</v>
      </c>
      <c r="F4" s="2">
        <v>2</v>
      </c>
      <c r="G4" s="1">
        <f t="shared" ref="G4:G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25">
      <c r="A5" t="s">
        <v>4</v>
      </c>
      <c r="B5">
        <v>12</v>
      </c>
      <c r="C5">
        <v>7</v>
      </c>
      <c r="F5" s="2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25">
      <c r="A6" t="s">
        <v>5</v>
      </c>
      <c r="B6">
        <v>4</v>
      </c>
      <c r="C6">
        <v>3</v>
      </c>
      <c r="F6" s="2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25">
      <c r="A7" t="s">
        <v>6</v>
      </c>
      <c r="B7">
        <v>13</v>
      </c>
      <c r="C7">
        <v>14</v>
      </c>
      <c r="F7" s="2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25">
      <c r="A8" t="s">
        <v>7</v>
      </c>
      <c r="B8">
        <v>14</v>
      </c>
      <c r="C8">
        <v>9</v>
      </c>
      <c r="F8" s="2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25">
      <c r="A9" t="s">
        <v>8</v>
      </c>
      <c r="B9">
        <v>8</v>
      </c>
      <c r="C9">
        <v>2</v>
      </c>
      <c r="F9" s="2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25">
      <c r="G10" s="1"/>
      <c r="H10" s="1"/>
      <c r="I10" s="1"/>
      <c r="J10" s="1"/>
      <c r="K10" s="1"/>
      <c r="L10" s="1"/>
      <c r="M10" s="1"/>
    </row>
    <row r="11" spans="1:13" x14ac:dyDescent="0.25">
      <c r="G11" s="2">
        <v>1</v>
      </c>
      <c r="H11" s="2">
        <v>2</v>
      </c>
      <c r="I11" s="2">
        <v>3</v>
      </c>
      <c r="J11" s="2">
        <v>4</v>
      </c>
      <c r="K11" s="2">
        <v>5</v>
      </c>
      <c r="L11" s="2">
        <v>6</v>
      </c>
      <c r="M11" s="2">
        <v>7</v>
      </c>
    </row>
    <row r="12" spans="1:13" x14ac:dyDescent="0.25">
      <c r="G12" s="16" t="s">
        <v>10</v>
      </c>
      <c r="H12" s="16"/>
      <c r="I12" s="16"/>
      <c r="J12" s="16"/>
      <c r="K12" s="16"/>
      <c r="L12" s="16"/>
      <c r="M12" s="16"/>
    </row>
    <row r="13" spans="1:13" x14ac:dyDescent="0.25">
      <c r="F13" s="2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25">
      <c r="F14" s="2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25">
      <c r="F15" s="2">
        <v>3</v>
      </c>
      <c r="G15" s="1">
        <f t="shared" ref="G15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25">
      <c r="F16" s="2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25">
      <c r="F17" s="2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25">
      <c r="F18" s="2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25">
      <c r="F19" s="2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25">
      <c r="G20" s="1"/>
      <c r="H20" s="1"/>
      <c r="I20" s="1"/>
      <c r="J20" s="1"/>
      <c r="K20" s="1"/>
      <c r="L20" s="1"/>
      <c r="M20" s="1"/>
    </row>
    <row r="21" spans="6:13" x14ac:dyDescent="0.25">
      <c r="G21" s="2">
        <v>1</v>
      </c>
      <c r="H21" s="2">
        <v>2</v>
      </c>
      <c r="I21" s="2">
        <v>3</v>
      </c>
      <c r="J21" s="2">
        <v>4</v>
      </c>
      <c r="K21" s="2">
        <v>5</v>
      </c>
      <c r="L21" s="2">
        <v>6</v>
      </c>
      <c r="M21" s="2">
        <v>7</v>
      </c>
    </row>
    <row r="22" spans="6:13" x14ac:dyDescent="0.25">
      <c r="G22" s="16" t="s">
        <v>11</v>
      </c>
      <c r="H22" s="16"/>
      <c r="I22" s="16"/>
      <c r="J22" s="16"/>
      <c r="K22" s="16"/>
      <c r="L22" s="16"/>
      <c r="M22" s="16"/>
    </row>
    <row r="23" spans="6:13" x14ac:dyDescent="0.25">
      <c r="F23" s="2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25">
      <c r="F24" s="2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25">
      <c r="F25" s="2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25">
      <c r="F26" s="2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25">
      <c r="F27" s="2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25">
      <c r="F28" s="2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25">
      <c r="F29" s="2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S216"/>
  <sheetViews>
    <sheetView tabSelected="1" topLeftCell="E215" workbookViewId="0">
      <selection activeCell="J215" sqref="J215"/>
    </sheetView>
  </sheetViews>
  <sheetFormatPr defaultRowHeight="15" x14ac:dyDescent="0.25"/>
  <cols>
    <col min="9" max="10" width="10.42578125" bestFit="1" customWidth="1"/>
    <col min="13" max="13" width="11.42578125" bestFit="1" customWidth="1"/>
    <col min="14" max="14" width="10.42578125" bestFit="1" customWidth="1"/>
    <col min="15" max="19" width="11.42578125" bestFit="1" customWidth="1"/>
  </cols>
  <sheetData>
    <row r="2" spans="8:19" x14ac:dyDescent="0.25">
      <c r="I2" t="s">
        <v>0</v>
      </c>
      <c r="J2" t="s">
        <v>1</v>
      </c>
      <c r="M2" s="12">
        <v>1</v>
      </c>
      <c r="N2" s="12">
        <v>2</v>
      </c>
      <c r="O2" s="12">
        <v>3</v>
      </c>
      <c r="P2" s="12">
        <v>4</v>
      </c>
      <c r="Q2" s="12">
        <v>5</v>
      </c>
      <c r="R2" s="12">
        <v>6</v>
      </c>
      <c r="S2" s="12">
        <v>7</v>
      </c>
    </row>
    <row r="3" spans="8:19" x14ac:dyDescent="0.25">
      <c r="H3" t="s">
        <v>2</v>
      </c>
      <c r="I3" s="4">
        <v>2</v>
      </c>
      <c r="J3" s="4">
        <v>2</v>
      </c>
      <c r="L3" s="11">
        <v>1</v>
      </c>
      <c r="M3" s="1">
        <v>0</v>
      </c>
      <c r="N3" s="1">
        <v>9.8488578017961039</v>
      </c>
      <c r="O3" s="1">
        <v>11.180339887498949</v>
      </c>
      <c r="P3" s="1">
        <v>2.2360679774997898</v>
      </c>
      <c r="Q3" s="1">
        <v>16.278820596099706</v>
      </c>
      <c r="R3" s="1">
        <v>13.892443989449804</v>
      </c>
      <c r="S3" s="1">
        <v>6</v>
      </c>
    </row>
    <row r="4" spans="8:19" x14ac:dyDescent="0.25">
      <c r="H4" t="s">
        <v>3</v>
      </c>
      <c r="I4">
        <v>6</v>
      </c>
      <c r="J4">
        <v>11</v>
      </c>
      <c r="L4" s="11">
        <v>2</v>
      </c>
      <c r="M4" s="1">
        <v>9.8488578017961039</v>
      </c>
      <c r="N4" s="1">
        <v>0</v>
      </c>
      <c r="O4" s="1">
        <v>7.2111025509279782</v>
      </c>
      <c r="P4" s="1">
        <v>8.2462112512353212</v>
      </c>
      <c r="Q4" s="1">
        <v>7.6157731058639087</v>
      </c>
      <c r="R4" s="1">
        <v>8.2462112512353212</v>
      </c>
      <c r="S4" s="1">
        <v>9.2195444572928871</v>
      </c>
    </row>
    <row r="5" spans="8:19" x14ac:dyDescent="0.25">
      <c r="H5" t="s">
        <v>4</v>
      </c>
      <c r="I5">
        <v>12</v>
      </c>
      <c r="J5">
        <v>7</v>
      </c>
      <c r="L5" s="11">
        <v>3</v>
      </c>
      <c r="M5" s="1">
        <v>11.180339887498949</v>
      </c>
      <c r="N5" s="1">
        <v>7.2111025509279782</v>
      </c>
      <c r="O5" s="1">
        <v>0</v>
      </c>
      <c r="P5" s="1">
        <v>8.9442719099991592</v>
      </c>
      <c r="Q5" s="1">
        <v>7.0710678118654755</v>
      </c>
      <c r="R5" s="1">
        <v>2.8284271247461903</v>
      </c>
      <c r="S5" s="1">
        <v>6.4031242374328485</v>
      </c>
    </row>
    <row r="6" spans="8:19" x14ac:dyDescent="0.25">
      <c r="H6" t="s">
        <v>5</v>
      </c>
      <c r="I6" s="4">
        <v>4</v>
      </c>
      <c r="J6" s="4">
        <v>3</v>
      </c>
      <c r="L6" s="11">
        <v>4</v>
      </c>
      <c r="M6" s="1">
        <v>2.2360679774997898</v>
      </c>
      <c r="N6" s="1">
        <v>8.2462112512353212</v>
      </c>
      <c r="O6" s="1">
        <v>8.9442719099991592</v>
      </c>
      <c r="P6" s="1">
        <v>0</v>
      </c>
      <c r="Q6" s="1">
        <v>14.212670403551895</v>
      </c>
      <c r="R6" s="1">
        <v>11.661903789690601</v>
      </c>
      <c r="S6" s="1">
        <v>4.1231056256176606</v>
      </c>
    </row>
    <row r="7" spans="8:19" x14ac:dyDescent="0.25">
      <c r="H7" t="s">
        <v>6</v>
      </c>
      <c r="I7">
        <v>13</v>
      </c>
      <c r="J7">
        <v>14</v>
      </c>
      <c r="L7" s="11">
        <v>5</v>
      </c>
      <c r="M7" s="1">
        <v>16.278820596099706</v>
      </c>
      <c r="N7" s="1">
        <v>7.6157731058639087</v>
      </c>
      <c r="O7" s="1">
        <v>7.0710678118654755</v>
      </c>
      <c r="P7" s="1">
        <v>14.212670403551895</v>
      </c>
      <c r="Q7" s="1">
        <v>0</v>
      </c>
      <c r="R7" s="1">
        <v>5.0990195135927845</v>
      </c>
      <c r="S7" s="1">
        <v>13</v>
      </c>
    </row>
    <row r="8" spans="8:19" x14ac:dyDescent="0.25">
      <c r="H8" t="s">
        <v>7</v>
      </c>
      <c r="I8" s="9">
        <v>14</v>
      </c>
      <c r="J8" s="9">
        <v>9</v>
      </c>
      <c r="L8" s="11">
        <v>6</v>
      </c>
      <c r="M8" s="1">
        <v>13.892443989449804</v>
      </c>
      <c r="N8" s="1">
        <v>8.2462112512353212</v>
      </c>
      <c r="O8" s="1">
        <v>2.8284271247461903</v>
      </c>
      <c r="P8" s="1">
        <v>11.661903789690601</v>
      </c>
      <c r="Q8" s="1">
        <v>5.0990195135927845</v>
      </c>
      <c r="R8" s="1">
        <v>0</v>
      </c>
      <c r="S8" s="1">
        <v>9.2195444572928871</v>
      </c>
    </row>
    <row r="9" spans="8:19" x14ac:dyDescent="0.25">
      <c r="H9" t="s">
        <v>8</v>
      </c>
      <c r="I9" s="10">
        <v>8</v>
      </c>
      <c r="J9" s="10">
        <v>2</v>
      </c>
      <c r="L9" s="11">
        <v>7</v>
      </c>
      <c r="M9" s="1">
        <v>6</v>
      </c>
      <c r="N9" s="1">
        <v>9.2195444572928871</v>
      </c>
      <c r="O9" s="1">
        <v>6.4031242374328485</v>
      </c>
      <c r="P9" s="1">
        <v>4.1231056256176606</v>
      </c>
      <c r="Q9" s="1">
        <v>13</v>
      </c>
      <c r="R9" s="1">
        <v>9.2195444572928871</v>
      </c>
      <c r="S9" s="1">
        <v>0</v>
      </c>
    </row>
    <row r="10" spans="8:19" x14ac:dyDescent="0.25">
      <c r="H10" t="s">
        <v>12</v>
      </c>
      <c r="I10" s="9">
        <v>14</v>
      </c>
      <c r="J10" s="9">
        <v>9</v>
      </c>
    </row>
    <row r="11" spans="8:19" x14ac:dyDescent="0.25">
      <c r="H11" t="s">
        <v>13</v>
      </c>
      <c r="I11" s="4">
        <v>4</v>
      </c>
      <c r="J11" s="4">
        <v>3</v>
      </c>
    </row>
    <row r="12" spans="8:19" x14ac:dyDescent="0.25">
      <c r="H12" t="s">
        <v>14</v>
      </c>
      <c r="I12" s="10">
        <v>8</v>
      </c>
      <c r="J12" s="10">
        <v>2</v>
      </c>
    </row>
    <row r="13" spans="8:19" x14ac:dyDescent="0.25">
      <c r="H13" t="s">
        <v>18</v>
      </c>
      <c r="I13">
        <v>1</v>
      </c>
    </row>
    <row r="14" spans="8:19" x14ac:dyDescent="0.25">
      <c r="H14" t="s">
        <v>19</v>
      </c>
      <c r="I14">
        <v>2</v>
      </c>
    </row>
    <row r="15" spans="8:19" x14ac:dyDescent="0.25">
      <c r="H15" t="s">
        <v>20</v>
      </c>
      <c r="I15">
        <v>1</v>
      </c>
    </row>
    <row r="21" spans="6:10" x14ac:dyDescent="0.25">
      <c r="I21" t="s">
        <v>0</v>
      </c>
      <c r="J21" t="s">
        <v>1</v>
      </c>
    </row>
    <row r="22" spans="6:10" x14ac:dyDescent="0.25">
      <c r="H22" t="s">
        <v>2</v>
      </c>
      <c r="I22" s="4">
        <v>2</v>
      </c>
      <c r="J22" s="4">
        <v>2</v>
      </c>
    </row>
    <row r="23" spans="6:10" x14ac:dyDescent="0.25">
      <c r="H23" t="s">
        <v>3</v>
      </c>
      <c r="I23" s="9">
        <v>6</v>
      </c>
      <c r="J23" s="9">
        <v>11</v>
      </c>
    </row>
    <row r="24" spans="6:10" x14ac:dyDescent="0.25">
      <c r="H24" t="s">
        <v>4</v>
      </c>
      <c r="I24">
        <v>12</v>
      </c>
      <c r="J24">
        <v>7</v>
      </c>
    </row>
    <row r="25" spans="6:10" x14ac:dyDescent="0.25">
      <c r="F25" t="s">
        <v>18</v>
      </c>
      <c r="G25">
        <v>2</v>
      </c>
      <c r="H25" t="s">
        <v>5</v>
      </c>
      <c r="I25" s="4">
        <v>4</v>
      </c>
      <c r="J25" s="4">
        <v>3</v>
      </c>
    </row>
    <row r="26" spans="6:10" x14ac:dyDescent="0.25">
      <c r="F26" t="s">
        <v>19</v>
      </c>
      <c r="G26">
        <v>2</v>
      </c>
      <c r="H26" t="s">
        <v>6</v>
      </c>
      <c r="I26">
        <v>13</v>
      </c>
      <c r="J26">
        <v>14</v>
      </c>
    </row>
    <row r="27" spans="6:10" x14ac:dyDescent="0.25">
      <c r="F27" t="s">
        <v>20</v>
      </c>
      <c r="G27">
        <v>1</v>
      </c>
      <c r="H27" t="s">
        <v>7</v>
      </c>
      <c r="I27" s="9">
        <v>14</v>
      </c>
      <c r="J27" s="9">
        <v>9</v>
      </c>
    </row>
    <row r="28" spans="6:10" x14ac:dyDescent="0.25">
      <c r="H28" t="s">
        <v>8</v>
      </c>
      <c r="I28" s="10">
        <v>8</v>
      </c>
      <c r="J28" s="10">
        <v>2</v>
      </c>
    </row>
    <row r="29" spans="6:10" x14ac:dyDescent="0.25">
      <c r="H29" t="s">
        <v>12</v>
      </c>
      <c r="I29" s="9">
        <v>10</v>
      </c>
      <c r="J29" s="9">
        <v>10</v>
      </c>
    </row>
    <row r="30" spans="6:10" x14ac:dyDescent="0.25">
      <c r="H30" t="s">
        <v>13</v>
      </c>
      <c r="I30" s="4">
        <v>3</v>
      </c>
      <c r="J30" s="4">
        <v>2.5</v>
      </c>
    </row>
    <row r="31" spans="6:10" x14ac:dyDescent="0.25">
      <c r="H31" t="s">
        <v>14</v>
      </c>
      <c r="I31" s="10">
        <v>8</v>
      </c>
      <c r="J31" s="10">
        <v>2</v>
      </c>
    </row>
    <row r="33" spans="6:11" x14ac:dyDescent="0.25">
      <c r="I33" t="s">
        <v>0</v>
      </c>
      <c r="J33" t="s">
        <v>1</v>
      </c>
    </row>
    <row r="34" spans="6:11" x14ac:dyDescent="0.25">
      <c r="F34" t="s">
        <v>18</v>
      </c>
      <c r="G34">
        <v>3</v>
      </c>
      <c r="H34" t="s">
        <v>2</v>
      </c>
      <c r="I34" s="4">
        <v>2</v>
      </c>
      <c r="J34" s="4">
        <v>2</v>
      </c>
      <c r="K34">
        <f>SQRT(($I$36-I34)^2+($J$36-J34)^2)</f>
        <v>11.180339887498949</v>
      </c>
    </row>
    <row r="35" spans="6:11" x14ac:dyDescent="0.25">
      <c r="F35" t="s">
        <v>19</v>
      </c>
      <c r="G35">
        <v>2</v>
      </c>
      <c r="H35" t="s">
        <v>3</v>
      </c>
      <c r="I35" s="9">
        <v>6</v>
      </c>
      <c r="J35" s="9">
        <v>11</v>
      </c>
      <c r="K35">
        <f t="shared" ref="K35:K43" si="0">SQRT(($I$36-I35)^2+($J$36-J35)^2)</f>
        <v>7.2111025509279782</v>
      </c>
    </row>
    <row r="36" spans="6:11" x14ac:dyDescent="0.25">
      <c r="F36" t="s">
        <v>20</v>
      </c>
      <c r="G36">
        <v>1</v>
      </c>
      <c r="H36" t="s">
        <v>4</v>
      </c>
      <c r="I36" s="9">
        <v>12</v>
      </c>
      <c r="J36" s="9">
        <v>7</v>
      </c>
      <c r="K36">
        <f t="shared" si="0"/>
        <v>0</v>
      </c>
    </row>
    <row r="37" spans="6:11" x14ac:dyDescent="0.25">
      <c r="H37" t="s">
        <v>5</v>
      </c>
      <c r="I37" s="4">
        <v>4</v>
      </c>
      <c r="J37" s="4">
        <v>3</v>
      </c>
      <c r="K37">
        <f t="shared" si="0"/>
        <v>8.9442719099991592</v>
      </c>
    </row>
    <row r="38" spans="6:11" x14ac:dyDescent="0.25">
      <c r="H38" t="s">
        <v>6</v>
      </c>
      <c r="I38">
        <v>13</v>
      </c>
      <c r="J38">
        <v>14</v>
      </c>
      <c r="K38">
        <f t="shared" si="0"/>
        <v>7.0710678118654755</v>
      </c>
    </row>
    <row r="39" spans="6:11" x14ac:dyDescent="0.25">
      <c r="H39" t="s">
        <v>7</v>
      </c>
      <c r="I39" s="9">
        <v>14</v>
      </c>
      <c r="J39" s="9">
        <v>9</v>
      </c>
      <c r="K39">
        <f t="shared" si="0"/>
        <v>2.8284271247461903</v>
      </c>
    </row>
    <row r="40" spans="6:11" x14ac:dyDescent="0.25">
      <c r="H40" t="s">
        <v>8</v>
      </c>
      <c r="I40" s="10">
        <v>8</v>
      </c>
      <c r="J40" s="10">
        <v>2</v>
      </c>
      <c r="K40">
        <f t="shared" si="0"/>
        <v>6.4031242374328485</v>
      </c>
    </row>
    <row r="41" spans="6:11" x14ac:dyDescent="0.25">
      <c r="H41" t="s">
        <v>12</v>
      </c>
      <c r="I41" s="14">
        <f>32/3</f>
        <v>10.666666666666666</v>
      </c>
      <c r="J41" s="9">
        <f>27/3</f>
        <v>9</v>
      </c>
      <c r="K41">
        <f t="shared" si="0"/>
        <v>2.4037008503093267</v>
      </c>
    </row>
    <row r="42" spans="6:11" x14ac:dyDescent="0.25">
      <c r="H42" t="s">
        <v>13</v>
      </c>
      <c r="I42" s="4">
        <v>3</v>
      </c>
      <c r="J42" s="4">
        <v>2.5</v>
      </c>
      <c r="K42">
        <f t="shared" si="0"/>
        <v>10.062305898749054</v>
      </c>
    </row>
    <row r="43" spans="6:11" x14ac:dyDescent="0.25">
      <c r="H43" t="s">
        <v>14</v>
      </c>
      <c r="I43" s="10">
        <v>8</v>
      </c>
      <c r="J43" s="10">
        <v>2</v>
      </c>
      <c r="K43">
        <f t="shared" si="0"/>
        <v>6.4031242374328485</v>
      </c>
    </row>
    <row r="46" spans="6:11" x14ac:dyDescent="0.25">
      <c r="I46" t="s">
        <v>0</v>
      </c>
      <c r="J46" t="s">
        <v>1</v>
      </c>
    </row>
    <row r="47" spans="6:11" x14ac:dyDescent="0.25">
      <c r="H47" t="s">
        <v>2</v>
      </c>
      <c r="I47" s="4">
        <v>2</v>
      </c>
      <c r="J47" s="4">
        <v>2</v>
      </c>
      <c r="K47">
        <f>SQRT(($I$51-I47)^2+($J$51-J47)^2)</f>
        <v>16.278820596099706</v>
      </c>
    </row>
    <row r="48" spans="6:11" x14ac:dyDescent="0.25">
      <c r="H48" t="s">
        <v>3</v>
      </c>
      <c r="I48" s="9">
        <v>6</v>
      </c>
      <c r="J48" s="9">
        <v>11</v>
      </c>
      <c r="K48">
        <f t="shared" ref="K48:K56" si="1">SQRT(($I$51-I48)^2+($J$51-J48)^2)</f>
        <v>7.6157731058639087</v>
      </c>
    </row>
    <row r="49" spans="6:11" x14ac:dyDescent="0.25">
      <c r="F49" t="s">
        <v>18</v>
      </c>
      <c r="G49">
        <v>4</v>
      </c>
      <c r="H49" t="s">
        <v>4</v>
      </c>
      <c r="I49" s="9">
        <v>12</v>
      </c>
      <c r="J49" s="9">
        <v>7</v>
      </c>
      <c r="K49">
        <f t="shared" si="1"/>
        <v>7.0710678118654755</v>
      </c>
    </row>
    <row r="50" spans="6:11" x14ac:dyDescent="0.25">
      <c r="F50" t="s">
        <v>19</v>
      </c>
      <c r="G50">
        <v>2</v>
      </c>
      <c r="H50" t="s">
        <v>5</v>
      </c>
      <c r="I50" s="4">
        <v>4</v>
      </c>
      <c r="J50" s="4">
        <v>3</v>
      </c>
      <c r="K50">
        <f t="shared" si="1"/>
        <v>14.212670403551895</v>
      </c>
    </row>
    <row r="51" spans="6:11" x14ac:dyDescent="0.25">
      <c r="F51" t="s">
        <v>20</v>
      </c>
      <c r="G51">
        <v>1</v>
      </c>
      <c r="H51" t="s">
        <v>6</v>
      </c>
      <c r="I51" s="9">
        <v>13</v>
      </c>
      <c r="J51" s="9">
        <v>14</v>
      </c>
      <c r="K51">
        <f t="shared" si="1"/>
        <v>0</v>
      </c>
    </row>
    <row r="52" spans="6:11" x14ac:dyDescent="0.25">
      <c r="H52" t="s">
        <v>7</v>
      </c>
      <c r="I52" s="9">
        <v>14</v>
      </c>
      <c r="J52" s="9">
        <v>9</v>
      </c>
      <c r="K52">
        <f t="shared" si="1"/>
        <v>5.0990195135927845</v>
      </c>
    </row>
    <row r="53" spans="6:11" x14ac:dyDescent="0.25">
      <c r="H53" t="s">
        <v>8</v>
      </c>
      <c r="I53" s="10">
        <v>8</v>
      </c>
      <c r="J53" s="10">
        <v>2</v>
      </c>
      <c r="K53">
        <f t="shared" si="1"/>
        <v>13</v>
      </c>
    </row>
    <row r="54" spans="6:11" x14ac:dyDescent="0.25">
      <c r="H54" t="s">
        <v>12</v>
      </c>
      <c r="I54" s="9">
        <f>(((32/3)*3)+13)/4</f>
        <v>11.25</v>
      </c>
      <c r="J54" s="9">
        <f>(((27/3)*3)+14)/4</f>
        <v>10.25</v>
      </c>
      <c r="K54">
        <f t="shared" si="1"/>
        <v>4.1382363393117121</v>
      </c>
    </row>
    <row r="55" spans="6:11" x14ac:dyDescent="0.25">
      <c r="H55" t="s">
        <v>13</v>
      </c>
      <c r="I55" s="4">
        <v>3</v>
      </c>
      <c r="J55" s="4">
        <v>2.5</v>
      </c>
      <c r="K55">
        <f t="shared" si="1"/>
        <v>15.239750654128171</v>
      </c>
    </row>
    <row r="56" spans="6:11" x14ac:dyDescent="0.25">
      <c r="H56" t="s">
        <v>14</v>
      </c>
      <c r="I56" s="10">
        <v>8</v>
      </c>
      <c r="J56" s="10">
        <v>2</v>
      </c>
      <c r="K56">
        <f t="shared" si="1"/>
        <v>13</v>
      </c>
    </row>
    <row r="58" spans="6:11" x14ac:dyDescent="0.25">
      <c r="I58" t="s">
        <v>15</v>
      </c>
    </row>
    <row r="60" spans="6:11" x14ac:dyDescent="0.25">
      <c r="I60" t="s">
        <v>0</v>
      </c>
      <c r="J60" t="s">
        <v>1</v>
      </c>
    </row>
    <row r="61" spans="6:11" x14ac:dyDescent="0.25">
      <c r="F61" t="s">
        <v>18</v>
      </c>
      <c r="G61">
        <v>4</v>
      </c>
      <c r="H61" t="s">
        <v>2</v>
      </c>
      <c r="I61" s="4">
        <v>2</v>
      </c>
      <c r="J61" s="4">
        <v>2</v>
      </c>
      <c r="K61">
        <f>SQRT(($I$61-I61)^2+($J$61-J61)^2)</f>
        <v>0</v>
      </c>
    </row>
    <row r="62" spans="6:11" x14ac:dyDescent="0.25">
      <c r="F62" t="s">
        <v>19</v>
      </c>
      <c r="G62">
        <v>3</v>
      </c>
      <c r="H62" t="s">
        <v>3</v>
      </c>
      <c r="I62" s="13">
        <v>6</v>
      </c>
      <c r="J62" s="13">
        <v>11</v>
      </c>
      <c r="K62">
        <f t="shared" ref="K62:K70" si="2">SQRT(($I$61-I62)^2+($J$61-J62)^2)</f>
        <v>9.8488578017961039</v>
      </c>
    </row>
    <row r="63" spans="6:11" x14ac:dyDescent="0.25">
      <c r="F63" t="s">
        <v>20</v>
      </c>
      <c r="G63">
        <v>1</v>
      </c>
      <c r="H63" t="s">
        <v>4</v>
      </c>
      <c r="I63" s="13">
        <v>12</v>
      </c>
      <c r="J63" s="13">
        <v>7</v>
      </c>
      <c r="K63">
        <f t="shared" si="2"/>
        <v>11.180339887498949</v>
      </c>
    </row>
    <row r="64" spans="6:11" x14ac:dyDescent="0.25">
      <c r="H64" t="s">
        <v>5</v>
      </c>
      <c r="I64" s="13">
        <v>4</v>
      </c>
      <c r="J64" s="13">
        <v>3</v>
      </c>
      <c r="K64">
        <f t="shared" si="2"/>
        <v>2.2360679774997898</v>
      </c>
    </row>
    <row r="65" spans="6:11" x14ac:dyDescent="0.25">
      <c r="H65" t="s">
        <v>6</v>
      </c>
      <c r="I65" s="13">
        <v>13</v>
      </c>
      <c r="J65" s="13">
        <v>14</v>
      </c>
      <c r="K65">
        <f t="shared" si="2"/>
        <v>16.278820596099706</v>
      </c>
    </row>
    <row r="66" spans="6:11" x14ac:dyDescent="0.25">
      <c r="H66" t="s">
        <v>7</v>
      </c>
      <c r="I66" s="13">
        <v>14</v>
      </c>
      <c r="J66" s="13">
        <v>9</v>
      </c>
      <c r="K66">
        <f t="shared" si="2"/>
        <v>13.892443989449804</v>
      </c>
    </row>
    <row r="67" spans="6:11" x14ac:dyDescent="0.25">
      <c r="H67" t="s">
        <v>8</v>
      </c>
      <c r="I67" s="10">
        <v>8</v>
      </c>
      <c r="J67" s="10">
        <v>2</v>
      </c>
      <c r="K67">
        <f t="shared" si="2"/>
        <v>6</v>
      </c>
    </row>
    <row r="68" spans="6:11" x14ac:dyDescent="0.25">
      <c r="H68" t="s">
        <v>12</v>
      </c>
      <c r="I68" s="9">
        <f>(((32/3)*3)+13)/4</f>
        <v>11.25</v>
      </c>
      <c r="J68" s="9">
        <f>(((27/3)*3)+14)/4</f>
        <v>10.25</v>
      </c>
      <c r="K68">
        <f t="shared" si="2"/>
        <v>12.39455525624054</v>
      </c>
    </row>
    <row r="69" spans="6:11" x14ac:dyDescent="0.25">
      <c r="H69" t="s">
        <v>13</v>
      </c>
      <c r="I69" s="4">
        <f>(3*2+2)/3</f>
        <v>2.6666666666666665</v>
      </c>
      <c r="J69" s="4">
        <f>(2*2.5+2)/3</f>
        <v>2.3333333333333335</v>
      </c>
      <c r="K69">
        <f t="shared" si="2"/>
        <v>0.74535599249992979</v>
      </c>
    </row>
    <row r="70" spans="6:11" x14ac:dyDescent="0.25">
      <c r="H70" t="s">
        <v>14</v>
      </c>
      <c r="I70" s="10">
        <v>8</v>
      </c>
      <c r="J70" s="10">
        <v>2</v>
      </c>
      <c r="K70">
        <f t="shared" si="2"/>
        <v>6</v>
      </c>
    </row>
    <row r="73" spans="6:11" x14ac:dyDescent="0.25">
      <c r="I73" t="s">
        <v>0</v>
      </c>
      <c r="J73" t="s">
        <v>1</v>
      </c>
    </row>
    <row r="74" spans="6:11" x14ac:dyDescent="0.25">
      <c r="H74" t="s">
        <v>2</v>
      </c>
      <c r="I74" s="4">
        <v>2</v>
      </c>
      <c r="J74" s="4">
        <v>2</v>
      </c>
      <c r="K74">
        <f>SQRT(($I$62-I74)^2+($J$62-J74)^2)</f>
        <v>9.8488578017961039</v>
      </c>
    </row>
    <row r="75" spans="6:11" x14ac:dyDescent="0.25">
      <c r="H75" t="s">
        <v>3</v>
      </c>
      <c r="I75" s="9">
        <v>6</v>
      </c>
      <c r="J75" s="9">
        <v>11</v>
      </c>
      <c r="K75">
        <f t="shared" ref="K75:K83" si="3">SQRT(($I$62-I75)^2+($J$62-J75)^2)</f>
        <v>0</v>
      </c>
    </row>
    <row r="76" spans="6:11" x14ac:dyDescent="0.25">
      <c r="F76" t="s">
        <v>18</v>
      </c>
      <c r="G76">
        <v>5</v>
      </c>
      <c r="H76" t="s">
        <v>4</v>
      </c>
      <c r="I76" s="13">
        <v>12</v>
      </c>
      <c r="J76" s="13">
        <v>7</v>
      </c>
      <c r="K76">
        <f t="shared" si="3"/>
        <v>7.2111025509279782</v>
      </c>
    </row>
    <row r="77" spans="6:11" x14ac:dyDescent="0.25">
      <c r="F77" t="s">
        <v>19</v>
      </c>
      <c r="G77">
        <v>3</v>
      </c>
      <c r="H77" t="s">
        <v>5</v>
      </c>
      <c r="I77" s="13">
        <v>4</v>
      </c>
      <c r="J77" s="13">
        <v>3</v>
      </c>
      <c r="K77">
        <f t="shared" si="3"/>
        <v>8.2462112512353212</v>
      </c>
    </row>
    <row r="78" spans="6:11" x14ac:dyDescent="0.25">
      <c r="F78" t="s">
        <v>20</v>
      </c>
      <c r="G78">
        <v>1</v>
      </c>
      <c r="H78" t="s">
        <v>6</v>
      </c>
      <c r="I78" s="13">
        <v>13</v>
      </c>
      <c r="J78" s="13">
        <v>14</v>
      </c>
      <c r="K78">
        <f t="shared" si="3"/>
        <v>7.6157731058639087</v>
      </c>
    </row>
    <row r="79" spans="6:11" x14ac:dyDescent="0.25">
      <c r="H79" t="s">
        <v>7</v>
      </c>
      <c r="I79" s="13">
        <v>14</v>
      </c>
      <c r="J79" s="13">
        <v>9</v>
      </c>
      <c r="K79">
        <f t="shared" si="3"/>
        <v>8.2462112512353212</v>
      </c>
    </row>
    <row r="80" spans="6:11" x14ac:dyDescent="0.25">
      <c r="H80" t="s">
        <v>8</v>
      </c>
      <c r="I80" s="10">
        <v>8</v>
      </c>
      <c r="J80" s="10">
        <v>2</v>
      </c>
      <c r="K80">
        <f t="shared" si="3"/>
        <v>9.2195444572928871</v>
      </c>
    </row>
    <row r="81" spans="6:11" x14ac:dyDescent="0.25">
      <c r="H81" t="s">
        <v>12</v>
      </c>
      <c r="I81" s="9">
        <f>(11.25*4+6)/5</f>
        <v>10.199999999999999</v>
      </c>
      <c r="J81" s="9">
        <f>(10.25*4+11)/5</f>
        <v>10.4</v>
      </c>
      <c r="K81">
        <f t="shared" si="3"/>
        <v>4.2426406871192839</v>
      </c>
    </row>
    <row r="82" spans="6:11" x14ac:dyDescent="0.25">
      <c r="H82" t="s">
        <v>13</v>
      </c>
      <c r="I82" s="4">
        <f>(3*2+2)/3</f>
        <v>2.6666666666666665</v>
      </c>
      <c r="J82" s="4">
        <f>(2*2.5+2)/3</f>
        <v>2.3333333333333335</v>
      </c>
      <c r="K82">
        <f t="shared" si="3"/>
        <v>9.2855921847894116</v>
      </c>
    </row>
    <row r="83" spans="6:11" x14ac:dyDescent="0.25">
      <c r="H83" t="s">
        <v>14</v>
      </c>
      <c r="I83" s="10">
        <v>8</v>
      </c>
      <c r="J83" s="10">
        <v>2</v>
      </c>
      <c r="K83">
        <f t="shared" si="3"/>
        <v>9.2195444572928871</v>
      </c>
    </row>
    <row r="85" spans="6:11" x14ac:dyDescent="0.25">
      <c r="I85" t="s">
        <v>0</v>
      </c>
      <c r="J85" t="s">
        <v>1</v>
      </c>
    </row>
    <row r="86" spans="6:11" x14ac:dyDescent="0.25">
      <c r="H86" t="s">
        <v>2</v>
      </c>
      <c r="I86" s="4">
        <v>2</v>
      </c>
      <c r="J86" s="4">
        <v>2</v>
      </c>
      <c r="K86">
        <f>SQRT(($I$88-I74)^2+($J$88-J74)^2)</f>
        <v>11.180339887498949</v>
      </c>
    </row>
    <row r="87" spans="6:11" x14ac:dyDescent="0.25">
      <c r="F87" t="s">
        <v>18</v>
      </c>
      <c r="G87">
        <v>6</v>
      </c>
      <c r="H87" t="s">
        <v>3</v>
      </c>
      <c r="I87" s="9">
        <v>6</v>
      </c>
      <c r="J87" s="9">
        <v>11</v>
      </c>
      <c r="K87">
        <f t="shared" ref="K87:K94" si="4">SQRT(($I$88-I75)^2+($J$88-J75)^2)</f>
        <v>7.2111025509279782</v>
      </c>
    </row>
    <row r="88" spans="6:11" x14ac:dyDescent="0.25">
      <c r="F88" t="s">
        <v>19</v>
      </c>
      <c r="G88">
        <v>3</v>
      </c>
      <c r="H88" t="s">
        <v>4</v>
      </c>
      <c r="I88" s="9">
        <v>12</v>
      </c>
      <c r="J88" s="9">
        <v>7</v>
      </c>
      <c r="K88">
        <f t="shared" si="4"/>
        <v>0</v>
      </c>
    </row>
    <row r="89" spans="6:11" x14ac:dyDescent="0.25">
      <c r="F89" t="s">
        <v>20</v>
      </c>
      <c r="G89">
        <v>1</v>
      </c>
      <c r="H89" t="s">
        <v>5</v>
      </c>
      <c r="I89" s="13">
        <v>4</v>
      </c>
      <c r="J89" s="13">
        <v>3</v>
      </c>
      <c r="K89">
        <f t="shared" si="4"/>
        <v>8.9442719099991592</v>
      </c>
    </row>
    <row r="90" spans="6:11" x14ac:dyDescent="0.25">
      <c r="H90" t="s">
        <v>6</v>
      </c>
      <c r="I90" s="13">
        <v>13</v>
      </c>
      <c r="J90" s="13">
        <v>14</v>
      </c>
      <c r="K90">
        <f t="shared" si="4"/>
        <v>7.0710678118654755</v>
      </c>
    </row>
    <row r="91" spans="6:11" x14ac:dyDescent="0.25">
      <c r="H91" t="s">
        <v>7</v>
      </c>
      <c r="I91" s="13">
        <v>14</v>
      </c>
      <c r="J91" s="13">
        <v>9</v>
      </c>
      <c r="K91">
        <f t="shared" si="4"/>
        <v>2.8284271247461903</v>
      </c>
    </row>
    <row r="92" spans="6:11" x14ac:dyDescent="0.25">
      <c r="H92" t="s">
        <v>8</v>
      </c>
      <c r="I92" s="10">
        <v>8</v>
      </c>
      <c r="J92" s="10">
        <v>2</v>
      </c>
      <c r="K92">
        <f t="shared" si="4"/>
        <v>6.4031242374328485</v>
      </c>
    </row>
    <row r="93" spans="6:11" x14ac:dyDescent="0.25">
      <c r="H93" t="s">
        <v>12</v>
      </c>
      <c r="I93" s="9">
        <f>(10.2*5+12)/6</f>
        <v>10.5</v>
      </c>
      <c r="J93" s="9">
        <f>(10.4*5+7)/6</f>
        <v>9.8333333333333339</v>
      </c>
      <c r="K93">
        <f t="shared" si="4"/>
        <v>3.8470768123342696</v>
      </c>
    </row>
    <row r="94" spans="6:11" x14ac:dyDescent="0.25">
      <c r="H94" t="s">
        <v>13</v>
      </c>
      <c r="I94" s="4">
        <f>(3*2+2)/3</f>
        <v>2.6666666666666665</v>
      </c>
      <c r="J94" s="4">
        <f>(2*2.5+2)/3</f>
        <v>2.3333333333333335</v>
      </c>
      <c r="K94">
        <f t="shared" si="4"/>
        <v>10.43498389499902</v>
      </c>
    </row>
    <row r="95" spans="6:11" x14ac:dyDescent="0.25">
      <c r="H95" t="s">
        <v>14</v>
      </c>
      <c r="I95" s="10">
        <v>8</v>
      </c>
      <c r="J95" s="10">
        <v>2</v>
      </c>
      <c r="K95">
        <f>SQRT(($I$88-I83)^2+($J$88-J83)^2)</f>
        <v>6.4031242374328485</v>
      </c>
    </row>
    <row r="98" spans="6:11" x14ac:dyDescent="0.25">
      <c r="I98" t="s">
        <v>0</v>
      </c>
      <c r="J98" t="s">
        <v>1</v>
      </c>
    </row>
    <row r="99" spans="6:11" x14ac:dyDescent="0.25">
      <c r="H99" t="s">
        <v>2</v>
      </c>
      <c r="I99" s="4">
        <v>2</v>
      </c>
      <c r="J99" s="4">
        <v>2</v>
      </c>
      <c r="K99">
        <f>SQRT(($I$89-I99)^2+($J$89-J99)^2)</f>
        <v>2.2360679774997898</v>
      </c>
    </row>
    <row r="100" spans="6:11" x14ac:dyDescent="0.25">
      <c r="F100" t="s">
        <v>18</v>
      </c>
      <c r="G100">
        <v>6</v>
      </c>
      <c r="H100" t="s">
        <v>3</v>
      </c>
      <c r="I100" s="9">
        <v>6</v>
      </c>
      <c r="J100" s="9">
        <v>11</v>
      </c>
      <c r="K100">
        <f t="shared" ref="K100:K108" si="5">SQRT(($I$89-I100)^2+($J$89-J100)^2)</f>
        <v>8.2462112512353212</v>
      </c>
    </row>
    <row r="101" spans="6:11" x14ac:dyDescent="0.25">
      <c r="F101" t="s">
        <v>19</v>
      </c>
      <c r="G101">
        <v>4</v>
      </c>
      <c r="H101" t="s">
        <v>4</v>
      </c>
      <c r="I101" s="9">
        <v>12</v>
      </c>
      <c r="J101" s="9">
        <v>7</v>
      </c>
      <c r="K101">
        <f t="shared" si="5"/>
        <v>8.9442719099991592</v>
      </c>
    </row>
    <row r="102" spans="6:11" x14ac:dyDescent="0.25">
      <c r="F102" t="s">
        <v>20</v>
      </c>
      <c r="G102">
        <v>1</v>
      </c>
      <c r="H102" t="s">
        <v>5</v>
      </c>
      <c r="I102" s="4">
        <v>4</v>
      </c>
      <c r="J102" s="4">
        <v>3</v>
      </c>
      <c r="K102">
        <f t="shared" si="5"/>
        <v>0</v>
      </c>
    </row>
    <row r="103" spans="6:11" x14ac:dyDescent="0.25">
      <c r="H103" t="s">
        <v>6</v>
      </c>
      <c r="I103" s="13">
        <v>13</v>
      </c>
      <c r="J103" s="13">
        <v>14</v>
      </c>
      <c r="K103">
        <f t="shared" si="5"/>
        <v>14.212670403551895</v>
      </c>
    </row>
    <row r="104" spans="6:11" x14ac:dyDescent="0.25">
      <c r="H104" t="s">
        <v>7</v>
      </c>
      <c r="I104" s="13">
        <v>14</v>
      </c>
      <c r="J104" s="13">
        <v>9</v>
      </c>
      <c r="K104">
        <f t="shared" si="5"/>
        <v>11.661903789690601</v>
      </c>
    </row>
    <row r="105" spans="6:11" x14ac:dyDescent="0.25">
      <c r="H105" t="s">
        <v>8</v>
      </c>
      <c r="I105" s="10">
        <v>8</v>
      </c>
      <c r="J105" s="10">
        <v>2</v>
      </c>
      <c r="K105">
        <f t="shared" si="5"/>
        <v>4.1231056256176606</v>
      </c>
    </row>
    <row r="106" spans="6:11" x14ac:dyDescent="0.25">
      <c r="H106" t="s">
        <v>12</v>
      </c>
      <c r="I106" s="9">
        <f>(10.2*5+12)/6</f>
        <v>10.5</v>
      </c>
      <c r="J106" s="9">
        <f>(10.4*5+7)/6</f>
        <v>9.8333333333333339</v>
      </c>
      <c r="K106">
        <f t="shared" si="5"/>
        <v>9.4310362338634057</v>
      </c>
    </row>
    <row r="107" spans="6:11" x14ac:dyDescent="0.25">
      <c r="H107" t="s">
        <v>13</v>
      </c>
      <c r="I107" s="4">
        <f>(2.67*3+4)/4</f>
        <v>3.0024999999999999</v>
      </c>
      <c r="J107" s="4">
        <f>(3*2.33+3)/4</f>
        <v>2.4975000000000001</v>
      </c>
      <c r="K107">
        <f t="shared" si="5"/>
        <v>1.1169209909389295</v>
      </c>
    </row>
    <row r="108" spans="6:11" x14ac:dyDescent="0.25">
      <c r="H108" t="s">
        <v>14</v>
      </c>
      <c r="I108" s="10">
        <v>8</v>
      </c>
      <c r="J108" s="10">
        <v>2</v>
      </c>
      <c r="K108">
        <f t="shared" si="5"/>
        <v>4.1231056256176606</v>
      </c>
    </row>
    <row r="111" spans="6:11" x14ac:dyDescent="0.25">
      <c r="I111" t="s">
        <v>0</v>
      </c>
      <c r="J111" t="s">
        <v>1</v>
      </c>
    </row>
    <row r="112" spans="6:11" x14ac:dyDescent="0.25">
      <c r="H112" t="s">
        <v>2</v>
      </c>
      <c r="I112" s="4">
        <v>2</v>
      </c>
      <c r="J112" s="4">
        <v>2</v>
      </c>
      <c r="K112">
        <f>SQRT(($I$116-I112)^2+($J$116-J112)^2)</f>
        <v>16.278820596099706</v>
      </c>
    </row>
    <row r="113" spans="6:11" x14ac:dyDescent="0.25">
      <c r="H113" t="s">
        <v>3</v>
      </c>
      <c r="I113" s="9">
        <v>6</v>
      </c>
      <c r="J113" s="9">
        <v>11</v>
      </c>
      <c r="K113">
        <f t="shared" ref="K113:K121" si="6">SQRT(($I$116-I113)^2+($J$116-J113)^2)</f>
        <v>7.6157731058639087</v>
      </c>
    </row>
    <row r="114" spans="6:11" x14ac:dyDescent="0.25">
      <c r="F114" t="s">
        <v>18</v>
      </c>
      <c r="G114">
        <v>7</v>
      </c>
      <c r="H114" t="s">
        <v>4</v>
      </c>
      <c r="I114" s="9">
        <v>12</v>
      </c>
      <c r="J114" s="9">
        <v>7</v>
      </c>
      <c r="K114">
        <f t="shared" si="6"/>
        <v>7.0710678118654755</v>
      </c>
    </row>
    <row r="115" spans="6:11" x14ac:dyDescent="0.25">
      <c r="F115" t="s">
        <v>19</v>
      </c>
      <c r="G115">
        <v>4</v>
      </c>
      <c r="H115" t="s">
        <v>5</v>
      </c>
      <c r="I115" s="4">
        <v>4</v>
      </c>
      <c r="J115" s="4">
        <v>3</v>
      </c>
      <c r="K115">
        <f t="shared" si="6"/>
        <v>14.212670403551895</v>
      </c>
    </row>
    <row r="116" spans="6:11" x14ac:dyDescent="0.25">
      <c r="F116" t="s">
        <v>20</v>
      </c>
      <c r="G116">
        <v>1</v>
      </c>
      <c r="H116" t="s">
        <v>6</v>
      </c>
      <c r="I116" s="9">
        <v>13</v>
      </c>
      <c r="J116" s="9">
        <v>14</v>
      </c>
      <c r="K116">
        <f t="shared" si="6"/>
        <v>0</v>
      </c>
    </row>
    <row r="117" spans="6:11" x14ac:dyDescent="0.25">
      <c r="H117" t="s">
        <v>7</v>
      </c>
      <c r="I117" s="13">
        <v>14</v>
      </c>
      <c r="J117" s="13">
        <v>9</v>
      </c>
      <c r="K117">
        <f t="shared" si="6"/>
        <v>5.0990195135927845</v>
      </c>
    </row>
    <row r="118" spans="6:11" x14ac:dyDescent="0.25">
      <c r="H118" t="s">
        <v>8</v>
      </c>
      <c r="I118" s="10">
        <v>8</v>
      </c>
      <c r="J118" s="10">
        <v>2</v>
      </c>
      <c r="K118">
        <f t="shared" si="6"/>
        <v>13</v>
      </c>
    </row>
    <row r="119" spans="6:11" x14ac:dyDescent="0.25">
      <c r="H119" t="s">
        <v>12</v>
      </c>
      <c r="I119" s="9">
        <f>(10.5*6+13)/7</f>
        <v>10.857142857142858</v>
      </c>
      <c r="J119" s="9">
        <f>(9.83*6+14)/7</f>
        <v>10.425714285714287</v>
      </c>
      <c r="K119">
        <f t="shared" si="6"/>
        <v>4.1674158782200754</v>
      </c>
    </row>
    <row r="120" spans="6:11" x14ac:dyDescent="0.25">
      <c r="H120" t="s">
        <v>13</v>
      </c>
      <c r="I120" s="4">
        <f>(2.67*3+4)/4</f>
        <v>3.0024999999999999</v>
      </c>
      <c r="J120" s="4">
        <f>(3*2.33+3)/4</f>
        <v>2.4975000000000001</v>
      </c>
      <c r="K120">
        <f t="shared" si="6"/>
        <v>15.239997129264822</v>
      </c>
    </row>
    <row r="121" spans="6:11" x14ac:dyDescent="0.25">
      <c r="H121" t="s">
        <v>14</v>
      </c>
      <c r="I121" s="10">
        <v>8</v>
      </c>
      <c r="J121" s="10">
        <v>2</v>
      </c>
      <c r="K121">
        <f t="shared" si="6"/>
        <v>13</v>
      </c>
    </row>
    <row r="123" spans="6:11" x14ac:dyDescent="0.25">
      <c r="I123" t="s">
        <v>0</v>
      </c>
      <c r="J123" t="s">
        <v>1</v>
      </c>
    </row>
    <row r="124" spans="6:11" x14ac:dyDescent="0.25">
      <c r="H124" t="s">
        <v>2</v>
      </c>
      <c r="I124" s="4">
        <v>2</v>
      </c>
      <c r="J124" s="4">
        <v>2</v>
      </c>
      <c r="K124">
        <f>SQRT(($I$117-I124)^2+($J$117-J124)^2)</f>
        <v>13.892443989449804</v>
      </c>
    </row>
    <row r="125" spans="6:11" x14ac:dyDescent="0.25">
      <c r="H125" t="s">
        <v>3</v>
      </c>
      <c r="I125" s="9">
        <v>6</v>
      </c>
      <c r="J125" s="9">
        <v>11</v>
      </c>
      <c r="K125">
        <f t="shared" ref="K125:K133" si="7">SQRT(($I$117-I125)^2+($J$117-J125)^2)</f>
        <v>8.2462112512353212</v>
      </c>
    </row>
    <row r="126" spans="6:11" x14ac:dyDescent="0.25">
      <c r="F126" t="s">
        <v>18</v>
      </c>
      <c r="G126">
        <v>8</v>
      </c>
      <c r="H126" t="s">
        <v>4</v>
      </c>
      <c r="I126" s="9">
        <v>12</v>
      </c>
      <c r="J126" s="9">
        <v>7</v>
      </c>
      <c r="K126">
        <f t="shared" si="7"/>
        <v>2.8284271247461903</v>
      </c>
    </row>
    <row r="127" spans="6:11" x14ac:dyDescent="0.25">
      <c r="F127" t="s">
        <v>19</v>
      </c>
      <c r="G127">
        <v>4</v>
      </c>
      <c r="H127" t="s">
        <v>5</v>
      </c>
      <c r="I127" s="4">
        <v>4</v>
      </c>
      <c r="J127" s="4">
        <v>3</v>
      </c>
      <c r="K127">
        <f t="shared" si="7"/>
        <v>11.661903789690601</v>
      </c>
    </row>
    <row r="128" spans="6:11" x14ac:dyDescent="0.25">
      <c r="F128" t="s">
        <v>20</v>
      </c>
      <c r="G128">
        <v>1</v>
      </c>
      <c r="H128" t="s">
        <v>6</v>
      </c>
      <c r="I128" s="9">
        <v>13</v>
      </c>
      <c r="J128" s="9">
        <v>14</v>
      </c>
      <c r="K128">
        <f t="shared" si="7"/>
        <v>5.0990195135927845</v>
      </c>
    </row>
    <row r="129" spans="6:11" x14ac:dyDescent="0.25">
      <c r="H129" t="s">
        <v>7</v>
      </c>
      <c r="I129" s="9">
        <v>14</v>
      </c>
      <c r="J129" s="9">
        <v>9</v>
      </c>
      <c r="K129">
        <f t="shared" si="7"/>
        <v>0</v>
      </c>
    </row>
    <row r="130" spans="6:11" x14ac:dyDescent="0.25">
      <c r="H130" t="s">
        <v>8</v>
      </c>
      <c r="I130" s="10">
        <v>8</v>
      </c>
      <c r="J130" s="10">
        <v>2</v>
      </c>
      <c r="K130">
        <f t="shared" si="7"/>
        <v>9.2195444572928871</v>
      </c>
    </row>
    <row r="131" spans="6:11" x14ac:dyDescent="0.25">
      <c r="H131" t="s">
        <v>12</v>
      </c>
      <c r="I131" s="9">
        <f>(10.86*7+14)/8</f>
        <v>11.2525</v>
      </c>
      <c r="J131" s="9">
        <f>(10.43*7+9)/8</f>
        <v>10.251249999999999</v>
      </c>
      <c r="K131">
        <f t="shared" si="7"/>
        <v>3.0190036125351027</v>
      </c>
    </row>
    <row r="132" spans="6:11" x14ac:dyDescent="0.25">
      <c r="H132" t="s">
        <v>13</v>
      </c>
      <c r="I132" s="4">
        <f>(2.67*3+4)/4</f>
        <v>3.0024999999999999</v>
      </c>
      <c r="J132" s="4">
        <f>(3*2.33+3)/4</f>
        <v>2.4975000000000001</v>
      </c>
      <c r="K132">
        <f t="shared" si="7"/>
        <v>12.77605230499625</v>
      </c>
    </row>
    <row r="133" spans="6:11" x14ac:dyDescent="0.25">
      <c r="H133" t="s">
        <v>14</v>
      </c>
      <c r="I133" s="10">
        <v>8</v>
      </c>
      <c r="J133" s="10">
        <v>2</v>
      </c>
      <c r="K133">
        <f t="shared" si="7"/>
        <v>9.2195444572928871</v>
      </c>
    </row>
    <row r="135" spans="6:11" x14ac:dyDescent="0.25">
      <c r="I135" t="s">
        <v>16</v>
      </c>
      <c r="J135" t="s">
        <v>17</v>
      </c>
    </row>
    <row r="138" spans="6:11" x14ac:dyDescent="0.25">
      <c r="I138" t="s">
        <v>0</v>
      </c>
      <c r="J138" t="s">
        <v>1</v>
      </c>
    </row>
    <row r="139" spans="6:11" x14ac:dyDescent="0.25">
      <c r="H139" t="s">
        <v>2</v>
      </c>
      <c r="I139" s="4">
        <v>2</v>
      </c>
      <c r="J139" s="4">
        <v>2</v>
      </c>
      <c r="K139">
        <f>SQRT(($I$139-I139)^2+($J$139-J139)^2)</f>
        <v>0</v>
      </c>
    </row>
    <row r="140" spans="6:11" x14ac:dyDescent="0.25">
      <c r="H140" t="s">
        <v>3</v>
      </c>
      <c r="I140" s="13">
        <v>6</v>
      </c>
      <c r="J140" s="13">
        <v>11</v>
      </c>
      <c r="K140">
        <f t="shared" ref="K140:K148" si="8">SQRT(($I$139-I140)^2+($J$139-J140)^2)</f>
        <v>9.8488578017961039</v>
      </c>
    </row>
    <row r="141" spans="6:11" x14ac:dyDescent="0.25">
      <c r="F141" t="s">
        <v>18</v>
      </c>
      <c r="G141">
        <v>8</v>
      </c>
      <c r="H141" t="s">
        <v>4</v>
      </c>
      <c r="I141" s="13">
        <v>12</v>
      </c>
      <c r="J141" s="13">
        <v>7</v>
      </c>
      <c r="K141">
        <f t="shared" si="8"/>
        <v>11.180339887498949</v>
      </c>
    </row>
    <row r="142" spans="6:11" x14ac:dyDescent="0.25">
      <c r="F142" t="s">
        <v>19</v>
      </c>
      <c r="G142">
        <v>5</v>
      </c>
      <c r="H142" t="s">
        <v>5</v>
      </c>
      <c r="I142" s="13">
        <v>4</v>
      </c>
      <c r="J142" s="13">
        <v>3</v>
      </c>
      <c r="K142">
        <f t="shared" si="8"/>
        <v>2.2360679774997898</v>
      </c>
    </row>
    <row r="143" spans="6:11" x14ac:dyDescent="0.25">
      <c r="F143" t="s">
        <v>20</v>
      </c>
      <c r="G143">
        <v>1</v>
      </c>
      <c r="H143" t="s">
        <v>6</v>
      </c>
      <c r="I143" s="13">
        <v>13</v>
      </c>
      <c r="J143" s="13">
        <v>14</v>
      </c>
      <c r="K143">
        <f t="shared" si="8"/>
        <v>16.278820596099706</v>
      </c>
    </row>
    <row r="144" spans="6:11" x14ac:dyDescent="0.25">
      <c r="H144" t="s">
        <v>7</v>
      </c>
      <c r="I144" s="13">
        <v>14</v>
      </c>
      <c r="J144" s="13">
        <v>9</v>
      </c>
      <c r="K144">
        <f t="shared" si="8"/>
        <v>13.892443989449804</v>
      </c>
    </row>
    <row r="145" spans="6:11" x14ac:dyDescent="0.25">
      <c r="H145" t="s">
        <v>8</v>
      </c>
      <c r="I145" s="10">
        <v>8</v>
      </c>
      <c r="J145" s="10">
        <v>2</v>
      </c>
      <c r="K145">
        <f t="shared" si="8"/>
        <v>6</v>
      </c>
    </row>
    <row r="146" spans="6:11" x14ac:dyDescent="0.25">
      <c r="H146" t="s">
        <v>12</v>
      </c>
      <c r="I146" s="9">
        <f>(10.86*7+14)/8</f>
        <v>11.2525</v>
      </c>
      <c r="J146" s="9">
        <f>(10.43*7+9)/8</f>
        <v>10.251249999999999</v>
      </c>
      <c r="K146">
        <f t="shared" si="8"/>
        <v>12.397253034946893</v>
      </c>
    </row>
    <row r="147" spans="6:11" x14ac:dyDescent="0.25">
      <c r="H147" t="s">
        <v>13</v>
      </c>
      <c r="I147" s="4">
        <f>(3*4+2)/5</f>
        <v>2.8</v>
      </c>
      <c r="J147" s="4">
        <f>(4*2.5+2)/5</f>
        <v>2.4</v>
      </c>
      <c r="K147">
        <f t="shared" si="8"/>
        <v>0.89442719099991563</v>
      </c>
    </row>
    <row r="148" spans="6:11" x14ac:dyDescent="0.25">
      <c r="H148" t="s">
        <v>14</v>
      </c>
      <c r="I148" s="10">
        <v>8</v>
      </c>
      <c r="J148" s="10">
        <v>2</v>
      </c>
      <c r="K148">
        <f t="shared" si="8"/>
        <v>6</v>
      </c>
    </row>
    <row r="152" spans="6:11" x14ac:dyDescent="0.25">
      <c r="I152" t="s">
        <v>0</v>
      </c>
      <c r="J152" t="s">
        <v>1</v>
      </c>
    </row>
    <row r="153" spans="6:11" x14ac:dyDescent="0.25">
      <c r="H153" t="s">
        <v>2</v>
      </c>
      <c r="I153" s="4">
        <v>2</v>
      </c>
      <c r="J153" s="4">
        <v>2</v>
      </c>
      <c r="K153">
        <f>SQRT(($I$140-I153)^2+($J$140-J153)^2)</f>
        <v>9.8488578017961039</v>
      </c>
    </row>
    <row r="154" spans="6:11" x14ac:dyDescent="0.25">
      <c r="H154" t="s">
        <v>3</v>
      </c>
      <c r="I154" s="9">
        <v>6</v>
      </c>
      <c r="J154" s="9">
        <v>11</v>
      </c>
      <c r="K154">
        <f t="shared" ref="K154:K162" si="9">SQRT(($I$140-I154)^2+($J$140-J154)^2)</f>
        <v>0</v>
      </c>
    </row>
    <row r="155" spans="6:11" x14ac:dyDescent="0.25">
      <c r="H155" t="s">
        <v>4</v>
      </c>
      <c r="I155" s="13">
        <v>12</v>
      </c>
      <c r="J155" s="13">
        <v>7</v>
      </c>
      <c r="K155">
        <f t="shared" si="9"/>
        <v>7.2111025509279782</v>
      </c>
    </row>
    <row r="156" spans="6:11" x14ac:dyDescent="0.25">
      <c r="F156" t="s">
        <v>18</v>
      </c>
      <c r="G156">
        <v>9</v>
      </c>
      <c r="H156" t="s">
        <v>5</v>
      </c>
      <c r="I156" s="13">
        <v>4</v>
      </c>
      <c r="J156" s="13">
        <v>3</v>
      </c>
      <c r="K156">
        <f t="shared" si="9"/>
        <v>8.2462112512353212</v>
      </c>
    </row>
    <row r="157" spans="6:11" x14ac:dyDescent="0.25">
      <c r="F157" t="s">
        <v>19</v>
      </c>
      <c r="G157">
        <v>5</v>
      </c>
      <c r="H157" t="s">
        <v>6</v>
      </c>
      <c r="I157" s="13">
        <v>13</v>
      </c>
      <c r="J157" s="13">
        <v>14</v>
      </c>
      <c r="K157">
        <f t="shared" si="9"/>
        <v>7.6157731058639087</v>
      </c>
    </row>
    <row r="158" spans="6:11" x14ac:dyDescent="0.25">
      <c r="F158" t="s">
        <v>20</v>
      </c>
      <c r="G158">
        <v>1</v>
      </c>
      <c r="H158" t="s">
        <v>7</v>
      </c>
      <c r="I158" s="13">
        <v>14</v>
      </c>
      <c r="J158" s="13">
        <v>9</v>
      </c>
      <c r="K158">
        <f t="shared" si="9"/>
        <v>8.2462112512353212</v>
      </c>
    </row>
    <row r="159" spans="6:11" x14ac:dyDescent="0.25">
      <c r="H159" t="s">
        <v>8</v>
      </c>
      <c r="I159" s="10">
        <v>8</v>
      </c>
      <c r="J159" s="10">
        <v>2</v>
      </c>
      <c r="K159">
        <f t="shared" si="9"/>
        <v>9.2195444572928871</v>
      </c>
    </row>
    <row r="160" spans="6:11" x14ac:dyDescent="0.25">
      <c r="H160" t="s">
        <v>12</v>
      </c>
      <c r="I160" s="9">
        <f>(11.25*8+6)/9</f>
        <v>10.666666666666666</v>
      </c>
      <c r="J160" s="9">
        <f>(10.25*8+11)/9</f>
        <v>10.333333333333334</v>
      </c>
      <c r="K160">
        <f t="shared" si="9"/>
        <v>4.7140452079103161</v>
      </c>
    </row>
    <row r="161" spans="6:11" x14ac:dyDescent="0.25">
      <c r="H161" t="s">
        <v>13</v>
      </c>
      <c r="I161" s="4">
        <f>(3*4+2)/5</f>
        <v>2.8</v>
      </c>
      <c r="J161" s="4">
        <f>(4*2.5+2)/5</f>
        <v>2.4</v>
      </c>
      <c r="K161">
        <f t="shared" si="9"/>
        <v>9.1760557975635688</v>
      </c>
    </row>
    <row r="162" spans="6:11" x14ac:dyDescent="0.25">
      <c r="H162" t="s">
        <v>14</v>
      </c>
      <c r="I162" s="10">
        <v>8</v>
      </c>
      <c r="J162" s="10">
        <v>2</v>
      </c>
      <c r="K162">
        <f t="shared" si="9"/>
        <v>9.2195444572928871</v>
      </c>
    </row>
    <row r="166" spans="6:11" x14ac:dyDescent="0.25">
      <c r="I166" t="s">
        <v>0</v>
      </c>
      <c r="J166" t="s">
        <v>1</v>
      </c>
    </row>
    <row r="167" spans="6:11" x14ac:dyDescent="0.25">
      <c r="H167" t="s">
        <v>2</v>
      </c>
      <c r="I167" s="4">
        <v>2</v>
      </c>
      <c r="J167" s="4">
        <v>2</v>
      </c>
      <c r="K167">
        <f>SQRT(($I$141-I167)^2+($J$141-J167)^2)</f>
        <v>11.180339887498949</v>
      </c>
    </row>
    <row r="168" spans="6:11" x14ac:dyDescent="0.25">
      <c r="H168" t="s">
        <v>3</v>
      </c>
      <c r="I168" s="9">
        <v>6</v>
      </c>
      <c r="J168" s="9">
        <v>11</v>
      </c>
      <c r="K168">
        <f t="shared" ref="K168:K176" si="10">SQRT(($I$141-I168)^2+($J$141-J168)^2)</f>
        <v>7.2111025509279782</v>
      </c>
    </row>
    <row r="169" spans="6:11" x14ac:dyDescent="0.25">
      <c r="H169" t="s">
        <v>4</v>
      </c>
      <c r="I169" s="9">
        <v>12</v>
      </c>
      <c r="J169" s="9">
        <v>7</v>
      </c>
      <c r="K169">
        <f t="shared" si="10"/>
        <v>0</v>
      </c>
    </row>
    <row r="170" spans="6:11" x14ac:dyDescent="0.25">
      <c r="F170" t="s">
        <v>18</v>
      </c>
      <c r="G170">
        <v>10</v>
      </c>
      <c r="H170" t="s">
        <v>5</v>
      </c>
      <c r="I170" s="13">
        <v>4</v>
      </c>
      <c r="J170" s="13">
        <v>3</v>
      </c>
      <c r="K170">
        <f t="shared" si="10"/>
        <v>8.9442719099991592</v>
      </c>
    </row>
    <row r="171" spans="6:11" x14ac:dyDescent="0.25">
      <c r="F171" t="s">
        <v>19</v>
      </c>
      <c r="G171">
        <v>5</v>
      </c>
      <c r="H171" t="s">
        <v>6</v>
      </c>
      <c r="I171" s="13">
        <v>13</v>
      </c>
      <c r="J171" s="13">
        <v>14</v>
      </c>
      <c r="K171">
        <f t="shared" si="10"/>
        <v>7.0710678118654755</v>
      </c>
    </row>
    <row r="172" spans="6:11" x14ac:dyDescent="0.25">
      <c r="F172" t="s">
        <v>20</v>
      </c>
      <c r="G172">
        <v>1</v>
      </c>
      <c r="H172" t="s">
        <v>7</v>
      </c>
      <c r="I172" s="13">
        <v>14</v>
      </c>
      <c r="J172" s="13">
        <v>9</v>
      </c>
      <c r="K172">
        <f t="shared" si="10"/>
        <v>2.8284271247461903</v>
      </c>
    </row>
    <row r="173" spans="6:11" x14ac:dyDescent="0.25">
      <c r="H173" t="s">
        <v>8</v>
      </c>
      <c r="I173" s="10">
        <v>8</v>
      </c>
      <c r="J173" s="10">
        <v>2</v>
      </c>
      <c r="K173">
        <f t="shared" si="10"/>
        <v>6.4031242374328485</v>
      </c>
    </row>
    <row r="174" spans="6:11" x14ac:dyDescent="0.25">
      <c r="H174" t="s">
        <v>12</v>
      </c>
      <c r="I174" s="9">
        <f>(10.67*9+12)/10</f>
        <v>10.803000000000001</v>
      </c>
      <c r="J174" s="9">
        <f>(10.33*9+7)/10</f>
        <v>9.9969999999999999</v>
      </c>
      <c r="K174">
        <f t="shared" si="10"/>
        <v>3.22719971492314</v>
      </c>
    </row>
    <row r="175" spans="6:11" x14ac:dyDescent="0.25">
      <c r="H175" t="s">
        <v>13</v>
      </c>
      <c r="I175" s="4">
        <f>(3*4+2)/5</f>
        <v>2.8</v>
      </c>
      <c r="J175" s="4">
        <f>(4*2.5+2)/5</f>
        <v>2.4</v>
      </c>
      <c r="K175">
        <f t="shared" si="10"/>
        <v>10.285912696499032</v>
      </c>
    </row>
    <row r="176" spans="6:11" x14ac:dyDescent="0.25">
      <c r="H176" t="s">
        <v>14</v>
      </c>
      <c r="I176" s="10">
        <v>8</v>
      </c>
      <c r="J176" s="10">
        <v>2</v>
      </c>
      <c r="K176">
        <f t="shared" si="10"/>
        <v>6.4031242374328485</v>
      </c>
    </row>
    <row r="179" spans="6:11" x14ac:dyDescent="0.25">
      <c r="I179" t="s">
        <v>0</v>
      </c>
      <c r="J179" t="s">
        <v>1</v>
      </c>
    </row>
    <row r="180" spans="6:11" x14ac:dyDescent="0.25">
      <c r="H180" t="s">
        <v>2</v>
      </c>
      <c r="I180" s="4">
        <v>2</v>
      </c>
      <c r="J180" s="4">
        <v>2</v>
      </c>
      <c r="K180">
        <f>SQRT(($I$142-I180)^2+($J$142-J180)^2)</f>
        <v>2.2360679774997898</v>
      </c>
    </row>
    <row r="181" spans="6:11" x14ac:dyDescent="0.25">
      <c r="H181" t="s">
        <v>3</v>
      </c>
      <c r="I181" s="9">
        <v>6</v>
      </c>
      <c r="J181" s="9">
        <v>11</v>
      </c>
      <c r="K181">
        <f t="shared" ref="K181:K189" si="11">SQRT(($I$142-I181)^2+($J$142-J181)^2)</f>
        <v>8.2462112512353212</v>
      </c>
    </row>
    <row r="182" spans="6:11" x14ac:dyDescent="0.25">
      <c r="F182" t="s">
        <v>18</v>
      </c>
      <c r="G182">
        <v>10</v>
      </c>
      <c r="H182" t="s">
        <v>4</v>
      </c>
      <c r="I182" s="9">
        <v>12</v>
      </c>
      <c r="J182" s="9">
        <v>7</v>
      </c>
      <c r="K182">
        <f t="shared" si="11"/>
        <v>8.9442719099991592</v>
      </c>
    </row>
    <row r="183" spans="6:11" x14ac:dyDescent="0.25">
      <c r="F183" t="s">
        <v>19</v>
      </c>
      <c r="G183">
        <v>6</v>
      </c>
      <c r="H183" t="s">
        <v>5</v>
      </c>
      <c r="I183" s="4">
        <v>4</v>
      </c>
      <c r="J183" s="4">
        <v>3</v>
      </c>
      <c r="K183">
        <f t="shared" si="11"/>
        <v>0</v>
      </c>
    </row>
    <row r="184" spans="6:11" x14ac:dyDescent="0.25">
      <c r="F184" t="s">
        <v>20</v>
      </c>
      <c r="G184">
        <v>1</v>
      </c>
      <c r="H184" t="s">
        <v>6</v>
      </c>
      <c r="I184" s="13">
        <v>13</v>
      </c>
      <c r="J184" s="13">
        <v>14</v>
      </c>
      <c r="K184">
        <f t="shared" si="11"/>
        <v>14.212670403551895</v>
      </c>
    </row>
    <row r="185" spans="6:11" x14ac:dyDescent="0.25">
      <c r="H185" t="s">
        <v>7</v>
      </c>
      <c r="I185" s="13">
        <v>14</v>
      </c>
      <c r="J185" s="13">
        <v>9</v>
      </c>
      <c r="K185">
        <f t="shared" si="11"/>
        <v>11.661903789690601</v>
      </c>
    </row>
    <row r="186" spans="6:11" x14ac:dyDescent="0.25">
      <c r="H186" t="s">
        <v>8</v>
      </c>
      <c r="I186" s="10">
        <v>8</v>
      </c>
      <c r="J186" s="10">
        <v>2</v>
      </c>
      <c r="K186">
        <f t="shared" si="11"/>
        <v>4.1231056256176606</v>
      </c>
    </row>
    <row r="187" spans="6:11" x14ac:dyDescent="0.25">
      <c r="H187" t="s">
        <v>12</v>
      </c>
      <c r="I187" s="9">
        <f>(10.67*9+12)/10</f>
        <v>10.803000000000001</v>
      </c>
      <c r="J187" s="9">
        <f>(10.33*9+7)/10</f>
        <v>9.9969999999999999</v>
      </c>
      <c r="K187">
        <f t="shared" si="11"/>
        <v>9.7590377599433449</v>
      </c>
    </row>
    <row r="188" spans="6:11" x14ac:dyDescent="0.25">
      <c r="H188" t="s">
        <v>13</v>
      </c>
      <c r="I188" s="4">
        <f>(2.8*5+4)/6</f>
        <v>3</v>
      </c>
      <c r="J188" s="4">
        <f>(5*2.4+3)/6</f>
        <v>2.5</v>
      </c>
      <c r="K188">
        <f t="shared" si="11"/>
        <v>1.1180339887498949</v>
      </c>
    </row>
    <row r="189" spans="6:11" x14ac:dyDescent="0.25">
      <c r="H189" t="s">
        <v>14</v>
      </c>
      <c r="I189" s="10">
        <v>8</v>
      </c>
      <c r="J189" s="10">
        <v>2</v>
      </c>
      <c r="K189">
        <f t="shared" si="11"/>
        <v>4.1231056256176606</v>
      </c>
    </row>
    <row r="191" spans="6:11" x14ac:dyDescent="0.25">
      <c r="I191" t="s">
        <v>0</v>
      </c>
      <c r="J191" t="s">
        <v>1</v>
      </c>
    </row>
    <row r="192" spans="6:11" x14ac:dyDescent="0.25">
      <c r="H192" t="s">
        <v>2</v>
      </c>
      <c r="I192" s="4">
        <v>2</v>
      </c>
      <c r="J192" s="4">
        <v>2</v>
      </c>
      <c r="K192">
        <f>SQRT(($I$143-I192)^2+($J$143-J192)^2)</f>
        <v>16.278820596099706</v>
      </c>
    </row>
    <row r="193" spans="6:11" x14ac:dyDescent="0.25">
      <c r="H193" t="s">
        <v>3</v>
      </c>
      <c r="I193" s="9">
        <v>6</v>
      </c>
      <c r="J193" s="9">
        <v>11</v>
      </c>
      <c r="K193">
        <f t="shared" ref="K193:K201" si="12">SQRT(($I$143-I193)^2+($J$143-J193)^2)</f>
        <v>7.6157731058639087</v>
      </c>
    </row>
    <row r="194" spans="6:11" x14ac:dyDescent="0.25">
      <c r="F194" t="s">
        <v>18</v>
      </c>
      <c r="G194">
        <v>11</v>
      </c>
      <c r="H194" t="s">
        <v>4</v>
      </c>
      <c r="I194" s="9">
        <v>12</v>
      </c>
      <c r="J194" s="9">
        <v>7</v>
      </c>
      <c r="K194">
        <f t="shared" si="12"/>
        <v>7.0710678118654755</v>
      </c>
    </row>
    <row r="195" spans="6:11" x14ac:dyDescent="0.25">
      <c r="F195" t="s">
        <v>19</v>
      </c>
      <c r="G195">
        <v>6</v>
      </c>
      <c r="H195" t="s">
        <v>5</v>
      </c>
      <c r="I195" s="4">
        <v>4</v>
      </c>
      <c r="J195" s="4">
        <v>3</v>
      </c>
      <c r="K195">
        <f t="shared" si="12"/>
        <v>14.212670403551895</v>
      </c>
    </row>
    <row r="196" spans="6:11" x14ac:dyDescent="0.25">
      <c r="F196" t="s">
        <v>20</v>
      </c>
      <c r="G196">
        <v>1</v>
      </c>
      <c r="H196" t="s">
        <v>6</v>
      </c>
      <c r="I196" s="9">
        <v>13</v>
      </c>
      <c r="J196" s="9">
        <v>14</v>
      </c>
      <c r="K196">
        <f t="shared" si="12"/>
        <v>0</v>
      </c>
    </row>
    <row r="197" spans="6:11" x14ac:dyDescent="0.25">
      <c r="H197" t="s">
        <v>7</v>
      </c>
      <c r="I197" s="13">
        <v>14</v>
      </c>
      <c r="J197" s="13">
        <v>9</v>
      </c>
      <c r="K197">
        <f t="shared" si="12"/>
        <v>5.0990195135927845</v>
      </c>
    </row>
    <row r="198" spans="6:11" x14ac:dyDescent="0.25">
      <c r="H198" t="s">
        <v>8</v>
      </c>
      <c r="I198" s="10">
        <v>8</v>
      </c>
      <c r="J198" s="10">
        <v>2</v>
      </c>
      <c r="K198">
        <f t="shared" si="12"/>
        <v>13</v>
      </c>
    </row>
    <row r="199" spans="6:11" x14ac:dyDescent="0.25">
      <c r="H199" t="s">
        <v>12</v>
      </c>
      <c r="I199" s="9">
        <f>(10.8*10+13)/11</f>
        <v>11</v>
      </c>
      <c r="J199" s="9">
        <f>(10*10+14)/11</f>
        <v>10.363636363636363</v>
      </c>
      <c r="K199">
        <f t="shared" si="12"/>
        <v>4.1500771674593917</v>
      </c>
    </row>
    <row r="200" spans="6:11" x14ac:dyDescent="0.25">
      <c r="H200" t="s">
        <v>13</v>
      </c>
      <c r="I200" s="4">
        <f>(2.8*5+4)/6</f>
        <v>3</v>
      </c>
      <c r="J200" s="4">
        <f>(5*2.4+3)/6</f>
        <v>2.5</v>
      </c>
      <c r="K200">
        <f t="shared" si="12"/>
        <v>15.239750654128171</v>
      </c>
    </row>
    <row r="201" spans="6:11" x14ac:dyDescent="0.25">
      <c r="H201" t="s">
        <v>14</v>
      </c>
      <c r="I201" s="10">
        <v>8</v>
      </c>
      <c r="J201" s="10">
        <v>2</v>
      </c>
      <c r="K201">
        <f t="shared" si="12"/>
        <v>13</v>
      </c>
    </row>
    <row r="206" spans="6:11" x14ac:dyDescent="0.25">
      <c r="I206" t="s">
        <v>0</v>
      </c>
      <c r="J206" t="s">
        <v>1</v>
      </c>
    </row>
    <row r="207" spans="6:11" x14ac:dyDescent="0.25">
      <c r="H207" t="s">
        <v>2</v>
      </c>
      <c r="I207" s="4">
        <v>2</v>
      </c>
      <c r="J207" s="4">
        <v>2</v>
      </c>
      <c r="K207">
        <f>SQRT(($I$144-I207)^2+($J$144-J207)^2)</f>
        <v>13.892443989449804</v>
      </c>
    </row>
    <row r="208" spans="6:11" x14ac:dyDescent="0.25">
      <c r="H208" t="s">
        <v>3</v>
      </c>
      <c r="I208" s="9">
        <v>6</v>
      </c>
      <c r="J208" s="9">
        <v>11</v>
      </c>
      <c r="K208">
        <f t="shared" ref="K208:K216" si="13">SQRT(($I$144-I208)^2+($J$144-J208)^2)</f>
        <v>8.2462112512353212</v>
      </c>
    </row>
    <row r="209" spans="6:11" x14ac:dyDescent="0.25">
      <c r="H209" t="s">
        <v>4</v>
      </c>
      <c r="I209" s="9">
        <v>12</v>
      </c>
      <c r="J209" s="9">
        <v>7</v>
      </c>
      <c r="K209">
        <f t="shared" si="13"/>
        <v>2.8284271247461903</v>
      </c>
    </row>
    <row r="210" spans="6:11" x14ac:dyDescent="0.25">
      <c r="F210" t="s">
        <v>18</v>
      </c>
      <c r="G210">
        <v>12</v>
      </c>
      <c r="H210" t="s">
        <v>5</v>
      </c>
      <c r="I210" s="4">
        <v>4</v>
      </c>
      <c r="J210" s="4">
        <v>3</v>
      </c>
      <c r="K210">
        <f t="shared" si="13"/>
        <v>11.661903789690601</v>
      </c>
    </row>
    <row r="211" spans="6:11" x14ac:dyDescent="0.25">
      <c r="F211" t="s">
        <v>19</v>
      </c>
      <c r="G211">
        <v>6</v>
      </c>
      <c r="H211" t="s">
        <v>6</v>
      </c>
      <c r="I211" s="9">
        <v>13</v>
      </c>
      <c r="J211" s="9">
        <v>14</v>
      </c>
      <c r="K211">
        <f t="shared" si="13"/>
        <v>5.0990195135927845</v>
      </c>
    </row>
    <row r="212" spans="6:11" x14ac:dyDescent="0.25">
      <c r="F212" t="s">
        <v>20</v>
      </c>
      <c r="G212">
        <v>1</v>
      </c>
      <c r="H212" t="s">
        <v>7</v>
      </c>
      <c r="I212" s="9">
        <v>14</v>
      </c>
      <c r="J212" s="9">
        <v>9</v>
      </c>
      <c r="K212">
        <f t="shared" si="13"/>
        <v>0</v>
      </c>
    </row>
    <row r="213" spans="6:11" x14ac:dyDescent="0.25">
      <c r="H213" t="s">
        <v>8</v>
      </c>
      <c r="I213" s="10">
        <v>8</v>
      </c>
      <c r="J213" s="10">
        <v>2</v>
      </c>
      <c r="K213">
        <f t="shared" si="13"/>
        <v>9.2195444572928871</v>
      </c>
    </row>
    <row r="214" spans="6:11" x14ac:dyDescent="0.25">
      <c r="H214" t="s">
        <v>12</v>
      </c>
      <c r="I214" s="9">
        <f>(11*11+14)/12</f>
        <v>11.25</v>
      </c>
      <c r="J214" s="9">
        <f>(10.36*11+9)/12</f>
        <v>10.246666666666666</v>
      </c>
      <c r="K214">
        <f t="shared" si="13"/>
        <v>3.0193836751525596</v>
      </c>
    </row>
    <row r="215" spans="6:11" x14ac:dyDescent="0.25">
      <c r="H215" t="s">
        <v>13</v>
      </c>
      <c r="I215" s="4">
        <f>(2.8*5+4)/6</f>
        <v>3</v>
      </c>
      <c r="J215" s="4">
        <f>(5*2.4+3)/6</f>
        <v>2.5</v>
      </c>
      <c r="K215">
        <f t="shared" si="13"/>
        <v>12.776932339180638</v>
      </c>
    </row>
    <row r="216" spans="6:11" x14ac:dyDescent="0.25">
      <c r="H216" t="s">
        <v>14</v>
      </c>
      <c r="I216" s="10">
        <v>8</v>
      </c>
      <c r="J216" s="10">
        <v>2</v>
      </c>
      <c r="K216">
        <f t="shared" si="13"/>
        <v>9.2195444572928871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70" zoomScaleNormal="70" workbookViewId="0">
      <selection activeCell="S20" sqref="S20"/>
    </sheetView>
  </sheetViews>
  <sheetFormatPr defaultRowHeight="15" x14ac:dyDescent="0.25"/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 s="2">
        <v>1</v>
      </c>
      <c r="B2" s="1">
        <f ca="1">SQRT(SUM(($B$3-$B2)^2,($C$3-$C2)^2))</f>
        <v>0</v>
      </c>
      <c r="C2" s="1">
        <f ca="1">SQRT(SUM(($B$4-$B2)^2,($C$4-$C2)^2))</f>
        <v>9.8488578017961039</v>
      </c>
      <c r="D2" s="1">
        <f ca="1">SQRT(SUM(($B$5-$B2)^2,($C$5-$C2)^2))</f>
        <v>11.180339887498949</v>
      </c>
      <c r="E2" s="1">
        <f ca="1">SQRT(SUM(($B$6-$B2)^2,($C$6-$C2)^2))</f>
        <v>2.2360679774997898</v>
      </c>
      <c r="F2" s="1">
        <f ca="1">SQRT(SUM(($B$7-$B2)^2,($C$7-$C2)^2))</f>
        <v>16.278820596099706</v>
      </c>
      <c r="G2" s="1">
        <f ca="1">SQRT(SUM(($B$8-$B2)^2,($C$8-$C2)^2))</f>
        <v>13.892443989449804</v>
      </c>
      <c r="H2" s="1">
        <f ca="1">SQRT(SUM(($B$9-$B2)^2,($C$9-$C2)^2))</f>
        <v>6</v>
      </c>
    </row>
    <row r="3" spans="1:8" x14ac:dyDescent="0.25">
      <c r="A3" s="2">
        <v>2</v>
      </c>
      <c r="B3" s="1">
        <f t="shared" ref="B3:B8" ca="1" si="0">SQRT(SUM(($B$3-$B3)^2,($C$3-$C3)^2))</f>
        <v>9.8488578017961039</v>
      </c>
      <c r="C3" s="1">
        <f t="shared" ref="C3:C8" ca="1" si="1">SQRT(SUM(($B$4-$B3)^2,($C$4-$C3)^2))</f>
        <v>0</v>
      </c>
      <c r="D3" s="1">
        <f t="shared" ref="D3:D8" ca="1" si="2">SQRT(SUM(($B$5-$B3)^2,($C$5-$C3)^2))</f>
        <v>7.2111025509279782</v>
      </c>
      <c r="E3" s="1">
        <f t="shared" ref="E3:E8" ca="1" si="3">SQRT(SUM(($B$6-$B3)^2,($C$6-$C3)^2))</f>
        <v>8.2462112512353212</v>
      </c>
      <c r="F3" s="1">
        <f t="shared" ref="F3:F8" ca="1" si="4">SQRT(SUM(($B$7-$B3)^2,($C$7-$C3)^2))</f>
        <v>7.6157731058639087</v>
      </c>
      <c r="G3" s="1">
        <f t="shared" ref="G3:G8" ca="1" si="5">SQRT(SUM(($B$8-$B3)^2,($C$8-$C3)^2))</f>
        <v>8.2462112512353212</v>
      </c>
      <c r="H3" s="1">
        <f t="shared" ref="H3:H8" ca="1" si="6">SQRT(SUM(($B$9-$B3)^2,($C$9-$C3)^2))</f>
        <v>9.2195444572928871</v>
      </c>
    </row>
    <row r="4" spans="1:8" x14ac:dyDescent="0.25">
      <c r="A4" s="2">
        <v>3</v>
      </c>
      <c r="B4" s="1">
        <f t="shared" ca="1" si="0"/>
        <v>11.180339887498949</v>
      </c>
      <c r="C4" s="1">
        <f t="shared" ca="1" si="1"/>
        <v>7.2111025509279782</v>
      </c>
      <c r="D4" s="1">
        <f t="shared" ca="1" si="2"/>
        <v>0</v>
      </c>
      <c r="E4" s="1">
        <f t="shared" ca="1" si="3"/>
        <v>8.9442719099991592</v>
      </c>
      <c r="F4" s="1">
        <f t="shared" ca="1" si="4"/>
        <v>7.0710678118654755</v>
      </c>
      <c r="G4" s="1">
        <f t="shared" ca="1" si="5"/>
        <v>2.8284271247461903</v>
      </c>
      <c r="H4" s="1">
        <f t="shared" ca="1" si="6"/>
        <v>6.4031242374328485</v>
      </c>
    </row>
    <row r="5" spans="1:8" x14ac:dyDescent="0.25">
      <c r="A5" s="2">
        <v>4</v>
      </c>
      <c r="B5" s="3">
        <f t="shared" ca="1" si="0"/>
        <v>2.2360679774997898</v>
      </c>
      <c r="C5" s="1">
        <f t="shared" ca="1" si="1"/>
        <v>8.2462112512353212</v>
      </c>
      <c r="D5" s="1">
        <f t="shared" ca="1" si="2"/>
        <v>8.9442719099991592</v>
      </c>
      <c r="E5" s="1">
        <f t="shared" ca="1" si="3"/>
        <v>0</v>
      </c>
      <c r="F5" s="1">
        <f t="shared" ca="1" si="4"/>
        <v>14.212670403551895</v>
      </c>
      <c r="G5" s="1">
        <f t="shared" ca="1" si="5"/>
        <v>11.661903789690601</v>
      </c>
      <c r="H5" s="1">
        <f t="shared" ca="1" si="6"/>
        <v>4.1231056256176606</v>
      </c>
    </row>
    <row r="6" spans="1:8" x14ac:dyDescent="0.25">
      <c r="A6" s="2">
        <v>5</v>
      </c>
      <c r="B6" s="1">
        <f t="shared" ca="1" si="0"/>
        <v>16.278820596099706</v>
      </c>
      <c r="C6" s="1">
        <f t="shared" ca="1" si="1"/>
        <v>7.6157731058639087</v>
      </c>
      <c r="D6" s="1">
        <f t="shared" ca="1" si="2"/>
        <v>7.0710678118654755</v>
      </c>
      <c r="E6" s="1">
        <f t="shared" ca="1" si="3"/>
        <v>14.212670403551895</v>
      </c>
      <c r="F6" s="1">
        <f t="shared" ca="1" si="4"/>
        <v>0</v>
      </c>
      <c r="G6" s="1">
        <f t="shared" ca="1" si="5"/>
        <v>5.0990195135927845</v>
      </c>
      <c r="H6" s="1">
        <f ca="1">SQRT(SUM(($B$9-$B6)^2,($C$9-$C6)^2))</f>
        <v>0</v>
      </c>
    </row>
    <row r="7" spans="1:8" x14ac:dyDescent="0.25">
      <c r="A7" s="2">
        <v>6</v>
      </c>
      <c r="B7" s="1">
        <f t="shared" ca="1" si="0"/>
        <v>13.892443989449804</v>
      </c>
      <c r="C7" s="1">
        <f t="shared" ca="1" si="1"/>
        <v>8.2462112512353212</v>
      </c>
      <c r="D7" s="1">
        <f t="shared" ca="1" si="2"/>
        <v>2.8284271247461903</v>
      </c>
      <c r="E7" s="1">
        <f t="shared" ca="1" si="3"/>
        <v>11.661903789690601</v>
      </c>
      <c r="F7" s="1">
        <f t="shared" ca="1" si="4"/>
        <v>5.0990195135927845</v>
      </c>
      <c r="G7" s="1">
        <f t="shared" ca="1" si="5"/>
        <v>0</v>
      </c>
      <c r="H7" s="1">
        <f t="shared" ca="1" si="6"/>
        <v>9.2195444572928871</v>
      </c>
    </row>
    <row r="8" spans="1:8" x14ac:dyDescent="0.25">
      <c r="A8" s="2">
        <v>7</v>
      </c>
      <c r="B8" s="1">
        <f t="shared" ca="1" si="0"/>
        <v>6</v>
      </c>
      <c r="C8" s="1">
        <f t="shared" ca="1" si="1"/>
        <v>9.2195444572928871</v>
      </c>
      <c r="D8" s="1">
        <f t="shared" ca="1" si="2"/>
        <v>6.4031242374328485</v>
      </c>
      <c r="E8" s="1">
        <f t="shared" ca="1" si="3"/>
        <v>4.1231056256176606</v>
      </c>
      <c r="F8" s="1">
        <f t="shared" ca="1" si="4"/>
        <v>13</v>
      </c>
      <c r="G8" s="1">
        <f t="shared" ca="1" si="5"/>
        <v>9.2195444572928871</v>
      </c>
      <c r="H8" s="1">
        <f t="shared" ca="1" si="6"/>
        <v>0</v>
      </c>
    </row>
    <row r="18" spans="1:7" x14ac:dyDescent="0.25">
      <c r="B18" s="2">
        <v>14</v>
      </c>
      <c r="C18" s="2">
        <v>2</v>
      </c>
      <c r="D18" s="2">
        <v>3</v>
      </c>
      <c r="E18" s="2">
        <v>5</v>
      </c>
      <c r="F18" s="2">
        <v>6</v>
      </c>
      <c r="G18" s="2">
        <v>7</v>
      </c>
    </row>
    <row r="19" spans="1:7" x14ac:dyDescent="0.25">
      <c r="A19" s="2">
        <v>14</v>
      </c>
      <c r="B19" s="1">
        <v>0</v>
      </c>
      <c r="C19" s="1">
        <v>8.25</v>
      </c>
      <c r="D19" s="1">
        <v>8.94</v>
      </c>
      <c r="E19" s="1">
        <v>14.21</v>
      </c>
      <c r="F19" s="1">
        <v>11.66</v>
      </c>
      <c r="G19" s="1">
        <v>4.12</v>
      </c>
    </row>
    <row r="20" spans="1:7" x14ac:dyDescent="0.25">
      <c r="A20" s="2">
        <v>2</v>
      </c>
      <c r="B20" s="1">
        <v>8.25</v>
      </c>
      <c r="C20" s="1">
        <v>0</v>
      </c>
      <c r="D20" s="1">
        <v>7.21</v>
      </c>
      <c r="E20" s="1">
        <f t="shared" ref="E20" ca="1" si="7">SQRT(SUM(($B$7-$B20)^2,($C$7-$C20)^2))</f>
        <v>7.6157731058639087</v>
      </c>
      <c r="F20" s="1">
        <f t="shared" ref="F20" ca="1" si="8">SQRT(SUM(($B$8-$B20)^2,($C$8-$C20)^2))</f>
        <v>8.2462112512353212</v>
      </c>
      <c r="G20" s="1">
        <v>9.2200000000000006</v>
      </c>
    </row>
    <row r="21" spans="1:7" x14ac:dyDescent="0.25">
      <c r="A21" s="2">
        <v>3</v>
      </c>
      <c r="B21" s="1">
        <v>8.94</v>
      </c>
      <c r="C21" s="1">
        <v>7.21</v>
      </c>
      <c r="D21" s="1">
        <v>0</v>
      </c>
      <c r="E21" s="1">
        <v>7.0710678118654755</v>
      </c>
      <c r="F21" s="3">
        <v>2.8284271247461903</v>
      </c>
      <c r="G21" s="1">
        <v>6.4031242374328485</v>
      </c>
    </row>
    <row r="22" spans="1:7" x14ac:dyDescent="0.25">
      <c r="A22" s="2">
        <v>5</v>
      </c>
      <c r="B22" s="1">
        <v>14.21</v>
      </c>
      <c r="C22" s="1">
        <v>7.6157731058639087</v>
      </c>
      <c r="D22" s="1">
        <v>7.0710678118654755</v>
      </c>
      <c r="E22" s="1">
        <v>0</v>
      </c>
      <c r="F22" s="1">
        <v>5.0990195135927845</v>
      </c>
      <c r="G22" s="1">
        <v>13</v>
      </c>
    </row>
    <row r="23" spans="1:7" x14ac:dyDescent="0.25">
      <c r="A23" s="2">
        <v>6</v>
      </c>
      <c r="B23" s="1">
        <v>11.66</v>
      </c>
      <c r="C23" s="1">
        <v>8.2462112512353212</v>
      </c>
      <c r="D23" s="1">
        <v>2.8284271247461903</v>
      </c>
      <c r="E23" s="1">
        <v>5.0990195135927845</v>
      </c>
      <c r="F23" s="1">
        <v>0</v>
      </c>
      <c r="G23" s="1">
        <v>9.2195444572928871</v>
      </c>
    </row>
    <row r="24" spans="1:7" x14ac:dyDescent="0.25">
      <c r="A24" s="2">
        <v>7</v>
      </c>
      <c r="B24" s="1">
        <v>4.12</v>
      </c>
      <c r="C24" s="1">
        <v>9.2195444572928906</v>
      </c>
      <c r="D24" s="1">
        <v>6.4031242374328485</v>
      </c>
      <c r="E24" s="1">
        <v>13</v>
      </c>
      <c r="F24" s="1">
        <v>9.2195444572928871</v>
      </c>
      <c r="G24" s="1">
        <v>0</v>
      </c>
    </row>
    <row r="28" spans="1:7" x14ac:dyDescent="0.25">
      <c r="B28" s="2">
        <v>14</v>
      </c>
      <c r="C28" s="2">
        <v>2</v>
      </c>
      <c r="D28" s="2">
        <v>36</v>
      </c>
      <c r="E28" s="2">
        <v>5</v>
      </c>
      <c r="F28" s="2">
        <v>7</v>
      </c>
    </row>
    <row r="29" spans="1:7" x14ac:dyDescent="0.25">
      <c r="A29" s="2">
        <v>14</v>
      </c>
      <c r="B29">
        <v>0</v>
      </c>
      <c r="C29">
        <v>8.25</v>
      </c>
      <c r="D29">
        <v>8.94</v>
      </c>
      <c r="E29">
        <v>14.21</v>
      </c>
      <c r="F29" s="4">
        <v>4.12</v>
      </c>
    </row>
    <row r="30" spans="1:7" x14ac:dyDescent="0.25">
      <c r="A30" s="2">
        <v>2</v>
      </c>
      <c r="B30">
        <v>8.25</v>
      </c>
      <c r="C30">
        <v>0</v>
      </c>
      <c r="D30">
        <v>7.21</v>
      </c>
      <c r="E30">
        <v>7.62</v>
      </c>
      <c r="F30">
        <v>9.2200000000000006</v>
      </c>
    </row>
    <row r="31" spans="1:7" x14ac:dyDescent="0.25">
      <c r="A31" s="2">
        <v>36</v>
      </c>
      <c r="B31">
        <v>8.94</v>
      </c>
      <c r="C31">
        <v>7.21</v>
      </c>
      <c r="D31">
        <v>0</v>
      </c>
      <c r="E31">
        <v>5.0999999999999996</v>
      </c>
      <c r="F31">
        <v>6.4</v>
      </c>
    </row>
    <row r="32" spans="1:7" x14ac:dyDescent="0.25">
      <c r="A32" s="2">
        <v>5</v>
      </c>
      <c r="B32">
        <v>14.21</v>
      </c>
      <c r="C32">
        <v>7.62</v>
      </c>
      <c r="D32">
        <v>5.0999999999999996</v>
      </c>
      <c r="E32">
        <v>0</v>
      </c>
      <c r="F32">
        <v>13</v>
      </c>
    </row>
    <row r="33" spans="1:6" x14ac:dyDescent="0.25">
      <c r="A33" s="2">
        <v>7</v>
      </c>
      <c r="B33">
        <v>4.12</v>
      </c>
      <c r="C33">
        <v>9.2200000000000006</v>
      </c>
      <c r="D33">
        <v>6.4</v>
      </c>
      <c r="E33">
        <v>13</v>
      </c>
      <c r="F33">
        <v>0</v>
      </c>
    </row>
    <row r="36" spans="1:6" x14ac:dyDescent="0.25">
      <c r="B36" s="5">
        <v>147</v>
      </c>
      <c r="C36" s="5">
        <v>2</v>
      </c>
      <c r="D36" s="5">
        <v>36</v>
      </c>
      <c r="E36" s="5">
        <v>5</v>
      </c>
    </row>
    <row r="37" spans="1:6" x14ac:dyDescent="0.25">
      <c r="A37" s="5">
        <v>147</v>
      </c>
      <c r="B37">
        <v>0</v>
      </c>
      <c r="C37">
        <v>8.25</v>
      </c>
      <c r="D37">
        <v>6.4</v>
      </c>
      <c r="E37">
        <v>13</v>
      </c>
    </row>
    <row r="38" spans="1:6" x14ac:dyDescent="0.25">
      <c r="A38" s="5">
        <v>2</v>
      </c>
      <c r="B38">
        <v>8.25</v>
      </c>
      <c r="C38">
        <v>0</v>
      </c>
      <c r="D38">
        <v>7.21</v>
      </c>
      <c r="E38">
        <v>7.62</v>
      </c>
    </row>
    <row r="39" spans="1:6" x14ac:dyDescent="0.25">
      <c r="A39" s="5">
        <v>36</v>
      </c>
      <c r="B39">
        <v>6.4</v>
      </c>
      <c r="C39">
        <v>7.21</v>
      </c>
      <c r="D39">
        <v>0</v>
      </c>
      <c r="E39" s="4">
        <v>5.0999999999999996</v>
      </c>
    </row>
    <row r="40" spans="1:6" x14ac:dyDescent="0.25">
      <c r="A40" s="5">
        <v>5</v>
      </c>
      <c r="B40">
        <v>13</v>
      </c>
      <c r="C40">
        <v>7.62</v>
      </c>
      <c r="D40" s="4">
        <v>5.0999999999999996</v>
      </c>
      <c r="E40">
        <v>0</v>
      </c>
    </row>
    <row r="45" spans="1:6" x14ac:dyDescent="0.25">
      <c r="B45" s="5">
        <v>147</v>
      </c>
      <c r="C45" s="5">
        <v>356</v>
      </c>
      <c r="D45" s="5">
        <v>2</v>
      </c>
    </row>
    <row r="46" spans="1:6" x14ac:dyDescent="0.25">
      <c r="A46" s="5">
        <v>147</v>
      </c>
      <c r="B46">
        <v>0</v>
      </c>
      <c r="C46" s="4">
        <v>6.4</v>
      </c>
      <c r="D46">
        <v>8.25</v>
      </c>
    </row>
    <row r="47" spans="1:6" x14ac:dyDescent="0.25">
      <c r="A47" s="5">
        <v>356</v>
      </c>
      <c r="B47" s="4">
        <v>6.4</v>
      </c>
      <c r="C47">
        <v>0</v>
      </c>
      <c r="D47">
        <v>7.21</v>
      </c>
    </row>
    <row r="48" spans="1:6" x14ac:dyDescent="0.25">
      <c r="A48" s="5">
        <v>2</v>
      </c>
      <c r="B48">
        <v>8.25</v>
      </c>
      <c r="C48">
        <v>7.21</v>
      </c>
      <c r="D48">
        <v>0</v>
      </c>
    </row>
    <row r="50" spans="1:3" x14ac:dyDescent="0.25">
      <c r="B50" s="5">
        <v>134567</v>
      </c>
      <c r="C50" s="5">
        <v>2</v>
      </c>
    </row>
    <row r="51" spans="1:3" x14ac:dyDescent="0.25">
      <c r="A51" s="5">
        <v>134567</v>
      </c>
      <c r="B51">
        <v>0</v>
      </c>
      <c r="C51">
        <v>7.21</v>
      </c>
    </row>
    <row r="52" spans="1:3" x14ac:dyDescent="0.25">
      <c r="A52" s="5">
        <v>2</v>
      </c>
      <c r="B52">
        <v>7.21</v>
      </c>
      <c r="C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zoomScale="70" zoomScaleNormal="70" workbookViewId="0">
      <selection activeCell="D41" sqref="D41"/>
    </sheetView>
  </sheetViews>
  <sheetFormatPr defaultRowHeight="15" x14ac:dyDescent="0.25"/>
  <cols>
    <col min="3" max="3" width="11.42578125" bestFit="1" customWidth="1"/>
    <col min="4" max="4" width="10.42578125" bestFit="1" customWidth="1"/>
    <col min="5" max="8" width="11.42578125" bestFit="1" customWidth="1"/>
    <col min="9" max="9" width="10.42578125" bestFit="1" customWidth="1"/>
  </cols>
  <sheetData>
    <row r="2" spans="2:9" x14ac:dyDescent="0.25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</row>
    <row r="3" spans="2:9" x14ac:dyDescent="0.25">
      <c r="B3" s="5">
        <v>1</v>
      </c>
      <c r="C3" s="1">
        <v>0</v>
      </c>
      <c r="D3" s="1">
        <v>9.8488578017961039</v>
      </c>
      <c r="E3" s="1">
        <v>11.180339887498949</v>
      </c>
      <c r="F3" s="6">
        <v>2.2360679774997898</v>
      </c>
      <c r="G3" s="1">
        <v>16.278820596099706</v>
      </c>
      <c r="H3" s="1">
        <v>13.892443989449804</v>
      </c>
      <c r="I3" s="1">
        <v>6</v>
      </c>
    </row>
    <row r="4" spans="2:9" x14ac:dyDescent="0.25">
      <c r="B4" s="5">
        <v>2</v>
      </c>
      <c r="C4" s="1">
        <v>9.8488578017961039</v>
      </c>
      <c r="D4" s="1">
        <v>0</v>
      </c>
      <c r="E4" s="1">
        <v>7.2111025509279782</v>
      </c>
      <c r="F4" s="1">
        <v>8.2462112512353212</v>
      </c>
      <c r="G4" s="1">
        <v>7.6157731058639087</v>
      </c>
      <c r="H4" s="1">
        <v>8.2462112512353212</v>
      </c>
      <c r="I4" s="1">
        <v>9.2195444572928871</v>
      </c>
    </row>
    <row r="5" spans="2:9" x14ac:dyDescent="0.25">
      <c r="B5" s="5">
        <v>3</v>
      </c>
      <c r="C5" s="1">
        <v>11.180339887498949</v>
      </c>
      <c r="D5" s="1">
        <v>7.2111025509279782</v>
      </c>
      <c r="E5" s="1">
        <v>0</v>
      </c>
      <c r="F5" s="1">
        <v>8.9442719099991592</v>
      </c>
      <c r="G5" s="1">
        <v>7.0710678118654755</v>
      </c>
      <c r="H5" s="1">
        <v>2.8284271247461903</v>
      </c>
      <c r="I5" s="1">
        <v>6.4031242374328485</v>
      </c>
    </row>
    <row r="6" spans="2:9" x14ac:dyDescent="0.25">
      <c r="B6" s="5">
        <v>4</v>
      </c>
      <c r="C6" s="6">
        <v>2.2360679774997898</v>
      </c>
      <c r="D6" s="1">
        <v>8.2462112512353212</v>
      </c>
      <c r="E6" s="1">
        <v>8.9442719099991592</v>
      </c>
      <c r="F6" s="1">
        <v>0</v>
      </c>
      <c r="G6" s="1">
        <v>14.212670403551895</v>
      </c>
      <c r="H6" s="1">
        <v>11.661903789690601</v>
      </c>
      <c r="I6" s="1">
        <v>4.1231056256176606</v>
      </c>
    </row>
    <row r="7" spans="2:9" x14ac:dyDescent="0.25">
      <c r="B7" s="5">
        <v>5</v>
      </c>
      <c r="C7" s="1">
        <v>16.278820596099706</v>
      </c>
      <c r="D7" s="1">
        <v>7.6157731058639087</v>
      </c>
      <c r="E7" s="1">
        <v>7.0710678118654755</v>
      </c>
      <c r="F7" s="1">
        <v>14.212670403551895</v>
      </c>
      <c r="G7" s="1">
        <v>0</v>
      </c>
      <c r="H7" s="1">
        <v>5.0990195135927845</v>
      </c>
      <c r="I7" s="1">
        <v>13</v>
      </c>
    </row>
    <row r="8" spans="2:9" x14ac:dyDescent="0.25">
      <c r="B8" s="5">
        <v>6</v>
      </c>
      <c r="C8" s="1">
        <v>13.892443989449804</v>
      </c>
      <c r="D8" s="1">
        <v>8.2462112512353212</v>
      </c>
      <c r="E8" s="1">
        <v>2.8284271247461903</v>
      </c>
      <c r="F8" s="1">
        <v>11.661903789690601</v>
      </c>
      <c r="G8" s="1">
        <v>5.0990195135927845</v>
      </c>
      <c r="H8" s="1">
        <v>0</v>
      </c>
      <c r="I8" s="1">
        <v>9.2195444572928871</v>
      </c>
    </row>
    <row r="9" spans="2:9" x14ac:dyDescent="0.25">
      <c r="B9" s="5">
        <v>7</v>
      </c>
      <c r="C9" s="1">
        <v>6</v>
      </c>
      <c r="D9" s="1">
        <v>9.2195444572928871</v>
      </c>
      <c r="E9" s="1">
        <v>6.4031242374328485</v>
      </c>
      <c r="F9" s="1">
        <v>4.1231056256176606</v>
      </c>
      <c r="G9" s="1">
        <v>13</v>
      </c>
      <c r="H9" s="1">
        <v>9.2195444572928871</v>
      </c>
      <c r="I9" s="1">
        <v>0</v>
      </c>
    </row>
    <row r="16" spans="2:9" x14ac:dyDescent="0.25">
      <c r="C16" s="5">
        <v>14</v>
      </c>
      <c r="D16" s="5">
        <v>2</v>
      </c>
      <c r="E16" s="5">
        <v>3</v>
      </c>
      <c r="F16" s="5">
        <v>5</v>
      </c>
      <c r="G16" s="5">
        <v>6</v>
      </c>
      <c r="H16" s="5">
        <v>7</v>
      </c>
    </row>
    <row r="17" spans="2:8" x14ac:dyDescent="0.25">
      <c r="B17" s="5">
        <v>14</v>
      </c>
      <c r="C17" s="1">
        <v>0</v>
      </c>
      <c r="D17" s="1">
        <v>9.85</v>
      </c>
      <c r="E17" s="1">
        <v>11.18</v>
      </c>
      <c r="F17" s="1">
        <v>16.28</v>
      </c>
      <c r="G17" s="1">
        <v>13.89</v>
      </c>
      <c r="H17" s="1">
        <v>6</v>
      </c>
    </row>
    <row r="18" spans="2:8" x14ac:dyDescent="0.25">
      <c r="B18" s="5">
        <v>2</v>
      </c>
      <c r="C18" s="1">
        <v>9.85</v>
      </c>
      <c r="D18" s="1">
        <v>0</v>
      </c>
      <c r="E18" s="1">
        <v>7.21</v>
      </c>
      <c r="F18" s="1">
        <v>7.6157731058639087</v>
      </c>
      <c r="G18" s="1">
        <v>8.2462112512353212</v>
      </c>
      <c r="H18" s="1">
        <v>9.2200000000000006</v>
      </c>
    </row>
    <row r="19" spans="2:8" x14ac:dyDescent="0.25">
      <c r="B19" s="5">
        <v>3</v>
      </c>
      <c r="C19" s="1">
        <v>11.18</v>
      </c>
      <c r="D19" s="1">
        <v>7.21</v>
      </c>
      <c r="E19" s="1">
        <v>0</v>
      </c>
      <c r="F19" s="1">
        <v>7.0710678118654755</v>
      </c>
      <c r="G19" s="6">
        <v>2.8284271247461903</v>
      </c>
      <c r="H19" s="1">
        <v>6.4031242374328485</v>
      </c>
    </row>
    <row r="20" spans="2:8" x14ac:dyDescent="0.25">
      <c r="B20" s="5">
        <v>5</v>
      </c>
      <c r="C20" s="1">
        <v>16.28</v>
      </c>
      <c r="D20" s="1">
        <v>7.6157731058639087</v>
      </c>
      <c r="E20" s="1">
        <v>7.0710678118654755</v>
      </c>
      <c r="F20" s="1">
        <v>0</v>
      </c>
      <c r="G20" s="1">
        <v>5.0990195135927845</v>
      </c>
      <c r="H20" s="1">
        <v>13</v>
      </c>
    </row>
    <row r="21" spans="2:8" x14ac:dyDescent="0.25">
      <c r="B21" s="5">
        <v>6</v>
      </c>
      <c r="C21" s="1">
        <v>13.89</v>
      </c>
      <c r="D21" s="1">
        <v>8.2462112512353212</v>
      </c>
      <c r="E21" s="6">
        <v>2.8284271247461903</v>
      </c>
      <c r="F21" s="1">
        <v>5.0990195135927845</v>
      </c>
      <c r="G21" s="1">
        <v>0</v>
      </c>
      <c r="H21" s="1">
        <v>9.2195444572928871</v>
      </c>
    </row>
    <row r="22" spans="2:8" x14ac:dyDescent="0.25">
      <c r="B22" s="5">
        <v>7</v>
      </c>
      <c r="C22" s="1">
        <v>6</v>
      </c>
      <c r="D22" s="1">
        <v>9.2195444572928906</v>
      </c>
      <c r="E22" s="1">
        <v>6.4031242374328485</v>
      </c>
      <c r="F22" s="1">
        <v>13</v>
      </c>
      <c r="G22" s="1">
        <v>9.2195444572928871</v>
      </c>
      <c r="H22" s="1">
        <v>0</v>
      </c>
    </row>
    <row r="26" spans="2:8" x14ac:dyDescent="0.25">
      <c r="C26" s="7">
        <v>14</v>
      </c>
      <c r="D26" s="7">
        <v>2</v>
      </c>
      <c r="E26" s="7">
        <v>36</v>
      </c>
      <c r="F26" s="7">
        <v>5</v>
      </c>
      <c r="G26" s="7">
        <v>7</v>
      </c>
    </row>
    <row r="27" spans="2:8" x14ac:dyDescent="0.25">
      <c r="B27" s="7">
        <v>14</v>
      </c>
      <c r="C27">
        <v>0</v>
      </c>
      <c r="D27">
        <v>9.85</v>
      </c>
      <c r="E27">
        <v>13.89</v>
      </c>
      <c r="F27">
        <v>16.28</v>
      </c>
      <c r="G27" s="8">
        <v>6</v>
      </c>
    </row>
    <row r="28" spans="2:8" x14ac:dyDescent="0.25">
      <c r="B28" s="7">
        <v>2</v>
      </c>
      <c r="C28">
        <v>9.85</v>
      </c>
      <c r="D28">
        <v>0</v>
      </c>
      <c r="E28">
        <v>8.25</v>
      </c>
      <c r="F28">
        <v>7.62</v>
      </c>
      <c r="G28">
        <v>9.2200000000000006</v>
      </c>
    </row>
    <row r="29" spans="2:8" x14ac:dyDescent="0.25">
      <c r="B29" s="7">
        <v>36</v>
      </c>
      <c r="C29">
        <v>13.89</v>
      </c>
      <c r="D29">
        <v>8.25</v>
      </c>
      <c r="E29">
        <v>0</v>
      </c>
      <c r="F29">
        <v>7.07</v>
      </c>
      <c r="G29">
        <v>9.2200000000000006</v>
      </c>
    </row>
    <row r="30" spans="2:8" x14ac:dyDescent="0.25">
      <c r="B30" s="7">
        <v>5</v>
      </c>
      <c r="C30">
        <v>16.28</v>
      </c>
      <c r="D30">
        <v>7.62</v>
      </c>
      <c r="E30">
        <v>7.07</v>
      </c>
      <c r="F30">
        <v>0</v>
      </c>
      <c r="G30">
        <v>13</v>
      </c>
    </row>
    <row r="31" spans="2:8" x14ac:dyDescent="0.25">
      <c r="B31" s="7">
        <v>7</v>
      </c>
      <c r="C31" s="8">
        <v>6</v>
      </c>
      <c r="D31">
        <v>9.2200000000000006</v>
      </c>
      <c r="E31">
        <v>9.2200000000000006</v>
      </c>
      <c r="F31">
        <v>13</v>
      </c>
      <c r="G31">
        <v>0</v>
      </c>
    </row>
    <row r="34" spans="2:6" x14ac:dyDescent="0.25">
      <c r="C34" s="5">
        <v>147</v>
      </c>
      <c r="D34" s="5">
        <v>2</v>
      </c>
      <c r="E34" s="5">
        <v>36</v>
      </c>
      <c r="F34" s="5">
        <v>5</v>
      </c>
    </row>
    <row r="35" spans="2:6" x14ac:dyDescent="0.25">
      <c r="B35" s="5">
        <v>147</v>
      </c>
      <c r="C35">
        <v>0</v>
      </c>
      <c r="D35">
        <v>9.85</v>
      </c>
      <c r="E35">
        <v>13.89</v>
      </c>
      <c r="F35">
        <v>16.28</v>
      </c>
    </row>
    <row r="36" spans="2:6" x14ac:dyDescent="0.25">
      <c r="B36" s="5">
        <v>2</v>
      </c>
      <c r="C36">
        <v>9.85</v>
      </c>
      <c r="D36">
        <v>0</v>
      </c>
      <c r="E36">
        <v>8.25</v>
      </c>
      <c r="F36">
        <v>7.62</v>
      </c>
    </row>
    <row r="37" spans="2:6" x14ac:dyDescent="0.25">
      <c r="B37" s="5">
        <v>36</v>
      </c>
      <c r="C37">
        <v>13.89</v>
      </c>
      <c r="D37">
        <v>8.25</v>
      </c>
      <c r="E37">
        <v>0</v>
      </c>
      <c r="F37" s="4">
        <v>7.07</v>
      </c>
    </row>
    <row r="38" spans="2:6" x14ac:dyDescent="0.25">
      <c r="B38" s="5">
        <v>5</v>
      </c>
      <c r="C38">
        <v>16.28</v>
      </c>
      <c r="D38">
        <v>7.62</v>
      </c>
      <c r="E38" s="4">
        <v>7.07</v>
      </c>
      <c r="F38">
        <v>0</v>
      </c>
    </row>
    <row r="41" spans="2:6" x14ac:dyDescent="0.25">
      <c r="C41" s="7">
        <v>147</v>
      </c>
      <c r="D41" s="7">
        <v>356</v>
      </c>
      <c r="E41" s="7">
        <v>2</v>
      </c>
    </row>
    <row r="42" spans="2:6" x14ac:dyDescent="0.25">
      <c r="B42" s="7">
        <v>147</v>
      </c>
      <c r="C42">
        <v>0</v>
      </c>
      <c r="D42">
        <v>16.28</v>
      </c>
      <c r="E42">
        <v>9.85</v>
      </c>
    </row>
    <row r="43" spans="2:6" x14ac:dyDescent="0.25">
      <c r="B43" s="7">
        <v>356</v>
      </c>
      <c r="C43">
        <v>16.28</v>
      </c>
      <c r="D43">
        <v>0</v>
      </c>
      <c r="E43" s="4">
        <v>8.25</v>
      </c>
    </row>
    <row r="44" spans="2:6" x14ac:dyDescent="0.25">
      <c r="B44" s="7">
        <v>2</v>
      </c>
      <c r="C44">
        <v>9.85</v>
      </c>
      <c r="D44" s="4">
        <v>8.25</v>
      </c>
      <c r="E44">
        <v>0</v>
      </c>
    </row>
    <row r="46" spans="2:6" x14ac:dyDescent="0.25">
      <c r="C46" s="5">
        <v>147</v>
      </c>
      <c r="D46" s="5">
        <v>2356</v>
      </c>
    </row>
    <row r="47" spans="2:6" x14ac:dyDescent="0.25">
      <c r="B47" s="7">
        <v>147</v>
      </c>
      <c r="C47">
        <v>0</v>
      </c>
      <c r="D47">
        <v>16.28</v>
      </c>
    </row>
    <row r="48" spans="2:6" x14ac:dyDescent="0.25">
      <c r="B48" s="7">
        <v>2356</v>
      </c>
      <c r="C48">
        <v>16.28</v>
      </c>
      <c r="D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К средних</vt:lpstr>
      <vt:lpstr>одиночная связь</vt:lpstr>
      <vt:lpstr>Полная связь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2024-10-02T16:22:32Z</dcterms:modified>
</cp:coreProperties>
</file>