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I\Downloads\"/>
    </mc:Choice>
  </mc:AlternateContent>
  <xr:revisionPtr revIDLastSave="0" documentId="13_ncr:1_{9F8F4F4D-D221-4C4F-9B77-5CC4D6AEB772}" xr6:coauthVersionLast="47" xr6:coauthVersionMax="47" xr10:uidLastSave="{00000000-0000-0000-0000-000000000000}"/>
  <bookViews>
    <workbookView xWindow="-108" yWindow="-108" windowWidth="23256" windowHeight="12576" activeTab="7" xr2:uid="{695F70F7-7A7D-4CA4-895E-E3E0E85CB61D}"/>
  </bookViews>
  <sheets>
    <sheet name="Sheet1" sheetId="1" r:id="rId1"/>
    <sheet name="Sheet2" sheetId="2" r:id="rId2"/>
    <sheet name="Sheet3" sheetId="6" r:id="rId3"/>
    <sheet name="Sheet4" sheetId="8" r:id="rId4"/>
    <sheet name="Sheet5" sheetId="7" r:id="rId5"/>
    <sheet name="Sheet6" sheetId="3" r:id="rId6"/>
    <sheet name="Sheet7" sheetId="9" r:id="rId7"/>
    <sheet name="Sheet8" sheetId="10" r:id="rId8"/>
    <sheet name="Sheet9" sheetId="11" r:id="rId9"/>
  </sheets>
  <definedNames>
    <definedName name="_xlnm._FilterDatabase" localSheetId="7" hidden="1">Sheet8!$A$1:$B$11</definedName>
    <definedName name="_xlchart.v1.0" hidden="1">Sheet6!$A$6:$B$25</definedName>
    <definedName name="_xlchart.v1.1" hidden="1">Sheet6!$C$5</definedName>
    <definedName name="_xlchart.v1.2" hidden="1">Sheet6!$C$6:$C$25</definedName>
    <definedName name="_xlchart.v5.3" hidden="1">Sheet7!$A$1:$A$14</definedName>
    <definedName name="_xlchart.v5.4" hidden="1">Sheet7!$B$1:$B$14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O2" i="1"/>
  <c r="O3" i="1"/>
  <c r="O4" i="1"/>
  <c r="B14" i="9"/>
  <c r="B6" i="9"/>
  <c r="C15" i="8"/>
  <c r="D15" i="8"/>
  <c r="E15" i="8"/>
  <c r="F15" i="8"/>
  <c r="G15" i="8"/>
  <c r="H15" i="8"/>
  <c r="I15" i="8"/>
  <c r="J15" i="8"/>
  <c r="K15" i="8"/>
  <c r="L15" i="8"/>
  <c r="M15" i="8"/>
  <c r="B15" i="8"/>
  <c r="B6" i="7"/>
  <c r="B5" i="7" s="1"/>
  <c r="C31" i="9"/>
  <c r="B33" i="9"/>
  <c r="C30" i="9" s="1"/>
  <c r="C6" i="8"/>
  <c r="D6" i="8"/>
  <c r="E6" i="8"/>
  <c r="F6" i="8"/>
  <c r="G6" i="8"/>
  <c r="H6" i="8"/>
  <c r="I6" i="8"/>
  <c r="J6" i="8"/>
  <c r="K6" i="8"/>
  <c r="L6" i="8"/>
  <c r="M6" i="8"/>
  <c r="B6" i="8"/>
  <c r="C5" i="8"/>
  <c r="D5" i="8"/>
  <c r="E5" i="8"/>
  <c r="F5" i="8"/>
  <c r="G5" i="8"/>
  <c r="H5" i="8"/>
  <c r="I5" i="8"/>
  <c r="J5" i="8"/>
  <c r="K5" i="8"/>
  <c r="L5" i="8"/>
  <c r="M5" i="8"/>
  <c r="B5" i="8"/>
  <c r="C4" i="8"/>
  <c r="D4" i="8"/>
  <c r="E4" i="8"/>
  <c r="F4" i="8"/>
  <c r="G4" i="8"/>
  <c r="H4" i="8"/>
  <c r="I4" i="8"/>
  <c r="J4" i="8"/>
  <c r="K4" i="8"/>
  <c r="L4" i="8"/>
  <c r="M4" i="8"/>
  <c r="B4" i="8"/>
  <c r="M10" i="6"/>
  <c r="L10" i="6"/>
  <c r="K10" i="6"/>
  <c r="J10" i="6"/>
  <c r="I10" i="6"/>
  <c r="H10" i="6"/>
  <c r="G10" i="6"/>
  <c r="F10" i="6"/>
  <c r="E10" i="6"/>
  <c r="D10" i="6"/>
  <c r="C10" i="6"/>
  <c r="B10" i="6"/>
  <c r="M34" i="6"/>
  <c r="C32" i="6"/>
  <c r="C34" i="6" s="1"/>
  <c r="D32" i="6"/>
  <c r="D34" i="6" s="1"/>
  <c r="E32" i="6"/>
  <c r="E34" i="6" s="1"/>
  <c r="F32" i="6"/>
  <c r="F34" i="6" s="1"/>
  <c r="G32" i="6"/>
  <c r="G34" i="6" s="1"/>
  <c r="H32" i="6"/>
  <c r="H34" i="6" s="1"/>
  <c r="I32" i="6"/>
  <c r="I34" i="6" s="1"/>
  <c r="J32" i="6"/>
  <c r="J34" i="6" s="1"/>
  <c r="K32" i="6"/>
  <c r="K34" i="6" s="1"/>
  <c r="L32" i="6"/>
  <c r="L34" i="6" s="1"/>
  <c r="M32" i="6"/>
  <c r="C33" i="6"/>
  <c r="D33" i="6"/>
  <c r="E33" i="6"/>
  <c r="F33" i="6"/>
  <c r="G33" i="6"/>
  <c r="H33" i="6"/>
  <c r="I33" i="6"/>
  <c r="J33" i="6"/>
  <c r="K33" i="6"/>
  <c r="L33" i="6"/>
  <c r="M33" i="6"/>
  <c r="B33" i="6"/>
  <c r="B32" i="6"/>
  <c r="B34" i="6" s="1"/>
  <c r="C8" i="6"/>
  <c r="D8" i="6"/>
  <c r="E8" i="6"/>
  <c r="F8" i="6"/>
  <c r="G8" i="6"/>
  <c r="H8" i="6"/>
  <c r="I8" i="6"/>
  <c r="J8" i="6"/>
  <c r="K8" i="6"/>
  <c r="L8" i="6"/>
  <c r="M8" i="6"/>
  <c r="C9" i="6"/>
  <c r="D9" i="6"/>
  <c r="E9" i="6"/>
  <c r="F9" i="6"/>
  <c r="G9" i="6"/>
  <c r="H9" i="6"/>
  <c r="I9" i="6"/>
  <c r="J9" i="6"/>
  <c r="K9" i="6"/>
  <c r="L9" i="6"/>
  <c r="M9" i="6"/>
  <c r="B8" i="6"/>
  <c r="B9" i="6"/>
  <c r="C7" i="6"/>
  <c r="D7" i="6"/>
  <c r="E7" i="6"/>
  <c r="F7" i="6"/>
  <c r="G7" i="6"/>
  <c r="H7" i="6"/>
  <c r="I7" i="6"/>
  <c r="J7" i="6"/>
  <c r="K7" i="6"/>
  <c r="L7" i="6"/>
  <c r="M7" i="6"/>
  <c r="B7" i="6"/>
  <c r="C6" i="2"/>
  <c r="D6" i="2"/>
  <c r="E6" i="2"/>
  <c r="F6" i="2"/>
  <c r="G6" i="2"/>
  <c r="H6" i="2"/>
  <c r="I6" i="2"/>
  <c r="J6" i="2"/>
  <c r="K6" i="2"/>
  <c r="L6" i="2"/>
  <c r="M6" i="2"/>
  <c r="B6" i="2"/>
  <c r="B4" i="1"/>
  <c r="M46" i="2"/>
  <c r="L46" i="2"/>
  <c r="K46" i="2"/>
  <c r="J46" i="2"/>
  <c r="I46" i="2"/>
  <c r="H46" i="2"/>
  <c r="G46" i="2"/>
  <c r="F46" i="2"/>
  <c r="E46" i="2"/>
  <c r="D46" i="2"/>
  <c r="C46" i="2"/>
  <c r="B46" i="2"/>
  <c r="C4" i="1"/>
  <c r="D4" i="1"/>
  <c r="E4" i="1"/>
  <c r="F4" i="1"/>
  <c r="G4" i="1"/>
  <c r="H4" i="1"/>
  <c r="I4" i="1"/>
  <c r="J4" i="1"/>
  <c r="K4" i="1"/>
  <c r="L4" i="1"/>
  <c r="M4" i="1"/>
  <c r="C32" i="9" l="1"/>
  <c r="B4" i="7"/>
  <c r="B2" i="7"/>
  <c r="B3" i="7"/>
</calcChain>
</file>

<file path=xl/sharedStrings.xml><?xml version="1.0" encoding="utf-8"?>
<sst xmlns="http://schemas.openxmlformats.org/spreadsheetml/2006/main" count="224" uniqueCount="82">
  <si>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</si>
  <si>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</si>
  <si>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</si>
  <si>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</si>
  <si>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</si>
  <si>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</si>
  <si>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</si>
  <si>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</si>
  <si>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</si>
  <si>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</si>
  <si>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</si>
  <si>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</si>
  <si>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Revenue</t>
  </si>
  <si>
    <t>Expenses &amp; Costs</t>
  </si>
  <si>
    <t>Net Profit</t>
  </si>
  <si>
    <t>Net loss</t>
  </si>
  <si>
    <t>Retail Sector</t>
  </si>
  <si>
    <t>Event Venue</t>
  </si>
  <si>
    <t>Industry and Production</t>
  </si>
  <si>
    <t>Government and Public Sector</t>
  </si>
  <si>
    <t>Residential Communities</t>
  </si>
  <si>
    <t>Commercial and Business Sector</t>
  </si>
  <si>
    <t>Financial Institutions</t>
  </si>
  <si>
    <t>Healthcare Facilities</t>
  </si>
  <si>
    <t>Educational Institutions</t>
  </si>
  <si>
    <t>Other</t>
  </si>
  <si>
    <t>sum</t>
  </si>
  <si>
    <t>Personnel Costs</t>
  </si>
  <si>
    <t>Equipment and Technology</t>
  </si>
  <si>
    <t>Operational Expenses</t>
  </si>
  <si>
    <t>Miscellaneous Expenses</t>
  </si>
  <si>
    <t>Category</t>
  </si>
  <si>
    <t>A</t>
  </si>
  <si>
    <t>B</t>
  </si>
  <si>
    <t>D</t>
  </si>
  <si>
    <t>E</t>
  </si>
  <si>
    <t>F</t>
  </si>
  <si>
    <t>G</t>
  </si>
  <si>
    <t>H</t>
  </si>
  <si>
    <t>I</t>
  </si>
  <si>
    <t>Division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</si>
  <si>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</si>
  <si>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</si>
  <si>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</si>
  <si>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</si>
  <si>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</si>
  <si>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</si>
  <si>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</si>
  <si>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</si>
  <si>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</si>
  <si>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</si>
  <si>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</si>
  <si>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</si>
  <si>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Month</t>
  </si>
  <si>
    <t>Salary</t>
  </si>
  <si>
    <t>Benefit</t>
  </si>
  <si>
    <t>OT</t>
  </si>
  <si>
    <t>Equipment</t>
  </si>
  <si>
    <t>Technology</t>
  </si>
  <si>
    <t>Sum</t>
  </si>
  <si>
    <t xml:space="preserve">Security Guard </t>
  </si>
  <si>
    <t xml:space="preserve">Security Patrol </t>
  </si>
  <si>
    <t>Security Supervisor</t>
  </si>
  <si>
    <t>Number of Employees</t>
  </si>
  <si>
    <t>Gross margin</t>
  </si>
  <si>
    <t>Net income</t>
  </si>
  <si>
    <t>VAT</t>
  </si>
  <si>
    <t>Customs Duty</t>
  </si>
  <si>
    <t>Income Tax</t>
  </si>
  <si>
    <t xml:space="preserve">Operation </t>
  </si>
  <si>
    <t>Insurance</t>
  </si>
  <si>
    <t>Tax</t>
  </si>
  <si>
    <t>Licenses and Permissions</t>
  </si>
  <si>
    <t>Training and Certification</t>
  </si>
  <si>
    <t>Maintenance</t>
  </si>
  <si>
    <t>Cost of Employees</t>
  </si>
  <si>
    <t>Cost of Benefit</t>
  </si>
  <si>
    <t>Insurance Cost/Damage /incurred</t>
  </si>
  <si>
    <t>Cost of Equipment</t>
  </si>
  <si>
    <t>Cost of Technology</t>
  </si>
  <si>
    <t xml:space="preserve">Number of New Security Personnel </t>
  </si>
  <si>
    <t xml:space="preserve">Number of Active Security Personnel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</si>
</sst>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b/>
      <sz val="11"/>
      <color rgb="FF202124"/>
      <name val="Calibri"/>
      <family val="2"/>
      <scheme val="minor"/>
    </font>
    <font>
      <sz val="11"/>
      <color rgb="FFFF0000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6"/>
      <color theme="1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4" fillId="2" borderId="0" xfId="0" applyFont="1" applyFill="1"/>
    <xf numFmtId="0" fontId="4" fillId="3" borderId="0" xfId="0" applyFont="1" applyFill="1"/>
    <xf numFmtId="9" fontId="1" fillId="0" borderId="0" xfId="1" applyFont="1" applyAlignment="1">
      <alignment horizontal="center"/>
    </xf>
    <xf numFmtId="9" fontId="0" fillId="0" borderId="0" xfId="1" applyFont="1"/>
    <xf numFmtId="9" fontId="4" fillId="0" borderId="0" xfId="1" applyFont="1"/>
    <xf numFmtId="0" fontId="7" fillId="0" borderId="0" xfId="0" applyFont="1"/>
    <xf numFmtId="1" fontId="0" fillId="0" borderId="0" xfId="0" applyNumberFormat="1"/>
  </cellXfs>
  <cellStyles count="2">
    <cellStyle name="ปกติ" xfId="0" builtinId="0"/>
    <cellStyle name="เปอร์เซ็นต์" xfId="1" builtinId="5"/>
  </cellStyles>
  <dxfs count="0"/>
  <tableStyles count="0" defaultTableStyle="TableStyleMedium2" defaultPivotStyle="PivotStyleLight16"/>
  <colors>
    <mruColors>
      <color rgb="FF0DFF7A"/>
      <color rgb="FFD37359"/>
      <color rgb="FFD85490"/>
      <color rgb="FFA470EA"/>
      <color rgb="FFFF3399"/>
      <color rgb="FFB31F9E"/>
      <color rgb="FFBC14A8"/>
      <color rgb="FFAE2DB1"/>
      <color rgb="FFA414A8"/>
      <color rgb="FFB33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Business Performance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800000</c:v>
                </c:pt>
                <c:pt idx="1">
                  <c:v>850000</c:v>
                </c:pt>
                <c:pt idx="2">
                  <c:v>700000</c:v>
                </c:pt>
                <c:pt idx="3">
                  <c:v>900000</c:v>
                </c:pt>
                <c:pt idx="4">
                  <c:v>1000000</c:v>
                </c:pt>
                <c:pt idx="5">
                  <c:v>950000</c:v>
                </c:pt>
                <c:pt idx="6">
                  <c:v>750000</c:v>
                </c:pt>
                <c:pt idx="7">
                  <c:v>820000</c:v>
                </c:pt>
                <c:pt idx="8">
                  <c:v>940000</c:v>
                </c:pt>
                <c:pt idx="9">
                  <c:v>970000</c:v>
                </c:pt>
                <c:pt idx="10">
                  <c:v>1000000</c:v>
                </c:pt>
                <c:pt idx="11">
                  <c:v>1200000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2-4E15-B9DB-1430B2BE71E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Expenses &amp; Costs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500000</c:v>
                </c:pt>
                <c:pt idx="1">
                  <c:v>480000</c:v>
                </c:pt>
                <c:pt idx="2">
                  <c:v>400000</c:v>
                </c:pt>
                <c:pt idx="3">
                  <c:v>520000</c:v>
                </c:pt>
                <c:pt idx="4">
                  <c:v>610000</c:v>
                </c:pt>
                <c:pt idx="5">
                  <c:v>550000</c:v>
                </c:pt>
                <c:pt idx="6">
                  <c:v>400000</c:v>
                </c:pt>
                <c:pt idx="7">
                  <c:v>480000</c:v>
                </c:pt>
                <c:pt idx="8">
                  <c:v>570000</c:v>
                </c:pt>
                <c:pt idx="9">
                  <c:v>600000</c:v>
                </c:pt>
                <c:pt idx="10">
                  <c:v>500000</c:v>
                </c:pt>
                <c:pt idx="11">
                  <c:v>680000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2-4E15-B9DB-1430B2BE71E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300000</c:v>
                </c:pt>
                <c:pt idx="1">
                  <c:v>370000</c:v>
                </c:pt>
                <c:pt idx="2">
                  <c:v>300000</c:v>
                </c:pt>
                <c:pt idx="3">
                  <c:v>380000</c:v>
                </c:pt>
                <c:pt idx="4">
                  <c:v>390000</c:v>
                </c:pt>
                <c:pt idx="5">
                  <c:v>400000</c:v>
                </c:pt>
                <c:pt idx="6">
                  <c:v>350000</c:v>
                </c:pt>
                <c:pt idx="7">
                  <c:v>340000</c:v>
                </c:pt>
                <c:pt idx="8">
                  <c:v>370000</c:v>
                </c:pt>
                <c:pt idx="9">
                  <c:v>370000</c:v>
                </c:pt>
                <c:pt idx="10">
                  <c:v>500000</c:v>
                </c:pt>
                <c:pt idx="11">
                  <c:v>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E2-4E15-B9DB-1430B2BE71E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Net loss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44E2-4E15-B9DB-1430B2BE7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846240"/>
        <c:axId val="192488848"/>
      </c:barChart>
      <c:catAx>
        <c:axId val="1928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8848"/>
        <c:crosses val="autoZero"/>
        <c:auto val="1"/>
        <c:lblAlgn val="ctr"/>
        <c:lblOffset val="100"/>
        <c:noMultiLvlLbl val="0"/>
      </c:catAx>
      <c:valAx>
        <c:axId val="1924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Company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Sheet6!$B$6:$B$15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</c:strCache>
            </c:strRef>
          </c:cat>
          <c:val>
            <c:numRef>
              <c:f>Sheet6!$C$6:$C$15</c:f>
              <c:numCache>
                <c:formatCode>General</c:formatCode>
                <c:ptCount val="10"/>
                <c:pt idx="0">
                  <c:v>20000</c:v>
                </c:pt>
                <c:pt idx="1">
                  <c:v>10000</c:v>
                </c:pt>
                <c:pt idx="2">
                  <c:v>30000</c:v>
                </c:pt>
                <c:pt idx="3">
                  <c:v>20000</c:v>
                </c:pt>
                <c:pt idx="4">
                  <c:v>15000</c:v>
                </c:pt>
                <c:pt idx="5">
                  <c:v>20000</c:v>
                </c:pt>
                <c:pt idx="6">
                  <c:v>32000</c:v>
                </c:pt>
                <c:pt idx="7">
                  <c:v>13000</c:v>
                </c:pt>
                <c:pt idx="8">
                  <c:v>5000</c:v>
                </c:pt>
                <c:pt idx="9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0-4731-9D9C-3880FA7EB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1818736"/>
        <c:axId val="751819696"/>
      </c:barChart>
      <c:catAx>
        <c:axId val="75181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819696"/>
        <c:crosses val="autoZero"/>
        <c:auto val="1"/>
        <c:lblAlgn val="ctr"/>
        <c:lblOffset val="100"/>
        <c:noMultiLvlLbl val="0"/>
      </c:catAx>
      <c:valAx>
        <c:axId val="75181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81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7D-4E18-87E3-74E986BD2A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7D-4E18-87E3-74E986BD2A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7D-4E18-87E3-74E986BD2A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Sheet7!$A$30:$A$32</c:f>
              <c:strCache>
                <c:ptCount val="3"/>
                <c:pt idx="0">
                  <c:v>VAT</c:v>
                </c:pt>
                <c:pt idx="1">
                  <c:v>Customs Duty</c:v>
                </c:pt>
                <c:pt idx="2">
                  <c:v>Income Tax</c:v>
                </c:pt>
              </c:strCache>
            </c:strRef>
          </c:cat>
          <c:val>
            <c:numRef>
              <c:f>Sheet7!$B$30:$B$32</c:f>
              <c:numCache>
                <c:formatCode>General</c:formatCode>
                <c:ptCount val="3"/>
                <c:pt idx="0">
                  <c:v>8000</c:v>
                </c:pt>
                <c:pt idx="1">
                  <c:v>5000</c:v>
                </c:pt>
                <c:pt idx="2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6-45C9-A6AA-BC8DA68ED11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Insurance Cost/Damage Incurred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Insurance Cost/Damage /incurred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Sheet8!$A$2:$A$11</c:f>
              <c:strCache>
                <c:ptCount val="10"/>
                <c:pt idx="0">
                  <c:v>Government and Public Sector</c:v>
                </c:pt>
                <c:pt idx="1">
                  <c:v>Other</c:v>
                </c:pt>
                <c:pt idx="2">
                  <c:v>Educational Institutions</c:v>
                </c:pt>
                <c:pt idx="3">
                  <c:v>Financial Institutions</c:v>
                </c:pt>
                <c:pt idx="4">
                  <c:v>Healthcare Facilities</c:v>
                </c:pt>
                <c:pt idx="5">
                  <c:v>Residential Communities</c:v>
                </c:pt>
                <c:pt idx="6">
                  <c:v>Event Venue</c:v>
                </c:pt>
                <c:pt idx="7">
                  <c:v>Industry and Production</c:v>
                </c:pt>
                <c:pt idx="8">
                  <c:v>Retail Sector</c:v>
                </c:pt>
                <c:pt idx="9">
                  <c:v>Commercial and Business Sector</c:v>
                </c:pt>
              </c:strCache>
            </c:strRef>
          </c:cat>
          <c:val>
            <c:numRef>
              <c:f>Sheet8!$B$2:$B$11</c:f>
              <c:numCache>
                <c:formatCode>General</c:formatCode>
                <c:ptCount val="10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4000</c:v>
                </c:pt>
                <c:pt idx="5">
                  <c:v>6000</c:v>
                </c:pt>
                <c:pt idx="6">
                  <c:v>7000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7-4242-A2D0-3A85E180F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2557904"/>
        <c:axId val="232551664"/>
      </c:barChart>
      <c:catAx>
        <c:axId val="232557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51664"/>
        <c:crosses val="autoZero"/>
        <c:auto val="1"/>
        <c:lblAlgn val="ctr"/>
        <c:lblOffset val="100"/>
        <c:noMultiLvlLbl val="0"/>
      </c:catAx>
      <c:valAx>
        <c:axId val="2325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5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 </a:t>
            </a:r>
            <a:r>
              <a:rPr lang="en-US" sz="1400" b="0" i="0" u="none" strike="noStrike" baseline="0">
                <a:effectLst/>
              </a:rPr>
              <a:t>Security Personnel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Number of Active Security Personnel 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Sheet1!$B$25:$M$25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Sheet1!$B$26:$M$26</c:f>
              <c:numCache>
                <c:formatCode>General</c:formatCode>
                <c:ptCount val="12"/>
                <c:pt idx="0">
                  <c:v>400</c:v>
                </c:pt>
                <c:pt idx="1">
                  <c:v>430</c:v>
                </c:pt>
                <c:pt idx="2">
                  <c:v>465</c:v>
                </c:pt>
                <c:pt idx="3">
                  <c:v>540</c:v>
                </c:pt>
                <c:pt idx="4">
                  <c:v>585</c:v>
                </c:pt>
                <c:pt idx="5">
                  <c:v>600</c:v>
                </c:pt>
                <c:pt idx="6">
                  <c:v>605</c:v>
                </c:pt>
                <c:pt idx="7">
                  <c:v>630</c:v>
                </c:pt>
                <c:pt idx="8">
                  <c:v>680</c:v>
                </c:pt>
                <c:pt idx="9">
                  <c:v>675</c:v>
                </c:pt>
                <c:pt idx="10">
                  <c:v>685</c:v>
                </c:pt>
                <c:pt idx="11">
                  <c:v>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4-4359-91F6-8EEB121EEEDE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Number of New Security Personnel </c:v>
                </c:pt>
              </c:strCache>
            </c:strRef>
          </c:tx>
          <c:spPr>
            <a:solidFill>
              <a:srgbClr val="B31F9E"/>
            </a:solidFill>
            <a:ln>
              <a:noFill/>
            </a:ln>
            <a:effectLst/>
          </c:spPr>
          <c:invertIfNegative val="0"/>
          <c:cat>
            <c:strRef>
              <c:f>Sheet1!$B$25:$M$25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Sheet1!$B$27:$M$27</c:f>
              <c:numCache>
                <c:formatCode>0</c:formatCode>
                <c:ptCount val="12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75</c:v>
                </c:pt>
                <c:pt idx="4">
                  <c:v>40</c:v>
                </c:pt>
                <c:pt idx="5">
                  <c:v>45</c:v>
                </c:pt>
                <c:pt idx="6">
                  <c:v>55</c:v>
                </c:pt>
                <c:pt idx="7">
                  <c:v>70</c:v>
                </c:pt>
                <c:pt idx="8">
                  <c:v>25</c:v>
                </c:pt>
                <c:pt idx="9">
                  <c:v>35</c:v>
                </c:pt>
                <c:pt idx="10">
                  <c:v>30</c:v>
                </c:pt>
                <c:pt idx="1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4-4359-91F6-8EEB121EE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6418303"/>
        <c:axId val="1596424063"/>
      </c:barChart>
      <c:catAx>
        <c:axId val="159641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24063"/>
        <c:crosses val="autoZero"/>
        <c:auto val="1"/>
        <c:lblAlgn val="ctr"/>
        <c:lblOffset val="100"/>
        <c:noMultiLvlLbl val="0"/>
      </c:catAx>
      <c:valAx>
        <c:axId val="15964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1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Cumulative Revenue from Security Guard Business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Sheet2!$A$36</c:f>
              <c:strCache>
                <c:ptCount val="1"/>
                <c:pt idx="0">
                  <c:v>Residential Communities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Sheet2!$B$36:$M$36</c:f>
              <c:numCache>
                <c:formatCode>General</c:formatCode>
                <c:ptCount val="12"/>
                <c:pt idx="0">
                  <c:v>60000</c:v>
                </c:pt>
                <c:pt idx="1">
                  <c:v>70000</c:v>
                </c:pt>
                <c:pt idx="2">
                  <c:v>60000</c:v>
                </c:pt>
                <c:pt idx="3">
                  <c:v>70000</c:v>
                </c:pt>
                <c:pt idx="4">
                  <c:v>80000</c:v>
                </c:pt>
                <c:pt idx="5">
                  <c:v>80000</c:v>
                </c:pt>
                <c:pt idx="6">
                  <c:v>75000</c:v>
                </c:pt>
                <c:pt idx="7">
                  <c:v>70000</c:v>
                </c:pt>
                <c:pt idx="8">
                  <c:v>85000</c:v>
                </c:pt>
                <c:pt idx="9">
                  <c:v>80000</c:v>
                </c:pt>
                <c:pt idx="10">
                  <c:v>80000</c:v>
                </c:pt>
                <c:pt idx="11">
                  <c:v>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5-48B9-96BE-10831D74C569}"/>
            </c:ext>
          </c:extLst>
        </c:ser>
        <c:ser>
          <c:idx val="1"/>
          <c:order val="1"/>
          <c:tx>
            <c:strRef>
              <c:f>Sheet2!$A$37</c:f>
              <c:strCache>
                <c:ptCount val="1"/>
                <c:pt idx="0">
                  <c:v>Commercial and Business Sector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Sheet2!$B$35:$M$35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Sheet2!$B$37:$M$37</c:f>
              <c:numCache>
                <c:formatCode>General</c:formatCode>
                <c:ptCount val="12"/>
                <c:pt idx="0">
                  <c:v>100000</c:v>
                </c:pt>
                <c:pt idx="1">
                  <c:v>130000</c:v>
                </c:pt>
                <c:pt idx="2">
                  <c:v>100000</c:v>
                </c:pt>
                <c:pt idx="3">
                  <c:v>100000</c:v>
                </c:pt>
                <c:pt idx="4">
                  <c:v>110000</c:v>
                </c:pt>
                <c:pt idx="5">
                  <c:v>100000</c:v>
                </c:pt>
                <c:pt idx="6">
                  <c:v>125000</c:v>
                </c:pt>
                <c:pt idx="7">
                  <c:v>100000</c:v>
                </c:pt>
                <c:pt idx="8">
                  <c:v>105000</c:v>
                </c:pt>
                <c:pt idx="9">
                  <c:v>110000</c:v>
                </c:pt>
                <c:pt idx="10">
                  <c:v>120000</c:v>
                </c:pt>
                <c:pt idx="11">
                  <c:v>140000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5-48B9-96BE-10831D74C569}"/>
            </c:ext>
          </c:extLst>
        </c:ser>
        <c:ser>
          <c:idx val="2"/>
          <c:order val="2"/>
          <c:tx>
            <c:strRef>
              <c:f>Sheet2!$A$38</c:f>
              <c:strCache>
                <c:ptCount val="1"/>
                <c:pt idx="0">
                  <c:v>Retail Sector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Sheet2!$B$35:$M$35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Sheet2!$B$38:$M$38</c:f>
              <c:numCache>
                <c:formatCode>General</c:formatCode>
                <c:ptCount val="12"/>
                <c:pt idx="0">
                  <c:v>80000</c:v>
                </c:pt>
                <c:pt idx="1">
                  <c:v>70000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80000</c:v>
                </c:pt>
                <c:pt idx="6">
                  <c:v>20000</c:v>
                </c:pt>
                <c:pt idx="7">
                  <c:v>70000</c:v>
                </c:pt>
                <c:pt idx="8">
                  <c:v>95000</c:v>
                </c:pt>
                <c:pt idx="9">
                  <c:v>100000</c:v>
                </c:pt>
                <c:pt idx="10">
                  <c:v>110000</c:v>
                </c:pt>
                <c:pt idx="11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75-48B9-96BE-10831D74C569}"/>
            </c:ext>
          </c:extLst>
        </c:ser>
        <c:ser>
          <c:idx val="3"/>
          <c:order val="3"/>
          <c:tx>
            <c:strRef>
              <c:f>Sheet2!$A$39</c:f>
              <c:strCache>
                <c:ptCount val="1"/>
                <c:pt idx="0">
                  <c:v>Event Venue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Sheet2!$B$35:$M$35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Sheet2!$B$39:$M$39</c:f>
              <c:numCache>
                <c:formatCode>General</c:formatCode>
                <c:ptCount val="12"/>
                <c:pt idx="0">
                  <c:v>70000</c:v>
                </c:pt>
                <c:pt idx="1">
                  <c:v>60000</c:v>
                </c:pt>
                <c:pt idx="2">
                  <c:v>10000</c:v>
                </c:pt>
                <c:pt idx="3">
                  <c:v>70000</c:v>
                </c:pt>
                <c:pt idx="4">
                  <c:v>80000</c:v>
                </c:pt>
                <c:pt idx="5">
                  <c:v>60000</c:v>
                </c:pt>
                <c:pt idx="6">
                  <c:v>50000</c:v>
                </c:pt>
                <c:pt idx="7">
                  <c:v>80000</c:v>
                </c:pt>
                <c:pt idx="8">
                  <c:v>95000</c:v>
                </c:pt>
                <c:pt idx="9">
                  <c:v>100000</c:v>
                </c:pt>
                <c:pt idx="10">
                  <c:v>100000</c:v>
                </c:pt>
                <c:pt idx="11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75-48B9-96BE-10831D74C569}"/>
            </c:ext>
          </c:extLst>
        </c:ser>
        <c:ser>
          <c:idx val="4"/>
          <c:order val="4"/>
          <c:tx>
            <c:strRef>
              <c:f>Sheet2!$A$40</c:f>
              <c:strCache>
                <c:ptCount val="1"/>
                <c:pt idx="0">
                  <c:v>Financial Institutions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Sheet2!$B$35:$M$35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Sheet2!$B$40:$M$40</c:f>
              <c:numCache>
                <c:formatCode>General</c:formatCode>
                <c:ptCount val="12"/>
                <c:pt idx="0">
                  <c:v>130000</c:v>
                </c:pt>
                <c:pt idx="1">
                  <c:v>150000</c:v>
                </c:pt>
                <c:pt idx="2">
                  <c:v>110000</c:v>
                </c:pt>
                <c:pt idx="3">
                  <c:v>120000</c:v>
                </c:pt>
                <c:pt idx="4">
                  <c:v>130000</c:v>
                </c:pt>
                <c:pt idx="5">
                  <c:v>150000</c:v>
                </c:pt>
                <c:pt idx="6">
                  <c:v>100000</c:v>
                </c:pt>
                <c:pt idx="7">
                  <c:v>130000</c:v>
                </c:pt>
                <c:pt idx="8">
                  <c:v>150000</c:v>
                </c:pt>
                <c:pt idx="9">
                  <c:v>160000</c:v>
                </c:pt>
                <c:pt idx="10">
                  <c:v>150000</c:v>
                </c:pt>
                <c:pt idx="11">
                  <c:v>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75-48B9-96BE-10831D74C569}"/>
            </c:ext>
          </c:extLst>
        </c:ser>
        <c:ser>
          <c:idx val="5"/>
          <c:order val="5"/>
          <c:tx>
            <c:strRef>
              <c:f>Sheet2!$A$41</c:f>
              <c:strCache>
                <c:ptCount val="1"/>
                <c:pt idx="0">
                  <c:v>Healthcare Facilities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Sheet2!$B$35:$M$35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Sheet2!$B$41:$M$41</c:f>
              <c:numCache>
                <c:formatCode>General</c:formatCode>
                <c:ptCount val="12"/>
                <c:pt idx="0">
                  <c:v>140000</c:v>
                </c:pt>
                <c:pt idx="1">
                  <c:v>180000</c:v>
                </c:pt>
                <c:pt idx="2">
                  <c:v>140000</c:v>
                </c:pt>
                <c:pt idx="3">
                  <c:v>180000</c:v>
                </c:pt>
                <c:pt idx="4">
                  <c:v>140000</c:v>
                </c:pt>
                <c:pt idx="5">
                  <c:v>180000</c:v>
                </c:pt>
                <c:pt idx="6">
                  <c:v>140000</c:v>
                </c:pt>
                <c:pt idx="7">
                  <c:v>120000</c:v>
                </c:pt>
                <c:pt idx="8">
                  <c:v>115000</c:v>
                </c:pt>
                <c:pt idx="9">
                  <c:v>90000</c:v>
                </c:pt>
                <c:pt idx="10">
                  <c:v>100000</c:v>
                </c:pt>
                <c:pt idx="11">
                  <c:v>140000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75-48B9-96BE-10831D74C569}"/>
            </c:ext>
          </c:extLst>
        </c:ser>
        <c:ser>
          <c:idx val="6"/>
          <c:order val="6"/>
          <c:tx>
            <c:strRef>
              <c:f>Sheet2!$A$42</c:f>
              <c:strCache>
                <c:ptCount val="1"/>
                <c:pt idx="0">
                  <c:v>Educational Institutions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Sheet2!$B$35:$M$35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Sheet2!$B$42:$M$42</c:f>
              <c:numCache>
                <c:formatCode>General</c:formatCode>
                <c:ptCount val="12"/>
                <c:pt idx="0">
                  <c:v>80000</c:v>
                </c:pt>
                <c:pt idx="1">
                  <c:v>80000</c:v>
                </c:pt>
                <c:pt idx="2">
                  <c:v>70000</c:v>
                </c:pt>
                <c:pt idx="3">
                  <c:v>80000</c:v>
                </c:pt>
                <c:pt idx="4">
                  <c:v>100000</c:v>
                </c:pt>
                <c:pt idx="5">
                  <c:v>80000</c:v>
                </c:pt>
                <c:pt idx="6">
                  <c:v>70000</c:v>
                </c:pt>
                <c:pt idx="7">
                  <c:v>70000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75-48B9-96BE-10831D74C569}"/>
            </c:ext>
          </c:extLst>
        </c:ser>
        <c:ser>
          <c:idx val="7"/>
          <c:order val="7"/>
          <c:tx>
            <c:strRef>
              <c:f>Sheet2!$A$43</c:f>
              <c:strCache>
                <c:ptCount val="1"/>
                <c:pt idx="0">
                  <c:v>Industry and Production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Sheet2!$B$35:$M$35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Sheet2!$B$43:$M$43</c:f>
              <c:numCache>
                <c:formatCode>General</c:formatCode>
                <c:ptCount val="12"/>
                <c:pt idx="0">
                  <c:v>70000</c:v>
                </c:pt>
                <c:pt idx="1">
                  <c:v>70000</c:v>
                </c:pt>
                <c:pt idx="2">
                  <c:v>80000</c:v>
                </c:pt>
                <c:pt idx="3">
                  <c:v>110000</c:v>
                </c:pt>
                <c:pt idx="4">
                  <c:v>130000</c:v>
                </c:pt>
                <c:pt idx="5">
                  <c:v>100000</c:v>
                </c:pt>
                <c:pt idx="6">
                  <c:v>90000</c:v>
                </c:pt>
                <c:pt idx="7">
                  <c:v>85000</c:v>
                </c:pt>
                <c:pt idx="8">
                  <c:v>85000</c:v>
                </c:pt>
                <c:pt idx="9">
                  <c:v>95000</c:v>
                </c:pt>
                <c:pt idx="10">
                  <c:v>90000</c:v>
                </c:pt>
                <c:pt idx="11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75-48B9-96BE-10831D74C569}"/>
            </c:ext>
          </c:extLst>
        </c:ser>
        <c:ser>
          <c:idx val="8"/>
          <c:order val="8"/>
          <c:tx>
            <c:strRef>
              <c:f>Sheet2!$A$44</c:f>
              <c:strCache>
                <c:ptCount val="1"/>
                <c:pt idx="0">
                  <c:v>Government and Public Sector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Sheet2!$B$35:$M$35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Sheet2!$B$44:$M$44</c:f>
              <c:numCache>
                <c:formatCode>General</c:formatCode>
                <c:ptCount val="12"/>
                <c:pt idx="0">
                  <c:v>40000</c:v>
                </c:pt>
                <c:pt idx="1">
                  <c:v>30000</c:v>
                </c:pt>
                <c:pt idx="2">
                  <c:v>60000</c:v>
                </c:pt>
                <c:pt idx="3">
                  <c:v>70000</c:v>
                </c:pt>
                <c:pt idx="4">
                  <c:v>90000</c:v>
                </c:pt>
                <c:pt idx="5">
                  <c:v>80000</c:v>
                </c:pt>
                <c:pt idx="6">
                  <c:v>70000</c:v>
                </c:pt>
                <c:pt idx="7">
                  <c:v>65000</c:v>
                </c:pt>
                <c:pt idx="8">
                  <c:v>85000</c:v>
                </c:pt>
                <c:pt idx="9">
                  <c:v>95000</c:v>
                </c:pt>
                <c:pt idx="10">
                  <c:v>100000</c:v>
                </c:pt>
                <c:pt idx="11">
                  <c:v>105000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75-48B9-96BE-10831D74C569}"/>
            </c:ext>
          </c:extLst>
        </c:ser>
        <c:ser>
          <c:idx val="9"/>
          <c:order val="9"/>
          <c:tx>
            <c:strRef>
              <c:f>Sheet2!$A$45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Sheet2!$B$35:$M$35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Sheet2!$B$45:$M$45</c:f>
              <c:numCache>
                <c:formatCode>General</c:formatCode>
                <c:ptCount val="12"/>
                <c:pt idx="0">
                  <c:v>30000</c:v>
                </c:pt>
                <c:pt idx="1">
                  <c:v>10000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20000</c:v>
                </c:pt>
                <c:pt idx="6">
                  <c:v>10000</c:v>
                </c:pt>
                <c:pt idx="7">
                  <c:v>30000</c:v>
                </c:pt>
                <c:pt idx="8">
                  <c:v>35000</c:v>
                </c:pt>
                <c:pt idx="9">
                  <c:v>40000</c:v>
                </c:pt>
                <c:pt idx="10">
                  <c:v>40000</c:v>
                </c:pt>
                <c:pt idx="11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75-48B9-96BE-10831D74C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15440"/>
        <c:axId val="275721680"/>
      </c:areaChart>
      <c:catAx>
        <c:axId val="27571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21680"/>
        <c:crosses val="autoZero"/>
        <c:auto val="1"/>
        <c:lblAlgn val="ctr"/>
        <c:lblOffset val="100"/>
        <c:noMultiLvlLbl val="0"/>
      </c:catAx>
      <c:valAx>
        <c:axId val="2757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71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Expenses from Security Guard Business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Personnel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Sheet2!$B$2:$M$2</c:f>
              <c:numCache>
                <c:formatCode>General</c:formatCode>
                <c:ptCount val="12"/>
                <c:pt idx="0">
                  <c:v>200000</c:v>
                </c:pt>
                <c:pt idx="1">
                  <c:v>190000</c:v>
                </c:pt>
                <c:pt idx="2">
                  <c:v>190000</c:v>
                </c:pt>
                <c:pt idx="3">
                  <c:v>220000</c:v>
                </c:pt>
                <c:pt idx="4">
                  <c:v>260000</c:v>
                </c:pt>
                <c:pt idx="5">
                  <c:v>230000</c:v>
                </c:pt>
                <c:pt idx="6">
                  <c:v>210000</c:v>
                </c:pt>
                <c:pt idx="7">
                  <c:v>200000</c:v>
                </c:pt>
                <c:pt idx="8">
                  <c:v>230000</c:v>
                </c:pt>
                <c:pt idx="9">
                  <c:v>250000</c:v>
                </c:pt>
                <c:pt idx="10">
                  <c:v>210000</c:v>
                </c:pt>
                <c:pt idx="11">
                  <c:v>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F-4ED9-A47A-6D2700ADA88E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Equipment and Technology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Sheet2!$B$3:$M$3</c:f>
              <c:numCache>
                <c:formatCode>General</c:formatCode>
                <c:ptCount val="12"/>
                <c:pt idx="0">
                  <c:v>120000</c:v>
                </c:pt>
                <c:pt idx="1">
                  <c:v>100000</c:v>
                </c:pt>
                <c:pt idx="2">
                  <c:v>60000</c:v>
                </c:pt>
                <c:pt idx="3">
                  <c:v>80000</c:v>
                </c:pt>
                <c:pt idx="4">
                  <c:v>105000</c:v>
                </c:pt>
                <c:pt idx="5">
                  <c:v>80000</c:v>
                </c:pt>
                <c:pt idx="6">
                  <c:v>40000</c:v>
                </c:pt>
                <c:pt idx="7">
                  <c:v>80000</c:v>
                </c:pt>
                <c:pt idx="8">
                  <c:v>100000</c:v>
                </c:pt>
                <c:pt idx="9">
                  <c:v>120000</c:v>
                </c:pt>
                <c:pt idx="10">
                  <c:v>80000</c:v>
                </c:pt>
                <c:pt idx="11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F-4ED9-A47A-6D2700ADA88E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Operational Expenses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Sheet2!$B$4:$M$4</c:f>
              <c:numCache>
                <c:formatCode>General</c:formatCode>
                <c:ptCount val="12"/>
                <c:pt idx="0">
                  <c:v>100000</c:v>
                </c:pt>
                <c:pt idx="1">
                  <c:v>120000</c:v>
                </c:pt>
                <c:pt idx="2">
                  <c:v>100000</c:v>
                </c:pt>
                <c:pt idx="3">
                  <c:v>130000</c:v>
                </c:pt>
                <c:pt idx="4">
                  <c:v>165000</c:v>
                </c:pt>
                <c:pt idx="5">
                  <c:v>140000</c:v>
                </c:pt>
                <c:pt idx="6">
                  <c:v>100000</c:v>
                </c:pt>
                <c:pt idx="7">
                  <c:v>120000</c:v>
                </c:pt>
                <c:pt idx="8">
                  <c:v>140000</c:v>
                </c:pt>
                <c:pt idx="9">
                  <c:v>150000</c:v>
                </c:pt>
                <c:pt idx="10">
                  <c:v>130000</c:v>
                </c:pt>
                <c:pt idx="11">
                  <c:v>195000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5F-4ED9-A47A-6D2700ADA88E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Miscellaneous Expenses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Sheet2!$B$5:$M$5</c:f>
              <c:numCache>
                <c:formatCode>General</c:formatCode>
                <c:ptCount val="12"/>
                <c:pt idx="0">
                  <c:v>80000</c:v>
                </c:pt>
                <c:pt idx="1">
                  <c:v>70000</c:v>
                </c:pt>
                <c:pt idx="2">
                  <c:v>50000</c:v>
                </c:pt>
                <c:pt idx="3">
                  <c:v>90000</c:v>
                </c:pt>
                <c:pt idx="4">
                  <c:v>80000</c:v>
                </c:pt>
                <c:pt idx="5">
                  <c:v>100000</c:v>
                </c:pt>
                <c:pt idx="6">
                  <c:v>50000</c:v>
                </c:pt>
                <c:pt idx="7">
                  <c:v>80000</c:v>
                </c:pt>
                <c:pt idx="8">
                  <c:v>100000</c:v>
                </c:pt>
                <c:pt idx="9">
                  <c:v>80000</c:v>
                </c:pt>
                <c:pt idx="10">
                  <c:v>80000</c:v>
                </c:pt>
                <c:pt idx="11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5F-4ED9-A47A-6D2700ADA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11968"/>
        <c:axId val="122016288"/>
      </c:areaChart>
      <c:catAx>
        <c:axId val="12201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16288"/>
        <c:crosses val="autoZero"/>
        <c:auto val="1"/>
        <c:lblAlgn val="ctr"/>
        <c:lblOffset val="100"/>
        <c:noMultiLvlLbl val="0"/>
      </c:catAx>
      <c:valAx>
        <c:axId val="1220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1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Personnel Costs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Sheet3!$A$7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Sheet3!$B$7:$M$7</c:f>
              <c:numCache>
                <c:formatCode>General</c:formatCode>
                <c:ptCount val="12"/>
                <c:pt idx="0">
                  <c:v>10000</c:v>
                </c:pt>
                <c:pt idx="1">
                  <c:v>13000</c:v>
                </c:pt>
                <c:pt idx="2">
                  <c:v>10000</c:v>
                </c:pt>
                <c:pt idx="3">
                  <c:v>10000</c:v>
                </c:pt>
                <c:pt idx="4">
                  <c:v>11000</c:v>
                </c:pt>
                <c:pt idx="5">
                  <c:v>10000</c:v>
                </c:pt>
                <c:pt idx="6">
                  <c:v>12500</c:v>
                </c:pt>
                <c:pt idx="7">
                  <c:v>10000</c:v>
                </c:pt>
                <c:pt idx="8">
                  <c:v>10500</c:v>
                </c:pt>
                <c:pt idx="9">
                  <c:v>11000</c:v>
                </c:pt>
                <c:pt idx="10">
                  <c:v>12000</c:v>
                </c:pt>
                <c:pt idx="11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5-4687-A09C-1C067B91A3F8}"/>
            </c:ext>
          </c:extLst>
        </c:ser>
        <c:ser>
          <c:idx val="1"/>
          <c:order val="1"/>
          <c:tx>
            <c:strRef>
              <c:f>Sheet3!$A$8</c:f>
              <c:strCache>
                <c:ptCount val="1"/>
                <c:pt idx="0">
                  <c:v>Benefit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Sheet3!$B$8:$M$8</c:f>
              <c:numCache>
                <c:formatCode>General</c:formatCode>
                <c:ptCount val="12"/>
                <c:pt idx="0">
                  <c:v>800</c:v>
                </c:pt>
                <c:pt idx="1">
                  <c:v>7000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8000</c:v>
                </c:pt>
                <c:pt idx="6">
                  <c:v>2000</c:v>
                </c:pt>
                <c:pt idx="7">
                  <c:v>7000</c:v>
                </c:pt>
                <c:pt idx="8">
                  <c:v>9500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5-4687-A09C-1C067B91A3F8}"/>
            </c:ext>
          </c:extLst>
        </c:ser>
        <c:ser>
          <c:idx val="2"/>
          <c:order val="2"/>
          <c:tx>
            <c:strRef>
              <c:f>Sheet3!$A$9</c:f>
              <c:strCache>
                <c:ptCount val="1"/>
                <c:pt idx="0">
                  <c:v>OT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Sheet3!$B$9:$M$9</c:f>
              <c:numCache>
                <c:formatCode>General</c:formatCode>
                <c:ptCount val="12"/>
                <c:pt idx="0">
                  <c:v>7000</c:v>
                </c:pt>
                <c:pt idx="1">
                  <c:v>6000</c:v>
                </c:pt>
                <c:pt idx="2">
                  <c:v>1000</c:v>
                </c:pt>
                <c:pt idx="3">
                  <c:v>7000</c:v>
                </c:pt>
                <c:pt idx="4">
                  <c:v>8000</c:v>
                </c:pt>
                <c:pt idx="5">
                  <c:v>6000</c:v>
                </c:pt>
                <c:pt idx="6">
                  <c:v>5000</c:v>
                </c:pt>
                <c:pt idx="7">
                  <c:v>8000</c:v>
                </c:pt>
                <c:pt idx="8">
                  <c:v>9500</c:v>
                </c:pt>
                <c:pt idx="9">
                  <c:v>10000</c:v>
                </c:pt>
                <c:pt idx="10">
                  <c:v>10000</c:v>
                </c:pt>
                <c:pt idx="11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5-4687-A09C-1C067B91A3F8}"/>
            </c:ext>
          </c:extLst>
        </c:ser>
        <c:ser>
          <c:idx val="3"/>
          <c:order val="3"/>
          <c:tx>
            <c:strRef>
              <c:f>Sheet3!$A$10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Sheet3!$B$10:$M$10</c:f>
              <c:numCache>
                <c:formatCode>General</c:formatCode>
                <c:ptCount val="12"/>
                <c:pt idx="0">
                  <c:v>17800</c:v>
                </c:pt>
                <c:pt idx="1">
                  <c:v>26000</c:v>
                </c:pt>
                <c:pt idx="2">
                  <c:v>17000</c:v>
                </c:pt>
                <c:pt idx="3">
                  <c:v>25000</c:v>
                </c:pt>
                <c:pt idx="4">
                  <c:v>29000</c:v>
                </c:pt>
                <c:pt idx="5">
                  <c:v>24000</c:v>
                </c:pt>
                <c:pt idx="6">
                  <c:v>19500</c:v>
                </c:pt>
                <c:pt idx="7">
                  <c:v>25000</c:v>
                </c:pt>
                <c:pt idx="8">
                  <c:v>29500</c:v>
                </c:pt>
                <c:pt idx="9">
                  <c:v>31000</c:v>
                </c:pt>
                <c:pt idx="10">
                  <c:v>33000</c:v>
                </c:pt>
                <c:pt idx="11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5-4687-A09C-1C067B91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9032383"/>
        <c:axId val="1619034303"/>
      </c:barChart>
      <c:catAx>
        <c:axId val="161903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034303"/>
        <c:crosses val="autoZero"/>
        <c:auto val="1"/>
        <c:lblAlgn val="ctr"/>
        <c:lblOffset val="100"/>
        <c:noMultiLvlLbl val="0"/>
      </c:catAx>
      <c:valAx>
        <c:axId val="161903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03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Equipment and Technology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Sheet3!$A$32</c:f>
              <c:strCache>
                <c:ptCount val="1"/>
                <c:pt idx="0">
                  <c:v>Equipment</c:v>
                </c:pt>
              </c:strCache>
            </c:strRef>
          </c:tx>
          <c:spPr>
            <a:solidFill>
              <a:srgbClr val="A470EA"/>
            </a:solidFill>
            <a:ln>
              <a:noFill/>
            </a:ln>
            <a:effectLst/>
          </c:spPr>
          <c:invertIfNegative val="0"/>
          <c:cat>
            <c:strRef>
              <c:f>Sheet3!$B$31:$M$31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Sheet3!$B$32:$M$32</c:f>
              <c:numCache>
                <c:formatCode>General</c:formatCode>
                <c:ptCount val="12"/>
                <c:pt idx="0">
                  <c:v>4000</c:v>
                </c:pt>
                <c:pt idx="1">
                  <c:v>3000</c:v>
                </c:pt>
                <c:pt idx="2">
                  <c:v>6000</c:v>
                </c:pt>
                <c:pt idx="3">
                  <c:v>7000</c:v>
                </c:pt>
                <c:pt idx="4">
                  <c:v>9000</c:v>
                </c:pt>
                <c:pt idx="5">
                  <c:v>8000</c:v>
                </c:pt>
                <c:pt idx="6">
                  <c:v>7000</c:v>
                </c:pt>
                <c:pt idx="7">
                  <c:v>6500</c:v>
                </c:pt>
                <c:pt idx="8">
                  <c:v>8500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D-4514-BAC1-5B6CDEB3D1C1}"/>
            </c:ext>
          </c:extLst>
        </c:ser>
        <c:ser>
          <c:idx val="1"/>
          <c:order val="1"/>
          <c:tx>
            <c:strRef>
              <c:f>Sheet3!$A$33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rgbClr val="D85490"/>
            </a:solidFill>
            <a:ln>
              <a:noFill/>
            </a:ln>
            <a:effectLst/>
          </c:spPr>
          <c:invertIfNegative val="0"/>
          <c:cat>
            <c:strRef>
              <c:f>Sheet3!$B$31:$M$31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Sheet3!$B$33:$M$33</c:f>
              <c:numCache>
                <c:formatCode>General</c:formatCode>
                <c:ptCount val="12"/>
                <c:pt idx="0">
                  <c:v>3000</c:v>
                </c:pt>
                <c:pt idx="1">
                  <c:v>1000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2000</c:v>
                </c:pt>
                <c:pt idx="6">
                  <c:v>1000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4000</c:v>
                </c:pt>
                <c:pt idx="1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D-4514-BAC1-5B6CDEB3D1C1}"/>
            </c:ext>
          </c:extLst>
        </c:ser>
        <c:ser>
          <c:idx val="2"/>
          <c:order val="2"/>
          <c:tx>
            <c:strRef>
              <c:f>Sheet3!$A$34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Sheet3!$B$31:$M$31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Sheet3!$B$34:$M$34</c:f>
              <c:numCache>
                <c:formatCode>General</c:formatCode>
                <c:ptCount val="12"/>
                <c:pt idx="0">
                  <c:v>7000</c:v>
                </c:pt>
                <c:pt idx="1">
                  <c:v>4000</c:v>
                </c:pt>
                <c:pt idx="2">
                  <c:v>7000</c:v>
                </c:pt>
                <c:pt idx="3">
                  <c:v>9000</c:v>
                </c:pt>
                <c:pt idx="4">
                  <c:v>13000</c:v>
                </c:pt>
                <c:pt idx="5">
                  <c:v>10000</c:v>
                </c:pt>
                <c:pt idx="6">
                  <c:v>8000</c:v>
                </c:pt>
                <c:pt idx="7">
                  <c:v>9500</c:v>
                </c:pt>
                <c:pt idx="8">
                  <c:v>12000</c:v>
                </c:pt>
                <c:pt idx="9">
                  <c:v>13500</c:v>
                </c:pt>
                <c:pt idx="10">
                  <c:v>14000</c:v>
                </c:pt>
                <c:pt idx="11">
                  <c:v>15500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D-4514-BAC1-5B6CDEB3D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19035263"/>
        <c:axId val="1619037183"/>
      </c:barChart>
      <c:catAx>
        <c:axId val="161903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037183"/>
        <c:crosses val="autoZero"/>
        <c:auto val="1"/>
        <c:lblAlgn val="ctr"/>
        <c:lblOffset val="100"/>
        <c:noMultiLvlLbl val="0"/>
      </c:catAx>
      <c:valAx>
        <c:axId val="161903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03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Miscellaneous Expenses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Sheet4!$B$31:$M$31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Sheet4!$B$32:$M$32</c:f>
              <c:numCache>
                <c:formatCode>General</c:formatCode>
                <c:ptCount val="12"/>
                <c:pt idx="0">
                  <c:v>40000</c:v>
                </c:pt>
                <c:pt idx="1">
                  <c:v>42100</c:v>
                </c:pt>
                <c:pt idx="2">
                  <c:v>46500</c:v>
                </c:pt>
                <c:pt idx="3">
                  <c:v>43900</c:v>
                </c:pt>
                <c:pt idx="4">
                  <c:v>44300</c:v>
                </c:pt>
                <c:pt idx="5">
                  <c:v>46800</c:v>
                </c:pt>
                <c:pt idx="6">
                  <c:v>50000</c:v>
                </c:pt>
                <c:pt idx="7">
                  <c:v>51400</c:v>
                </c:pt>
                <c:pt idx="8">
                  <c:v>53000</c:v>
                </c:pt>
                <c:pt idx="9">
                  <c:v>55000</c:v>
                </c:pt>
                <c:pt idx="10">
                  <c:v>54100</c:v>
                </c:pt>
                <c:pt idx="11">
                  <c:v>58000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6-4702-8867-F368B6E99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805407"/>
        <c:axId val="2100791487"/>
      </c:lineChart>
      <c:catAx>
        <c:axId val="210080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91487"/>
        <c:crosses val="autoZero"/>
        <c:auto val="1"/>
        <c:lblAlgn val="ctr"/>
        <c:lblOffset val="100"/>
        <c:noMultiLvlLbl val="0"/>
      </c:catAx>
      <c:valAx>
        <c:axId val="21007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80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Operational Expenses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Sheet4!$A$10</c:f>
              <c:strCache>
                <c:ptCount val="1"/>
                <c:pt idx="0">
                  <c:v>Insurance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Sheet4!$B$10:$M$10</c:f>
              <c:numCache>
                <c:formatCode>General</c:formatCode>
                <c:ptCount val="12"/>
                <c:pt idx="0">
                  <c:v>30000</c:v>
                </c:pt>
                <c:pt idx="1">
                  <c:v>10000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20000</c:v>
                </c:pt>
                <c:pt idx="6">
                  <c:v>10000</c:v>
                </c:pt>
                <c:pt idx="7">
                  <c:v>30000</c:v>
                </c:pt>
                <c:pt idx="8">
                  <c:v>35000</c:v>
                </c:pt>
                <c:pt idx="9">
                  <c:v>40000</c:v>
                </c:pt>
                <c:pt idx="10">
                  <c:v>40000</c:v>
                </c:pt>
                <c:pt idx="11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3-402B-9F80-73EF64D1901F}"/>
            </c:ext>
          </c:extLst>
        </c:ser>
        <c:ser>
          <c:idx val="1"/>
          <c:order val="1"/>
          <c:tx>
            <c:strRef>
              <c:f>Sheet4!$A$11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Sheet4!$B$11:$M$11</c:f>
              <c:numCache>
                <c:formatCode>General</c:formatCode>
                <c:ptCount val="12"/>
                <c:pt idx="0">
                  <c:v>20000</c:v>
                </c:pt>
                <c:pt idx="1">
                  <c:v>10000</c:v>
                </c:pt>
                <c:pt idx="2">
                  <c:v>30000</c:v>
                </c:pt>
                <c:pt idx="3">
                  <c:v>20000</c:v>
                </c:pt>
                <c:pt idx="4">
                  <c:v>15000</c:v>
                </c:pt>
                <c:pt idx="5">
                  <c:v>20000</c:v>
                </c:pt>
                <c:pt idx="6">
                  <c:v>32000</c:v>
                </c:pt>
                <c:pt idx="7">
                  <c:v>13000</c:v>
                </c:pt>
                <c:pt idx="8">
                  <c:v>15000</c:v>
                </c:pt>
                <c:pt idx="9">
                  <c:v>10000</c:v>
                </c:pt>
                <c:pt idx="10">
                  <c:v>20000</c:v>
                </c:pt>
                <c:pt idx="1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3-402B-9F80-73EF64D1901F}"/>
            </c:ext>
          </c:extLst>
        </c:ser>
        <c:ser>
          <c:idx val="2"/>
          <c:order val="2"/>
          <c:tx>
            <c:strRef>
              <c:f>Sheet4!$A$12</c:f>
              <c:strCache>
                <c:ptCount val="1"/>
                <c:pt idx="0">
                  <c:v>Licenses and Permissions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Sheet4!$B$12:$M$12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6000</c:v>
                </c:pt>
                <c:pt idx="3">
                  <c:v>0</c:v>
                </c:pt>
                <c:pt idx="4">
                  <c:v>0</c:v>
                </c:pt>
                <c:pt idx="5">
                  <c:v>8000</c:v>
                </c:pt>
                <c:pt idx="6">
                  <c:v>0</c:v>
                </c:pt>
                <c:pt idx="7">
                  <c:v>0</c:v>
                </c:pt>
                <c:pt idx="8">
                  <c:v>9500</c:v>
                </c:pt>
                <c:pt idx="9">
                  <c:v>0</c:v>
                </c:pt>
                <c:pt idx="10">
                  <c:v>0</c:v>
                </c:pt>
                <c:pt idx="11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3-402B-9F80-73EF64D1901F}"/>
            </c:ext>
          </c:extLst>
        </c:ser>
        <c:ser>
          <c:idx val="3"/>
          <c:order val="3"/>
          <c:tx>
            <c:strRef>
              <c:f>Sheet4!$A$13</c:f>
              <c:strCache>
                <c:ptCount val="1"/>
                <c:pt idx="0">
                  <c:v>Training and Certification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Sheet4!$B$13:$M$13</c:f>
              <c:numCache>
                <c:formatCode>General</c:formatCode>
                <c:ptCount val="12"/>
                <c:pt idx="0">
                  <c:v>7000</c:v>
                </c:pt>
                <c:pt idx="1">
                  <c:v>6000</c:v>
                </c:pt>
                <c:pt idx="2">
                  <c:v>1000</c:v>
                </c:pt>
                <c:pt idx="3">
                  <c:v>7000</c:v>
                </c:pt>
                <c:pt idx="4">
                  <c:v>8000</c:v>
                </c:pt>
                <c:pt idx="5">
                  <c:v>6000</c:v>
                </c:pt>
                <c:pt idx="6">
                  <c:v>5000</c:v>
                </c:pt>
                <c:pt idx="7">
                  <c:v>8000</c:v>
                </c:pt>
                <c:pt idx="8">
                  <c:v>9500</c:v>
                </c:pt>
                <c:pt idx="9">
                  <c:v>10000</c:v>
                </c:pt>
                <c:pt idx="10">
                  <c:v>10000</c:v>
                </c:pt>
                <c:pt idx="11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D3-402B-9F80-73EF64D1901F}"/>
            </c:ext>
          </c:extLst>
        </c:ser>
        <c:ser>
          <c:idx val="4"/>
          <c:order val="4"/>
          <c:tx>
            <c:strRef>
              <c:f>Sheet4!$A$14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Sheet4!$B$14:$M$14</c:f>
              <c:numCache>
                <c:formatCode>General</c:formatCode>
                <c:ptCount val="12"/>
                <c:pt idx="0">
                  <c:v>30000</c:v>
                </c:pt>
                <c:pt idx="1">
                  <c:v>35000</c:v>
                </c:pt>
                <c:pt idx="2">
                  <c:v>30000</c:v>
                </c:pt>
                <c:pt idx="3">
                  <c:v>35000</c:v>
                </c:pt>
                <c:pt idx="4">
                  <c:v>40000</c:v>
                </c:pt>
                <c:pt idx="5">
                  <c:v>40000</c:v>
                </c:pt>
                <c:pt idx="6">
                  <c:v>37500</c:v>
                </c:pt>
                <c:pt idx="7">
                  <c:v>35000</c:v>
                </c:pt>
                <c:pt idx="8">
                  <c:v>42500</c:v>
                </c:pt>
                <c:pt idx="9">
                  <c:v>40000</c:v>
                </c:pt>
                <c:pt idx="10">
                  <c:v>40000</c:v>
                </c:pt>
                <c:pt idx="11">
                  <c:v>42500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D3-402B-9F80-73EF64D19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785296"/>
        <c:axId val="186786736"/>
      </c:barChart>
      <c:catAx>
        <c:axId val="1867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6736"/>
        <c:crosses val="autoZero"/>
        <c:auto val="1"/>
        <c:lblAlgn val="ctr"/>
        <c:lblOffset val="100"/>
        <c:noMultiLvlLbl val="0"/>
      </c:catAx>
      <c:valAx>
        <c:axId val="1867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</a:t>
            </a:r>
            <a:r>
              <a:rPr lang="en-US" sz="1400" b="0" i="0" u="none" strike="noStrike" baseline="0">
                <a:effectLst/>
              </a:rPr>
              <a:t>Security Personnel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678637514620264"/>
          <c:y val="0.16839816380768302"/>
          <c:w val="0.44280226858480026"/>
          <c:h val="0.67320819572590807"/>
        </c:manualLayout>
      </c:layout>
      <c:doughnutChart>
        <c:varyColors val="1"/>
        <c:ser>
          <c:idx val="0"/>
          <c:order val="0"/>
          <c:tx>
            <c:strRef>
              <c:f>Sheet5!$B$1</c:f>
              <c:strCache>
                <c:ptCount val="1"/>
                <c:pt idx="0">
                  <c:v>Number of 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AD-4055-BEA3-DB849377A6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AD-4055-BEA3-DB849377A6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AD-4055-BEA3-DB849377A6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AD-4055-BEA3-DB849377A6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Sheet5!$A$2:$A$5</c:f>
              <c:strCache>
                <c:ptCount val="4"/>
                <c:pt idx="0">
                  <c:v>Security Guard </c:v>
                </c:pt>
                <c:pt idx="1">
                  <c:v>Security Patrol </c:v>
                </c:pt>
                <c:pt idx="2">
                  <c:v>Operation </c:v>
                </c:pt>
                <c:pt idx="3">
                  <c:v>Security Supervisor</c:v>
                </c:pt>
              </c:strCache>
            </c:strRef>
          </c:cat>
          <c:val>
            <c:numRef>
              <c:f>Sheet5!$B$2:$B$5</c:f>
              <c:numCache>
                <c:formatCode>0%</c:formatCode>
                <c:ptCount val="4"/>
                <c:pt idx="0">
                  <c:v>0.54054054054054057</c:v>
                </c:pt>
                <c:pt idx="1">
                  <c:v>0.27027027027027029</c:v>
                </c:pt>
                <c:pt idx="2">
                  <c:v>0.13513513513513514</c:v>
                </c:pt>
                <c:pt idx="3">
                  <c:v>5.4054054054054057E-2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9-47B3-8122-C7799E3E1B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cs typeface="Tahoma" panose="020B0604030504040204" pitchFamily="34" charset="0"/>
              </a:rPr>
              <a:t>Monthly Revenue</a:t>
            </a:r>
            <a:endParaRPr lang="th-TH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cs typeface="Tahoma" panose="020B0604030504040204" pitchFamily="34" charset="0"/>
            </a:endParaRPr>
          </a:p>
        </cx:rich>
      </cx:tx>
    </cx:title>
    <cx:plotArea>
      <cx:plotAreaRegion>
        <cx:series layoutId="treemap" uniqueId="{3884546A-A905-4AD9-B77C-FD6407DA89A0}">
          <cx:tx>
            <cx:txData>
              <cx:f>_xlchart.v1.1</cx:f>
              <cx:v>Revenue</cx:v>
            </cx:txData>
          </cx:tx>
          <cx:dataLabels pos="inEnd">
            <cx:visibility seriesName="0" categoryName="1" value="1"/>
            <cx:separator>;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</cx:strDim>
      <cx:numDim type="val">
        <cx:f>_xlchart.v5.4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cs typeface="Tahoma" panose="020B0604030504040204" pitchFamily="34" charset="0"/>
              </a:rPr>
              <a:t>Business Performance</a:t>
            </a:r>
            <a:endParaRPr lang="th-TH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cs typeface="Tahoma" panose="020B0604030504040204" pitchFamily="34" charset="0"/>
            </a:endParaRPr>
          </a:p>
        </cx:rich>
      </cx:tx>
    </cx:title>
    <cx:plotArea>
      <cx:plotAreaRegion>
        <cx:series layoutId="waterfall" uniqueId="{C6ED8E7C-ED10-4062-B0D1-9E1C276D9F7C}">
          <cx:spPr>
            <a:ln>
              <a:noFill/>
            </a:ln>
          </cx:spPr>
          <cx:dataPt idx="0">
            <cx:spPr>
              <a:solidFill>
                <a:srgbClr val="BC14A8"/>
              </a:solidFill>
            </cx:spPr>
          </cx:dataPt>
          <cx:dataPt idx="5">
            <cx:spPr>
              <a:solidFill>
                <a:srgbClr val="00B050"/>
              </a:solidFill>
            </cx:spPr>
          </cx:dataPt>
          <cx:dataLabels pos="outEnd">
            <cx:visibility seriesName="0" categoryName="0" value="1"/>
            <cx:separator>, </cx:separator>
          </cx:dataLabels>
          <cx:dataId val="0"/>
          <cx:layoutPr>
            <cx:visibility connectorLines="1"/>
            <cx:subtotals>
              <cx:idx val="5"/>
              <cx:idx val="13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th-TH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cs typeface="Tahoma" panose="020B0604030504040204" pitchFamily="34" charset="0"/>
          </a:endParaRPr>
        </a:p>
      </cx:txPr>
    </cx:legend>
  </cx:chart>
  <cx:fmtOvrs>
    <cx:fmtOvr idx="2">
      <cx:spPr>
        <a:solidFill>
          <a:srgbClr val="104A8A"/>
        </a:solidFill>
      </cx:spPr>
    </cx:fmtOvr>
    <cx:fmtOvr idx="1"/>
    <cx:fmtOvr idx="0">
      <cx:spPr>
        <a:solidFill>
          <a:srgbClr val="BC14A8"/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298566</xdr:colOff>
      <xdr:row>6</xdr:row>
      <xdr:rowOff>46412</xdr:rowOff>
    </xdr:from>
    <xdr:to>
      <xdr:col>8</xdr:col>
      <xdr:colOff>603366</xdr:colOff>
      <xdr:row>21</xdr:row>
      <xdr:rowOff>46412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7E9BD67-3199-4533-EDC8-2AED7833E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283028</xdr:colOff>
      <xdr:row>28</xdr:row>
      <xdr:rowOff>32657</xdr:rowOff>
    </xdr:from>
    <xdr:to>
      <xdr:col>10</xdr:col>
      <xdr:colOff>587828</xdr:colOff>
      <xdr:row>43</xdr:row>
      <xdr:rowOff>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3F3F52F2-E665-E1F2-7679-461F7D3D8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1885949</xdr:colOff>
      <xdr:row>47</xdr:row>
      <xdr:rowOff>130628</xdr:rowOff>
    </xdr:from>
    <xdr:to>
      <xdr:col>10</xdr:col>
      <xdr:colOff>198119</xdr:colOff>
      <xdr:row>69</xdr:row>
      <xdr:rowOff>142283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CF8C5D0-91A3-4979-8058-039F35F79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1286436</xdr:colOff>
      <xdr:row>7</xdr:row>
      <xdr:rowOff>152397</xdr:rowOff>
    </xdr:from>
    <xdr:to>
      <xdr:col>10</xdr:col>
      <xdr:colOff>26895</xdr:colOff>
      <xdr:row>29</xdr:row>
      <xdr:rowOff>170329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D534B74C-AC0B-D63E-EAE7-1092F146B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577551</xdr:colOff>
      <xdr:row>10</xdr:row>
      <xdr:rowOff>99059</xdr:rowOff>
    </xdr:from>
    <xdr:to>
      <xdr:col>11</xdr:col>
      <xdr:colOff>358141</xdr:colOff>
      <xdr:row>27</xdr:row>
      <xdr:rowOff>62304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40E32FD7-B112-051D-3611-E2A7BF04F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174812</xdr:colOff>
      <xdr:row>34</xdr:row>
      <xdr:rowOff>141192</xdr:rowOff>
    </xdr:from>
    <xdr:to>
      <xdr:col>11</xdr:col>
      <xdr:colOff>76199</xdr:colOff>
      <xdr:row>52</xdr:row>
      <xdr:rowOff>132227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BFA00A5D-5040-342B-F634-A3945F67E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257992</xdr:colOff>
      <xdr:row>34</xdr:row>
      <xdr:rowOff>65859</xdr:rowOff>
    </xdr:from>
    <xdr:to>
      <xdr:col>11</xdr:col>
      <xdr:colOff>562792</xdr:colOff>
      <xdr:row>49</xdr:row>
      <xdr:rowOff>65859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24A8E4D-205E-8D93-A940-92B34536F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338418</xdr:colOff>
      <xdr:row>14</xdr:row>
      <xdr:rowOff>14344</xdr:rowOff>
    </xdr:from>
    <xdr:to>
      <xdr:col>12</xdr:col>
      <xdr:colOff>33618</xdr:colOff>
      <xdr:row>29</xdr:row>
      <xdr:rowOff>68132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AC13BA03-58F2-1E01-37F3-02CD11043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294197</xdr:colOff>
      <xdr:row>1</xdr:row>
      <xdr:rowOff>163286</xdr:rowOff>
    </xdr:from>
    <xdr:to>
      <xdr:col>14</xdr:col>
      <xdr:colOff>402770</xdr:colOff>
      <xdr:row>24</xdr:row>
      <xdr:rowOff>38100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67F3CF75-3799-01AB-58AB-006E289A6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259079</xdr:colOff>
      <xdr:row>2</xdr:row>
      <xdr:rowOff>10886</xdr:rowOff>
    </xdr:from>
    <xdr:to>
      <xdr:col>20</xdr:col>
      <xdr:colOff>21770</xdr:colOff>
      <xdr:row>26</xdr:row>
      <xdr:rowOff>141513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แผนภูมิ 1">
              <a:extLst>
                <a:ext uri="{FF2B5EF4-FFF2-40B4-BE49-F238E27FC236}">
                  <a16:creationId xmlns:a16="http://schemas.microsoft.com/office/drawing/2014/main" id="{E4AEE6E4-7FC8-DD15-A472-42756D06C5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2099" y="376646"/>
              <a:ext cx="10125891" cy="45197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แผนภูมินี้ยังไม่พร้อมใช้งานใน Excel เวอร์ชันของคุณ
การแก้ไขรูปร่างนี้หรือการบันทึกเวิร์กบุ๊กนี้เป็นรูปแบบไฟล์อื่นจะทำลายแผนภูมิอย่างถาวร</a:t>
              </a:r>
            </a:p>
          </xdr:txBody>
        </xdr:sp>
      </mc:Fallback>
    </mc:AlternateContent>
    <xdr:clientData/>
  </xdr:twoCellAnchor>
  <xdr:twoCellAnchor>
    <xdr:from>
      <xdr:col>3</xdr:col>
      <xdr:colOff>305889</xdr:colOff>
      <xdr:row>28</xdr:row>
      <xdr:rowOff>45176</xdr:rowOff>
    </xdr:from>
    <xdr:to>
      <xdr:col>11</xdr:col>
      <xdr:colOff>1089</xdr:colOff>
      <xdr:row>43</xdr:row>
      <xdr:rowOff>45176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5B3F08C9-A180-DF46-508E-CE3DD9572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127907</xdr:colOff>
      <xdr:row>29</xdr:row>
      <xdr:rowOff>69125</xdr:rowOff>
    </xdr:from>
    <xdr:to>
      <xdr:col>10</xdr:col>
      <xdr:colOff>432707</xdr:colOff>
      <xdr:row>44</xdr:row>
      <xdr:rowOff>69125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70F55D3E-213D-4789-8B01-3D7B0138A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533342</xdr:colOff>
      <xdr:row>0</xdr:row>
      <xdr:rowOff>71718</xdr:rowOff>
    </xdr:from>
    <xdr:to>
      <xdr:col>18</xdr:col>
      <xdr:colOff>8324</xdr:colOff>
      <xdr:row>28</xdr:row>
      <xdr:rowOff>50588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แผนภูมิ 2">
              <a:extLst>
                <a:ext uri="{FF2B5EF4-FFF2-40B4-BE49-F238E27FC236}">
                  <a16:creationId xmlns:a16="http://schemas.microsoft.com/office/drawing/2014/main" id="{6722D9AA-5B4C-8E9E-5D80-80FAC64915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9002" y="71718"/>
              <a:ext cx="8618982" cy="5099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แผนภูมินี้ยังไม่พร้อมใช้งานใน Excel เวอร์ชันของคุณ
การแก้ไขรูปร่างนี้หรือการบันทึกเวิร์กบุ๊กนี้เป็นรูปแบบไฟล์อื่นจะทำลายแผนภูมิอย่างถาวร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309283</xdr:colOff>
      <xdr:row>4</xdr:row>
      <xdr:rowOff>53789</xdr:rowOff>
    </xdr:from>
    <xdr:to>
      <xdr:col>12</xdr:col>
      <xdr:colOff>412377</xdr:colOff>
      <xdr:row>24</xdr:row>
      <xdr:rowOff>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3E25CEB-F7A9-0D76-26F7-657EF957B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4B187-C3CF-4790-8531-79A42039D810}">
  <dimension ref="A1:P27"/>
  <sheetViews>
    <sheetView zoomScaleNormal="100" workbookViewId="0">
      <selection activeCell="K14" sqref="K14"/>
    </sheetView>
  </sheetViews>
  <sheetFormatPr defaultRowHeight="14.4"/>
  <cols>
    <col min="1" max="1" width="27.44140625" style="4" customWidth="1"/>
  </cols>
  <sheetData>
    <row r="1" spans="1:16" s="1" customFormat="1">
      <c r="A1" s="3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</row>
    <row r="2" spans="1:16">
      <c r="A2" s="3" t="s">
        <v>12</v>
      </c>
      <c r="B2">
        <v>800000</v>
      </c>
      <c r="C2">
        <v>850000</v>
      </c>
      <c r="D2">
        <v>700000</v>
      </c>
      <c r="E2">
        <v>900000</v>
      </c>
      <c r="F2">
        <v>1000000</v>
      </c>
      <c r="G2">
        <v>950000</v>
      </c>
      <c r="H2">
        <v>750000</v>
      </c>
      <c r="I2">
        <v>820000</v>
      </c>
      <c r="J2">
        <v>940000</v>
      </c>
      <c r="K2">
        <v>970000</v>
      </c>
      <c r="L2">
        <v>1000000</v>
      </c>
      <c r="M2">
        <v>1200000</v>
      </c>
      <c r="O2">
        <f t="shared" ref="O2:O3" si="0">AVERAGE(B2:M2)</f>
        <v>906666.66666666663</v>
      </c>
    </row>
    <row r="3" spans="1:16">
      <c r="A3" s="3" t="s">
        <v>13</v>
      </c>
      <c r="B3">
        <v>500000</v>
      </c>
      <c r="C3">
        <v>480000</v>
      </c>
      <c r="D3">
        <v>400000</v>
      </c>
      <c r="E3">
        <v>520000</v>
      </c>
      <c r="F3">
        <v>610000</v>
      </c>
      <c r="G3">
        <v>550000</v>
      </c>
      <c r="H3">
        <v>400000</v>
      </c>
      <c r="I3">
        <v>480000</v>
      </c>
      <c r="J3">
        <v>570000</v>
      </c>
      <c r="K3">
        <v>600000</v>
      </c>
      <c r="L3">
        <v>500000</v>
      </c>
      <c r="M3">
        <v>680000</v>
      </c>
      <c r="O3">
        <f t="shared" si="0"/>
        <v>524166.66666666669</v>
      </c>
    </row>
    <row r="4" spans="1:16">
      <c r="A4" s="3" t="s">
        <v>14</v>
      </c>
      <c r="B4">
        <f>B2-B3</f>
        <v>300000</v>
      </c>
      <c r="C4">
        <f t="shared" ref="C4:M4" si="1">C2-C3</f>
        <v>370000</v>
      </c>
      <c r="D4">
        <f t="shared" si="1"/>
        <v>300000</v>
      </c>
      <c r="E4">
        <f t="shared" si="1"/>
        <v>380000</v>
      </c>
      <c r="F4">
        <f t="shared" si="1"/>
        <v>390000</v>
      </c>
      <c r="G4">
        <f t="shared" si="1"/>
        <v>400000</v>
      </c>
      <c r="H4">
        <f t="shared" si="1"/>
        <v>350000</v>
      </c>
      <c r="I4">
        <f t="shared" si="1"/>
        <v>340000</v>
      </c>
      <c r="J4">
        <f t="shared" si="1"/>
        <v>370000</v>
      </c>
      <c r="K4">
        <f t="shared" si="1"/>
        <v>370000</v>
      </c>
      <c r="L4">
        <f t="shared" si="1"/>
        <v>500000</v>
      </c>
      <c r="M4">
        <f t="shared" si="1"/>
        <v>520000</v>
      </c>
      <c r="O4">
        <f>AVERAGE(B4:M4)</f>
        <v>382500</v>
      </c>
      <c r="P4">
        <f>O2-O3</f>
        <v>382499.99999999994</v>
      </c>
    </row>
    <row r="5" spans="1:16">
      <c r="A5" s="3" t="s">
        <v>15</v>
      </c>
    </row>
    <row r="25" spans="1:13">
      <c r="B25" s="6" t="s">
        <v>0</v>
      </c>
      <c r="C25" s="6" t="s">
        <v>1</v>
      </c>
      <c r="D25" s="6" t="s">
        <v>2</v>
      </c>
      <c r="E25" s="6" t="s">
        <v>3</v>
      </c>
      <c r="F25" s="6" t="s">
        <v>4</v>
      </c>
      <c r="G25" s="6" t="s">
        <v>5</v>
      </c>
      <c r="H25" s="6" t="s">
        <v>6</v>
      </c>
      <c r="I25" s="6" t="s">
        <v>7</v>
      </c>
      <c r="J25" s="6" t="s">
        <v>8</v>
      </c>
      <c r="K25" s="6" t="s">
        <v>9</v>
      </c>
      <c r="L25" s="6" t="s">
        <v>10</v>
      </c>
      <c r="M25" s="6" t="s">
        <v>11</v>
      </c>
    </row>
    <row r="26" spans="1:13">
      <c r="A26" s="3" t="s">
        <v>81</v>
      </c>
      <c r="B26">
        <v>400</v>
      </c>
      <c r="C26">
        <v>430</v>
      </c>
      <c r="D26">
        <v>465</v>
      </c>
      <c r="E26">
        <v>540</v>
      </c>
      <c r="F26">
        <v>585</v>
      </c>
      <c r="G26">
        <v>600</v>
      </c>
      <c r="H26">
        <v>605</v>
      </c>
      <c r="I26">
        <v>630</v>
      </c>
      <c r="J26">
        <v>680</v>
      </c>
      <c r="K26">
        <v>675</v>
      </c>
      <c r="L26">
        <v>685</v>
      </c>
      <c r="M26">
        <v>665</v>
      </c>
    </row>
    <row r="27" spans="1:13">
      <c r="A27" s="3" t="s">
        <v>80</v>
      </c>
      <c r="B27" s="17">
        <v>60</v>
      </c>
      <c r="C27" s="17">
        <v>85</v>
      </c>
      <c r="D27" s="17">
        <v>95</v>
      </c>
      <c r="E27" s="17">
        <v>75</v>
      </c>
      <c r="F27" s="17">
        <v>40</v>
      </c>
      <c r="G27" s="17">
        <v>45</v>
      </c>
      <c r="H27" s="17">
        <v>55</v>
      </c>
      <c r="I27" s="17">
        <v>70</v>
      </c>
      <c r="J27" s="17">
        <v>25</v>
      </c>
      <c r="K27" s="17">
        <v>35</v>
      </c>
      <c r="L27" s="17">
        <v>30</v>
      </c>
      <c r="M27" s="17">
        <v>90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543C-A05C-493D-9901-63BB09B84F07}">
  <dimension ref="A1:M46"/>
  <sheetViews>
    <sheetView topLeftCell="A31" zoomScale="70" zoomScaleNormal="70" workbookViewId="0">
      <selection activeCell="P9" sqref="P9"/>
    </sheetView>
  </sheetViews>
  <sheetFormatPr defaultRowHeight="14.4"/>
  <cols>
    <col min="1" max="1" width="31.33203125" customWidth="1"/>
  </cols>
  <sheetData>
    <row r="1" spans="1:1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</row>
    <row r="2" spans="1:13">
      <c r="A2" s="1" t="s">
        <v>27</v>
      </c>
      <c r="B2">
        <v>200000</v>
      </c>
      <c r="C2">
        <v>190000</v>
      </c>
      <c r="D2">
        <v>190000</v>
      </c>
      <c r="E2">
        <v>220000</v>
      </c>
      <c r="F2">
        <v>260000</v>
      </c>
      <c r="G2">
        <v>230000</v>
      </c>
      <c r="H2">
        <v>210000</v>
      </c>
      <c r="I2">
        <v>200000</v>
      </c>
      <c r="J2">
        <v>230000</v>
      </c>
      <c r="K2">
        <v>250000</v>
      </c>
      <c r="L2">
        <v>210000</v>
      </c>
      <c r="M2">
        <v>290000</v>
      </c>
    </row>
    <row r="3" spans="1:13">
      <c r="A3" s="1" t="s">
        <v>28</v>
      </c>
      <c r="B3">
        <v>120000</v>
      </c>
      <c r="C3">
        <v>100000</v>
      </c>
      <c r="D3">
        <v>60000</v>
      </c>
      <c r="E3">
        <v>80000</v>
      </c>
      <c r="F3">
        <v>105000</v>
      </c>
      <c r="G3">
        <v>80000</v>
      </c>
      <c r="H3">
        <v>40000</v>
      </c>
      <c r="I3">
        <v>80000</v>
      </c>
      <c r="J3">
        <v>100000</v>
      </c>
      <c r="K3">
        <v>120000</v>
      </c>
      <c r="L3">
        <v>80000</v>
      </c>
      <c r="M3">
        <v>75000</v>
      </c>
    </row>
    <row r="4" spans="1:13">
      <c r="A4" s="1" t="s">
        <v>29</v>
      </c>
      <c r="B4">
        <v>100000</v>
      </c>
      <c r="C4">
        <v>120000</v>
      </c>
      <c r="D4">
        <v>100000</v>
      </c>
      <c r="E4">
        <v>130000</v>
      </c>
      <c r="F4">
        <v>165000</v>
      </c>
      <c r="G4">
        <v>140000</v>
      </c>
      <c r="H4">
        <v>100000</v>
      </c>
      <c r="I4">
        <v>120000</v>
      </c>
      <c r="J4">
        <v>140000</v>
      </c>
      <c r="K4">
        <v>150000</v>
      </c>
      <c r="L4">
        <v>130000</v>
      </c>
      <c r="M4">
        <v>195000</v>
      </c>
    </row>
    <row r="5" spans="1:13">
      <c r="A5" s="1" t="s">
        <v>30</v>
      </c>
      <c r="B5">
        <v>80000</v>
      </c>
      <c r="C5">
        <v>70000</v>
      </c>
      <c r="D5">
        <v>50000</v>
      </c>
      <c r="E5">
        <v>90000</v>
      </c>
      <c r="F5">
        <v>80000</v>
      </c>
      <c r="G5">
        <v>100000</v>
      </c>
      <c r="H5">
        <v>50000</v>
      </c>
      <c r="I5">
        <v>80000</v>
      </c>
      <c r="J5">
        <v>100000</v>
      </c>
      <c r="K5">
        <v>80000</v>
      </c>
      <c r="L5">
        <v>80000</v>
      </c>
      <c r="M5">
        <v>120000</v>
      </c>
    </row>
    <row r="6" spans="1:13">
      <c r="A6" s="7" t="s">
        <v>26</v>
      </c>
      <c r="B6">
        <f>SUM(B2:B5)</f>
        <v>500000</v>
      </c>
      <c r="C6">
        <f t="shared" ref="C6:M6" si="0">SUM(C2:C5)</f>
        <v>480000</v>
      </c>
      <c r="D6">
        <f t="shared" si="0"/>
        <v>400000</v>
      </c>
      <c r="E6">
        <f t="shared" si="0"/>
        <v>520000</v>
      </c>
      <c r="F6">
        <f t="shared" si="0"/>
        <v>610000</v>
      </c>
      <c r="G6">
        <f t="shared" si="0"/>
        <v>550000</v>
      </c>
      <c r="H6">
        <f t="shared" si="0"/>
        <v>400000</v>
      </c>
      <c r="I6">
        <f t="shared" si="0"/>
        <v>480000</v>
      </c>
      <c r="J6">
        <f t="shared" si="0"/>
        <v>570000</v>
      </c>
      <c r="K6">
        <f t="shared" si="0"/>
        <v>600000</v>
      </c>
      <c r="L6">
        <f t="shared" si="0"/>
        <v>500000</v>
      </c>
      <c r="M6">
        <f t="shared" si="0"/>
        <v>680000</v>
      </c>
    </row>
    <row r="35" spans="1:13">
      <c r="A35" s="4"/>
      <c r="B35" s="6" t="s">
        <v>0</v>
      </c>
      <c r="C35" s="6" t="s">
        <v>1</v>
      </c>
      <c r="D35" s="6" t="s">
        <v>2</v>
      </c>
      <c r="E35" s="6" t="s">
        <v>3</v>
      </c>
      <c r="F35" s="6" t="s">
        <v>4</v>
      </c>
      <c r="G35" s="6" t="s">
        <v>5</v>
      </c>
      <c r="H35" s="6" t="s">
        <v>6</v>
      </c>
      <c r="I35" s="6" t="s">
        <v>7</v>
      </c>
      <c r="J35" s="6" t="s">
        <v>8</v>
      </c>
      <c r="K35" s="6" t="s">
        <v>9</v>
      </c>
      <c r="L35" s="6" t="s">
        <v>10</v>
      </c>
      <c r="M35" s="6" t="s">
        <v>11</v>
      </c>
    </row>
    <row r="36" spans="1:13">
      <c r="A36" s="3" t="s">
        <v>20</v>
      </c>
      <c r="B36">
        <v>60000</v>
      </c>
      <c r="C36">
        <v>70000</v>
      </c>
      <c r="D36">
        <v>60000</v>
      </c>
      <c r="E36">
        <v>70000</v>
      </c>
      <c r="F36">
        <v>80000</v>
      </c>
      <c r="G36">
        <v>80000</v>
      </c>
      <c r="H36">
        <v>75000</v>
      </c>
      <c r="I36">
        <v>70000</v>
      </c>
      <c r="J36">
        <v>85000</v>
      </c>
      <c r="K36">
        <v>80000</v>
      </c>
      <c r="L36">
        <v>80000</v>
      </c>
      <c r="M36">
        <v>85000</v>
      </c>
    </row>
    <row r="37" spans="1:13">
      <c r="A37" s="2" t="s">
        <v>21</v>
      </c>
      <c r="B37">
        <v>100000</v>
      </c>
      <c r="C37">
        <v>130000</v>
      </c>
      <c r="D37">
        <v>100000</v>
      </c>
      <c r="E37">
        <v>100000</v>
      </c>
      <c r="F37">
        <v>110000</v>
      </c>
      <c r="G37">
        <v>100000</v>
      </c>
      <c r="H37">
        <v>125000</v>
      </c>
      <c r="I37">
        <v>100000</v>
      </c>
      <c r="J37">
        <v>105000</v>
      </c>
      <c r="K37">
        <v>110000</v>
      </c>
      <c r="L37">
        <v>120000</v>
      </c>
      <c r="M37">
        <v>140000</v>
      </c>
    </row>
    <row r="38" spans="1:13">
      <c r="A38" s="3" t="s">
        <v>16</v>
      </c>
      <c r="B38">
        <v>80000</v>
      </c>
      <c r="C38">
        <v>70000</v>
      </c>
      <c r="D38">
        <v>60000</v>
      </c>
      <c r="E38">
        <v>80000</v>
      </c>
      <c r="F38">
        <v>100000</v>
      </c>
      <c r="G38">
        <v>80000</v>
      </c>
      <c r="H38">
        <v>20000</v>
      </c>
      <c r="I38">
        <v>70000</v>
      </c>
      <c r="J38">
        <v>95000</v>
      </c>
      <c r="K38">
        <v>100000</v>
      </c>
      <c r="L38">
        <v>110000</v>
      </c>
      <c r="M38">
        <v>130000</v>
      </c>
    </row>
    <row r="39" spans="1:13">
      <c r="A39" s="3" t="s">
        <v>17</v>
      </c>
      <c r="B39">
        <v>70000</v>
      </c>
      <c r="C39">
        <v>60000</v>
      </c>
      <c r="D39">
        <v>10000</v>
      </c>
      <c r="E39">
        <v>70000</v>
      </c>
      <c r="F39">
        <v>80000</v>
      </c>
      <c r="G39">
        <v>60000</v>
      </c>
      <c r="H39">
        <v>50000</v>
      </c>
      <c r="I39">
        <v>80000</v>
      </c>
      <c r="J39">
        <v>95000</v>
      </c>
      <c r="K39">
        <v>100000</v>
      </c>
      <c r="L39">
        <v>100000</v>
      </c>
      <c r="M39">
        <v>130000</v>
      </c>
    </row>
    <row r="40" spans="1:13">
      <c r="A40" s="3" t="s">
        <v>22</v>
      </c>
      <c r="B40">
        <v>130000</v>
      </c>
      <c r="C40">
        <v>150000</v>
      </c>
      <c r="D40">
        <v>110000</v>
      </c>
      <c r="E40">
        <v>120000</v>
      </c>
      <c r="F40">
        <v>130000</v>
      </c>
      <c r="G40">
        <v>150000</v>
      </c>
      <c r="H40">
        <v>100000</v>
      </c>
      <c r="I40">
        <v>130000</v>
      </c>
      <c r="J40">
        <v>150000</v>
      </c>
      <c r="K40">
        <v>160000</v>
      </c>
      <c r="L40">
        <v>150000</v>
      </c>
      <c r="M40">
        <v>170000</v>
      </c>
    </row>
    <row r="41" spans="1:13">
      <c r="A41" s="3" t="s">
        <v>23</v>
      </c>
      <c r="B41">
        <v>140000</v>
      </c>
      <c r="C41">
        <v>180000</v>
      </c>
      <c r="D41">
        <v>140000</v>
      </c>
      <c r="E41">
        <v>180000</v>
      </c>
      <c r="F41">
        <v>140000</v>
      </c>
      <c r="G41">
        <v>180000</v>
      </c>
      <c r="H41">
        <v>140000</v>
      </c>
      <c r="I41">
        <v>120000</v>
      </c>
      <c r="J41">
        <v>115000</v>
      </c>
      <c r="K41">
        <v>90000</v>
      </c>
      <c r="L41">
        <v>100000</v>
      </c>
      <c r="M41">
        <v>140000</v>
      </c>
    </row>
    <row r="42" spans="1:13">
      <c r="A42" s="3" t="s">
        <v>24</v>
      </c>
      <c r="B42">
        <v>80000</v>
      </c>
      <c r="C42">
        <v>80000</v>
      </c>
      <c r="D42">
        <v>70000</v>
      </c>
      <c r="E42">
        <v>80000</v>
      </c>
      <c r="F42">
        <v>100000</v>
      </c>
      <c r="G42">
        <v>80000</v>
      </c>
      <c r="H42">
        <v>70000</v>
      </c>
      <c r="I42">
        <v>70000</v>
      </c>
      <c r="J42">
        <v>90000</v>
      </c>
      <c r="K42">
        <v>100000</v>
      </c>
      <c r="L42">
        <v>110000</v>
      </c>
      <c r="M42">
        <v>130000</v>
      </c>
    </row>
    <row r="43" spans="1:13">
      <c r="A43" s="3" t="s">
        <v>18</v>
      </c>
      <c r="B43">
        <v>70000</v>
      </c>
      <c r="C43">
        <v>70000</v>
      </c>
      <c r="D43">
        <v>80000</v>
      </c>
      <c r="E43">
        <v>110000</v>
      </c>
      <c r="F43">
        <v>130000</v>
      </c>
      <c r="G43">
        <v>100000</v>
      </c>
      <c r="H43">
        <v>90000</v>
      </c>
      <c r="I43">
        <v>85000</v>
      </c>
      <c r="J43">
        <v>85000</v>
      </c>
      <c r="K43">
        <v>95000</v>
      </c>
      <c r="L43">
        <v>90000</v>
      </c>
      <c r="M43">
        <v>110000</v>
      </c>
    </row>
    <row r="44" spans="1:13">
      <c r="A44" s="3" t="s">
        <v>19</v>
      </c>
      <c r="B44">
        <v>40000</v>
      </c>
      <c r="C44">
        <v>30000</v>
      </c>
      <c r="D44">
        <v>60000</v>
      </c>
      <c r="E44">
        <v>70000</v>
      </c>
      <c r="F44">
        <v>90000</v>
      </c>
      <c r="G44">
        <v>80000</v>
      </c>
      <c r="H44">
        <v>70000</v>
      </c>
      <c r="I44">
        <v>65000</v>
      </c>
      <c r="J44">
        <v>85000</v>
      </c>
      <c r="K44">
        <v>95000</v>
      </c>
      <c r="L44">
        <v>100000</v>
      </c>
      <c r="M44">
        <v>105000</v>
      </c>
    </row>
    <row r="45" spans="1:13">
      <c r="A45" s="3" t="s">
        <v>25</v>
      </c>
      <c r="B45">
        <v>30000</v>
      </c>
      <c r="C45">
        <v>10000</v>
      </c>
      <c r="D45">
        <v>10000</v>
      </c>
      <c r="E45">
        <v>20000</v>
      </c>
      <c r="F45">
        <v>40000</v>
      </c>
      <c r="G45">
        <v>20000</v>
      </c>
      <c r="H45">
        <v>10000</v>
      </c>
      <c r="I45">
        <v>30000</v>
      </c>
      <c r="J45">
        <v>35000</v>
      </c>
      <c r="K45">
        <v>40000</v>
      </c>
      <c r="L45">
        <v>40000</v>
      </c>
      <c r="M45">
        <v>50000</v>
      </c>
    </row>
    <row r="46" spans="1:13">
      <c r="A46" s="5" t="s">
        <v>26</v>
      </c>
      <c r="B46">
        <f t="shared" ref="B46:M46" si="1">SUM(B36:B45)</f>
        <v>800000</v>
      </c>
      <c r="C46">
        <f t="shared" si="1"/>
        <v>850000</v>
      </c>
      <c r="D46">
        <f t="shared" si="1"/>
        <v>700000</v>
      </c>
      <c r="E46">
        <f t="shared" si="1"/>
        <v>900000</v>
      </c>
      <c r="F46">
        <f t="shared" si="1"/>
        <v>1000000</v>
      </c>
      <c r="G46">
        <f t="shared" si="1"/>
        <v>930000</v>
      </c>
      <c r="H46">
        <f t="shared" si="1"/>
        <v>750000</v>
      </c>
      <c r="I46">
        <f t="shared" si="1"/>
        <v>820000</v>
      </c>
      <c r="J46">
        <f t="shared" si="1"/>
        <v>940000</v>
      </c>
      <c r="K46">
        <f t="shared" si="1"/>
        <v>970000</v>
      </c>
      <c r="L46">
        <f t="shared" si="1"/>
        <v>1000000</v>
      </c>
      <c r="M46">
        <f t="shared" si="1"/>
        <v>1190000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D1524-58C8-4770-BBD8-408BEB7AA86B}">
  <dimension ref="A1:Z34"/>
  <sheetViews>
    <sheetView topLeftCell="A34" zoomScaleNormal="100" workbookViewId="0">
      <selection activeCell="M43" sqref="M43"/>
    </sheetView>
  </sheetViews>
  <sheetFormatPr defaultRowHeight="14.4"/>
  <cols>
    <col min="1" max="1" width="11.5546875" customWidth="1"/>
    <col min="2" max="2" width="11.33203125" customWidth="1"/>
  </cols>
  <sheetData>
    <row r="1" spans="1:26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6">
      <c r="B2">
        <v>100000</v>
      </c>
      <c r="C2">
        <v>130000</v>
      </c>
      <c r="D2">
        <v>100000</v>
      </c>
      <c r="E2">
        <v>100000</v>
      </c>
      <c r="F2">
        <v>110000</v>
      </c>
      <c r="G2">
        <v>100000</v>
      </c>
      <c r="H2">
        <v>125000</v>
      </c>
      <c r="I2">
        <v>100000</v>
      </c>
      <c r="J2">
        <v>105000</v>
      </c>
      <c r="K2">
        <v>110000</v>
      </c>
      <c r="L2">
        <v>120000</v>
      </c>
      <c r="M2">
        <v>140000</v>
      </c>
      <c r="O2">
        <v>40000</v>
      </c>
      <c r="P2">
        <v>30000</v>
      </c>
      <c r="Q2">
        <v>60000</v>
      </c>
      <c r="R2">
        <v>70000</v>
      </c>
      <c r="S2">
        <v>90000</v>
      </c>
      <c r="T2">
        <v>80000</v>
      </c>
      <c r="U2">
        <v>70000</v>
      </c>
      <c r="V2">
        <v>65000</v>
      </c>
      <c r="W2">
        <v>85000</v>
      </c>
      <c r="X2">
        <v>95000</v>
      </c>
      <c r="Y2">
        <v>100000</v>
      </c>
      <c r="Z2">
        <v>105000</v>
      </c>
    </row>
    <row r="3" spans="1:26">
      <c r="B3">
        <v>8000</v>
      </c>
      <c r="C3">
        <v>70000</v>
      </c>
      <c r="D3">
        <v>60000</v>
      </c>
      <c r="E3">
        <v>80000</v>
      </c>
      <c r="F3">
        <v>100000</v>
      </c>
      <c r="G3">
        <v>80000</v>
      </c>
      <c r="H3">
        <v>20000</v>
      </c>
      <c r="I3">
        <v>70000</v>
      </c>
      <c r="J3">
        <v>95000</v>
      </c>
      <c r="K3">
        <v>100000</v>
      </c>
      <c r="L3">
        <v>110000</v>
      </c>
      <c r="M3">
        <v>130000</v>
      </c>
      <c r="O3">
        <v>30000</v>
      </c>
      <c r="P3">
        <v>10000</v>
      </c>
      <c r="Q3">
        <v>10000</v>
      </c>
      <c r="R3">
        <v>20000</v>
      </c>
      <c r="S3">
        <v>40000</v>
      </c>
      <c r="T3">
        <v>20000</v>
      </c>
      <c r="U3">
        <v>10000</v>
      </c>
      <c r="V3">
        <v>30000</v>
      </c>
      <c r="W3">
        <v>35000</v>
      </c>
      <c r="X3">
        <v>40000</v>
      </c>
      <c r="Y3">
        <v>40000</v>
      </c>
      <c r="Z3">
        <v>50000</v>
      </c>
    </row>
    <row r="4" spans="1:26">
      <c r="B4">
        <v>70000</v>
      </c>
      <c r="C4">
        <v>60000</v>
      </c>
      <c r="D4">
        <v>10000</v>
      </c>
      <c r="E4">
        <v>70000</v>
      </c>
      <c r="F4">
        <v>80000</v>
      </c>
      <c r="G4">
        <v>60000</v>
      </c>
      <c r="H4">
        <v>50000</v>
      </c>
      <c r="I4">
        <v>80000</v>
      </c>
      <c r="J4">
        <v>95000</v>
      </c>
      <c r="K4">
        <v>100000</v>
      </c>
      <c r="L4">
        <v>100000</v>
      </c>
      <c r="M4">
        <v>130000</v>
      </c>
    </row>
    <row r="6" spans="1:26">
      <c r="B6" s="6" t="s">
        <v>0</v>
      </c>
      <c r="C6" s="6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6" t="s">
        <v>6</v>
      </c>
      <c r="I6" s="6" t="s">
        <v>7</v>
      </c>
      <c r="J6" s="6" t="s">
        <v>8</v>
      </c>
      <c r="K6" s="6" t="s">
        <v>9</v>
      </c>
      <c r="L6" s="6" t="s">
        <v>10</v>
      </c>
      <c r="M6" s="6" t="s">
        <v>11</v>
      </c>
    </row>
    <row r="7" spans="1:26">
      <c r="A7" t="s">
        <v>54</v>
      </c>
      <c r="B7">
        <f>B2/10</f>
        <v>10000</v>
      </c>
      <c r="C7">
        <f t="shared" ref="C7:M7" si="0">C2/10</f>
        <v>13000</v>
      </c>
      <c r="D7">
        <f t="shared" si="0"/>
        <v>10000</v>
      </c>
      <c r="E7">
        <f t="shared" si="0"/>
        <v>10000</v>
      </c>
      <c r="F7">
        <f t="shared" si="0"/>
        <v>11000</v>
      </c>
      <c r="G7">
        <f t="shared" si="0"/>
        <v>10000</v>
      </c>
      <c r="H7">
        <f t="shared" si="0"/>
        <v>12500</v>
      </c>
      <c r="I7">
        <f t="shared" si="0"/>
        <v>10000</v>
      </c>
      <c r="J7">
        <f t="shared" si="0"/>
        <v>10500</v>
      </c>
      <c r="K7">
        <f t="shared" si="0"/>
        <v>11000</v>
      </c>
      <c r="L7">
        <f t="shared" si="0"/>
        <v>12000</v>
      </c>
      <c r="M7">
        <f t="shared" si="0"/>
        <v>14000</v>
      </c>
    </row>
    <row r="8" spans="1:26">
      <c r="A8" t="s">
        <v>55</v>
      </c>
      <c r="B8">
        <f t="shared" ref="B8:M9" si="1">B3/10</f>
        <v>800</v>
      </c>
      <c r="C8">
        <f t="shared" si="1"/>
        <v>7000</v>
      </c>
      <c r="D8">
        <f t="shared" si="1"/>
        <v>6000</v>
      </c>
      <c r="E8">
        <f t="shared" si="1"/>
        <v>8000</v>
      </c>
      <c r="F8">
        <f t="shared" si="1"/>
        <v>10000</v>
      </c>
      <c r="G8">
        <f t="shared" si="1"/>
        <v>8000</v>
      </c>
      <c r="H8">
        <f t="shared" si="1"/>
        <v>2000</v>
      </c>
      <c r="I8">
        <f t="shared" si="1"/>
        <v>7000</v>
      </c>
      <c r="J8">
        <f t="shared" si="1"/>
        <v>9500</v>
      </c>
      <c r="K8">
        <f t="shared" si="1"/>
        <v>10000</v>
      </c>
      <c r="L8">
        <f t="shared" si="1"/>
        <v>11000</v>
      </c>
      <c r="M8">
        <f t="shared" si="1"/>
        <v>13000</v>
      </c>
    </row>
    <row r="9" spans="1:26">
      <c r="A9" t="s">
        <v>56</v>
      </c>
      <c r="B9">
        <f t="shared" si="1"/>
        <v>7000</v>
      </c>
      <c r="C9">
        <f t="shared" si="1"/>
        <v>6000</v>
      </c>
      <c r="D9">
        <f t="shared" si="1"/>
        <v>1000</v>
      </c>
      <c r="E9">
        <f t="shared" si="1"/>
        <v>7000</v>
      </c>
      <c r="F9">
        <f t="shared" si="1"/>
        <v>8000</v>
      </c>
      <c r="G9">
        <f t="shared" si="1"/>
        <v>6000</v>
      </c>
      <c r="H9">
        <f t="shared" si="1"/>
        <v>5000</v>
      </c>
      <c r="I9">
        <f t="shared" si="1"/>
        <v>8000</v>
      </c>
      <c r="J9">
        <f t="shared" si="1"/>
        <v>9500</v>
      </c>
      <c r="K9">
        <f t="shared" si="1"/>
        <v>10000</v>
      </c>
      <c r="L9">
        <f t="shared" si="1"/>
        <v>10000</v>
      </c>
      <c r="M9">
        <f t="shared" si="1"/>
        <v>13000</v>
      </c>
    </row>
    <row r="10" spans="1:26">
      <c r="A10" t="s">
        <v>59</v>
      </c>
      <c r="B10">
        <f>SUM(B7:B9)</f>
        <v>17800</v>
      </c>
      <c r="C10">
        <f t="shared" ref="C10:M10" si="2">SUM(C7:C9)</f>
        <v>26000</v>
      </c>
      <c r="D10">
        <f t="shared" si="2"/>
        <v>17000</v>
      </c>
      <c r="E10">
        <f t="shared" si="2"/>
        <v>25000</v>
      </c>
      <c r="F10">
        <f t="shared" si="2"/>
        <v>29000</v>
      </c>
      <c r="G10">
        <f t="shared" si="2"/>
        <v>24000</v>
      </c>
      <c r="H10">
        <f t="shared" si="2"/>
        <v>19500</v>
      </c>
      <c r="I10">
        <f t="shared" si="2"/>
        <v>25000</v>
      </c>
      <c r="J10">
        <f t="shared" si="2"/>
        <v>29500</v>
      </c>
      <c r="K10">
        <f t="shared" si="2"/>
        <v>31000</v>
      </c>
      <c r="L10">
        <f t="shared" si="2"/>
        <v>33000</v>
      </c>
      <c r="M10">
        <f t="shared" si="2"/>
        <v>40000</v>
      </c>
    </row>
    <row r="31" spans="1:13">
      <c r="B31" s="6" t="s">
        <v>0</v>
      </c>
      <c r="C31" s="6" t="s">
        <v>1</v>
      </c>
      <c r="D31" s="6" t="s">
        <v>2</v>
      </c>
      <c r="E31" s="6" t="s">
        <v>3</v>
      </c>
      <c r="F31" s="6" t="s">
        <v>4</v>
      </c>
      <c r="G31" s="6" t="s">
        <v>5</v>
      </c>
      <c r="H31" s="6" t="s">
        <v>6</v>
      </c>
      <c r="I31" s="6" t="s">
        <v>7</v>
      </c>
      <c r="J31" s="6" t="s">
        <v>8</v>
      </c>
      <c r="K31" s="6" t="s">
        <v>9</v>
      </c>
      <c r="L31" s="6" t="s">
        <v>10</v>
      </c>
      <c r="M31" s="6" t="s">
        <v>11</v>
      </c>
    </row>
    <row r="32" spans="1:13">
      <c r="A32" t="s">
        <v>57</v>
      </c>
      <c r="B32">
        <f t="shared" ref="B32:M33" si="3">O2/10</f>
        <v>4000</v>
      </c>
      <c r="C32">
        <f t="shared" si="3"/>
        <v>3000</v>
      </c>
      <c r="D32">
        <f t="shared" si="3"/>
        <v>6000</v>
      </c>
      <c r="E32">
        <f t="shared" si="3"/>
        <v>7000</v>
      </c>
      <c r="F32">
        <f t="shared" si="3"/>
        <v>9000</v>
      </c>
      <c r="G32">
        <f t="shared" si="3"/>
        <v>8000</v>
      </c>
      <c r="H32">
        <f t="shared" si="3"/>
        <v>7000</v>
      </c>
      <c r="I32">
        <f t="shared" si="3"/>
        <v>6500</v>
      </c>
      <c r="J32">
        <f t="shared" si="3"/>
        <v>8500</v>
      </c>
      <c r="K32">
        <f t="shared" si="3"/>
        <v>9500</v>
      </c>
      <c r="L32">
        <f t="shared" si="3"/>
        <v>10000</v>
      </c>
      <c r="M32">
        <f t="shared" si="3"/>
        <v>10500</v>
      </c>
    </row>
    <row r="33" spans="1:13">
      <c r="A33" t="s">
        <v>58</v>
      </c>
      <c r="B33">
        <f t="shared" si="3"/>
        <v>3000</v>
      </c>
      <c r="C33">
        <f t="shared" si="3"/>
        <v>1000</v>
      </c>
      <c r="D33">
        <f t="shared" si="3"/>
        <v>1000</v>
      </c>
      <c r="E33">
        <f t="shared" si="3"/>
        <v>2000</v>
      </c>
      <c r="F33">
        <f t="shared" si="3"/>
        <v>4000</v>
      </c>
      <c r="G33">
        <f t="shared" si="3"/>
        <v>2000</v>
      </c>
      <c r="H33">
        <f t="shared" si="3"/>
        <v>1000</v>
      </c>
      <c r="I33">
        <f t="shared" si="3"/>
        <v>3000</v>
      </c>
      <c r="J33">
        <f t="shared" si="3"/>
        <v>3500</v>
      </c>
      <c r="K33">
        <f t="shared" si="3"/>
        <v>4000</v>
      </c>
      <c r="L33">
        <f t="shared" si="3"/>
        <v>4000</v>
      </c>
      <c r="M33">
        <f t="shared" si="3"/>
        <v>5000</v>
      </c>
    </row>
    <row r="34" spans="1:13">
      <c r="A34" t="s">
        <v>59</v>
      </c>
      <c r="B34">
        <f>B32+B33</f>
        <v>7000</v>
      </c>
      <c r="C34">
        <f t="shared" ref="C34:M34" si="4">C32+C33</f>
        <v>4000</v>
      </c>
      <c r="D34">
        <f t="shared" si="4"/>
        <v>7000</v>
      </c>
      <c r="E34">
        <f t="shared" si="4"/>
        <v>9000</v>
      </c>
      <c r="F34">
        <f t="shared" si="4"/>
        <v>13000</v>
      </c>
      <c r="G34">
        <f t="shared" si="4"/>
        <v>10000</v>
      </c>
      <c r="H34">
        <f t="shared" si="4"/>
        <v>8000</v>
      </c>
      <c r="I34">
        <f t="shared" si="4"/>
        <v>9500</v>
      </c>
      <c r="J34">
        <f t="shared" si="4"/>
        <v>12000</v>
      </c>
      <c r="K34">
        <f t="shared" si="4"/>
        <v>13500</v>
      </c>
      <c r="L34">
        <f t="shared" si="4"/>
        <v>14000</v>
      </c>
      <c r="M34">
        <f t="shared" si="4"/>
        <v>15500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DA28-71FF-47AE-8C02-B3CBEA29A14A}">
  <dimension ref="A1:AB32"/>
  <sheetViews>
    <sheetView topLeftCell="A34" zoomScaleNormal="100" workbookViewId="0">
      <selection activeCell="F60" sqref="F60"/>
    </sheetView>
  </sheetViews>
  <sheetFormatPr defaultRowHeight="14.4"/>
  <cols>
    <col min="1" max="1" width="24.21875" customWidth="1"/>
  </cols>
  <sheetData>
    <row r="1" spans="1:28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Q1">
        <v>400</v>
      </c>
      <c r="R1">
        <v>421</v>
      </c>
      <c r="S1">
        <v>465</v>
      </c>
      <c r="T1">
        <v>439</v>
      </c>
      <c r="U1">
        <v>443</v>
      </c>
      <c r="V1">
        <v>468</v>
      </c>
      <c r="W1">
        <v>500</v>
      </c>
      <c r="X1">
        <v>514</v>
      </c>
      <c r="Y1">
        <v>530</v>
      </c>
      <c r="Z1">
        <v>550</v>
      </c>
      <c r="AA1">
        <v>541</v>
      </c>
      <c r="AB1">
        <v>580</v>
      </c>
    </row>
    <row r="2" spans="1:28">
      <c r="A2" s="8"/>
      <c r="B2" s="8">
        <v>20000</v>
      </c>
      <c r="C2" s="8">
        <v>10000</v>
      </c>
      <c r="D2" s="8">
        <v>30000</v>
      </c>
      <c r="E2" s="8">
        <v>20000</v>
      </c>
      <c r="F2" s="8">
        <v>15000</v>
      </c>
      <c r="G2" s="8">
        <v>20000</v>
      </c>
      <c r="H2" s="8">
        <v>32000</v>
      </c>
      <c r="I2" s="8">
        <v>13000</v>
      </c>
      <c r="J2" s="8">
        <v>15000</v>
      </c>
      <c r="K2" s="8">
        <v>10000</v>
      </c>
      <c r="L2" s="8">
        <v>20000</v>
      </c>
      <c r="M2" s="8">
        <v>10000</v>
      </c>
      <c r="Q2">
        <v>300000</v>
      </c>
      <c r="R2">
        <v>370000</v>
      </c>
      <c r="S2">
        <v>300000</v>
      </c>
      <c r="T2">
        <v>380000</v>
      </c>
      <c r="U2">
        <v>390000</v>
      </c>
      <c r="V2">
        <v>400000</v>
      </c>
      <c r="W2">
        <v>350000</v>
      </c>
      <c r="X2">
        <v>340000</v>
      </c>
      <c r="Y2">
        <v>370000</v>
      </c>
      <c r="Z2">
        <v>370000</v>
      </c>
      <c r="AA2">
        <v>500000</v>
      </c>
      <c r="AB2">
        <v>520000</v>
      </c>
    </row>
    <row r="3" spans="1:28">
      <c r="A3" s="8"/>
      <c r="B3">
        <v>30000</v>
      </c>
      <c r="C3">
        <v>10000</v>
      </c>
      <c r="D3">
        <v>10000</v>
      </c>
      <c r="E3">
        <v>20000</v>
      </c>
      <c r="F3">
        <v>40000</v>
      </c>
      <c r="G3">
        <v>20000</v>
      </c>
      <c r="H3">
        <v>10000</v>
      </c>
      <c r="I3">
        <v>30000</v>
      </c>
      <c r="J3">
        <v>35000</v>
      </c>
      <c r="K3">
        <v>40000</v>
      </c>
      <c r="L3">
        <v>40000</v>
      </c>
      <c r="M3">
        <v>50000</v>
      </c>
      <c r="Q3">
        <v>60000</v>
      </c>
      <c r="R3">
        <v>70000</v>
      </c>
      <c r="S3">
        <v>60000</v>
      </c>
      <c r="T3">
        <v>70000</v>
      </c>
      <c r="U3">
        <v>80000</v>
      </c>
      <c r="V3">
        <v>80000</v>
      </c>
      <c r="W3">
        <v>75000</v>
      </c>
      <c r="X3">
        <v>70000</v>
      </c>
      <c r="Y3">
        <v>85000</v>
      </c>
      <c r="Z3">
        <v>80000</v>
      </c>
      <c r="AA3">
        <v>80000</v>
      </c>
      <c r="AB3">
        <v>85000</v>
      </c>
    </row>
    <row r="4" spans="1:28">
      <c r="A4" s="8"/>
      <c r="B4">
        <f t="shared" ref="B4:M4" si="0">Q1*100</f>
        <v>40000</v>
      </c>
      <c r="C4">
        <f t="shared" si="0"/>
        <v>42100</v>
      </c>
      <c r="D4">
        <f t="shared" si="0"/>
        <v>46500</v>
      </c>
      <c r="E4">
        <f t="shared" si="0"/>
        <v>43900</v>
      </c>
      <c r="F4">
        <f t="shared" si="0"/>
        <v>44300</v>
      </c>
      <c r="G4">
        <f t="shared" si="0"/>
        <v>46800</v>
      </c>
      <c r="H4">
        <f t="shared" si="0"/>
        <v>50000</v>
      </c>
      <c r="I4">
        <f t="shared" si="0"/>
        <v>51400</v>
      </c>
      <c r="J4">
        <f t="shared" si="0"/>
        <v>53000</v>
      </c>
      <c r="K4">
        <f t="shared" si="0"/>
        <v>55000</v>
      </c>
      <c r="L4">
        <f t="shared" si="0"/>
        <v>54100</v>
      </c>
      <c r="M4">
        <f t="shared" si="0"/>
        <v>58000</v>
      </c>
    </row>
    <row r="5" spans="1:28">
      <c r="A5" s="8"/>
      <c r="B5">
        <f t="shared" ref="B5:M5" si="1">Q2/10</f>
        <v>30000</v>
      </c>
      <c r="C5">
        <f t="shared" si="1"/>
        <v>37000</v>
      </c>
      <c r="D5">
        <f t="shared" si="1"/>
        <v>30000</v>
      </c>
      <c r="E5">
        <f t="shared" si="1"/>
        <v>38000</v>
      </c>
      <c r="F5">
        <f t="shared" si="1"/>
        <v>39000</v>
      </c>
      <c r="G5">
        <f t="shared" si="1"/>
        <v>40000</v>
      </c>
      <c r="H5">
        <f t="shared" si="1"/>
        <v>35000</v>
      </c>
      <c r="I5">
        <f t="shared" si="1"/>
        <v>34000</v>
      </c>
      <c r="J5">
        <f t="shared" si="1"/>
        <v>37000</v>
      </c>
      <c r="K5">
        <f t="shared" si="1"/>
        <v>37000</v>
      </c>
      <c r="L5">
        <f t="shared" si="1"/>
        <v>50000</v>
      </c>
      <c r="M5">
        <f t="shared" si="1"/>
        <v>52000</v>
      </c>
    </row>
    <row r="6" spans="1:28">
      <c r="A6" s="8"/>
      <c r="B6">
        <f>Q3/2</f>
        <v>30000</v>
      </c>
      <c r="C6">
        <f t="shared" ref="C6:M6" si="2">R3/2</f>
        <v>35000</v>
      </c>
      <c r="D6">
        <f t="shared" si="2"/>
        <v>30000</v>
      </c>
      <c r="E6">
        <f t="shared" si="2"/>
        <v>35000</v>
      </c>
      <c r="F6">
        <f t="shared" si="2"/>
        <v>40000</v>
      </c>
      <c r="G6">
        <f t="shared" si="2"/>
        <v>40000</v>
      </c>
      <c r="H6">
        <f t="shared" si="2"/>
        <v>37500</v>
      </c>
      <c r="I6">
        <f t="shared" si="2"/>
        <v>35000</v>
      </c>
      <c r="J6">
        <f t="shared" si="2"/>
        <v>42500</v>
      </c>
      <c r="K6">
        <f t="shared" si="2"/>
        <v>40000</v>
      </c>
      <c r="L6">
        <f t="shared" si="2"/>
        <v>40000</v>
      </c>
      <c r="M6">
        <f t="shared" si="2"/>
        <v>42500</v>
      </c>
    </row>
    <row r="7" spans="1:28">
      <c r="A7" s="8"/>
    </row>
    <row r="8" spans="1:28">
      <c r="A8" s="8"/>
    </row>
    <row r="9" spans="1:28">
      <c r="B9" s="6" t="s">
        <v>0</v>
      </c>
      <c r="C9" s="6" t="s">
        <v>1</v>
      </c>
      <c r="D9" s="6" t="s">
        <v>2</v>
      </c>
      <c r="E9" s="6" t="s">
        <v>3</v>
      </c>
      <c r="F9" s="6" t="s">
        <v>4</v>
      </c>
      <c r="G9" s="6" t="s">
        <v>5</v>
      </c>
      <c r="H9" s="6" t="s">
        <v>6</v>
      </c>
      <c r="I9" s="6" t="s">
        <v>7</v>
      </c>
      <c r="J9" s="6" t="s">
        <v>8</v>
      </c>
      <c r="K9" s="6" t="s">
        <v>9</v>
      </c>
      <c r="L9" s="6" t="s">
        <v>10</v>
      </c>
      <c r="M9" s="6" t="s">
        <v>11</v>
      </c>
    </row>
    <row r="10" spans="1:28">
      <c r="A10" s="8" t="s">
        <v>70</v>
      </c>
      <c r="B10">
        <v>30000</v>
      </c>
      <c r="C10">
        <v>10000</v>
      </c>
      <c r="D10">
        <v>10000</v>
      </c>
      <c r="E10">
        <v>20000</v>
      </c>
      <c r="F10">
        <v>40000</v>
      </c>
      <c r="G10">
        <v>20000</v>
      </c>
      <c r="H10">
        <v>10000</v>
      </c>
      <c r="I10">
        <v>30000</v>
      </c>
      <c r="J10">
        <v>35000</v>
      </c>
      <c r="K10">
        <v>40000</v>
      </c>
      <c r="L10">
        <v>40000</v>
      </c>
      <c r="M10">
        <v>50000</v>
      </c>
    </row>
    <row r="11" spans="1:28">
      <c r="A11" s="8" t="s">
        <v>71</v>
      </c>
      <c r="B11" s="8">
        <v>20000</v>
      </c>
      <c r="C11" s="8">
        <v>10000</v>
      </c>
      <c r="D11" s="8">
        <v>30000</v>
      </c>
      <c r="E11" s="8">
        <v>20000</v>
      </c>
      <c r="F11" s="8">
        <v>15000</v>
      </c>
      <c r="G11" s="8">
        <v>20000</v>
      </c>
      <c r="H11" s="8">
        <v>32000</v>
      </c>
      <c r="I11" s="8">
        <v>13000</v>
      </c>
      <c r="J11" s="8">
        <v>15000</v>
      </c>
      <c r="K11" s="8">
        <v>10000</v>
      </c>
      <c r="L11" s="8">
        <v>20000</v>
      </c>
      <c r="M11" s="8">
        <v>10000</v>
      </c>
    </row>
    <row r="12" spans="1:28">
      <c r="A12" s="8" t="s">
        <v>72</v>
      </c>
      <c r="B12">
        <v>0</v>
      </c>
      <c r="C12">
        <v>0</v>
      </c>
      <c r="D12">
        <v>6000</v>
      </c>
      <c r="E12">
        <v>0</v>
      </c>
      <c r="F12">
        <v>0</v>
      </c>
      <c r="G12">
        <v>8000</v>
      </c>
      <c r="H12">
        <v>0</v>
      </c>
      <c r="I12">
        <v>0</v>
      </c>
      <c r="J12">
        <v>9500</v>
      </c>
      <c r="K12">
        <v>0</v>
      </c>
      <c r="L12">
        <v>0</v>
      </c>
      <c r="M12">
        <v>13000</v>
      </c>
    </row>
    <row r="13" spans="1:28">
      <c r="A13" s="8" t="s">
        <v>73</v>
      </c>
      <c r="B13">
        <v>7000</v>
      </c>
      <c r="C13">
        <v>6000</v>
      </c>
      <c r="D13">
        <v>1000</v>
      </c>
      <c r="E13">
        <v>7000</v>
      </c>
      <c r="F13">
        <v>8000</v>
      </c>
      <c r="G13">
        <v>6000</v>
      </c>
      <c r="H13">
        <v>5000</v>
      </c>
      <c r="I13">
        <v>8000</v>
      </c>
      <c r="J13">
        <v>9500</v>
      </c>
      <c r="K13">
        <v>10000</v>
      </c>
      <c r="L13">
        <v>10000</v>
      </c>
      <c r="M13">
        <v>13000</v>
      </c>
    </row>
    <row r="14" spans="1:28">
      <c r="A14" s="8" t="s">
        <v>74</v>
      </c>
      <c r="B14">
        <v>30000</v>
      </c>
      <c r="C14">
        <v>35000</v>
      </c>
      <c r="D14">
        <v>30000</v>
      </c>
      <c r="E14">
        <v>35000</v>
      </c>
      <c r="F14">
        <v>40000</v>
      </c>
      <c r="G14">
        <v>40000</v>
      </c>
      <c r="H14">
        <v>37500</v>
      </c>
      <c r="I14">
        <v>35000</v>
      </c>
      <c r="J14">
        <v>42500</v>
      </c>
      <c r="K14">
        <v>40000</v>
      </c>
      <c r="L14">
        <v>40000</v>
      </c>
      <c r="M14">
        <v>42500</v>
      </c>
    </row>
    <row r="15" spans="1:28">
      <c r="A15" t="s">
        <v>29</v>
      </c>
      <c r="B15">
        <f>SUM(B10:B14)</f>
        <v>87000</v>
      </c>
      <c r="C15">
        <f t="shared" ref="C15:M15" si="3">SUM(C10:C14)</f>
        <v>61000</v>
      </c>
      <c r="D15">
        <f t="shared" si="3"/>
        <v>77000</v>
      </c>
      <c r="E15">
        <f t="shared" si="3"/>
        <v>82000</v>
      </c>
      <c r="F15">
        <f t="shared" si="3"/>
        <v>103000</v>
      </c>
      <c r="G15">
        <f t="shared" si="3"/>
        <v>94000</v>
      </c>
      <c r="H15">
        <f t="shared" si="3"/>
        <v>84500</v>
      </c>
      <c r="I15">
        <f t="shared" si="3"/>
        <v>86000</v>
      </c>
      <c r="J15">
        <f t="shared" si="3"/>
        <v>111500</v>
      </c>
      <c r="K15">
        <f t="shared" si="3"/>
        <v>100000</v>
      </c>
      <c r="L15">
        <f t="shared" si="3"/>
        <v>110000</v>
      </c>
      <c r="M15">
        <f t="shared" si="3"/>
        <v>128500</v>
      </c>
    </row>
    <row r="16" spans="1:28">
      <c r="A16" s="8"/>
    </row>
    <row r="17" spans="1:13">
      <c r="A17" s="8"/>
    </row>
    <row r="19" spans="1:13">
      <c r="A19" s="8"/>
    </row>
    <row r="20" spans="1:13">
      <c r="A20" s="8"/>
    </row>
    <row r="21" spans="1:13">
      <c r="A21" s="8"/>
    </row>
    <row r="31" spans="1:13">
      <c r="A31" s="8"/>
      <c r="B31" s="6" t="s">
        <v>0</v>
      </c>
      <c r="C31" s="6" t="s">
        <v>1</v>
      </c>
      <c r="D31" s="6" t="s">
        <v>2</v>
      </c>
      <c r="E31" s="6" t="s">
        <v>3</v>
      </c>
      <c r="F31" s="6" t="s">
        <v>4</v>
      </c>
      <c r="G31" s="6" t="s">
        <v>5</v>
      </c>
      <c r="H31" s="6" t="s">
        <v>6</v>
      </c>
      <c r="I31" s="6" t="s">
        <v>7</v>
      </c>
      <c r="J31" s="6" t="s">
        <v>8</v>
      </c>
      <c r="K31" s="6" t="s">
        <v>9</v>
      </c>
      <c r="L31" s="6" t="s">
        <v>10</v>
      </c>
      <c r="M31" s="6" t="s">
        <v>11</v>
      </c>
    </row>
    <row r="32" spans="1:13">
      <c r="A32" s="8" t="s">
        <v>30</v>
      </c>
      <c r="B32">
        <v>40000</v>
      </c>
      <c r="C32">
        <v>42100</v>
      </c>
      <c r="D32">
        <v>46500</v>
      </c>
      <c r="E32">
        <v>43900</v>
      </c>
      <c r="F32">
        <v>44300</v>
      </c>
      <c r="G32">
        <v>46800</v>
      </c>
      <c r="H32">
        <v>50000</v>
      </c>
      <c r="I32">
        <v>51400</v>
      </c>
      <c r="J32">
        <v>53000</v>
      </c>
      <c r="K32">
        <v>55000</v>
      </c>
      <c r="L32">
        <v>54100</v>
      </c>
      <c r="M32">
        <v>58000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EBD9E-925C-4D28-A306-6EF002E9CE4A}">
  <dimension ref="A1:M8"/>
  <sheetViews>
    <sheetView zoomScale="70" zoomScaleNormal="70" workbookViewId="0">
      <selection activeCell="Y28" sqref="Y28"/>
    </sheetView>
  </sheetViews>
  <sheetFormatPr defaultRowHeight="14.4"/>
  <cols>
    <col min="1" max="1" width="22.6640625" customWidth="1"/>
    <col min="2" max="2" width="24" customWidth="1"/>
  </cols>
  <sheetData>
    <row r="1" spans="1:13">
      <c r="A1" s="1"/>
      <c r="B1" s="1" t="s">
        <v>63</v>
      </c>
      <c r="C1" s="6"/>
      <c r="D1" s="13"/>
      <c r="E1" s="6"/>
      <c r="F1" s="6"/>
      <c r="G1" s="6"/>
      <c r="H1" s="6"/>
      <c r="I1" s="6"/>
      <c r="J1" s="6"/>
      <c r="K1" s="6"/>
      <c r="L1" s="6"/>
      <c r="M1" s="6"/>
    </row>
    <row r="2" spans="1:13">
      <c r="A2" t="s">
        <v>60</v>
      </c>
      <c r="B2" s="14">
        <f>(D2/$B$6)</f>
        <v>0.54054054054054057</v>
      </c>
      <c r="D2">
        <v>200</v>
      </c>
    </row>
    <row r="3" spans="1:13">
      <c r="A3" t="s">
        <v>61</v>
      </c>
      <c r="B3" s="14">
        <f>(D3/$B$6)</f>
        <v>0.27027027027027029</v>
      </c>
      <c r="D3">
        <v>100</v>
      </c>
    </row>
    <row r="4" spans="1:13">
      <c r="A4" s="8" t="s">
        <v>69</v>
      </c>
      <c r="B4" s="14">
        <f>(D4/$B$6)</f>
        <v>0.13513513513513514</v>
      </c>
      <c r="D4">
        <v>50</v>
      </c>
    </row>
    <row r="5" spans="1:13">
      <c r="A5" t="s">
        <v>62</v>
      </c>
      <c r="B5" s="14">
        <f>(D5/$B$6)</f>
        <v>5.4054054054054057E-2</v>
      </c>
      <c r="D5">
        <v>20</v>
      </c>
    </row>
    <row r="6" spans="1:13">
      <c r="A6" t="s">
        <v>26</v>
      </c>
      <c r="B6">
        <f>SUM(D2:D6)</f>
        <v>370</v>
      </c>
    </row>
    <row r="8" spans="1:13" ht="21">
      <c r="A8" s="16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0C63F-9671-4DD4-961A-F7EE5FCBA362}">
  <dimension ref="A1:C25"/>
  <sheetViews>
    <sheetView topLeftCell="A13" zoomScale="70" zoomScaleNormal="70" workbookViewId="0">
      <selection activeCell="C29" sqref="C29"/>
    </sheetView>
  </sheetViews>
  <sheetFormatPr defaultRowHeight="14.4"/>
  <cols>
    <col min="1" max="1" width="30" style="8" customWidth="1"/>
    <col min="2" max="2" width="20.33203125" style="8" customWidth="1"/>
    <col min="3" max="3" width="24.21875" style="8" customWidth="1"/>
    <col min="4" max="16384" width="8.88671875" style="8"/>
  </cols>
  <sheetData>
    <row r="1" spans="1:3">
      <c r="A1" s="12" t="s">
        <v>53</v>
      </c>
      <c r="B1" s="11" t="s">
        <v>4</v>
      </c>
    </row>
    <row r="5" spans="1:3">
      <c r="A5" s="1" t="s">
        <v>31</v>
      </c>
      <c r="B5" s="1" t="s">
        <v>40</v>
      </c>
      <c r="C5" s="1" t="s">
        <v>12</v>
      </c>
    </row>
    <row r="6" spans="1:3">
      <c r="A6" s="9" t="s">
        <v>20</v>
      </c>
      <c r="B6" s="8" t="s">
        <v>32</v>
      </c>
      <c r="C6" s="8">
        <v>20000</v>
      </c>
    </row>
    <row r="7" spans="1:3">
      <c r="A7" s="9" t="s">
        <v>20</v>
      </c>
      <c r="B7" s="8" t="s">
        <v>33</v>
      </c>
      <c r="C7" s="8">
        <v>10000</v>
      </c>
    </row>
    <row r="8" spans="1:3">
      <c r="A8" s="10" t="s">
        <v>21</v>
      </c>
      <c r="B8" s="8" t="s">
        <v>34</v>
      </c>
      <c r="C8" s="8">
        <v>30000</v>
      </c>
    </row>
    <row r="9" spans="1:3">
      <c r="A9" s="9" t="s">
        <v>16</v>
      </c>
      <c r="B9" s="8" t="s">
        <v>35</v>
      </c>
      <c r="C9" s="8">
        <v>20000</v>
      </c>
    </row>
    <row r="10" spans="1:3">
      <c r="A10" s="9" t="s">
        <v>16</v>
      </c>
      <c r="B10" s="8" t="s">
        <v>36</v>
      </c>
      <c r="C10" s="8">
        <v>15000</v>
      </c>
    </row>
    <row r="11" spans="1:3">
      <c r="A11" s="9" t="s">
        <v>17</v>
      </c>
      <c r="B11" s="8" t="s">
        <v>37</v>
      </c>
      <c r="C11" s="8">
        <v>20000</v>
      </c>
    </row>
    <row r="12" spans="1:3">
      <c r="A12" s="9" t="s">
        <v>17</v>
      </c>
      <c r="B12" s="8" t="s">
        <v>38</v>
      </c>
      <c r="C12" s="8">
        <v>32000</v>
      </c>
    </row>
    <row r="13" spans="1:3">
      <c r="A13" s="9" t="s">
        <v>17</v>
      </c>
      <c r="B13" s="8" t="s">
        <v>39</v>
      </c>
      <c r="C13" s="8">
        <v>13000</v>
      </c>
    </row>
    <row r="14" spans="1:3">
      <c r="A14" s="9" t="s">
        <v>17</v>
      </c>
      <c r="B14" s="8" t="s">
        <v>41</v>
      </c>
      <c r="C14" s="8">
        <v>5000</v>
      </c>
    </row>
    <row r="15" spans="1:3">
      <c r="A15" s="9" t="s">
        <v>22</v>
      </c>
      <c r="B15" s="8" t="s">
        <v>42</v>
      </c>
      <c r="C15" s="8">
        <v>12000</v>
      </c>
    </row>
    <row r="16" spans="1:3">
      <c r="A16" s="9" t="s">
        <v>22</v>
      </c>
      <c r="B16" s="8" t="s">
        <v>43</v>
      </c>
      <c r="C16" s="8">
        <v>15000</v>
      </c>
    </row>
    <row r="17" spans="1:3">
      <c r="A17" s="9" t="s">
        <v>23</v>
      </c>
      <c r="B17" s="8" t="s">
        <v>44</v>
      </c>
      <c r="C17" s="8">
        <v>24000</v>
      </c>
    </row>
    <row r="18" spans="1:3">
      <c r="A18" s="9" t="s">
        <v>24</v>
      </c>
      <c r="B18" s="8" t="s">
        <v>45</v>
      </c>
      <c r="C18" s="8">
        <v>10000</v>
      </c>
    </row>
    <row r="19" spans="1:3">
      <c r="A19" s="9" t="s">
        <v>24</v>
      </c>
      <c r="B19" s="8" t="s">
        <v>46</v>
      </c>
      <c r="C19" s="8">
        <v>20000</v>
      </c>
    </row>
    <row r="20" spans="1:3">
      <c r="A20" s="9" t="s">
        <v>24</v>
      </c>
      <c r="B20" s="8" t="s">
        <v>47</v>
      </c>
      <c r="C20" s="8">
        <v>50000</v>
      </c>
    </row>
    <row r="21" spans="1:3">
      <c r="A21" s="9" t="s">
        <v>18</v>
      </c>
      <c r="B21" s="8" t="s">
        <v>48</v>
      </c>
      <c r="C21" s="8">
        <v>20000</v>
      </c>
    </row>
    <row r="22" spans="1:3">
      <c r="A22" s="9" t="s">
        <v>18</v>
      </c>
      <c r="B22" s="8" t="s">
        <v>49</v>
      </c>
      <c r="C22" s="8">
        <v>40000</v>
      </c>
    </row>
    <row r="23" spans="1:3">
      <c r="A23" s="9" t="s">
        <v>19</v>
      </c>
      <c r="B23" s="8" t="s">
        <v>50</v>
      </c>
      <c r="C23" s="8">
        <v>20000</v>
      </c>
    </row>
    <row r="24" spans="1:3">
      <c r="A24" s="9" t="s">
        <v>25</v>
      </c>
      <c r="B24" s="8" t="s">
        <v>51</v>
      </c>
      <c r="C24" s="8">
        <v>10000</v>
      </c>
    </row>
    <row r="25" spans="1:3">
      <c r="A25" s="9" t="s">
        <v>25</v>
      </c>
      <c r="B25" s="8" t="s">
        <v>52</v>
      </c>
      <c r="C25" s="8">
        <v>40000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5738F2-FC46-490D-A70E-9B31C716C863}">
          <x14:formula1>
            <xm:f>Sheet2!$B$35:$M$35</xm:f>
          </x14:formula1>
          <xm:sqref>B1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9193-4104-46FC-B63E-C543F1D99633}">
  <dimension ref="A1:C33"/>
  <sheetViews>
    <sheetView zoomScale="85" zoomScaleNormal="85" workbookViewId="0">
      <selection activeCell="T11" sqref="T11"/>
    </sheetView>
  </sheetViews>
  <sheetFormatPr defaultRowHeight="14.4"/>
  <cols>
    <col min="1" max="1" width="26.44140625" style="8" customWidth="1"/>
    <col min="2" max="2" width="13.88671875" style="8" customWidth="1"/>
    <col min="3" max="16384" width="8.88671875" style="8"/>
  </cols>
  <sheetData>
    <row r="1" spans="1:2">
      <c r="A1" s="1" t="s">
        <v>12</v>
      </c>
      <c r="B1" s="1">
        <v>426000</v>
      </c>
    </row>
    <row r="2" spans="1:2">
      <c r="A2" s="8" t="s">
        <v>75</v>
      </c>
      <c r="B2" s="8">
        <v>-126000</v>
      </c>
    </row>
    <row r="3" spans="1:2">
      <c r="A3" s="8" t="s">
        <v>76</v>
      </c>
      <c r="B3" s="8">
        <v>-50000</v>
      </c>
    </row>
    <row r="4" spans="1:2">
      <c r="A4" s="8" t="s">
        <v>78</v>
      </c>
      <c r="B4" s="8">
        <v>-15000</v>
      </c>
    </row>
    <row r="5" spans="1:2">
      <c r="A5" s="8" t="s">
        <v>79</v>
      </c>
      <c r="B5" s="8">
        <v>-25000</v>
      </c>
    </row>
    <row r="6" spans="1:2">
      <c r="A6" s="1" t="s">
        <v>64</v>
      </c>
      <c r="B6" s="1">
        <f>SUM(B1:B5)</f>
        <v>210000</v>
      </c>
    </row>
    <row r="7" spans="1:2">
      <c r="A7" s="8" t="s">
        <v>56</v>
      </c>
      <c r="B7" s="8">
        <v>-10000</v>
      </c>
    </row>
    <row r="8" spans="1:2">
      <c r="A8" s="8" t="s">
        <v>70</v>
      </c>
      <c r="B8" s="8">
        <v>-30000</v>
      </c>
    </row>
    <row r="9" spans="1:2">
      <c r="A9" s="8" t="s">
        <v>71</v>
      </c>
      <c r="B9" s="8">
        <v>-20000</v>
      </c>
    </row>
    <row r="10" spans="1:2">
      <c r="A10" s="8" t="s">
        <v>72</v>
      </c>
      <c r="B10" s="8">
        <v>-5000</v>
      </c>
    </row>
    <row r="11" spans="1:2">
      <c r="A11" s="8" t="s">
        <v>73</v>
      </c>
      <c r="B11" s="8">
        <v>-15000</v>
      </c>
    </row>
    <row r="12" spans="1:2">
      <c r="A12" s="8" t="s">
        <v>74</v>
      </c>
      <c r="B12" s="8">
        <v>-30000</v>
      </c>
    </row>
    <row r="13" spans="1:2">
      <c r="A13" s="8" t="s">
        <v>30</v>
      </c>
      <c r="B13" s="8">
        <v>-20000</v>
      </c>
    </row>
    <row r="14" spans="1:2">
      <c r="A14" s="1" t="s">
        <v>65</v>
      </c>
      <c r="B14" s="1">
        <f>SUM(B6:B13)</f>
        <v>80000</v>
      </c>
    </row>
    <row r="30" spans="1:3">
      <c r="A30" s="8" t="s">
        <v>66</v>
      </c>
      <c r="B30" s="8">
        <v>8000</v>
      </c>
      <c r="C30" s="15">
        <f>B30/$B$33</f>
        <v>0.29629629629629628</v>
      </c>
    </row>
    <row r="31" spans="1:3">
      <c r="A31" s="8" t="s">
        <v>67</v>
      </c>
      <c r="B31" s="8">
        <v>5000</v>
      </c>
      <c r="C31" s="15">
        <f>B31/$B$33</f>
        <v>0.18518518518518517</v>
      </c>
    </row>
    <row r="32" spans="1:3">
      <c r="A32" s="8" t="s">
        <v>68</v>
      </c>
      <c r="B32" s="8">
        <v>14000</v>
      </c>
      <c r="C32" s="15">
        <f>B32/$B$33</f>
        <v>0.51851851851851849</v>
      </c>
    </row>
    <row r="33" spans="1:2">
      <c r="A33" s="8" t="s">
        <v>26</v>
      </c>
      <c r="B33" s="8">
        <f>SUM(B30:B32)</f>
        <v>27000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6AE6-4A84-4CEB-A570-0FACD52C1C65}">
  <dimension ref="A1:M12"/>
  <sheetViews>
    <sheetView tabSelected="1" zoomScale="85" zoomScaleNormal="85" workbookViewId="0">
      <selection activeCell="P11" sqref="P11"/>
    </sheetView>
  </sheetViews>
  <sheetFormatPr defaultRowHeight="14.4"/>
  <cols>
    <col min="1" max="1" width="27" customWidth="1"/>
    <col min="2" max="2" width="33.6640625" customWidth="1"/>
    <col min="3" max="10" width="8.88671875" customWidth="1"/>
  </cols>
  <sheetData>
    <row r="1" spans="1:13">
      <c r="A1" s="4"/>
      <c r="B1" s="3" t="s">
        <v>77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>
      <c r="A2" s="3" t="s">
        <v>19</v>
      </c>
      <c r="B2">
        <v>1500</v>
      </c>
    </row>
    <row r="3" spans="1:13">
      <c r="A3" s="3" t="s">
        <v>25</v>
      </c>
      <c r="B3">
        <v>2000</v>
      </c>
    </row>
    <row r="4" spans="1:13">
      <c r="A4" s="3" t="s">
        <v>24</v>
      </c>
      <c r="B4">
        <v>2500</v>
      </c>
    </row>
    <row r="5" spans="1:13">
      <c r="A5" s="3" t="s">
        <v>22</v>
      </c>
      <c r="B5">
        <v>3000</v>
      </c>
    </row>
    <row r="6" spans="1:13">
      <c r="A6" s="3" t="s">
        <v>23</v>
      </c>
      <c r="B6">
        <v>4000</v>
      </c>
    </row>
    <row r="7" spans="1:13">
      <c r="A7" s="3" t="s">
        <v>20</v>
      </c>
      <c r="B7">
        <v>6000</v>
      </c>
    </row>
    <row r="8" spans="1:13">
      <c r="A8" s="3" t="s">
        <v>17</v>
      </c>
      <c r="B8">
        <v>7000</v>
      </c>
    </row>
    <row r="9" spans="1:13">
      <c r="A9" s="3" t="s">
        <v>18</v>
      </c>
      <c r="B9">
        <v>7000</v>
      </c>
    </row>
    <row r="10" spans="1:13">
      <c r="A10" s="3" t="s">
        <v>16</v>
      </c>
      <c r="B10">
        <v>8000</v>
      </c>
    </row>
    <row r="11" spans="1:13">
      <c r="A11" s="2" t="s">
        <v>21</v>
      </c>
      <c r="B11">
        <v>9000</v>
      </c>
    </row>
    <row r="12" spans="1:13">
      <c r="A12" s="3"/>
    </row>
  </sheetData>
  <autoFilter ref="A1:B11" xr:uid="{24C36AE6-4A84-4CEB-A570-0FACD52C1C65}">
    <sortState xmlns:xlrd2="http://schemas.microsoft.com/office/spreadsheetml/2017/richdata2" ref="A2:B11">
      <sortCondition ref="B1:B11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041B0-3086-4455-B844-42E95DF474CA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MSII</dc:creator>
  <cp:lastModifiedBy>MSII</cp:lastModifiedBy>
  <dcterms:created xsi:type="dcterms:W3CDTF">2023-06-07T10:07:14Z</dcterms:created>
  <dcterms:modified xsi:type="dcterms:W3CDTF">2023-06-14T06:07:58Z</dcterms:modified>
</cp:coreProperties>
</file>