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<sst xmlns="http://schemas.openxmlformats.org/spreadsheetml/2006/main" count="49" uniqueCount="39">
  <si>
    <t>Reagent</t>
  </si>
  <si>
    <t>Mw</t>
  </si>
  <si>
    <t>Yesterday Volume (mL)</t>
  </si>
  <si>
    <t>Used (mL)</t>
  </si>
  <si>
    <t>Needed today (mL)</t>
  </si>
  <si>
    <t>Make this much more (mL)</t>
  </si>
  <si>
    <t>Weight (5 eq) (g)</t>
  </si>
  <si>
    <r>
      <t xml:space="preserve">2.1 ml/residue </t>
    </r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DC</t>
    </r>
    <r>
      <rPr>
        <sz val="11"/>
        <color rgb="FF000000"/>
        <rFont val="Droid Sans Fallback"/>
        <family val="2"/>
        <charset val="1"/>
      </rPr>
      <t xml:space="preserve">）</t>
    </r>
  </si>
  <si>
    <t>Ala</t>
  </si>
  <si>
    <t>Cys</t>
  </si>
  <si>
    <t>Asp</t>
  </si>
  <si>
    <t>Glu</t>
  </si>
  <si>
    <t>Phe</t>
  </si>
  <si>
    <t>Gly</t>
  </si>
  <si>
    <t>His</t>
  </si>
  <si>
    <t>Ile</t>
  </si>
  <si>
    <t>Lys</t>
  </si>
  <si>
    <t>Leu</t>
  </si>
  <si>
    <t>Met</t>
  </si>
  <si>
    <t>Asn</t>
  </si>
  <si>
    <t>Pro</t>
  </si>
  <si>
    <t>Gln</t>
  </si>
  <si>
    <t>Arg</t>
  </si>
  <si>
    <t>Ser</t>
  </si>
  <si>
    <t>Thr</t>
  </si>
  <si>
    <t>Val</t>
  </si>
  <si>
    <t>Trp</t>
  </si>
  <si>
    <t>Try</t>
  </si>
  <si>
    <t>input Length</t>
  </si>
  <si>
    <t>* Note this sheet is changed for the 15 mL volume of Leu to calculate the weight </t>
  </si>
  <si>
    <t>Total Volume (mL)</t>
  </si>
  <si>
    <t>Reagent Volume (mL)</t>
  </si>
  <si>
    <t>DIEA</t>
  </si>
  <si>
    <t>0.5M</t>
  </si>
  <si>
    <t>Reagent Weight (g)</t>
  </si>
  <si>
    <t>HCTU</t>
  </si>
  <si>
    <t>Piperidine</t>
  </si>
  <si>
    <t>HOBT (10% water)</t>
  </si>
  <si>
    <t>0.1M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</si>
</sst>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Droid Sans Fallback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H3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3" activeCellId="0" sqref="H33"/>
    </sheetView>
  </sheetViews>
  <sheetFormatPr defaultRowHeight="13.8"/>
  <cols>
    <col collapsed="false" hidden="false" max="1" min="1" style="0" width="17.668016194332"/>
    <col collapsed="false" hidden="false" max="2" min="2" style="0" width="11.834008097166"/>
    <col collapsed="false" hidden="false" max="3" min="3" style="0" width="23"/>
    <col collapsed="false" hidden="false" max="4" min="4" style="0" width="22.004048582996"/>
    <col collapsed="false" hidden="false" max="5" min="5" style="0" width="21.331983805668"/>
    <col collapsed="false" hidden="false" max="6" min="6" style="0" width="26.3522267206478"/>
    <col collapsed="false" hidden="false" max="7" min="7" style="0" width="22.004048582996"/>
    <col collapsed="false" hidden="false" max="8" min="8" style="0" width="21.331983805668"/>
    <col collapsed="false" hidden="false" max="1025" min="9" style="0" width="8.83400809716599"/>
  </cols>
  <sheetData>
    <row r="1" customFormat="false" ht="16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="4" customFormat="true" ht="13.8" hidden="false" customHeight="false" outlineLevel="0" collapsed="false">
      <c r="A2" s="2" t="s">
        <v>8</v>
      </c>
      <c r="B2" s="2" t="n">
        <v>311.3</v>
      </c>
      <c r="C2" s="2" t="n">
        <v>10</v>
      </c>
      <c r="D2" s="2" t="n">
        <v>4.1</v>
      </c>
      <c r="E2" s="2" t="n">
        <v>4.1</v>
      </c>
      <c r="F2" s="2" t="n">
        <v>0</v>
      </c>
      <c r="G2" s="3" t="n">
        <f aca="false">0.5*B2*C2/1000</f>
        <v>1.5565</v>
      </c>
    </row>
    <row r="3" s="4" customFormat="true" ht="13.8" hidden="false" customHeight="false" outlineLevel="0" collapsed="false">
      <c r="A3" s="2" t="s">
        <v>9</v>
      </c>
      <c r="B3" s="2" t="n">
        <v>585.7</v>
      </c>
      <c r="C3" s="2"/>
      <c r="D3" s="2"/>
      <c r="E3" s="2"/>
      <c r="F3" s="2"/>
      <c r="G3" s="3" t="n">
        <f aca="false">0.5*B3*C3/1000</f>
        <v>0</v>
      </c>
    </row>
    <row r="4" s="4" customFormat="true" ht="13.8" hidden="false" customHeight="false" outlineLevel="0" collapsed="false">
      <c r="A4" s="2" t="s">
        <v>10</v>
      </c>
      <c r="B4" s="2" t="n">
        <v>411.5</v>
      </c>
      <c r="C4" s="2"/>
      <c r="D4" s="2"/>
      <c r="E4" s="2"/>
      <c r="F4" s="2"/>
      <c r="G4" s="3" t="n">
        <f aca="false">0.5*B4*C4/1000</f>
        <v>0</v>
      </c>
    </row>
    <row r="5" s="4" customFormat="true" ht="13.8" hidden="false" customHeight="false" outlineLevel="0" collapsed="false">
      <c r="A5" s="2" t="s">
        <v>11</v>
      </c>
      <c r="B5" s="2" t="n">
        <v>425.5</v>
      </c>
      <c r="C5" s="2"/>
      <c r="D5" s="2"/>
      <c r="E5" s="2"/>
      <c r="F5" s="2"/>
      <c r="G5" s="3" t="n">
        <f aca="false">0.5*B5*C5/1000</f>
        <v>0</v>
      </c>
    </row>
    <row r="6" s="4" customFormat="true" ht="13.8" hidden="false" customHeight="false" outlineLevel="0" collapsed="false">
      <c r="A6" s="2" t="s">
        <v>12</v>
      </c>
      <c r="B6" s="2" t="n">
        <v>387.4</v>
      </c>
      <c r="C6" s="2" t="n">
        <v>10</v>
      </c>
      <c r="D6" s="2" t="n">
        <v>4.1</v>
      </c>
      <c r="E6" s="2" t="n">
        <v>4.1</v>
      </c>
      <c r="F6" s="2" t="n">
        <v>0</v>
      </c>
      <c r="G6" s="3" t="n">
        <f aca="false">0.5*B6*C6/1000</f>
        <v>1.937</v>
      </c>
    </row>
    <row r="7" s="4" customFormat="true" ht="13.8" hidden="false" customHeight="false" outlineLevel="0" collapsed="false">
      <c r="A7" s="2" t="s">
        <v>13</v>
      </c>
      <c r="B7" s="2" t="n">
        <v>297.3</v>
      </c>
      <c r="C7" s="2" t="n">
        <v>5</v>
      </c>
      <c r="D7" s="2" t="n">
        <v>0</v>
      </c>
      <c r="E7" s="2"/>
      <c r="F7" s="2"/>
      <c r="G7" s="3" t="n">
        <f aca="false">0.5*B7*C7/1000</f>
        <v>0.74325</v>
      </c>
    </row>
    <row r="8" s="4" customFormat="true" ht="13.8" hidden="false" customHeight="false" outlineLevel="0" collapsed="false">
      <c r="A8" s="2" t="s">
        <v>14</v>
      </c>
      <c r="B8" s="2" t="n">
        <v>619.7</v>
      </c>
      <c r="C8" s="2"/>
      <c r="D8" s="2"/>
      <c r="E8" s="2"/>
      <c r="F8" s="2"/>
      <c r="G8" s="3" t="n">
        <f aca="false">0.5*B8*C8/1000</f>
        <v>0</v>
      </c>
    </row>
    <row r="9" s="4" customFormat="true" ht="13.8" hidden="false" customHeight="false" outlineLevel="0" collapsed="false">
      <c r="A9" s="2" t="s">
        <v>15</v>
      </c>
      <c r="B9" s="2" t="n">
        <v>353.4</v>
      </c>
      <c r="C9" s="2" t="n">
        <v>5</v>
      </c>
      <c r="D9" s="2" t="n">
        <v>0</v>
      </c>
      <c r="E9" s="2" t="n">
        <v>2.1</v>
      </c>
      <c r="F9" s="2" t="n">
        <v>0</v>
      </c>
      <c r="G9" s="3" t="n">
        <f aca="false">0.5*B9*C9/1000</f>
        <v>0.8835</v>
      </c>
    </row>
    <row r="10" s="4" customFormat="true" ht="13.8" hidden="false" customHeight="false" outlineLevel="0" collapsed="false">
      <c r="A10" s="2" t="s">
        <v>16</v>
      </c>
      <c r="B10" s="2" t="n">
        <v>468.5</v>
      </c>
      <c r="C10" s="2" t="n">
        <v>30</v>
      </c>
      <c r="D10" s="2" t="n">
        <v>10.1</v>
      </c>
      <c r="E10" s="2" t="n">
        <v>12.1</v>
      </c>
      <c r="F10" s="2" t="n">
        <v>0</v>
      </c>
      <c r="G10" s="3" t="n">
        <f aca="false">0.5*B10*C10/1000</f>
        <v>7.0275</v>
      </c>
    </row>
    <row r="11" s="7" customFormat="true" ht="13.8" hidden="false" customHeight="false" outlineLevel="0" collapsed="false">
      <c r="A11" s="5" t="s">
        <v>17</v>
      </c>
      <c r="B11" s="5" t="n">
        <v>353.4</v>
      </c>
      <c r="C11" s="5" t="n">
        <v>30</v>
      </c>
      <c r="D11" s="5" t="n">
        <v>22.1</v>
      </c>
      <c r="E11" s="5" t="n">
        <v>18.1</v>
      </c>
      <c r="F11" s="5" t="n">
        <v>15</v>
      </c>
      <c r="G11" s="6" t="n">
        <f aca="false">0.5*B11*F11/1000</f>
        <v>2.6505</v>
      </c>
    </row>
    <row r="12" s="4" customFormat="true" ht="13.8" hidden="false" customHeight="false" outlineLevel="0" collapsed="false">
      <c r="A12" s="2" t="s">
        <v>18</v>
      </c>
      <c r="B12" s="2" t="n">
        <v>371.5</v>
      </c>
      <c r="C12" s="2" t="n">
        <v>10</v>
      </c>
      <c r="D12" s="2" t="n">
        <v>2.1</v>
      </c>
      <c r="E12" s="2" t="n">
        <v>4.1</v>
      </c>
      <c r="F12" s="2" t="n">
        <v>0</v>
      </c>
      <c r="G12" s="3" t="n">
        <f aca="false">0.5*B12*C12/1000</f>
        <v>1.8575</v>
      </c>
    </row>
    <row r="13" s="4" customFormat="true" ht="13.8" hidden="false" customHeight="false" outlineLevel="0" collapsed="false">
      <c r="A13" s="2" t="s">
        <v>19</v>
      </c>
      <c r="B13" s="2" t="n">
        <v>596.7</v>
      </c>
      <c r="C13" s="2"/>
      <c r="D13" s="2"/>
      <c r="E13" s="2"/>
      <c r="F13" s="2"/>
      <c r="G13" s="3" t="n">
        <f aca="false">0.5*B13*C13/1000</f>
        <v>0</v>
      </c>
    </row>
    <row r="14" s="4" customFormat="true" ht="13.8" hidden="false" customHeight="false" outlineLevel="0" collapsed="false">
      <c r="A14" s="2" t="s">
        <v>20</v>
      </c>
      <c r="B14" s="2" t="n">
        <v>337.4</v>
      </c>
      <c r="C14" s="2"/>
      <c r="D14" s="2"/>
      <c r="E14" s="2"/>
      <c r="F14" s="2"/>
      <c r="G14" s="3" t="n">
        <f aca="false">0.5*B14*C14/1000</f>
        <v>0</v>
      </c>
    </row>
    <row r="15" s="4" customFormat="true" ht="13.8" hidden="false" customHeight="false" outlineLevel="0" collapsed="false">
      <c r="A15" s="2" t="s">
        <v>21</v>
      </c>
      <c r="B15" s="2" t="n">
        <v>610.7</v>
      </c>
      <c r="C15" s="2"/>
      <c r="D15" s="2"/>
      <c r="E15" s="2"/>
      <c r="F15" s="2"/>
      <c r="G15" s="3" t="n">
        <f aca="false">0.5*B15*C15/1000</f>
        <v>0</v>
      </c>
    </row>
    <row r="16" s="4" customFormat="true" ht="13.8" hidden="false" customHeight="false" outlineLevel="0" collapsed="false">
      <c r="A16" s="2" t="s">
        <v>22</v>
      </c>
      <c r="B16" s="2" t="n">
        <v>648.8</v>
      </c>
      <c r="C16" s="2"/>
      <c r="D16" s="2"/>
      <c r="E16" s="2"/>
      <c r="F16" s="2"/>
      <c r="G16" s="3" t="n">
        <f aca="false">0.5*B16*C16/1000</f>
        <v>0</v>
      </c>
    </row>
    <row r="17" s="4" customFormat="true" ht="13.8" hidden="false" customHeight="false" outlineLevel="0" collapsed="false">
      <c r="A17" s="2" t="s">
        <v>23</v>
      </c>
      <c r="B17" s="2" t="n">
        <v>383.4</v>
      </c>
      <c r="C17" s="2" t="n">
        <v>5</v>
      </c>
      <c r="D17" s="2" t="n">
        <v>2.1</v>
      </c>
      <c r="E17" s="2" t="n">
        <v>2.1</v>
      </c>
      <c r="F17" s="2" t="n">
        <v>0</v>
      </c>
      <c r="G17" s="3" t="n">
        <f aca="false">0.5*B17*C17/1000</f>
        <v>0.9585</v>
      </c>
    </row>
    <row r="18" s="4" customFormat="true" ht="13.8" hidden="false" customHeight="false" outlineLevel="0" collapsed="false">
      <c r="A18" s="2" t="s">
        <v>24</v>
      </c>
      <c r="B18" s="2" t="n">
        <v>397.5</v>
      </c>
      <c r="C18" s="2" t="n">
        <v>5</v>
      </c>
      <c r="D18" s="2" t="n">
        <v>2.1</v>
      </c>
      <c r="E18" s="2" t="n">
        <v>0</v>
      </c>
      <c r="F18" s="2"/>
      <c r="G18" s="3" t="n">
        <f aca="false">0.5*B18*C18/1000</f>
        <v>0.99375</v>
      </c>
    </row>
    <row r="19" s="4" customFormat="true" ht="13.8" hidden="false" customHeight="false" outlineLevel="0" collapsed="false">
      <c r="A19" s="2" t="s">
        <v>25</v>
      </c>
      <c r="B19" s="2" t="n">
        <v>339.4</v>
      </c>
      <c r="C19" s="2" t="n">
        <v>10</v>
      </c>
      <c r="D19" s="2" t="n">
        <v>4.1</v>
      </c>
      <c r="E19" s="2" t="n">
        <v>2.1</v>
      </c>
      <c r="F19" s="2" t="n">
        <v>0</v>
      </c>
      <c r="G19" s="3" t="n">
        <f aca="false">0.5*B19*C19/1000</f>
        <v>1.697</v>
      </c>
    </row>
    <row r="20" s="4" customFormat="true" ht="13.8" hidden="false" customHeight="false" outlineLevel="0" collapsed="false">
      <c r="A20" s="2" t="s">
        <v>26</v>
      </c>
      <c r="B20" s="2" t="n">
        <v>526.6</v>
      </c>
      <c r="C20" s="2" t="n">
        <v>10</v>
      </c>
      <c r="D20" s="2" t="n">
        <v>4.1</v>
      </c>
      <c r="E20" s="2" t="n">
        <v>2.1</v>
      </c>
      <c r="F20" s="2" t="n">
        <v>0</v>
      </c>
      <c r="G20" s="3" t="n">
        <f aca="false">0.5*B20*C20/1000</f>
        <v>2.633</v>
      </c>
    </row>
    <row r="21" customFormat="false" ht="13.8" hidden="false" customHeight="false" outlineLevel="0" collapsed="false">
      <c r="A21" s="1" t="s">
        <v>27</v>
      </c>
      <c r="B21" s="1" t="n">
        <v>459.6</v>
      </c>
      <c r="C21" s="1"/>
      <c r="D21" s="1"/>
      <c r="E21" s="1"/>
      <c r="F21" s="1"/>
      <c r="G21" s="8" t="n">
        <f aca="false">0.5*B21*C21/1000</f>
        <v>0</v>
      </c>
    </row>
    <row r="22" customFormat="false" ht="13.8" hidden="false" customHeight="false" outlineLevel="0" collapsed="false">
      <c r="H22" s="1" t="s">
        <v>28</v>
      </c>
    </row>
    <row r="23" customFormat="false" ht="13.8" hidden="false" customHeight="false" outlineLevel="0" collapsed="false">
      <c r="A23" s="9" t="s">
        <v>29</v>
      </c>
    </row>
    <row r="25" customFormat="false" ht="13.8" hidden="false" customHeight="false" outlineLevel="0" collapsed="false">
      <c r="A25" s="5" t="s">
        <v>0</v>
      </c>
      <c r="B25" s="5" t="s">
        <v>1</v>
      </c>
      <c r="C25" s="5" t="s">
        <v>30</v>
      </c>
      <c r="D25" s="5"/>
      <c r="E25" s="5"/>
      <c r="F25" s="5"/>
      <c r="G25" s="5" t="s">
        <v>31</v>
      </c>
      <c r="H25" s="1"/>
    </row>
    <row r="26" customFormat="false" ht="13.8" hidden="false" customHeight="false" outlineLevel="0" collapsed="false">
      <c r="A26" s="5" t="s">
        <v>32</v>
      </c>
      <c r="B26" s="5" t="n">
        <v>129.2</v>
      </c>
      <c r="C26" s="7" t="n">
        <v>150</v>
      </c>
      <c r="D26" s="7"/>
      <c r="E26" s="7"/>
      <c r="F26" s="7"/>
      <c r="G26" s="7" t="n">
        <f aca="false">11.93*C26/137</f>
        <v>13.0620437956204</v>
      </c>
      <c r="H26" s="1" t="s">
        <v>33</v>
      </c>
    </row>
    <row r="27" customFormat="false" ht="13.8" hidden="false" customHeight="false" outlineLevel="0" collapsed="false">
      <c r="A27" s="7"/>
      <c r="B27" s="7"/>
      <c r="C27" s="7"/>
      <c r="D27" s="7"/>
      <c r="E27" s="7"/>
      <c r="F27" s="7"/>
      <c r="G27" s="7"/>
      <c r="H27" s="1"/>
    </row>
    <row r="28" customFormat="false" ht="13.8" hidden="false" customHeight="false" outlineLevel="0" collapsed="false">
      <c r="A28" s="5" t="s">
        <v>0</v>
      </c>
      <c r="B28" s="5" t="s">
        <v>1</v>
      </c>
      <c r="C28" s="5" t="s">
        <v>30</v>
      </c>
      <c r="D28" s="5"/>
      <c r="E28" s="5"/>
      <c r="F28" s="5"/>
      <c r="G28" s="5" t="s">
        <v>34</v>
      </c>
      <c r="H28" s="1"/>
    </row>
    <row r="29" customFormat="false" ht="13.8" hidden="false" customHeight="false" outlineLevel="0" collapsed="false">
      <c r="A29" s="5" t="s">
        <v>35</v>
      </c>
      <c r="B29" s="5" t="n">
        <v>413.7</v>
      </c>
      <c r="C29" s="7" t="n">
        <v>150</v>
      </c>
      <c r="D29" s="7"/>
      <c r="E29" s="7"/>
      <c r="F29" s="7"/>
      <c r="G29" s="7" t="n">
        <f aca="false">14.631*C29/70.736</f>
        <v>31.0259273919928</v>
      </c>
      <c r="H29" s="1" t="s">
        <v>33</v>
      </c>
    </row>
    <row r="30" customFormat="false" ht="13.8" hidden="false" customHeight="false" outlineLevel="0" collapsed="false">
      <c r="A30" s="7"/>
      <c r="B30" s="7"/>
      <c r="C30" s="7"/>
      <c r="D30" s="7"/>
      <c r="E30" s="7"/>
      <c r="F30" s="7"/>
      <c r="G30" s="7"/>
      <c r="H30" s="1"/>
    </row>
    <row r="31" customFormat="false" ht="13.8" hidden="false" customHeight="false" outlineLevel="0" collapsed="false">
      <c r="A31" s="5" t="s">
        <v>0</v>
      </c>
      <c r="B31" s="5" t="s">
        <v>1</v>
      </c>
      <c r="C31" s="5" t="s">
        <v>30</v>
      </c>
      <c r="D31" s="5"/>
      <c r="E31" s="5"/>
      <c r="F31" s="5"/>
      <c r="G31" s="5" t="s">
        <v>34</v>
      </c>
      <c r="H31" s="1"/>
    </row>
    <row r="32" customFormat="false" ht="13.8" hidden="false" customHeight="false" outlineLevel="0" collapsed="false">
      <c r="A32" s="5" t="s">
        <v>36</v>
      </c>
      <c r="B32" s="5"/>
      <c r="C32" s="7" t="n">
        <v>1000</v>
      </c>
      <c r="D32" s="7"/>
      <c r="E32" s="7"/>
      <c r="F32" s="7"/>
      <c r="G32" s="7" t="n">
        <f aca="false">77.077*C32/326.4</f>
        <v>236.142769607843</v>
      </c>
      <c r="H32" s="10" t="n">
        <v>0.2</v>
      </c>
    </row>
    <row r="33" customFormat="false" ht="13.8" hidden="false" customHeight="false" outlineLevel="0" collapsed="false">
      <c r="A33" s="5" t="s">
        <v>37</v>
      </c>
      <c r="B33" s="5" t="n">
        <v>153.134</v>
      </c>
      <c r="C33" s="7" t="n">
        <f aca="false">C32</f>
        <v>1000</v>
      </c>
      <c r="D33" s="7"/>
      <c r="E33" s="7"/>
      <c r="F33" s="7"/>
      <c r="G33" s="7" t="n">
        <f aca="false">C33*0.1/1000*B33*1.1</f>
        <v>16.84474</v>
      </c>
      <c r="H33" s="1" t="s">
        <v>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cp:lastPrinted>2016-05-24T12:15:38Z</cp:lastPrinted>
  <dcterms:modified xsi:type="dcterms:W3CDTF">2016-05-23T18:37:01Z</dcterms:modified>
  <cp:revision>0</cp:revision>
</cp:coreProperties>
</file>