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hdi\Desktop\MD\Runs\Final2\50_10\"/>
    </mc:Choice>
  </mc:AlternateContent>
  <xr:revisionPtr revIDLastSave="0" documentId="13_ncr:1_{6A413785-C62B-4C70-A573-9050F38FA8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1" l="1"/>
  <c r="X17" i="1"/>
  <c r="T24" i="1"/>
  <c r="T23" i="1"/>
  <c r="G14" i="1"/>
  <c r="H14" i="1"/>
  <c r="I14" i="1"/>
  <c r="J14" i="1" s="1"/>
  <c r="K14" i="1" s="1"/>
  <c r="L14" i="1" s="1"/>
  <c r="M14" i="1" s="1"/>
  <c r="N14" i="1" s="1"/>
  <c r="F14" i="1"/>
  <c r="H31" i="1"/>
  <c r="H32" i="1" s="1"/>
  <c r="T18" i="1" s="1"/>
  <c r="B16" i="1"/>
  <c r="A20" i="1"/>
  <c r="A21" i="1"/>
  <c r="A22" i="1"/>
  <c r="A23" i="1"/>
  <c r="A24" i="1"/>
  <c r="A25" i="1"/>
  <c r="A26" i="1"/>
  <c r="A27" i="1"/>
  <c r="A28" i="1"/>
  <c r="A19" i="1"/>
  <c r="B15" i="1"/>
  <c r="T17" i="1" s="1"/>
  <c r="C15" i="1"/>
  <c r="D15" i="1"/>
  <c r="E15" i="1"/>
  <c r="F15" i="1"/>
  <c r="G15" i="1"/>
  <c r="H15" i="1"/>
  <c r="I15" i="1"/>
  <c r="J15" i="1"/>
  <c r="K15" i="1"/>
  <c r="L15" i="1"/>
  <c r="M15" i="1"/>
  <c r="N15" i="1"/>
</calcChain>
</file>

<file path=xl/sharedStrings.xml><?xml version="1.0" encoding="utf-8"?>
<sst xmlns="http://schemas.openxmlformats.org/spreadsheetml/2006/main" count="44" uniqueCount="27">
  <si>
    <t>Step</t>
  </si>
  <si>
    <t>J</t>
  </si>
  <si>
    <t>f_nvt320</t>
  </si>
  <si>
    <t>f_nvt280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</si>
  <si>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</si>
  <si>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</si>
  <si>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</si>
  <si>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</si>
  <si>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</si>
  <si>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</si>
  <si>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</si>
  <si>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</si>
  <si>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</si>
  <si>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</si>
  <si>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W/m.K</t>
  </si>
  <si>
    <t>q</t>
  </si>
  <si>
    <t>Kappa 1</t>
  </si>
  <si>
    <t>Kappa 2</t>
  </si>
  <si>
    <t>m1</t>
  </si>
  <si>
    <t>m2</t>
  </si>
  <si>
    <t>m</t>
  </si>
  <si>
    <t>atoms</t>
  </si>
  <si>
    <t>Lmiddle</t>
  </si>
  <si>
    <t>L50 R10</t>
  </si>
  <si>
    <t>Deviation</t>
  </si>
  <si>
    <t>STD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</si>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</sst>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65988626421698"/>
                  <c:y val="-0.13978127734033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Sheet1!$A$19:$A$28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Sheet1!$B$19:$B$28</c:f>
              <c:numCache>
                <c:formatCode>General</c:formatCode>
                <c:ptCount val="10"/>
                <c:pt idx="0">
                  <c:v>-557.98299999999995</c:v>
                </c:pt>
                <c:pt idx="1">
                  <c:v>-607.07299999999998</c:v>
                </c:pt>
                <c:pt idx="2">
                  <c:v>-656.75199999999995</c:v>
                </c:pt>
                <c:pt idx="3">
                  <c:v>-706.46600000000001</c:v>
                </c:pt>
                <c:pt idx="4">
                  <c:v>-759.98599999999999</c:v>
                </c:pt>
                <c:pt idx="5">
                  <c:v>-810.50400000000002</c:v>
                </c:pt>
                <c:pt idx="6">
                  <c:v>-863.404</c:v>
                </c:pt>
                <c:pt idx="7">
                  <c:v>-913.38099999999997</c:v>
                </c:pt>
                <c:pt idx="8">
                  <c:v>-962.351</c:v>
                </c:pt>
                <c:pt idx="9">
                  <c:v>-1016.23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1-461D-A890-BC0919C3430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13232720909887"/>
                  <c:y val="0.1090314231554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Sheet1!$A$19:$A$28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571.53099999999995</c:v>
                </c:pt>
                <c:pt idx="1">
                  <c:v>622.02200000000005</c:v>
                </c:pt>
                <c:pt idx="2">
                  <c:v>672.66499999999996</c:v>
                </c:pt>
                <c:pt idx="3">
                  <c:v>723.38</c:v>
                </c:pt>
                <c:pt idx="4">
                  <c:v>778.66</c:v>
                </c:pt>
                <c:pt idx="5">
                  <c:v>831.05399999999997</c:v>
                </c:pt>
                <c:pt idx="6">
                  <c:v>885.47699999999998</c:v>
                </c:pt>
                <c:pt idx="7">
                  <c:v>936.91099999999994</c:v>
                </c:pt>
                <c:pt idx="8">
                  <c:v>987.85799999999995</c:v>
                </c:pt>
                <c:pt idx="9">
                  <c:v>1042.75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B1-461D-A890-BC0919C3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911360"/>
        <c:axId val="1724903456"/>
      </c:scatterChart>
      <c:valAx>
        <c:axId val="172491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903456"/>
        <c:crosses val="autoZero"/>
        <c:crossBetween val="midCat"/>
      </c:valAx>
      <c:valAx>
        <c:axId val="17249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91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Sheet1!$E$14:$N$14</c:f>
              <c:numCache>
                <c:formatCode>General</c:formatCode>
                <c:ptCount val="10"/>
                <c:pt idx="0">
                  <c:v>11.25</c:v>
                </c:pt>
                <c:pt idx="1">
                  <c:v>13.75</c:v>
                </c:pt>
                <c:pt idx="2">
                  <c:v>16.25</c:v>
                </c:pt>
                <c:pt idx="3">
                  <c:v>18.75</c:v>
                </c:pt>
                <c:pt idx="4">
                  <c:v>21.25</c:v>
                </c:pt>
                <c:pt idx="5">
                  <c:v>23.75</c:v>
                </c:pt>
                <c:pt idx="6">
                  <c:v>26.25</c:v>
                </c:pt>
                <c:pt idx="7">
                  <c:v>28.75</c:v>
                </c:pt>
                <c:pt idx="8">
                  <c:v>31.25</c:v>
                </c:pt>
                <c:pt idx="9">
                  <c:v>33.75</c:v>
                </c:pt>
              </c:numCache>
            </c:numRef>
          </c:xVal>
          <c:yVal>
            <c:numRef>
              <c:f>Sheet1!$E$15:$N$15</c:f>
              <c:numCache>
                <c:formatCode>General</c:formatCode>
                <c:ptCount val="10"/>
                <c:pt idx="0">
                  <c:v>320.02260000000001</c:v>
                </c:pt>
                <c:pt idx="1">
                  <c:v>316.55720000000002</c:v>
                </c:pt>
                <c:pt idx="2">
                  <c:v>312.87020000000001</c:v>
                </c:pt>
                <c:pt idx="3">
                  <c:v>310.57010000000002</c:v>
                </c:pt>
                <c:pt idx="4">
                  <c:v>308.32440000000003</c:v>
                </c:pt>
                <c:pt idx="5">
                  <c:v>301.80709999999999</c:v>
                </c:pt>
                <c:pt idx="6">
                  <c:v>297.18360000000001</c:v>
                </c:pt>
                <c:pt idx="7">
                  <c:v>294.55270000000007</c:v>
                </c:pt>
                <c:pt idx="8">
                  <c:v>292.50440000000003</c:v>
                </c:pt>
                <c:pt idx="9">
                  <c:v>287.47430000000003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2-475B-898D-F8EB15990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949920"/>
        <c:axId val="1243942432"/>
      </c:scatterChart>
      <c:valAx>
        <c:axId val="124394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42432"/>
        <c:crosses val="autoZero"/>
        <c:crossBetween val="midCat"/>
      </c:valAx>
      <c:valAx>
        <c:axId val="12439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4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14</xdr:row>
      <xdr:rowOff>156210</xdr:rowOff>
    </xdr:from>
    <xdr:to>
      <xdr:col>11</xdr:col>
      <xdr:colOff>480060</xdr:colOff>
      <xdr:row>29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D5FCA0-1F4F-4BDC-955F-701177CE6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93681</xdr:colOff>
      <xdr:row>0</xdr:row>
      <xdr:rowOff>8965</xdr:rowOff>
    </xdr:from>
    <xdr:to>
      <xdr:col>21</xdr:col>
      <xdr:colOff>398481</xdr:colOff>
      <xdr:row>15</xdr:row>
      <xdr:rowOff>8965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7AD939-3156-4AAC-A81F-D0AE1D41A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zoomScale="85" zoomScaleNormal="85" workbookViewId="0">
      <selection activeCell="N27" sqref="N27"/>
    </sheetView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Y1" s="1" t="s">
        <v>21</v>
      </c>
      <c r="Z1" s="1">
        <v>1440</v>
      </c>
    </row>
    <row r="2" spans="1:26" x14ac:dyDescent="0.3">
      <c r="A2" s="1">
        <v>100000</v>
      </c>
      <c r="B2">
        <v>2.5018699999999998E-3</v>
      </c>
      <c r="C2">
        <v>-557.98299999999995</v>
      </c>
      <c r="D2">
        <v>571.53099999999995</v>
      </c>
      <c r="E2">
        <v>319.68299999999999</v>
      </c>
      <c r="F2">
        <v>317.49400000000003</v>
      </c>
      <c r="G2">
        <v>311.75200000000001</v>
      </c>
      <c r="H2">
        <v>310.851</v>
      </c>
      <c r="I2">
        <v>307.52600000000001</v>
      </c>
      <c r="J2">
        <v>302.23700000000002</v>
      </c>
      <c r="K2">
        <v>297.38600000000002</v>
      </c>
      <c r="L2">
        <v>292.99900000000002</v>
      </c>
      <c r="M2">
        <v>290.80599999999998</v>
      </c>
      <c r="N2">
        <v>286.42899999999997</v>
      </c>
      <c r="Y2" s="1" t="s">
        <v>23</v>
      </c>
      <c r="Z2" s="1"/>
    </row>
    <row r="3" spans="1:26" x14ac:dyDescent="0.3">
      <c r="A3" s="1">
        <v>200000</v>
      </c>
      <c r="B3">
        <v>1.93436E-3</v>
      </c>
      <c r="C3">
        <v>-607.07299999999998</v>
      </c>
      <c r="D3">
        <v>622.02200000000005</v>
      </c>
      <c r="E3">
        <v>321.67200000000003</v>
      </c>
      <c r="F3">
        <v>315.70299999999997</v>
      </c>
      <c r="G3">
        <v>312.28199999999998</v>
      </c>
      <c r="H3">
        <v>309.40800000000002</v>
      </c>
      <c r="I3">
        <v>308.27699999999999</v>
      </c>
      <c r="J3">
        <v>300.60599999999999</v>
      </c>
      <c r="K3">
        <v>294.43</v>
      </c>
      <c r="L3">
        <v>293.49299999999999</v>
      </c>
      <c r="M3">
        <v>290.34899999999999</v>
      </c>
      <c r="N3">
        <v>287.61900000000003</v>
      </c>
      <c r="Y3" s="1" t="s">
        <v>22</v>
      </c>
      <c r="Z3" s="1">
        <v>25</v>
      </c>
    </row>
    <row r="4" spans="1:26" x14ac:dyDescent="0.3">
      <c r="A4" s="1">
        <v>300000</v>
      </c>
      <c r="B4">
        <v>2.0862300000000001E-3</v>
      </c>
      <c r="C4">
        <v>-656.75199999999995</v>
      </c>
      <c r="D4">
        <v>672.66499999999996</v>
      </c>
      <c r="E4">
        <v>319.11200000000002</v>
      </c>
      <c r="F4">
        <v>316.23399999999998</v>
      </c>
      <c r="G4">
        <v>312.66199999999998</v>
      </c>
      <c r="H4">
        <v>310.55399999999997</v>
      </c>
      <c r="I4">
        <v>308.096</v>
      </c>
      <c r="J4">
        <v>301.59800000000001</v>
      </c>
      <c r="K4">
        <v>297.48500000000001</v>
      </c>
      <c r="L4">
        <v>295.01</v>
      </c>
      <c r="M4">
        <v>291.97699999999998</v>
      </c>
      <c r="N4">
        <v>287.90800000000002</v>
      </c>
    </row>
    <row r="5" spans="1:26" x14ac:dyDescent="0.3">
      <c r="A5" s="1">
        <v>400000</v>
      </c>
      <c r="B5">
        <v>2.0515799999999999E-3</v>
      </c>
      <c r="C5">
        <v>-706.46600000000001</v>
      </c>
      <c r="D5">
        <v>723.38</v>
      </c>
      <c r="E5">
        <v>318.95100000000002</v>
      </c>
      <c r="F5">
        <v>316.79399999999998</v>
      </c>
      <c r="G5">
        <v>312.55900000000003</v>
      </c>
      <c r="H5">
        <v>311.28500000000003</v>
      </c>
      <c r="I5">
        <v>310.57</v>
      </c>
      <c r="J5">
        <v>303.16899999999998</v>
      </c>
      <c r="K5">
        <v>297.92599999999999</v>
      </c>
      <c r="L5">
        <v>295.28199999999998</v>
      </c>
      <c r="M5">
        <v>292.59800000000001</v>
      </c>
      <c r="N5">
        <v>289.48899999999998</v>
      </c>
    </row>
    <row r="6" spans="1:26" x14ac:dyDescent="0.3">
      <c r="A6" s="1">
        <v>500000</v>
      </c>
      <c r="B6">
        <v>2.1154099999999999E-3</v>
      </c>
      <c r="C6">
        <v>-759.98599999999999</v>
      </c>
      <c r="D6">
        <v>778.66</v>
      </c>
      <c r="E6">
        <v>320.41899999999998</v>
      </c>
      <c r="F6">
        <v>314.14400000000001</v>
      </c>
      <c r="G6">
        <v>311.98599999999999</v>
      </c>
      <c r="H6">
        <v>309.75900000000001</v>
      </c>
      <c r="I6">
        <v>309.04199999999997</v>
      </c>
      <c r="J6">
        <v>304.09500000000003</v>
      </c>
      <c r="K6">
        <v>300.52800000000002</v>
      </c>
      <c r="L6">
        <v>296.68200000000002</v>
      </c>
      <c r="M6">
        <v>295.10399999999998</v>
      </c>
      <c r="N6">
        <v>288.35700000000003</v>
      </c>
    </row>
    <row r="7" spans="1:26" x14ac:dyDescent="0.3">
      <c r="A7" s="1">
        <v>600000</v>
      </c>
      <c r="B7">
        <v>2.2542899999999999E-3</v>
      </c>
      <c r="C7">
        <v>-810.50400000000002</v>
      </c>
      <c r="D7">
        <v>831.05399999999997</v>
      </c>
      <c r="E7">
        <v>320.21499999999997</v>
      </c>
      <c r="F7">
        <v>316.97500000000002</v>
      </c>
      <c r="G7">
        <v>313.72300000000001</v>
      </c>
      <c r="H7">
        <v>312.56299999999999</v>
      </c>
      <c r="I7">
        <v>308.85700000000003</v>
      </c>
      <c r="J7">
        <v>298.36500000000001</v>
      </c>
      <c r="K7">
        <v>294.13499999999999</v>
      </c>
      <c r="L7">
        <v>292.33300000000003</v>
      </c>
      <c r="M7">
        <v>291.803</v>
      </c>
      <c r="N7">
        <v>286.43900000000002</v>
      </c>
    </row>
    <row r="8" spans="1:26" x14ac:dyDescent="0.3">
      <c r="A8" s="1">
        <v>700000</v>
      </c>
      <c r="B8">
        <v>1.4903200000000001E-3</v>
      </c>
      <c r="C8">
        <v>-863.404</v>
      </c>
      <c r="D8">
        <v>885.47699999999998</v>
      </c>
      <c r="E8">
        <v>319.577</v>
      </c>
      <c r="F8">
        <v>315.17899999999997</v>
      </c>
      <c r="G8">
        <v>312.21300000000002</v>
      </c>
      <c r="H8">
        <v>309.52699999999999</v>
      </c>
      <c r="I8">
        <v>305.68400000000003</v>
      </c>
      <c r="J8">
        <v>300.85000000000002</v>
      </c>
      <c r="K8">
        <v>297.87700000000001</v>
      </c>
      <c r="L8">
        <v>294.94299999999998</v>
      </c>
      <c r="M8">
        <v>292.61399999999998</v>
      </c>
      <c r="N8">
        <v>286.834</v>
      </c>
    </row>
    <row r="9" spans="1:26" x14ac:dyDescent="0.3">
      <c r="A9" s="1">
        <v>800000</v>
      </c>
      <c r="B9">
        <v>2.4356899999999999E-3</v>
      </c>
      <c r="C9">
        <v>-913.38099999999997</v>
      </c>
      <c r="D9">
        <v>936.91099999999994</v>
      </c>
      <c r="E9">
        <v>318.69</v>
      </c>
      <c r="F9">
        <v>316.79000000000002</v>
      </c>
      <c r="G9">
        <v>312.65699999999998</v>
      </c>
      <c r="H9">
        <v>310.625</v>
      </c>
      <c r="I9">
        <v>310.07</v>
      </c>
      <c r="J9">
        <v>302.959</v>
      </c>
      <c r="K9">
        <v>297.33</v>
      </c>
      <c r="L9">
        <v>294.983</v>
      </c>
      <c r="M9">
        <v>293.53800000000001</v>
      </c>
      <c r="N9">
        <v>286.90300000000002</v>
      </c>
      <c r="W9" s="1" t="s">
        <v>20</v>
      </c>
      <c r="X9" s="1">
        <v>1.4535</v>
      </c>
    </row>
    <row r="10" spans="1:26" x14ac:dyDescent="0.3">
      <c r="A10" s="1">
        <v>900000</v>
      </c>
      <c r="B10">
        <v>1.485E-3</v>
      </c>
      <c r="C10">
        <v>-962.351</v>
      </c>
      <c r="D10">
        <v>987.85799999999995</v>
      </c>
      <c r="E10">
        <v>319.94499999999999</v>
      </c>
      <c r="F10">
        <v>315.83100000000002</v>
      </c>
      <c r="G10">
        <v>311.911</v>
      </c>
      <c r="H10">
        <v>307.33699999999999</v>
      </c>
      <c r="I10">
        <v>305.68</v>
      </c>
      <c r="J10">
        <v>300.74599999999998</v>
      </c>
      <c r="K10">
        <v>296.52100000000002</v>
      </c>
      <c r="L10">
        <v>294.33600000000001</v>
      </c>
      <c r="M10">
        <v>293.101</v>
      </c>
      <c r="N10">
        <v>286.14600000000002</v>
      </c>
    </row>
    <row r="11" spans="1:26" x14ac:dyDescent="0.3">
      <c r="A11" s="1">
        <v>1000000</v>
      </c>
      <c r="B11">
        <v>2.3998499999999998E-3</v>
      </c>
      <c r="C11">
        <v>-1016.23</v>
      </c>
      <c r="D11">
        <v>1042.75</v>
      </c>
      <c r="E11">
        <v>321.96199999999999</v>
      </c>
      <c r="F11">
        <v>320.428</v>
      </c>
      <c r="G11">
        <v>316.95699999999999</v>
      </c>
      <c r="H11">
        <v>313.79199999999997</v>
      </c>
      <c r="I11">
        <v>309.44200000000001</v>
      </c>
      <c r="J11">
        <v>303.44600000000003</v>
      </c>
      <c r="K11">
        <v>298.21800000000002</v>
      </c>
      <c r="L11">
        <v>295.46600000000001</v>
      </c>
      <c r="M11">
        <v>293.154</v>
      </c>
      <c r="N11">
        <v>288.61900000000003</v>
      </c>
    </row>
    <row r="13" spans="1:26" x14ac:dyDescent="0.3"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</row>
    <row r="14" spans="1:26" x14ac:dyDescent="0.3">
      <c r="E14" s="1">
        <v>11.25</v>
      </c>
      <c r="F14" s="1">
        <f>E14+2.5</f>
        <v>13.75</v>
      </c>
      <c r="G14" s="1">
        <f t="shared" ref="G14:N14" si="0">F14+2.5</f>
        <v>16.25</v>
      </c>
      <c r="H14" s="1">
        <f t="shared" si="0"/>
        <v>18.75</v>
      </c>
      <c r="I14" s="1">
        <f t="shared" si="0"/>
        <v>21.25</v>
      </c>
      <c r="J14" s="1">
        <f t="shared" si="0"/>
        <v>23.75</v>
      </c>
      <c r="K14" s="1">
        <f t="shared" si="0"/>
        <v>26.25</v>
      </c>
      <c r="L14" s="1">
        <f t="shared" si="0"/>
        <v>28.75</v>
      </c>
      <c r="M14" s="1">
        <f t="shared" si="0"/>
        <v>31.25</v>
      </c>
      <c r="N14" s="1">
        <f t="shared" si="0"/>
        <v>33.75</v>
      </c>
    </row>
    <row r="15" spans="1:26" x14ac:dyDescent="0.3">
      <c r="B15">
        <f t="shared" ref="B15:N15" si="1">AVERAGE(B2:B11)</f>
        <v>2.0754599999999999E-3</v>
      </c>
      <c r="C15">
        <f t="shared" si="1"/>
        <v>-785.4129999999999</v>
      </c>
      <c r="D15">
        <f t="shared" si="1"/>
        <v>805.23080000000004</v>
      </c>
      <c r="E15">
        <f t="shared" si="1"/>
        <v>320.02260000000001</v>
      </c>
      <c r="F15">
        <f t="shared" si="1"/>
        <v>316.55720000000002</v>
      </c>
      <c r="G15">
        <f t="shared" si="1"/>
        <v>312.87020000000001</v>
      </c>
      <c r="H15">
        <f t="shared" si="1"/>
        <v>310.57010000000002</v>
      </c>
      <c r="I15">
        <f t="shared" si="1"/>
        <v>308.32440000000003</v>
      </c>
      <c r="J15">
        <f t="shared" si="1"/>
        <v>301.80709999999999</v>
      </c>
      <c r="K15">
        <f t="shared" si="1"/>
        <v>297.18360000000001</v>
      </c>
      <c r="L15">
        <f t="shared" si="1"/>
        <v>294.55270000000007</v>
      </c>
      <c r="M15">
        <f t="shared" si="1"/>
        <v>292.50440000000003</v>
      </c>
      <c r="N15">
        <f t="shared" si="1"/>
        <v>287.47430000000003</v>
      </c>
    </row>
    <row r="16" spans="1:26" x14ac:dyDescent="0.3">
      <c r="A16" s="1" t="s">
        <v>15</v>
      </c>
      <c r="B16">
        <f>B15*231.07</f>
        <v>0.47957654219999996</v>
      </c>
    </row>
    <row r="17" spans="1:24" x14ac:dyDescent="0.3">
      <c r="S17" s="1" t="s">
        <v>16</v>
      </c>
      <c r="T17" s="2">
        <f>(B15/X9)*1600</f>
        <v>2.2846480908152733</v>
      </c>
      <c r="U17" s="1" t="s">
        <v>14</v>
      </c>
      <c r="W17" s="3" t="s">
        <v>26</v>
      </c>
      <c r="X17" s="4">
        <f>AVERAGE(T17:T18)</f>
        <v>2.3749796102244849</v>
      </c>
    </row>
    <row r="18" spans="1:24" x14ac:dyDescent="0.3">
      <c r="S18" s="1" t="s">
        <v>17</v>
      </c>
      <c r="T18" s="2">
        <f>(H32/X9)*1600</f>
        <v>2.4653111296336969</v>
      </c>
      <c r="U18" s="1" t="s">
        <v>14</v>
      </c>
      <c r="W18" s="3"/>
      <c r="X18" s="4"/>
    </row>
    <row r="19" spans="1:24" x14ac:dyDescent="0.3">
      <c r="A19">
        <f>A2*0.001</f>
        <v>100</v>
      </c>
      <c r="B19">
        <v>-557.98299999999995</v>
      </c>
      <c r="C19">
        <v>571.53099999999995</v>
      </c>
    </row>
    <row r="20" spans="1:24" x14ac:dyDescent="0.3">
      <c r="A20">
        <f t="shared" ref="A20:A28" si="2">A3*0.001</f>
        <v>200</v>
      </c>
      <c r="B20">
        <v>-607.07299999999998</v>
      </c>
      <c r="C20">
        <v>622.02200000000005</v>
      </c>
    </row>
    <row r="21" spans="1:24" x14ac:dyDescent="0.3">
      <c r="A21">
        <f t="shared" si="2"/>
        <v>300</v>
      </c>
      <c r="B21">
        <v>-656.75199999999995</v>
      </c>
      <c r="C21">
        <v>672.66499999999996</v>
      </c>
    </row>
    <row r="22" spans="1:24" x14ac:dyDescent="0.3">
      <c r="A22">
        <f t="shared" si="2"/>
        <v>400</v>
      </c>
      <c r="B22">
        <v>-706.46600000000001</v>
      </c>
      <c r="C22">
        <v>723.38</v>
      </c>
      <c r="M22" s="1" t="s">
        <v>18</v>
      </c>
      <c r="N22" s="1">
        <v>0.52500000000000002</v>
      </c>
    </row>
    <row r="23" spans="1:24" x14ac:dyDescent="0.3">
      <c r="A23">
        <f t="shared" si="2"/>
        <v>500</v>
      </c>
      <c r="B23">
        <v>-759.98599999999999</v>
      </c>
      <c r="C23">
        <v>778.66</v>
      </c>
      <c r="M23" s="1" t="s">
        <v>19</v>
      </c>
      <c r="N23" s="1">
        <v>0.51</v>
      </c>
      <c r="S23" t="s">
        <v>24</v>
      </c>
      <c r="T23">
        <f>(T18-T17)/T18*100</f>
        <v>7.3282044057971314</v>
      </c>
    </row>
    <row r="24" spans="1:24" x14ac:dyDescent="0.3">
      <c r="A24">
        <f t="shared" si="2"/>
        <v>600</v>
      </c>
      <c r="B24">
        <v>-810.50400000000002</v>
      </c>
      <c r="C24">
        <v>831.05399999999997</v>
      </c>
      <c r="S24" s="1" t="s">
        <v>25</v>
      </c>
      <c r="T24">
        <f>STDEV(T17:T18)/AVERAGE(T17:T18)*100</f>
        <v>5.3789118571085739</v>
      </c>
    </row>
    <row r="25" spans="1:24" x14ac:dyDescent="0.3">
      <c r="A25">
        <f t="shared" si="2"/>
        <v>700</v>
      </c>
      <c r="B25">
        <v>-863.404</v>
      </c>
      <c r="C25">
        <v>885.47699999999998</v>
      </c>
    </row>
    <row r="26" spans="1:24" x14ac:dyDescent="0.3">
      <c r="A26">
        <f t="shared" si="2"/>
        <v>800</v>
      </c>
      <c r="B26">
        <v>-913.38099999999997</v>
      </c>
      <c r="C26">
        <v>936.91099999999994</v>
      </c>
      <c r="M26" t="s">
        <v>25</v>
      </c>
      <c r="N26">
        <f>STDEV(N22:N23)/AVERAGE(N22:N23)*100</f>
        <v>2.0495848730044872</v>
      </c>
    </row>
    <row r="27" spans="1:24" x14ac:dyDescent="0.3">
      <c r="A27">
        <f t="shared" si="2"/>
        <v>900</v>
      </c>
      <c r="B27">
        <v>-962.351</v>
      </c>
      <c r="C27">
        <v>987.85799999999995</v>
      </c>
    </row>
    <row r="28" spans="1:24" x14ac:dyDescent="0.3">
      <c r="A28">
        <f t="shared" si="2"/>
        <v>1000</v>
      </c>
      <c r="B28">
        <v>-1016.23</v>
      </c>
      <c r="C28">
        <v>1042.75</v>
      </c>
    </row>
    <row r="31" spans="1:24" x14ac:dyDescent="0.3">
      <c r="G31" s="1" t="s">
        <v>15</v>
      </c>
      <c r="H31">
        <f>AVERAGE(N22:N23)</f>
        <v>0.51750000000000007</v>
      </c>
    </row>
    <row r="32" spans="1:24" x14ac:dyDescent="0.3">
      <c r="G32" s="1" t="s">
        <v>1</v>
      </c>
      <c r="H32">
        <f>H31/231.07</f>
        <v>2.2395810793266113E-3</v>
      </c>
    </row>
  </sheetData>
  <mergeCells count="2">
    <mergeCell ref="W17:W18"/>
    <mergeCell ref="X17:X1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Mahdi Rafiee</dc:creator>
  <cp:lastModifiedBy>Mohamad Mahdi Rafiee</cp:lastModifiedBy>
  <dcterms:created xsi:type="dcterms:W3CDTF">2015-06-05T18:17:20Z</dcterms:created>
  <dcterms:modified xsi:type="dcterms:W3CDTF">2022-08-30T15:46:33Z</dcterms:modified>
</cp:coreProperties>
</file>