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2"/>
  <workbookPr filterPrivacy="1"/>
  <xr:revisionPtr revIDLastSave="0" documentId="13_ncr:1_{1FF53B86-0DF5-44B1-9FAC-2E42BA0993CC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7" i="1" l="1"/>
  <c r="Y7" i="1"/>
  <c r="Z6" i="1"/>
  <c r="Y6" i="1"/>
  <c r="P64" i="1" l="1"/>
  <c r="O64" i="1"/>
  <c r="P63" i="1"/>
  <c r="O63" i="1"/>
  <c r="P52" i="1"/>
  <c r="O52" i="1"/>
  <c r="P51" i="1"/>
  <c r="O51" i="1"/>
  <c r="P40" i="1"/>
  <c r="O40" i="1"/>
  <c r="P39" i="1"/>
  <c r="O39" i="1"/>
  <c r="L72" i="1"/>
  <c r="K72" i="1"/>
  <c r="I72" i="1"/>
  <c r="J72" i="1" s="1"/>
  <c r="L71" i="1"/>
  <c r="K71" i="1"/>
  <c r="I71" i="1"/>
  <c r="J71" i="1" s="1"/>
  <c r="L70" i="1"/>
  <c r="K70" i="1"/>
  <c r="I70" i="1"/>
  <c r="J70" i="1" s="1"/>
  <c r="L69" i="1"/>
  <c r="K69" i="1"/>
  <c r="I69" i="1"/>
  <c r="J69" i="1" s="1"/>
  <c r="L68" i="1"/>
  <c r="K68" i="1"/>
  <c r="I68" i="1"/>
  <c r="J68" i="1" s="1"/>
  <c r="L67" i="1"/>
  <c r="K67" i="1"/>
  <c r="I67" i="1"/>
  <c r="J67" i="1" s="1"/>
  <c r="L66" i="1"/>
  <c r="K66" i="1"/>
  <c r="I66" i="1"/>
  <c r="J66" i="1" s="1"/>
  <c r="L65" i="1"/>
  <c r="K65" i="1"/>
  <c r="I65" i="1"/>
  <c r="J65" i="1" s="1"/>
  <c r="L64" i="1"/>
  <c r="K64" i="1"/>
  <c r="I64" i="1"/>
  <c r="J64" i="1" s="1"/>
  <c r="L63" i="1"/>
  <c r="K63" i="1"/>
  <c r="I63" i="1"/>
  <c r="J63" i="1" s="1"/>
  <c r="L60" i="1"/>
  <c r="K60" i="1"/>
  <c r="I60" i="1"/>
  <c r="J60" i="1" s="1"/>
  <c r="L59" i="1"/>
  <c r="K59" i="1"/>
  <c r="I59" i="1"/>
  <c r="J59" i="1" s="1"/>
  <c r="L58" i="1"/>
  <c r="K58" i="1"/>
  <c r="I58" i="1"/>
  <c r="J58" i="1" s="1"/>
  <c r="L57" i="1"/>
  <c r="K57" i="1"/>
  <c r="I57" i="1"/>
  <c r="J57" i="1" s="1"/>
  <c r="L56" i="1"/>
  <c r="K56" i="1"/>
  <c r="I56" i="1"/>
  <c r="J56" i="1" s="1"/>
  <c r="L55" i="1"/>
  <c r="K55" i="1"/>
  <c r="I55" i="1"/>
  <c r="J55" i="1" s="1"/>
  <c r="L54" i="1"/>
  <c r="K54" i="1"/>
  <c r="I54" i="1"/>
  <c r="J54" i="1" s="1"/>
  <c r="L53" i="1"/>
  <c r="K53" i="1"/>
  <c r="I53" i="1"/>
  <c r="J53" i="1" s="1"/>
  <c r="L52" i="1"/>
  <c r="K52" i="1"/>
  <c r="I52" i="1"/>
  <c r="J52" i="1" s="1"/>
  <c r="L51" i="1"/>
  <c r="K51" i="1"/>
  <c r="I51" i="1"/>
  <c r="J51" i="1" s="1"/>
  <c r="L48" i="1"/>
  <c r="K48" i="1"/>
  <c r="I48" i="1"/>
  <c r="J48" i="1" s="1"/>
  <c r="L47" i="1"/>
  <c r="K47" i="1"/>
  <c r="I47" i="1"/>
  <c r="J47" i="1" s="1"/>
  <c r="L46" i="1"/>
  <c r="K46" i="1"/>
  <c r="I46" i="1"/>
  <c r="J46" i="1" s="1"/>
  <c r="L45" i="1"/>
  <c r="K45" i="1"/>
  <c r="I45" i="1"/>
  <c r="J45" i="1" s="1"/>
  <c r="L44" i="1"/>
  <c r="K44" i="1"/>
  <c r="I44" i="1"/>
  <c r="J44" i="1" s="1"/>
  <c r="L43" i="1"/>
  <c r="K43" i="1"/>
  <c r="I43" i="1"/>
  <c r="J43" i="1" s="1"/>
  <c r="L42" i="1"/>
  <c r="K42" i="1"/>
  <c r="I42" i="1"/>
  <c r="J42" i="1" s="1"/>
  <c r="L41" i="1"/>
  <c r="K41" i="1"/>
  <c r="I41" i="1"/>
  <c r="J41" i="1" s="1"/>
  <c r="L40" i="1"/>
  <c r="K40" i="1"/>
  <c r="I40" i="1"/>
  <c r="J40" i="1" s="1"/>
  <c r="L39" i="1"/>
  <c r="K39" i="1"/>
  <c r="I39" i="1"/>
  <c r="J39" i="1" s="1"/>
  <c r="T40" i="1" l="1"/>
  <c r="R40" i="1"/>
  <c r="S40" i="1"/>
  <c r="T52" i="1"/>
  <c r="R63" i="1"/>
  <c r="R39" i="1"/>
  <c r="S39" i="1"/>
  <c r="R52" i="1"/>
  <c r="T39" i="1"/>
  <c r="S52" i="1"/>
  <c r="R51" i="1"/>
  <c r="T51" i="1"/>
  <c r="S51" i="1"/>
  <c r="R64" i="1"/>
  <c r="Q52" i="1"/>
  <c r="T64" i="1"/>
  <c r="Q40" i="1"/>
  <c r="Q51" i="1"/>
  <c r="Q39" i="1"/>
  <c r="Q64" i="1"/>
  <c r="S64" i="1"/>
  <c r="Q63" i="1"/>
  <c r="T63" i="1"/>
  <c r="S63" i="1"/>
  <c r="W5" i="1"/>
  <c r="W4" i="1"/>
  <c r="V5" i="1"/>
  <c r="V4" i="1"/>
  <c r="V3" i="1"/>
  <c r="X5" i="1"/>
  <c r="X4" i="1"/>
  <c r="X3" i="1"/>
  <c r="W3" i="1"/>
  <c r="K28" i="1"/>
  <c r="K29" i="1"/>
  <c r="K30" i="1"/>
  <c r="K31" i="1"/>
  <c r="K32" i="1"/>
  <c r="K33" i="1"/>
  <c r="K34" i="1"/>
  <c r="K35" i="1"/>
  <c r="I28" i="1"/>
  <c r="J28" i="1" s="1"/>
  <c r="I29" i="1"/>
  <c r="J29" i="1" s="1"/>
  <c r="I30" i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K36" i="1"/>
  <c r="I27" i="1"/>
  <c r="J27" i="1" s="1"/>
  <c r="K27" i="1"/>
  <c r="K12" i="1"/>
  <c r="I12" i="1"/>
  <c r="J12" i="1" s="1"/>
  <c r="K9" i="1"/>
  <c r="K5" i="1"/>
  <c r="K6" i="1"/>
  <c r="K7" i="1"/>
  <c r="K8" i="1"/>
  <c r="K10" i="1"/>
  <c r="K11" i="1"/>
  <c r="K4" i="1"/>
  <c r="I5" i="1"/>
  <c r="J5" i="1" s="1"/>
  <c r="I6" i="1"/>
  <c r="J6" i="1" s="1"/>
  <c r="I7" i="1"/>
  <c r="J7" i="1" s="1"/>
  <c r="I8" i="1"/>
  <c r="J8" i="1" s="1"/>
  <c r="I9" i="1"/>
  <c r="J9" i="1" s="1"/>
  <c r="I10" i="1"/>
  <c r="J10" i="1" s="1"/>
  <c r="I11" i="1"/>
  <c r="J11" i="1" s="1"/>
  <c r="K16" i="1"/>
  <c r="K17" i="1"/>
  <c r="K18" i="1"/>
  <c r="K19" i="1"/>
  <c r="K20" i="1"/>
  <c r="K21" i="1"/>
  <c r="K22" i="1"/>
  <c r="K23" i="1"/>
  <c r="K24" i="1"/>
  <c r="K15" i="1"/>
  <c r="I3" i="1"/>
  <c r="J3" i="1" s="1"/>
  <c r="I4" i="1"/>
  <c r="J4" i="1" s="1"/>
  <c r="K3" i="1"/>
  <c r="L36" i="1"/>
  <c r="L35" i="1"/>
  <c r="L34" i="1"/>
  <c r="L33" i="1"/>
  <c r="L32" i="1"/>
  <c r="L31" i="1"/>
  <c r="L30" i="1"/>
  <c r="L29" i="1"/>
  <c r="L28" i="1"/>
  <c r="L27" i="1"/>
  <c r="P28" i="1"/>
  <c r="O28" i="1"/>
  <c r="P27" i="1"/>
  <c r="O27" i="1"/>
  <c r="L16" i="1"/>
  <c r="L17" i="1"/>
  <c r="L18" i="1"/>
  <c r="L19" i="1"/>
  <c r="L20" i="1"/>
  <c r="L21" i="1"/>
  <c r="L22" i="1"/>
  <c r="L23" i="1"/>
  <c r="L24" i="1"/>
  <c r="L15" i="1"/>
  <c r="I16" i="1"/>
  <c r="J16" i="1" s="1"/>
  <c r="I17" i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15" i="1"/>
  <c r="J15" i="1" s="1"/>
  <c r="P16" i="1"/>
  <c r="O16" i="1"/>
  <c r="P15" i="1"/>
  <c r="O15" i="1"/>
  <c r="L4" i="1"/>
  <c r="L5" i="1"/>
  <c r="L6" i="1"/>
  <c r="L7" i="1"/>
  <c r="L8" i="1"/>
  <c r="L9" i="1"/>
  <c r="L10" i="1"/>
  <c r="L11" i="1"/>
  <c r="L12" i="1"/>
  <c r="P4" i="1"/>
  <c r="O4" i="1"/>
  <c r="P3" i="1"/>
  <c r="O3" i="1"/>
  <c r="L3" i="1"/>
  <c r="S16" i="1" l="1"/>
  <c r="S15" i="1"/>
  <c r="S28" i="1"/>
  <c r="S4" i="1"/>
  <c r="S3" i="1"/>
  <c r="S27" i="1"/>
  <c r="T3" i="1"/>
  <c r="Y3" i="1" s="1"/>
  <c r="R3" i="1"/>
  <c r="R4" i="1"/>
  <c r="Q3" i="1"/>
  <c r="Q4" i="1"/>
  <c r="T28" i="1"/>
  <c r="Z5" i="1" s="1"/>
  <c r="Q27" i="1"/>
  <c r="T27" i="1"/>
  <c r="Y5" i="1" s="1"/>
  <c r="Q28" i="1"/>
  <c r="Q16" i="1"/>
  <c r="T15" i="1"/>
  <c r="Y4" i="1" s="1"/>
  <c r="J30" i="1"/>
  <c r="R27" i="1" s="1"/>
  <c r="T16" i="1"/>
  <c r="Z4" i="1" s="1"/>
  <c r="J17" i="1"/>
  <c r="R16" i="1" s="1"/>
  <c r="Q15" i="1"/>
  <c r="T4" i="1"/>
  <c r="Z3" i="1" s="1"/>
  <c r="R15" i="1" l="1"/>
  <c r="R28" i="1"/>
</calcChain>
</file>

<file path=xl/sharedStrings.xml><?xml version="1.0" encoding="utf-8"?>
<sst xmlns="http://schemas.openxmlformats.org/spreadsheetml/2006/main" count="145" uniqueCount="26">
  <si>
    <t>Dataset</t>
  </si>
  <si>
    <t>Model</t>
  </si>
  <si>
    <t>Samples</t>
  </si>
  <si>
    <t>Agrawal</t>
  </si>
  <si>
    <t>ARF(25)</t>
  </si>
  <si>
    <t>Iteration</t>
  </si>
  <si>
    <t>Time Learning</t>
  </si>
  <si>
    <t>Time Explaining</t>
  </si>
  <si>
    <t>Summary</t>
  </si>
  <si>
    <t>Std.</t>
  </si>
  <si>
    <t>Avg.</t>
  </si>
  <si>
    <t>Features</t>
  </si>
  <si>
    <t>elec2</t>
  </si>
  <si>
    <t>stagger</t>
  </si>
  <si>
    <t>Sum</t>
  </si>
  <si>
    <t>Portion Explaining</t>
  </si>
  <si>
    <t>Potion Prediction</t>
  </si>
  <si>
    <t>PFI-Prediction</t>
  </si>
  <si>
    <t>N Features</t>
  </si>
  <si>
    <t>N Samples</t>
  </si>
  <si>
    <t>Relative Explanation Time</t>
  </si>
  <si>
    <t>Relative Explanation Time Avg</t>
  </si>
  <si>
    <t>Relative Explanation Time Std</t>
  </si>
  <si>
    <t>bank</t>
  </si>
  <si>
    <t>bike</t>
  </si>
  <si>
    <t>adult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</si>
</sst>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2" fontId="0" fillId="0" borderId="5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4" fontId="0" fillId="0" borderId="0" xfId="0" applyNumberFormat="1"/>
    <xf numFmtId="0" fontId="0" fillId="0" borderId="0" xfId="0" applyFill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7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2461351706036745"/>
                  <c:y val="2.251202974628171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Tabelle1!$W$3:$W$7</c:f>
              <c:numCache>
                <c:formatCode>General</c:formatCode>
                <c:ptCount val="5"/>
                <c:pt idx="0">
                  <c:v>9</c:v>
                </c:pt>
                <c:pt idx="1">
                  <c:v>3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</c:numCache>
            </c:numRef>
          </c:xVal>
          <c:yVal>
            <c:numRef>
              <c:f>Tabelle1!$Y$3:$Y$7</c:f>
              <c:numCache>
                <c:formatCode>0.000</c:formatCode>
                <c:ptCount val="5"/>
                <c:pt idx="0">
                  <c:v>1.4112908431421967</c:v>
                </c:pt>
                <c:pt idx="1">
                  <c:v>0.73445311518096257</c:v>
                </c:pt>
                <c:pt idx="2">
                  <c:v>1.2099902293459821</c:v>
                </c:pt>
                <c:pt idx="3">
                  <c:v>1.9763390748504706</c:v>
                </c:pt>
                <c:pt idx="4">
                  <c:v>2.3862136780022141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CB-4FE2-897D-5ED479C9D6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90383"/>
        <c:axId val="335844415"/>
      </c:scatterChart>
      <c:valAx>
        <c:axId val="8090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844415"/>
        <c:crosses val="autoZero"/>
        <c:crossBetween val="midCat"/>
      </c:valAx>
      <c:valAx>
        <c:axId val="335844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03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100330</xdr:colOff>
      <xdr:row>12</xdr:row>
      <xdr:rowOff>52070</xdr:rowOff>
    </xdr:from>
    <xdr:to>
      <xdr:col>25</xdr:col>
      <xdr:colOff>946150</xdr:colOff>
      <xdr:row>27</xdr:row>
      <xdr:rowOff>52070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42165B-C470-49C9-BCDD-90321FDE1F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Z72"/>
  <sheetViews>
    <sheetView tabSelected="1" topLeftCell="S1" workbookViewId="0">
      <selection activeCell="S64" sqref="S64"/>
    </sheetView>
  </sheetViews>
  <sheetFormatPr defaultRowHeight="14.4" x14ac:dyDescent="0.3"/>
  <cols>
    <col min="4" max="5" width="8" bestFit="1" customWidth="1"/>
    <col min="6" max="6" width="12.44140625" bestFit="1" customWidth="1"/>
    <col min="7" max="7" width="13.88671875" bestFit="1" customWidth="1"/>
    <col min="8" max="8" width="13.88671875" customWidth="1"/>
    <col min="9" max="9" width="6.77734375" bestFit="1" customWidth="1"/>
    <col min="10" max="10" width="16.109375" bestFit="1" customWidth="1"/>
    <col min="11" max="11" width="16.109375" customWidth="1"/>
    <col min="12" max="12" width="22.6640625" bestFit="1" customWidth="1"/>
    <col min="15" max="15" width="12.44140625" bestFit="1" customWidth="1"/>
    <col min="16" max="16" width="13.88671875" bestFit="1" customWidth="1"/>
    <col min="17" max="17" width="13.88671875" customWidth="1"/>
    <col min="18" max="18" width="16.109375" bestFit="1" customWidth="1"/>
    <col min="19" max="19" width="16.109375" customWidth="1"/>
    <col min="20" max="20" width="22.6640625" bestFit="1" customWidth="1"/>
    <col min="23" max="23" width="9.77734375" bestFit="1" customWidth="1"/>
    <col min="24" max="24" width="9.44140625" bestFit="1" customWidth="1"/>
    <col min="25" max="26" width="26.21875" bestFit="1" customWidth="1"/>
  </cols>
  <sheetData>
    <row r="2" spans="2:26" x14ac:dyDescent="0.3">
      <c r="B2" s="13" t="s">
        <v>0</v>
      </c>
      <c r="C2" s="15" t="s">
        <v>3</v>
      </c>
      <c r="E2" s="23" t="s">
        <v>5</v>
      </c>
      <c r="F2" s="14" t="s">
        <v>6</v>
      </c>
      <c r="G2" s="14" t="s">
        <v>7</v>
      </c>
      <c r="H2" s="15" t="s">
        <v>17</v>
      </c>
      <c r="I2" s="14" t="s">
        <v>14</v>
      </c>
      <c r="J2" s="14" t="s">
        <v>15</v>
      </c>
      <c r="K2" s="14" t="s">
        <v>16</v>
      </c>
      <c r="L2" s="11" t="s">
        <v>20</v>
      </c>
      <c r="N2" s="20" t="s">
        <v>8</v>
      </c>
      <c r="O2" s="10" t="s">
        <v>6</v>
      </c>
      <c r="P2" s="10" t="s">
        <v>7</v>
      </c>
      <c r="Q2" s="14" t="s">
        <v>14</v>
      </c>
      <c r="R2" s="14" t="s">
        <v>15</v>
      </c>
      <c r="S2" s="14" t="s">
        <v>16</v>
      </c>
      <c r="T2" s="11" t="s">
        <v>20</v>
      </c>
      <c r="V2" s="18" t="s">
        <v>0</v>
      </c>
      <c r="W2" s="18" t="s">
        <v>18</v>
      </c>
      <c r="X2" s="18" t="s">
        <v>19</v>
      </c>
      <c r="Y2" s="18" t="s">
        <v>21</v>
      </c>
      <c r="Z2" s="18" t="s">
        <v>22</v>
      </c>
    </row>
    <row r="3" spans="2:26" x14ac:dyDescent="0.3">
      <c r="B3" s="12" t="s">
        <v>1</v>
      </c>
      <c r="C3" s="16" t="s">
        <v>4</v>
      </c>
      <c r="E3" s="21">
        <v>1</v>
      </c>
      <c r="F3" s="2">
        <v>46.42</v>
      </c>
      <c r="G3" s="2">
        <v>67.569999999999993</v>
      </c>
      <c r="H3" s="4">
        <v>66.739999999999995</v>
      </c>
      <c r="I3" s="2">
        <f>F3+G3</f>
        <v>113.99</v>
      </c>
      <c r="J3" s="7">
        <f>G3/I3</f>
        <v>0.59277129572769538</v>
      </c>
      <c r="K3" s="7">
        <f>H3/G3</f>
        <v>0.98771644220808053</v>
      </c>
      <c r="L3" s="3">
        <f>G3/F3</f>
        <v>1.4556225764756567</v>
      </c>
      <c r="N3" s="21" t="s">
        <v>10</v>
      </c>
      <c r="O3" s="7">
        <f>AVERAGE(F3:F12)</f>
        <v>49.625999999999998</v>
      </c>
      <c r="P3" s="7">
        <f>AVERAGE(G3:G12)</f>
        <v>70.02</v>
      </c>
      <c r="Q3" s="7">
        <f t="shared" ref="Q3:R3" si="0">AVERAGE(I3:I12)</f>
        <v>119.646</v>
      </c>
      <c r="R3" s="7">
        <f t="shared" si="0"/>
        <v>0.58525705334500155</v>
      </c>
      <c r="S3" s="7">
        <f>AVERAGE(K3:K12)</f>
        <v>0.98661154301725806</v>
      </c>
      <c r="T3" s="3">
        <f>AVERAGE(L3:L12)</f>
        <v>1.4112908431421967</v>
      </c>
      <c r="V3" s="1" t="str">
        <f>C2</f>
        <v>Agrawal</v>
      </c>
      <c r="W3" s="1">
        <f>C5</f>
        <v>9</v>
      </c>
      <c r="X3" s="1">
        <f>C4</f>
        <v>20000</v>
      </c>
      <c r="Y3" s="26">
        <f>T3</f>
        <v>1.4112908431421967</v>
      </c>
      <c r="Z3" s="26">
        <f>T4</f>
        <v>1.9636895074738623E-2</v>
      </c>
    </row>
    <row r="4" spans="2:26" x14ac:dyDescent="0.3">
      <c r="B4" s="12" t="s">
        <v>2</v>
      </c>
      <c r="C4" s="16">
        <v>20000</v>
      </c>
      <c r="E4" s="21">
        <v>2</v>
      </c>
      <c r="F4" s="2">
        <v>47.86</v>
      </c>
      <c r="G4" s="2">
        <v>66.78</v>
      </c>
      <c r="H4" s="4">
        <v>65.94</v>
      </c>
      <c r="I4" s="2">
        <f>F4+G4</f>
        <v>114.64</v>
      </c>
      <c r="J4" s="7">
        <f>G4/I4</f>
        <v>0.5825191905094208</v>
      </c>
      <c r="K4" s="7">
        <f>H4/G4</f>
        <v>0.98742138364779874</v>
      </c>
      <c r="L4" s="3">
        <f t="shared" ref="L4:L12" si="1">G4/F4</f>
        <v>1.3953196824070204</v>
      </c>
      <c r="N4" s="22" t="s">
        <v>9</v>
      </c>
      <c r="O4" s="8">
        <f>_xlfn.STDEV.P(F3:F12)</f>
        <v>1.426809027165163</v>
      </c>
      <c r="P4" s="8">
        <f>_xlfn.STDEV.P(G3:G12)</f>
        <v>1.6444634383287466</v>
      </c>
      <c r="Q4" s="8">
        <f t="shared" ref="Q4:R4" si="2">_xlfn.STDEV.P(I3:I12)</f>
        <v>2.9818926875392422</v>
      </c>
      <c r="R4" s="8">
        <f t="shared" si="2"/>
        <v>3.3545351271274636E-3</v>
      </c>
      <c r="S4" s="8">
        <f>_xlfn.STDEV.P(K3:K12)</f>
        <v>9.1602874810533066E-4</v>
      </c>
      <c r="T4" s="9">
        <f t="shared" ref="T4" si="3">_xlfn.STDEV.P(L3:L12)</f>
        <v>1.9636895074738623E-2</v>
      </c>
      <c r="V4" s="1" t="str">
        <f>C14</f>
        <v>stagger</v>
      </c>
      <c r="W4" s="1">
        <f>C17</f>
        <v>3</v>
      </c>
      <c r="X4" s="1">
        <f>C16</f>
        <v>20000</v>
      </c>
      <c r="Y4" s="26">
        <f>T15</f>
        <v>0.73445311518096257</v>
      </c>
      <c r="Z4" s="26">
        <f>T16</f>
        <v>1.7242746173860873E-2</v>
      </c>
    </row>
    <row r="5" spans="2:26" x14ac:dyDescent="0.3">
      <c r="B5" s="19" t="s">
        <v>11</v>
      </c>
      <c r="C5" s="17">
        <v>9</v>
      </c>
      <c r="E5" s="21">
        <v>3</v>
      </c>
      <c r="F5" s="2">
        <v>49.9</v>
      </c>
      <c r="G5" s="2">
        <v>71.430000000000007</v>
      </c>
      <c r="H5" s="4">
        <v>70.489999999999995</v>
      </c>
      <c r="I5" s="2">
        <f t="shared" ref="I5:I11" si="4">F5+G5</f>
        <v>121.33000000000001</v>
      </c>
      <c r="J5" s="7">
        <f t="shared" ref="J5:J12" si="5">G5/I5</f>
        <v>0.58872496497156512</v>
      </c>
      <c r="K5" s="7">
        <f t="shared" ref="K5:K11" si="6">H5/G5</f>
        <v>0.98684026319473594</v>
      </c>
      <c r="L5" s="3">
        <f t="shared" si="1"/>
        <v>1.4314629258517035</v>
      </c>
      <c r="V5" s="1" t="str">
        <f>C26</f>
        <v>elec2</v>
      </c>
      <c r="W5" s="1">
        <f>C29</f>
        <v>8</v>
      </c>
      <c r="X5" s="1">
        <f>C28</f>
        <v>20000</v>
      </c>
      <c r="Y5" s="26">
        <f>T27</f>
        <v>1.2099902293459821</v>
      </c>
      <c r="Z5" s="26">
        <f>T28</f>
        <v>3.8533743053087322E-2</v>
      </c>
    </row>
    <row r="6" spans="2:26" x14ac:dyDescent="0.3">
      <c r="E6" s="21">
        <v>4</v>
      </c>
      <c r="F6" s="2">
        <v>51.24</v>
      </c>
      <c r="G6" s="2">
        <v>71.989999999999995</v>
      </c>
      <c r="H6" s="4">
        <v>71.02</v>
      </c>
      <c r="I6" s="2">
        <f t="shared" si="4"/>
        <v>123.22999999999999</v>
      </c>
      <c r="J6" s="7">
        <f t="shared" si="5"/>
        <v>0.58419216099975657</v>
      </c>
      <c r="K6" s="7">
        <f t="shared" si="6"/>
        <v>0.98652590637588555</v>
      </c>
      <c r="L6" s="3">
        <f t="shared" si="1"/>
        <v>1.4049570647931302</v>
      </c>
      <c r="V6" s="1" t="s">
        <v>25</v>
      </c>
      <c r="W6" s="25">
        <v>12</v>
      </c>
      <c r="X6" s="25">
        <v>20000</v>
      </c>
      <c r="Y6" s="27">
        <f>T63</f>
        <v>1.9763390748504706</v>
      </c>
      <c r="Z6" s="27">
        <f>T64</f>
        <v>0.118327163056703</v>
      </c>
    </row>
    <row r="7" spans="2:26" x14ac:dyDescent="0.3">
      <c r="E7" s="21">
        <v>5</v>
      </c>
      <c r="F7" s="2">
        <v>50.39</v>
      </c>
      <c r="G7" s="2">
        <v>71.53</v>
      </c>
      <c r="H7" s="4">
        <v>70.569999999999993</v>
      </c>
      <c r="I7" s="2">
        <f t="shared" si="4"/>
        <v>121.92</v>
      </c>
      <c r="J7" s="7">
        <f t="shared" si="5"/>
        <v>0.58669619422572183</v>
      </c>
      <c r="K7" s="7">
        <f t="shared" si="6"/>
        <v>0.98657905773801191</v>
      </c>
      <c r="L7" s="3">
        <f t="shared" si="1"/>
        <v>1.4195276840642985</v>
      </c>
      <c r="V7" s="1" t="s">
        <v>23</v>
      </c>
      <c r="W7" s="25">
        <v>16</v>
      </c>
      <c r="X7" s="25">
        <v>20000</v>
      </c>
      <c r="Y7" s="27">
        <f>T51</f>
        <v>2.3862136780022141</v>
      </c>
      <c r="Z7" s="27">
        <f>T52</f>
        <v>4.7618543222971439E-2</v>
      </c>
    </row>
    <row r="8" spans="2:26" x14ac:dyDescent="0.3">
      <c r="E8" s="21">
        <v>6</v>
      </c>
      <c r="F8" s="2">
        <v>49.02</v>
      </c>
      <c r="G8" s="2">
        <v>69.099999999999994</v>
      </c>
      <c r="H8" s="4">
        <v>68.22</v>
      </c>
      <c r="I8" s="2">
        <f t="shared" si="4"/>
        <v>118.12</v>
      </c>
      <c r="J8" s="7">
        <f t="shared" si="5"/>
        <v>0.58499830680663722</v>
      </c>
      <c r="K8" s="7">
        <f t="shared" si="6"/>
        <v>0.98726483357452977</v>
      </c>
      <c r="L8" s="3">
        <f t="shared" si="1"/>
        <v>1.409628722970216</v>
      </c>
    </row>
    <row r="9" spans="2:26" x14ac:dyDescent="0.3">
      <c r="E9" s="21">
        <v>7</v>
      </c>
      <c r="F9" s="2">
        <v>50.56</v>
      </c>
      <c r="G9" s="2">
        <v>70.08</v>
      </c>
      <c r="H9" s="4">
        <v>69.06</v>
      </c>
      <c r="I9" s="2">
        <f t="shared" si="4"/>
        <v>120.64</v>
      </c>
      <c r="J9" s="7">
        <f t="shared" si="5"/>
        <v>0.58090185676392569</v>
      </c>
      <c r="K9" s="7">
        <f>H9/G9</f>
        <v>0.98544520547945214</v>
      </c>
      <c r="L9" s="3">
        <f t="shared" si="1"/>
        <v>1.3860759493670884</v>
      </c>
    </row>
    <row r="10" spans="2:26" x14ac:dyDescent="0.3">
      <c r="E10" s="21">
        <v>8</v>
      </c>
      <c r="F10" s="2">
        <v>50.1</v>
      </c>
      <c r="G10" s="2">
        <v>70.739999999999995</v>
      </c>
      <c r="H10" s="4">
        <v>69.84</v>
      </c>
      <c r="I10" s="2">
        <f t="shared" si="4"/>
        <v>120.84</v>
      </c>
      <c r="J10" s="7">
        <f t="shared" si="5"/>
        <v>0.58540218470705063</v>
      </c>
      <c r="K10" s="7">
        <f t="shared" si="6"/>
        <v>0.98727735368956759</v>
      </c>
      <c r="L10" s="3">
        <f t="shared" si="1"/>
        <v>1.4119760479041914</v>
      </c>
    </row>
    <row r="11" spans="2:26" x14ac:dyDescent="0.3">
      <c r="E11" s="21">
        <v>9</v>
      </c>
      <c r="F11" s="2">
        <v>51.12</v>
      </c>
      <c r="G11" s="2">
        <v>71.03</v>
      </c>
      <c r="H11" s="4">
        <v>70.069999999999993</v>
      </c>
      <c r="I11" s="2">
        <f t="shared" si="4"/>
        <v>122.15</v>
      </c>
      <c r="J11" s="7">
        <f t="shared" si="5"/>
        <v>0.58149815800245597</v>
      </c>
      <c r="K11" s="7">
        <f t="shared" si="6"/>
        <v>0.9864845839786005</v>
      </c>
      <c r="L11" s="3">
        <f t="shared" si="1"/>
        <v>1.3894757433489828</v>
      </c>
    </row>
    <row r="12" spans="2:26" x14ac:dyDescent="0.3">
      <c r="E12" s="22">
        <v>10</v>
      </c>
      <c r="F12" s="5">
        <v>49.65</v>
      </c>
      <c r="G12" s="5">
        <v>69.95</v>
      </c>
      <c r="H12" s="6">
        <v>68.87</v>
      </c>
      <c r="I12" s="5">
        <f>F12+G12</f>
        <v>119.6</v>
      </c>
      <c r="J12" s="8">
        <f t="shared" si="5"/>
        <v>0.58486622073578598</v>
      </c>
      <c r="K12" s="8">
        <f>H12/G12</f>
        <v>0.98456040028591851</v>
      </c>
      <c r="L12" s="9">
        <f t="shared" si="1"/>
        <v>1.4088620342396778</v>
      </c>
    </row>
    <row r="14" spans="2:26" x14ac:dyDescent="0.3">
      <c r="B14" s="13" t="s">
        <v>0</v>
      </c>
      <c r="C14" s="15" t="s">
        <v>13</v>
      </c>
      <c r="E14" s="23" t="s">
        <v>5</v>
      </c>
      <c r="F14" s="14" t="s">
        <v>6</v>
      </c>
      <c r="G14" s="14" t="s">
        <v>7</v>
      </c>
      <c r="H14" s="15" t="s">
        <v>17</v>
      </c>
      <c r="I14" s="14" t="s">
        <v>14</v>
      </c>
      <c r="J14" s="14" t="s">
        <v>15</v>
      </c>
      <c r="K14" s="14" t="s">
        <v>16</v>
      </c>
      <c r="L14" s="11" t="s">
        <v>20</v>
      </c>
      <c r="N14" s="20" t="s">
        <v>8</v>
      </c>
      <c r="O14" s="10" t="s">
        <v>6</v>
      </c>
      <c r="P14" s="10" t="s">
        <v>7</v>
      </c>
      <c r="Q14" s="14" t="s">
        <v>14</v>
      </c>
      <c r="R14" s="14" t="s">
        <v>15</v>
      </c>
      <c r="S14" s="14" t="s">
        <v>16</v>
      </c>
      <c r="T14" s="11" t="s">
        <v>20</v>
      </c>
    </row>
    <row r="15" spans="2:26" x14ac:dyDescent="0.3">
      <c r="B15" s="12" t="s">
        <v>1</v>
      </c>
      <c r="C15" s="16" t="s">
        <v>4</v>
      </c>
      <c r="E15" s="21">
        <v>1</v>
      </c>
      <c r="F15" s="2">
        <v>22.25</v>
      </c>
      <c r="G15" s="2">
        <v>16.579999999999998</v>
      </c>
      <c r="H15" s="4">
        <v>15.88</v>
      </c>
      <c r="I15" s="2">
        <f>F15+G15</f>
        <v>38.83</v>
      </c>
      <c r="J15" s="7">
        <f>G15/I15</f>
        <v>0.4269894411537471</v>
      </c>
      <c r="K15" s="7">
        <f>H15/G15</f>
        <v>0.95778045838359482</v>
      </c>
      <c r="L15" s="3">
        <f>G15/F15</f>
        <v>0.74516853932584259</v>
      </c>
      <c r="N15" s="21" t="s">
        <v>10</v>
      </c>
      <c r="O15" s="7">
        <f>AVERAGE(F15:F24)</f>
        <v>22.64</v>
      </c>
      <c r="P15" s="7">
        <f>AVERAGE(G15:G24)</f>
        <v>16.616999999999997</v>
      </c>
      <c r="Q15" s="7">
        <f t="shared" ref="Q15" si="7">AVERAGE(I15:I24)</f>
        <v>39.256999999999998</v>
      </c>
      <c r="R15" s="7">
        <f t="shared" ref="R15" si="8">AVERAGE(J15:J24)</f>
        <v>0.42339143595093542</v>
      </c>
      <c r="S15" s="7">
        <f>AVERAGE(K15:K24)</f>
        <v>0.95914368084596191</v>
      </c>
      <c r="T15" s="3">
        <f t="shared" ref="T15" si="9">AVERAGE(L15:L24)</f>
        <v>0.73445311518096257</v>
      </c>
    </row>
    <row r="16" spans="2:26" x14ac:dyDescent="0.3">
      <c r="B16" s="12" t="s">
        <v>2</v>
      </c>
      <c r="C16" s="16">
        <v>20000</v>
      </c>
      <c r="E16" s="21">
        <v>2</v>
      </c>
      <c r="F16" s="2">
        <v>22.45</v>
      </c>
      <c r="G16" s="2">
        <v>16.760000000000002</v>
      </c>
      <c r="H16" s="4">
        <v>16.07</v>
      </c>
      <c r="I16" s="2">
        <f t="shared" ref="I16:I24" si="10">F16+G16</f>
        <v>39.21</v>
      </c>
      <c r="J16" s="7">
        <f t="shared" ref="J16:J24" si="11">G16/I16</f>
        <v>0.42744197908696763</v>
      </c>
      <c r="K16" s="7">
        <f t="shared" ref="K16:K23" si="12">H16/G16</f>
        <v>0.95883054892601427</v>
      </c>
      <c r="L16" s="3">
        <f t="shared" ref="L16:L24" si="13">G16/F16</f>
        <v>0.74654788418708251</v>
      </c>
      <c r="N16" s="22" t="s">
        <v>9</v>
      </c>
      <c r="O16" s="8">
        <f>_xlfn.STDEV.P(F15:F24)</f>
        <v>0.67410681646160497</v>
      </c>
      <c r="P16" s="8">
        <f>_xlfn.STDEV.P(G15:G24)</f>
        <v>0.17641145087550297</v>
      </c>
      <c r="Q16" s="8">
        <f t="shared" ref="Q16" si="14">_xlfn.STDEV.P(I15:I24)</f>
        <v>0.79737130623066577</v>
      </c>
      <c r="R16" s="8">
        <f t="shared" ref="R16" si="15">_xlfn.STDEV.P(J15:J24)</f>
        <v>5.8301148487607812E-3</v>
      </c>
      <c r="S16" s="8">
        <f>_xlfn.STDEV.P(K15:K24)</f>
        <v>7.5721393975227466E-4</v>
      </c>
      <c r="T16" s="9">
        <f t="shared" ref="T16" si="16">_xlfn.STDEV.P(L15:L24)</f>
        <v>1.7242746173860873E-2</v>
      </c>
    </row>
    <row r="17" spans="2:20" x14ac:dyDescent="0.3">
      <c r="B17" s="19" t="s">
        <v>11</v>
      </c>
      <c r="C17" s="17">
        <v>3</v>
      </c>
      <c r="E17" s="21">
        <v>3</v>
      </c>
      <c r="F17" s="2">
        <v>22.79</v>
      </c>
      <c r="G17" s="2">
        <v>16.87</v>
      </c>
      <c r="H17" s="4">
        <v>16.18</v>
      </c>
      <c r="I17" s="2">
        <f t="shared" si="10"/>
        <v>39.659999999999997</v>
      </c>
      <c r="J17" s="7">
        <f t="shared" si="11"/>
        <v>0.42536560766515386</v>
      </c>
      <c r="K17" s="7">
        <f t="shared" si="12"/>
        <v>0.95909899229401296</v>
      </c>
      <c r="L17" s="3">
        <f t="shared" si="13"/>
        <v>0.74023694602896017</v>
      </c>
    </row>
    <row r="18" spans="2:20" x14ac:dyDescent="0.3">
      <c r="E18" s="21">
        <v>4</v>
      </c>
      <c r="F18" s="2">
        <v>23.07</v>
      </c>
      <c r="G18" s="2">
        <v>16.809999999999999</v>
      </c>
      <c r="H18" s="4">
        <v>16.11</v>
      </c>
      <c r="I18" s="2">
        <f t="shared" si="10"/>
        <v>39.879999999999995</v>
      </c>
      <c r="J18" s="7">
        <f t="shared" si="11"/>
        <v>0.42151454363089269</v>
      </c>
      <c r="K18" s="7">
        <f t="shared" si="12"/>
        <v>0.95835812016656752</v>
      </c>
      <c r="L18" s="3">
        <f t="shared" si="13"/>
        <v>0.72865192891200692</v>
      </c>
    </row>
    <row r="19" spans="2:20" x14ac:dyDescent="0.3">
      <c r="E19" s="21">
        <v>5</v>
      </c>
      <c r="F19" s="2">
        <v>24.25</v>
      </c>
      <c r="G19" s="2">
        <v>16.7</v>
      </c>
      <c r="H19" s="4">
        <v>16.010000000000002</v>
      </c>
      <c r="I19" s="2">
        <f t="shared" si="10"/>
        <v>40.950000000000003</v>
      </c>
      <c r="J19" s="7">
        <f t="shared" si="11"/>
        <v>0.40781440781440775</v>
      </c>
      <c r="K19" s="7">
        <f t="shared" si="12"/>
        <v>0.95868263473053905</v>
      </c>
      <c r="L19" s="3">
        <f t="shared" si="13"/>
        <v>0.68865979381443299</v>
      </c>
    </row>
    <row r="20" spans="2:20" x14ac:dyDescent="0.3">
      <c r="E20" s="21">
        <v>6</v>
      </c>
      <c r="F20" s="2">
        <v>22.13</v>
      </c>
      <c r="G20" s="2">
        <v>16.46</v>
      </c>
      <c r="H20" s="4">
        <v>15.8</v>
      </c>
      <c r="I20" s="2">
        <f t="shared" si="10"/>
        <v>38.590000000000003</v>
      </c>
      <c r="J20" s="7">
        <f t="shared" si="11"/>
        <v>0.42653537185799428</v>
      </c>
      <c r="K20" s="7">
        <f t="shared" si="12"/>
        <v>0.95990279465370598</v>
      </c>
      <c r="L20" s="3">
        <f t="shared" si="13"/>
        <v>0.7437867148666969</v>
      </c>
    </row>
    <row r="21" spans="2:20" x14ac:dyDescent="0.3">
      <c r="E21" s="21">
        <v>7</v>
      </c>
      <c r="F21" s="2">
        <v>22.53</v>
      </c>
      <c r="G21" s="2">
        <v>16.63</v>
      </c>
      <c r="H21" s="4">
        <v>15.95</v>
      </c>
      <c r="I21" s="2">
        <f t="shared" si="10"/>
        <v>39.159999999999997</v>
      </c>
      <c r="J21" s="7">
        <f t="shared" si="11"/>
        <v>0.42466802860061287</v>
      </c>
      <c r="K21" s="7">
        <f t="shared" si="12"/>
        <v>0.95911004209260375</v>
      </c>
      <c r="L21" s="3">
        <f t="shared" si="13"/>
        <v>0.73812694185530392</v>
      </c>
    </row>
    <row r="22" spans="2:20" x14ac:dyDescent="0.3">
      <c r="E22" s="21">
        <v>8</v>
      </c>
      <c r="F22" s="2">
        <v>21.53</v>
      </c>
      <c r="G22" s="2">
        <v>16.23</v>
      </c>
      <c r="H22" s="4">
        <v>15.59</v>
      </c>
      <c r="I22" s="2">
        <f t="shared" si="10"/>
        <v>37.760000000000005</v>
      </c>
      <c r="J22" s="7">
        <f t="shared" si="11"/>
        <v>0.42981991525423724</v>
      </c>
      <c r="K22" s="7">
        <f t="shared" si="12"/>
        <v>0.96056685150955023</v>
      </c>
      <c r="L22" s="3">
        <f t="shared" si="13"/>
        <v>0.75383186251741752</v>
      </c>
    </row>
    <row r="23" spans="2:20" x14ac:dyDescent="0.3">
      <c r="E23" s="21">
        <v>9</v>
      </c>
      <c r="F23" s="2">
        <v>22.55</v>
      </c>
      <c r="G23" s="2">
        <v>16.54</v>
      </c>
      <c r="H23" s="4">
        <v>15.87</v>
      </c>
      <c r="I23" s="2">
        <f t="shared" si="10"/>
        <v>39.090000000000003</v>
      </c>
      <c r="J23" s="7">
        <f t="shared" si="11"/>
        <v>0.42312611921207466</v>
      </c>
      <c r="K23" s="7">
        <f t="shared" si="12"/>
        <v>0.95949214026602181</v>
      </c>
      <c r="L23" s="3">
        <f t="shared" si="13"/>
        <v>0.73348115299334804</v>
      </c>
    </row>
    <row r="24" spans="2:20" x14ac:dyDescent="0.3">
      <c r="E24" s="22">
        <v>10</v>
      </c>
      <c r="F24" s="5">
        <v>22.85</v>
      </c>
      <c r="G24" s="5">
        <v>16.59</v>
      </c>
      <c r="H24" s="6">
        <v>15.92</v>
      </c>
      <c r="I24" s="5">
        <f t="shared" si="10"/>
        <v>39.44</v>
      </c>
      <c r="J24" s="8">
        <f t="shared" si="11"/>
        <v>0.42063894523326573</v>
      </c>
      <c r="K24" s="8">
        <f>H24/G24</f>
        <v>0.95961422543701025</v>
      </c>
      <c r="L24" s="9">
        <f t="shared" si="13"/>
        <v>0.7260393873085339</v>
      </c>
    </row>
    <row r="26" spans="2:20" x14ac:dyDescent="0.3">
      <c r="B26" s="13" t="s">
        <v>0</v>
      </c>
      <c r="C26" s="15" t="s">
        <v>12</v>
      </c>
      <c r="E26" s="23" t="s">
        <v>5</v>
      </c>
      <c r="F26" s="14" t="s">
        <v>6</v>
      </c>
      <c r="G26" s="14" t="s">
        <v>7</v>
      </c>
      <c r="H26" s="15" t="s">
        <v>17</v>
      </c>
      <c r="I26" s="14" t="s">
        <v>14</v>
      </c>
      <c r="J26" s="14" t="s">
        <v>15</v>
      </c>
      <c r="K26" s="14" t="s">
        <v>16</v>
      </c>
      <c r="L26" s="11" t="s">
        <v>20</v>
      </c>
      <c r="N26" s="20" t="s">
        <v>8</v>
      </c>
      <c r="O26" s="10" t="s">
        <v>6</v>
      </c>
      <c r="P26" s="10" t="s">
        <v>7</v>
      </c>
      <c r="Q26" s="14" t="s">
        <v>14</v>
      </c>
      <c r="R26" s="14" t="s">
        <v>15</v>
      </c>
      <c r="S26" s="14" t="s">
        <v>16</v>
      </c>
      <c r="T26" s="11" t="s">
        <v>20</v>
      </c>
    </row>
    <row r="27" spans="2:20" x14ac:dyDescent="0.3">
      <c r="B27" s="12" t="s">
        <v>1</v>
      </c>
      <c r="C27" s="16" t="s">
        <v>4</v>
      </c>
      <c r="E27" s="21">
        <v>1</v>
      </c>
      <c r="F27" s="2">
        <v>73.12</v>
      </c>
      <c r="G27" s="2">
        <v>84.85</v>
      </c>
      <c r="H27" s="4">
        <v>83.93</v>
      </c>
      <c r="I27" s="2">
        <f>F27+G27</f>
        <v>157.97</v>
      </c>
      <c r="J27" s="7">
        <f>G27/I27</f>
        <v>0.53712730265240227</v>
      </c>
      <c r="K27" s="7">
        <f>H27/G27</f>
        <v>0.98915733647613446</v>
      </c>
      <c r="L27" s="3">
        <f>G27/F27</f>
        <v>1.160421225382932</v>
      </c>
      <c r="N27" s="21" t="s">
        <v>10</v>
      </c>
      <c r="O27" s="7">
        <f>AVERAGE(F27:F36)</f>
        <v>71.822000000000003</v>
      </c>
      <c r="P27" s="7">
        <f>AVERAGE(G27:G36)</f>
        <v>86.842000000000013</v>
      </c>
      <c r="Q27" s="7">
        <f t="shared" ref="Q27" si="17">AVERAGE(I27:I36)</f>
        <v>158.66400000000002</v>
      </c>
      <c r="R27" s="7">
        <f t="shared" ref="R27" si="18">AVERAGE(J27:J36)</f>
        <v>0.54737184849617382</v>
      </c>
      <c r="S27" s="7">
        <f>AVERAGE(K27:K36)</f>
        <v>0.98900504929501754</v>
      </c>
      <c r="T27" s="3">
        <f t="shared" ref="T27" si="19">AVERAGE(L27:L36)</f>
        <v>1.2099902293459821</v>
      </c>
    </row>
    <row r="28" spans="2:20" x14ac:dyDescent="0.3">
      <c r="B28" s="12" t="s">
        <v>2</v>
      </c>
      <c r="C28" s="16">
        <v>20000</v>
      </c>
      <c r="E28" s="21">
        <v>2</v>
      </c>
      <c r="F28" s="2">
        <v>75.540000000000006</v>
      </c>
      <c r="G28" s="2">
        <v>89.34</v>
      </c>
      <c r="H28" s="4">
        <v>87.99</v>
      </c>
      <c r="I28" s="2">
        <f t="shared" ref="I28:I35" si="20">F28+G28</f>
        <v>164.88</v>
      </c>
      <c r="J28" s="7">
        <f t="shared" ref="J28:J36" si="21">G28/I28</f>
        <v>0.54184861717612809</v>
      </c>
      <c r="K28" s="7">
        <f t="shared" ref="K28:K35" si="22">H28/G28</f>
        <v>0.98488918737407649</v>
      </c>
      <c r="L28" s="3">
        <f t="shared" ref="L28:L36" si="23">G28/F28</f>
        <v>1.182684670373312</v>
      </c>
      <c r="N28" s="22" t="s">
        <v>9</v>
      </c>
      <c r="O28" s="8">
        <f>_xlfn.STDEV.P(F27:F36)</f>
        <v>2.3960250416053674</v>
      </c>
      <c r="P28" s="8">
        <f>_xlfn.STDEV.P(G27:G36)</f>
        <v>2.2861793455457513</v>
      </c>
      <c r="Q28" s="8">
        <f t="shared" ref="Q28" si="24">_xlfn.STDEV.P(I27:I36)</f>
        <v>3.9920075150229839</v>
      </c>
      <c r="R28" s="8">
        <f t="shared" ref="R28" si="25">_xlfn.STDEV.P(J27:J36)</f>
        <v>7.8849262902470248E-3</v>
      </c>
      <c r="S28" s="8">
        <f>_xlfn.STDEV.P(K27:K36)</f>
        <v>1.6281674715613364E-3</v>
      </c>
      <c r="T28" s="9">
        <f t="shared" ref="T28" si="26">_xlfn.STDEV.P(L27:L36)</f>
        <v>3.8533743053087322E-2</v>
      </c>
    </row>
    <row r="29" spans="2:20" x14ac:dyDescent="0.3">
      <c r="B29" s="19" t="s">
        <v>11</v>
      </c>
      <c r="C29" s="17">
        <v>8</v>
      </c>
      <c r="E29" s="21">
        <v>3</v>
      </c>
      <c r="F29" s="2">
        <v>70.930000000000007</v>
      </c>
      <c r="G29" s="2">
        <v>87.69</v>
      </c>
      <c r="H29" s="4">
        <v>86.6</v>
      </c>
      <c r="I29" s="2">
        <f t="shared" si="20"/>
        <v>158.62</v>
      </c>
      <c r="J29" s="7">
        <f t="shared" si="21"/>
        <v>0.55283066448114992</v>
      </c>
      <c r="K29" s="7">
        <f t="shared" si="22"/>
        <v>0.98756984832934191</v>
      </c>
      <c r="L29" s="3">
        <f t="shared" si="23"/>
        <v>1.2362892993091779</v>
      </c>
    </row>
    <row r="30" spans="2:20" x14ac:dyDescent="0.3">
      <c r="E30" s="21">
        <v>4</v>
      </c>
      <c r="F30" s="2">
        <v>69.95</v>
      </c>
      <c r="G30" s="2">
        <v>87.62</v>
      </c>
      <c r="H30" s="4">
        <v>86.66</v>
      </c>
      <c r="I30" s="2">
        <f t="shared" si="20"/>
        <v>157.57</v>
      </c>
      <c r="J30" s="7">
        <f t="shared" si="21"/>
        <v>0.55607031795392525</v>
      </c>
      <c r="K30" s="7">
        <f t="shared" si="22"/>
        <v>0.9890435973522026</v>
      </c>
      <c r="L30" s="3">
        <f t="shared" si="23"/>
        <v>1.2526090064331665</v>
      </c>
    </row>
    <row r="31" spans="2:20" x14ac:dyDescent="0.3">
      <c r="E31" s="21">
        <v>5</v>
      </c>
      <c r="F31" s="2">
        <v>74.790000000000006</v>
      </c>
      <c r="G31" s="2">
        <v>86.09</v>
      </c>
      <c r="H31" s="4">
        <v>85.16</v>
      </c>
      <c r="I31" s="2">
        <f t="shared" si="20"/>
        <v>160.88</v>
      </c>
      <c r="J31" s="7">
        <f t="shared" si="21"/>
        <v>0.53511934361014424</v>
      </c>
      <c r="K31" s="7">
        <f t="shared" si="22"/>
        <v>0.98919735160878142</v>
      </c>
      <c r="L31" s="3">
        <f t="shared" si="23"/>
        <v>1.1510897178767214</v>
      </c>
    </row>
    <row r="32" spans="2:20" x14ac:dyDescent="0.3">
      <c r="E32" s="21">
        <v>6</v>
      </c>
      <c r="F32" s="2">
        <v>68.67</v>
      </c>
      <c r="G32" s="2">
        <v>87.68</v>
      </c>
      <c r="H32" s="4">
        <v>86.79</v>
      </c>
      <c r="I32" s="2">
        <f t="shared" si="20"/>
        <v>156.35000000000002</v>
      </c>
      <c r="J32" s="7">
        <f t="shared" si="21"/>
        <v>0.56079309242085063</v>
      </c>
      <c r="K32" s="7">
        <f t="shared" si="22"/>
        <v>0.98984945255474455</v>
      </c>
      <c r="L32" s="3">
        <f t="shared" si="23"/>
        <v>1.2768312217853504</v>
      </c>
    </row>
    <row r="33" spans="2:20" x14ac:dyDescent="0.3">
      <c r="E33" s="21">
        <v>7</v>
      </c>
      <c r="F33" s="2">
        <v>69.12</v>
      </c>
      <c r="G33" s="2">
        <v>83.45</v>
      </c>
      <c r="H33" s="4">
        <v>82.65</v>
      </c>
      <c r="I33" s="2">
        <f t="shared" si="20"/>
        <v>152.57</v>
      </c>
      <c r="J33" s="7">
        <f t="shared" si="21"/>
        <v>0.5469620502064626</v>
      </c>
      <c r="K33" s="7">
        <f t="shared" si="22"/>
        <v>0.99041342121030562</v>
      </c>
      <c r="L33" s="3">
        <f t="shared" si="23"/>
        <v>1.2073206018518519</v>
      </c>
    </row>
    <row r="34" spans="2:20" x14ac:dyDescent="0.3">
      <c r="E34" s="21">
        <v>8</v>
      </c>
      <c r="F34" s="2">
        <v>70.430000000000007</v>
      </c>
      <c r="G34" s="2">
        <v>83.44</v>
      </c>
      <c r="H34" s="4">
        <v>82.67</v>
      </c>
      <c r="I34" s="2">
        <f t="shared" si="20"/>
        <v>153.87</v>
      </c>
      <c r="J34" s="7">
        <f t="shared" si="21"/>
        <v>0.54227594722817962</v>
      </c>
      <c r="K34" s="7">
        <f t="shared" si="22"/>
        <v>0.990771812080537</v>
      </c>
      <c r="L34" s="3">
        <f t="shared" si="23"/>
        <v>1.1847224194235411</v>
      </c>
    </row>
    <row r="35" spans="2:20" x14ac:dyDescent="0.3">
      <c r="E35" s="21">
        <v>9</v>
      </c>
      <c r="F35" s="2">
        <v>74.78</v>
      </c>
      <c r="G35" s="2">
        <v>90.85</v>
      </c>
      <c r="H35" s="4">
        <v>89.84</v>
      </c>
      <c r="I35" s="2">
        <f t="shared" si="20"/>
        <v>165.63</v>
      </c>
      <c r="J35" s="7">
        <f t="shared" si="21"/>
        <v>0.54851174304171946</v>
      </c>
      <c r="K35" s="7">
        <f t="shared" si="22"/>
        <v>0.98888277380297207</v>
      </c>
      <c r="L35" s="3">
        <f t="shared" si="23"/>
        <v>1.2148970312917891</v>
      </c>
    </row>
    <row r="36" spans="2:20" x14ac:dyDescent="0.3">
      <c r="E36" s="22">
        <v>10</v>
      </c>
      <c r="F36" s="5">
        <v>70.89</v>
      </c>
      <c r="G36" s="5">
        <v>87.41</v>
      </c>
      <c r="H36" s="6">
        <v>86.56</v>
      </c>
      <c r="I36" s="5">
        <f>F36+G36</f>
        <v>158.30000000000001</v>
      </c>
      <c r="J36" s="8">
        <f t="shared" si="21"/>
        <v>0.55217940619077699</v>
      </c>
      <c r="K36" s="9">
        <f>H36/G36</f>
        <v>0.99027571216108001</v>
      </c>
      <c r="L36" s="9">
        <f t="shared" si="23"/>
        <v>1.2330370997319791</v>
      </c>
    </row>
    <row r="38" spans="2:20" x14ac:dyDescent="0.3">
      <c r="B38" s="13" t="s">
        <v>0</v>
      </c>
      <c r="C38" s="15" t="s">
        <v>24</v>
      </c>
      <c r="E38" s="23" t="s">
        <v>5</v>
      </c>
      <c r="F38" s="14" t="s">
        <v>6</v>
      </c>
      <c r="G38" s="14" t="s">
        <v>7</v>
      </c>
      <c r="H38" s="15" t="s">
        <v>17</v>
      </c>
      <c r="I38" s="14" t="s">
        <v>14</v>
      </c>
      <c r="J38" s="14" t="s">
        <v>15</v>
      </c>
      <c r="K38" s="14" t="s">
        <v>16</v>
      </c>
      <c r="L38" s="11" t="s">
        <v>20</v>
      </c>
      <c r="N38" s="20" t="s">
        <v>8</v>
      </c>
      <c r="O38" s="10" t="s">
        <v>6</v>
      </c>
      <c r="P38" s="10" t="s">
        <v>7</v>
      </c>
      <c r="Q38" s="14" t="s">
        <v>14</v>
      </c>
      <c r="R38" s="14" t="s">
        <v>15</v>
      </c>
      <c r="S38" s="14" t="s">
        <v>16</v>
      </c>
      <c r="T38" s="11" t="s">
        <v>20</v>
      </c>
    </row>
    <row r="39" spans="2:20" x14ac:dyDescent="0.3">
      <c r="B39" s="12" t="s">
        <v>1</v>
      </c>
      <c r="C39" s="16" t="s">
        <v>4</v>
      </c>
      <c r="E39" s="21">
        <v>1</v>
      </c>
      <c r="F39" s="2">
        <v>84.4</v>
      </c>
      <c r="G39" s="2">
        <v>53.86</v>
      </c>
      <c r="H39" s="4">
        <v>53</v>
      </c>
      <c r="I39" s="2">
        <f>F39+G39</f>
        <v>138.26</v>
      </c>
      <c r="J39" s="7">
        <f>G39/I39</f>
        <v>0.38955590915666138</v>
      </c>
      <c r="K39" s="7">
        <f>H39/G39</f>
        <v>0.98403267731154842</v>
      </c>
      <c r="L39" s="3">
        <f>G39/F39</f>
        <v>0.63815165876777247</v>
      </c>
      <c r="N39" s="21" t="s">
        <v>10</v>
      </c>
      <c r="O39" s="7">
        <f>AVERAGE(F39:F48)</f>
        <v>61.840161552429151</v>
      </c>
      <c r="P39" s="7">
        <f>AVERAGE(G39:G48)</f>
        <v>39.900708471298181</v>
      </c>
      <c r="Q39" s="7">
        <f t="shared" ref="Q39" si="27">AVERAGE(I39:I48)</f>
        <v>101.74087002372733</v>
      </c>
      <c r="R39" s="7">
        <f t="shared" ref="R39" si="28">AVERAGE(J39:J48)</f>
        <v>0.39246880431692582</v>
      </c>
      <c r="S39" s="7">
        <f>AVERAGE(K39:K48)</f>
        <v>0.98666026232713766</v>
      </c>
      <c r="T39" s="3">
        <f t="shared" ref="T39" si="29">AVERAGE(L39:L48)</f>
        <v>0.64610609605311464</v>
      </c>
    </row>
    <row r="40" spans="2:20" x14ac:dyDescent="0.3">
      <c r="B40" s="12" t="s">
        <v>2</v>
      </c>
      <c r="C40" s="16">
        <v>15000</v>
      </c>
      <c r="E40" s="21">
        <v>2</v>
      </c>
      <c r="F40" s="2">
        <v>71.886906862258897</v>
      </c>
      <c r="G40" s="2">
        <v>47.686209201812702</v>
      </c>
      <c r="H40" s="4">
        <v>47.152265310287397</v>
      </c>
      <c r="I40" s="2">
        <f t="shared" ref="I40:I48" si="30">F40+G40</f>
        <v>119.5731160640716</v>
      </c>
      <c r="J40" s="7">
        <f t="shared" ref="J40:J48" si="31">G40/I40</f>
        <v>0.39880376769859127</v>
      </c>
      <c r="K40" s="7">
        <f t="shared" ref="K40:K47" si="32">H40/G40</f>
        <v>0.98880297049267218</v>
      </c>
      <c r="L40" s="3">
        <f t="shared" ref="L40:L48" si="33">G40/F40</f>
        <v>0.66335041084996627</v>
      </c>
      <c r="N40" s="22" t="s">
        <v>9</v>
      </c>
      <c r="O40" s="8">
        <f>_xlfn.STDEV.P(F39:F48)</f>
        <v>19.613211043530139</v>
      </c>
      <c r="P40" s="8">
        <f>_xlfn.STDEV.P(G39:G48)</f>
        <v>12.551814972987597</v>
      </c>
      <c r="Q40" s="8">
        <f t="shared" ref="Q40" si="34">_xlfn.STDEV.P(I39:I48)</f>
        <v>32.150431010783223</v>
      </c>
      <c r="R40" s="8">
        <f t="shared" ref="R40" si="35">_xlfn.STDEV.P(J39:J48)</f>
        <v>4.7339684240524709E-3</v>
      </c>
      <c r="S40" s="8">
        <f>_xlfn.STDEV.P(K39:K48)</f>
        <v>1.6511901585347579E-3</v>
      </c>
      <c r="T40" s="9">
        <f t="shared" ref="T40" si="36">_xlfn.STDEV.P(L39:L48)</f>
        <v>1.2844675970323753E-2</v>
      </c>
    </row>
    <row r="41" spans="2:20" x14ac:dyDescent="0.3">
      <c r="B41" s="19" t="s">
        <v>11</v>
      </c>
      <c r="C41" s="17">
        <v>12</v>
      </c>
      <c r="E41" s="21">
        <v>3</v>
      </c>
      <c r="F41" s="2">
        <v>33.8985500335693</v>
      </c>
      <c r="G41" s="2">
        <v>21.481188535690301</v>
      </c>
      <c r="H41" s="4">
        <v>21.2024099826812</v>
      </c>
      <c r="I41" s="2">
        <f t="shared" si="30"/>
        <v>55.379738569259601</v>
      </c>
      <c r="J41" s="7">
        <f t="shared" si="31"/>
        <v>0.38788894802790136</v>
      </c>
      <c r="K41" s="7">
        <f t="shared" si="32"/>
        <v>0.98702220072479141</v>
      </c>
      <c r="L41" s="3">
        <f t="shared" si="33"/>
        <v>0.63369048276158579</v>
      </c>
    </row>
    <row r="42" spans="2:20" x14ac:dyDescent="0.3">
      <c r="E42" s="21">
        <v>4</v>
      </c>
      <c r="F42" s="2">
        <v>31.548676729202199</v>
      </c>
      <c r="G42" s="2">
        <v>21.056444168090799</v>
      </c>
      <c r="H42" s="4">
        <v>20.711797714233398</v>
      </c>
      <c r="I42" s="2">
        <f t="shared" si="30"/>
        <v>52.605120897292998</v>
      </c>
      <c r="J42" s="7">
        <f t="shared" si="31"/>
        <v>0.400273657942954</v>
      </c>
      <c r="K42" s="7">
        <f t="shared" si="32"/>
        <v>0.98363225760692863</v>
      </c>
      <c r="L42" s="3">
        <f t="shared" si="33"/>
        <v>0.66742717448432498</v>
      </c>
    </row>
    <row r="43" spans="2:20" x14ac:dyDescent="0.3">
      <c r="E43" s="21">
        <v>5</v>
      </c>
      <c r="F43" s="2">
        <v>73.5388791561126</v>
      </c>
      <c r="G43" s="2">
        <v>46.585113525390597</v>
      </c>
      <c r="H43" s="4">
        <v>45.9881942272186</v>
      </c>
      <c r="I43" s="2">
        <f t="shared" si="30"/>
        <v>120.1239926815032</v>
      </c>
      <c r="J43" s="7">
        <f t="shared" si="31"/>
        <v>0.38780856750995935</v>
      </c>
      <c r="K43" s="7">
        <f t="shared" si="32"/>
        <v>0.98718647969277451</v>
      </c>
      <c r="L43" s="3">
        <f t="shared" si="33"/>
        <v>0.63347597978066827</v>
      </c>
    </row>
    <row r="44" spans="2:20" x14ac:dyDescent="0.3">
      <c r="E44" s="21">
        <v>6</v>
      </c>
      <c r="F44" s="2">
        <v>72.070461988449097</v>
      </c>
      <c r="G44" s="2">
        <v>47.290240049362097</v>
      </c>
      <c r="H44" s="4">
        <v>46.603253841400097</v>
      </c>
      <c r="I44" s="2">
        <f t="shared" si="30"/>
        <v>119.36070203781119</v>
      </c>
      <c r="J44" s="7">
        <f t="shared" si="31"/>
        <v>0.39619606153440229</v>
      </c>
      <c r="K44" s="7">
        <f t="shared" si="32"/>
        <v>0.98547298116387405</v>
      </c>
      <c r="L44" s="3">
        <f t="shared" si="33"/>
        <v>0.65616673939097847</v>
      </c>
    </row>
    <row r="45" spans="2:20" x14ac:dyDescent="0.3">
      <c r="E45" s="21">
        <v>7</v>
      </c>
      <c r="F45" s="2">
        <v>72.952007055282493</v>
      </c>
      <c r="G45" s="2">
        <v>45.703593492507899</v>
      </c>
      <c r="H45" s="4">
        <v>45.127948522567699</v>
      </c>
      <c r="I45" s="2">
        <f t="shared" si="30"/>
        <v>118.65560054779039</v>
      </c>
      <c r="J45" s="7">
        <f t="shared" si="31"/>
        <v>0.38517856115944621</v>
      </c>
      <c r="K45" s="7">
        <f t="shared" si="32"/>
        <v>0.98740482036637744</v>
      </c>
      <c r="L45" s="3">
        <f t="shared" si="33"/>
        <v>0.62648850028038372</v>
      </c>
    </row>
    <row r="46" spans="2:20" x14ac:dyDescent="0.3">
      <c r="E46" s="21">
        <v>8</v>
      </c>
      <c r="F46" s="2">
        <v>73.155400037765503</v>
      </c>
      <c r="G46" s="2">
        <v>47.113554239273</v>
      </c>
      <c r="H46" s="4">
        <v>46.533176898956299</v>
      </c>
      <c r="I46" s="2">
        <f t="shared" si="30"/>
        <v>120.2689542770385</v>
      </c>
      <c r="J46" s="7">
        <f t="shared" si="31"/>
        <v>0.39173496204803887</v>
      </c>
      <c r="K46" s="7">
        <f t="shared" si="32"/>
        <v>0.98768130849629443</v>
      </c>
      <c r="L46" s="3">
        <f t="shared" si="33"/>
        <v>0.64402018463368738</v>
      </c>
    </row>
    <row r="47" spans="2:20" x14ac:dyDescent="0.3">
      <c r="E47" s="21">
        <v>9</v>
      </c>
      <c r="F47" s="2">
        <v>31.616749525070102</v>
      </c>
      <c r="G47" s="2">
        <v>20.446164369583101</v>
      </c>
      <c r="H47" s="4">
        <v>20.209444761276199</v>
      </c>
      <c r="I47" s="2">
        <f t="shared" si="30"/>
        <v>52.062913894653207</v>
      </c>
      <c r="J47" s="7">
        <f t="shared" si="31"/>
        <v>0.39272032316429556</v>
      </c>
      <c r="K47" s="7">
        <f t="shared" si="32"/>
        <v>0.98842229750147859</v>
      </c>
      <c r="L47" s="3">
        <f t="shared" si="33"/>
        <v>0.64668774231109916</v>
      </c>
    </row>
    <row r="48" spans="2:20" x14ac:dyDescent="0.3">
      <c r="E48" s="22">
        <v>10</v>
      </c>
      <c r="F48" s="5">
        <v>73.333984136581407</v>
      </c>
      <c r="G48" s="5">
        <v>47.784577131271298</v>
      </c>
      <c r="H48" s="6">
        <v>47.160731792449901</v>
      </c>
      <c r="I48" s="5">
        <f t="shared" si="30"/>
        <v>121.1185612678527</v>
      </c>
      <c r="J48" s="8">
        <f t="shared" si="31"/>
        <v>0.39452728492700717</v>
      </c>
      <c r="K48" s="8">
        <f>H48/G48</f>
        <v>0.98694462991463539</v>
      </c>
      <c r="L48" s="9">
        <f t="shared" si="33"/>
        <v>0.65160208727067892</v>
      </c>
    </row>
    <row r="50" spans="2:20" x14ac:dyDescent="0.3">
      <c r="B50" s="13" t="s">
        <v>0</v>
      </c>
      <c r="C50" s="15" t="s">
        <v>23</v>
      </c>
      <c r="E50" s="23" t="s">
        <v>5</v>
      </c>
      <c r="F50" s="14" t="s">
        <v>6</v>
      </c>
      <c r="G50" s="14" t="s">
        <v>7</v>
      </c>
      <c r="H50" s="15" t="s">
        <v>17</v>
      </c>
      <c r="I50" s="14" t="s">
        <v>14</v>
      </c>
      <c r="J50" s="14" t="s">
        <v>15</v>
      </c>
      <c r="K50" s="14" t="s">
        <v>16</v>
      </c>
      <c r="L50" s="11" t="s">
        <v>20</v>
      </c>
      <c r="N50" s="20" t="s">
        <v>8</v>
      </c>
      <c r="O50" s="10" t="s">
        <v>6</v>
      </c>
      <c r="P50" s="10" t="s">
        <v>7</v>
      </c>
      <c r="Q50" s="14" t="s">
        <v>14</v>
      </c>
      <c r="R50" s="14" t="s">
        <v>15</v>
      </c>
      <c r="S50" s="14" t="s">
        <v>16</v>
      </c>
      <c r="T50" s="11" t="s">
        <v>20</v>
      </c>
    </row>
    <row r="51" spans="2:20" x14ac:dyDescent="0.3">
      <c r="B51" s="12" t="s">
        <v>1</v>
      </c>
      <c r="C51" s="16" t="s">
        <v>4</v>
      </c>
      <c r="E51" s="21">
        <v>1</v>
      </c>
      <c r="F51" s="2">
        <v>58.91</v>
      </c>
      <c r="G51" s="2">
        <v>141.91999999999999</v>
      </c>
      <c r="H51" s="4">
        <v>140.76</v>
      </c>
      <c r="I51" s="2">
        <f>F51+G51</f>
        <v>200.82999999999998</v>
      </c>
      <c r="J51" s="7">
        <f>G51/I51</f>
        <v>0.70666733057810083</v>
      </c>
      <c r="K51" s="7">
        <f>H51/G51</f>
        <v>0.99182638105975196</v>
      </c>
      <c r="L51" s="3">
        <f>G51/F51</f>
        <v>2.4090986250212185</v>
      </c>
      <c r="N51" s="21" t="s">
        <v>10</v>
      </c>
      <c r="O51" s="7">
        <f>AVERAGE(F51:F60)</f>
        <v>52.910085097312866</v>
      </c>
      <c r="P51" s="7">
        <f>AVERAGE(G51:G60)</f>
        <v>126.18821591567966</v>
      </c>
      <c r="Q51" s="7">
        <f t="shared" ref="Q51" si="37">AVERAGE(I51:I60)</f>
        <v>179.09830101299255</v>
      </c>
      <c r="R51" s="7">
        <f t="shared" ref="R51" si="38">AVERAGE(J51:J60)</f>
        <v>0.70462541234118925</v>
      </c>
      <c r="S51" s="7">
        <f>AVERAGE(K51:K60)</f>
        <v>0.99146260381419515</v>
      </c>
      <c r="T51" s="3">
        <f t="shared" ref="T51" si="39">AVERAGE(L51:L60)</f>
        <v>2.3862136780022141</v>
      </c>
    </row>
    <row r="52" spans="2:20" x14ac:dyDescent="0.3">
      <c r="B52" s="12" t="s">
        <v>2</v>
      </c>
      <c r="C52" s="16">
        <v>20000</v>
      </c>
      <c r="E52" s="21">
        <v>2</v>
      </c>
      <c r="F52" s="2">
        <v>28.017668724060002</v>
      </c>
      <c r="G52" s="2">
        <v>67.653526782989502</v>
      </c>
      <c r="H52" s="4">
        <v>67.038418531417804</v>
      </c>
      <c r="I52" s="2">
        <f t="shared" ref="I52:I60" si="40">F52+G52</f>
        <v>95.671195507049504</v>
      </c>
      <c r="J52" s="7">
        <f t="shared" ref="J52:J60" si="41">G52/I52</f>
        <v>0.70714624631197875</v>
      </c>
      <c r="K52" s="7">
        <f t="shared" ref="K52:K59" si="42">H52/G52</f>
        <v>0.99090796473116971</v>
      </c>
      <c r="L52" s="3">
        <f t="shared" ref="L52:L60" si="43">G52/F52</f>
        <v>2.4146736635833106</v>
      </c>
      <c r="N52" s="22" t="s">
        <v>9</v>
      </c>
      <c r="O52" s="8">
        <f>_xlfn.STDEV.P(F51:F60)</f>
        <v>12.514125611017784</v>
      </c>
      <c r="P52" s="8">
        <f>_xlfn.STDEV.P(G51:G60)</f>
        <v>29.603064041532544</v>
      </c>
      <c r="Q52" s="8">
        <f t="shared" ref="Q52" si="44">_xlfn.STDEV.P(I51:I60)</f>
        <v>42.077883799637682</v>
      </c>
      <c r="R52" s="8">
        <f t="shared" ref="R52" si="45">_xlfn.STDEV.P(J51:J60)</f>
        <v>4.2312966396135607E-3</v>
      </c>
      <c r="S52" s="28">
        <f>_xlfn.STDEV.P(K51:K60)</f>
        <v>1.2215127403895011E-3</v>
      </c>
      <c r="T52" s="9">
        <f t="shared" ref="T52" si="46">_xlfn.STDEV.P(L51:L60)</f>
        <v>4.7618543222971439E-2</v>
      </c>
    </row>
    <row r="53" spans="2:20" x14ac:dyDescent="0.3">
      <c r="B53" s="19" t="s">
        <v>11</v>
      </c>
      <c r="C53" s="17">
        <v>16</v>
      </c>
      <c r="E53" s="21">
        <v>3</v>
      </c>
      <c r="F53" s="2">
        <v>58.780669689178403</v>
      </c>
      <c r="G53" s="2">
        <v>141.80609512329099</v>
      </c>
      <c r="H53" s="4">
        <v>140.566653966903</v>
      </c>
      <c r="I53" s="2">
        <f t="shared" si="40"/>
        <v>200.5867648124694</v>
      </c>
      <c r="J53" s="7">
        <f t="shared" si="41"/>
        <v>0.70695638994859378</v>
      </c>
      <c r="K53" s="7">
        <f t="shared" si="42"/>
        <v>0.99125960590544171</v>
      </c>
      <c r="L53" s="3">
        <f t="shared" si="43"/>
        <v>2.4124613733245313</v>
      </c>
    </row>
    <row r="54" spans="2:20" x14ac:dyDescent="0.3">
      <c r="E54" s="21">
        <v>4</v>
      </c>
      <c r="F54" s="2">
        <v>56.780856132507303</v>
      </c>
      <c r="G54" s="2">
        <v>138.42898392677299</v>
      </c>
      <c r="H54" s="4">
        <v>137.38987183570799</v>
      </c>
      <c r="I54" s="2">
        <f t="shared" si="40"/>
        <v>195.20984005928028</v>
      </c>
      <c r="J54" s="7">
        <f t="shared" si="41"/>
        <v>0.70912912937552541</v>
      </c>
      <c r="K54" s="7">
        <f t="shared" si="42"/>
        <v>0.99249353667426565</v>
      </c>
      <c r="L54" s="3">
        <f t="shared" si="43"/>
        <v>2.4379516857534975</v>
      </c>
    </row>
    <row r="55" spans="2:20" x14ac:dyDescent="0.3">
      <c r="E55" s="21">
        <v>5</v>
      </c>
      <c r="F55" s="2">
        <v>63.327544450759802</v>
      </c>
      <c r="G55" s="2">
        <v>143.89067530631999</v>
      </c>
      <c r="H55" s="4">
        <v>142.60676980018599</v>
      </c>
      <c r="I55" s="2">
        <f t="shared" si="40"/>
        <v>207.21821975707979</v>
      </c>
      <c r="J55" s="7">
        <f t="shared" si="41"/>
        <v>0.69439200604561624</v>
      </c>
      <c r="K55" s="7">
        <f t="shared" si="42"/>
        <v>0.99107721536923243</v>
      </c>
      <c r="L55" s="3">
        <f t="shared" si="43"/>
        <v>2.2721657148446974</v>
      </c>
      <c r="R55" s="24"/>
    </row>
    <row r="56" spans="2:20" x14ac:dyDescent="0.3">
      <c r="E56" s="21">
        <v>6</v>
      </c>
      <c r="F56" s="2">
        <v>62.096863985061603</v>
      </c>
      <c r="G56" s="2">
        <v>148.78523731231601</v>
      </c>
      <c r="H56" s="4">
        <v>147.40135526657099</v>
      </c>
      <c r="I56" s="2">
        <f t="shared" si="40"/>
        <v>210.88210129737763</v>
      </c>
      <c r="J56" s="7">
        <f t="shared" si="41"/>
        <v>0.70553753209479331</v>
      </c>
      <c r="K56" s="7">
        <f t="shared" si="42"/>
        <v>0.99069879464694399</v>
      </c>
      <c r="L56" s="3">
        <f t="shared" si="43"/>
        <v>2.3960185388445492</v>
      </c>
      <c r="R56" s="24"/>
    </row>
    <row r="57" spans="2:20" x14ac:dyDescent="0.3">
      <c r="E57" s="21">
        <v>7</v>
      </c>
      <c r="F57" s="2">
        <v>28.615027427673301</v>
      </c>
      <c r="G57" s="2">
        <v>67.304641962051306</v>
      </c>
      <c r="H57" s="4">
        <v>66.601436138153005</v>
      </c>
      <c r="I57" s="2">
        <f t="shared" si="40"/>
        <v>95.919669389724604</v>
      </c>
      <c r="J57" s="7">
        <f t="shared" si="41"/>
        <v>0.70167716788712486</v>
      </c>
      <c r="K57" s="7">
        <f t="shared" si="42"/>
        <v>0.98955189711439528</v>
      </c>
      <c r="L57" s="3">
        <f t="shared" si="43"/>
        <v>2.3520732989744291</v>
      </c>
    </row>
    <row r="58" spans="2:20" x14ac:dyDescent="0.3">
      <c r="E58" s="21">
        <v>8</v>
      </c>
      <c r="F58" s="2">
        <v>60.462090969085601</v>
      </c>
      <c r="G58" s="2">
        <v>141.47067975997899</v>
      </c>
      <c r="H58" s="4">
        <v>140.07307219505299</v>
      </c>
      <c r="I58" s="2">
        <f t="shared" si="40"/>
        <v>201.9327707290646</v>
      </c>
      <c r="J58" s="7">
        <f t="shared" si="41"/>
        <v>0.70058306657809266</v>
      </c>
      <c r="K58" s="7">
        <f t="shared" si="42"/>
        <v>0.99012086767875007</v>
      </c>
      <c r="L58" s="3">
        <f t="shared" si="43"/>
        <v>2.339824466744183</v>
      </c>
    </row>
    <row r="59" spans="2:20" x14ac:dyDescent="0.3">
      <c r="E59" s="21">
        <v>9</v>
      </c>
      <c r="F59" s="2">
        <v>55.358424901962202</v>
      </c>
      <c r="G59" s="2">
        <v>133.79904747009201</v>
      </c>
      <c r="H59" s="4">
        <v>132.939688444137</v>
      </c>
      <c r="I59" s="2">
        <f t="shared" si="40"/>
        <v>189.1574723720542</v>
      </c>
      <c r="J59" s="7">
        <f t="shared" si="41"/>
        <v>0.70734211972827798</v>
      </c>
      <c r="K59" s="7">
        <f t="shared" si="42"/>
        <v>0.99357724107754131</v>
      </c>
      <c r="L59" s="3">
        <f t="shared" si="43"/>
        <v>2.4169590754622328</v>
      </c>
      <c r="R59" s="24"/>
    </row>
    <row r="60" spans="2:20" x14ac:dyDescent="0.3">
      <c r="E60" s="22">
        <v>10</v>
      </c>
      <c r="F60" s="5">
        <v>56.751704692840498</v>
      </c>
      <c r="G60" s="5">
        <v>136.823271512985</v>
      </c>
      <c r="H60" s="6">
        <v>135.88090586662199</v>
      </c>
      <c r="I60" s="5">
        <f t="shared" si="40"/>
        <v>193.57497620582549</v>
      </c>
      <c r="J60" s="8">
        <f t="shared" si="41"/>
        <v>0.70682313486378934</v>
      </c>
      <c r="K60" s="8">
        <f>H60/G60</f>
        <v>0.99311253388445997</v>
      </c>
      <c r="L60" s="9">
        <f t="shared" si="43"/>
        <v>2.4109103374694913</v>
      </c>
      <c r="R60" s="24"/>
    </row>
    <row r="62" spans="2:20" x14ac:dyDescent="0.3">
      <c r="B62" s="13" t="s">
        <v>0</v>
      </c>
      <c r="C62" s="15" t="s">
        <v>25</v>
      </c>
      <c r="E62" s="23" t="s">
        <v>5</v>
      </c>
      <c r="F62" s="14" t="s">
        <v>6</v>
      </c>
      <c r="G62" s="14" t="s">
        <v>7</v>
      </c>
      <c r="H62" s="15" t="s">
        <v>17</v>
      </c>
      <c r="I62" s="14" t="s">
        <v>14</v>
      </c>
      <c r="J62" s="14" t="s">
        <v>15</v>
      </c>
      <c r="K62" s="14" t="s">
        <v>16</v>
      </c>
      <c r="L62" s="11" t="s">
        <v>20</v>
      </c>
      <c r="N62" s="20" t="s">
        <v>8</v>
      </c>
      <c r="O62" s="10" t="s">
        <v>6</v>
      </c>
      <c r="P62" s="10" t="s">
        <v>7</v>
      </c>
      <c r="Q62" s="14" t="s">
        <v>14</v>
      </c>
      <c r="R62" s="14" t="s">
        <v>15</v>
      </c>
      <c r="S62" s="14" t="s">
        <v>16</v>
      </c>
      <c r="T62" s="11" t="s">
        <v>20</v>
      </c>
    </row>
    <row r="63" spans="2:20" x14ac:dyDescent="0.3">
      <c r="B63" s="12" t="s">
        <v>1</v>
      </c>
      <c r="C63" s="16" t="s">
        <v>4</v>
      </c>
      <c r="E63" s="21">
        <v>1</v>
      </c>
      <c r="F63" s="2">
        <v>75.23</v>
      </c>
      <c r="G63" s="2">
        <v>128.27000000000001</v>
      </c>
      <c r="H63" s="4">
        <v>127.22</v>
      </c>
      <c r="I63" s="2">
        <f t="shared" ref="I63:I72" si="47">F63+G63</f>
        <v>203.5</v>
      </c>
      <c r="J63" s="7">
        <f t="shared" ref="J63:J72" si="48">G63/I63</f>
        <v>0.63031941031941041</v>
      </c>
      <c r="K63" s="7">
        <f t="shared" ref="K63:K72" si="49">H63/G63</f>
        <v>0.99181414204412555</v>
      </c>
      <c r="L63" s="3">
        <f t="shared" ref="L63:L72" si="50">G63/F63</f>
        <v>1.705037883822943</v>
      </c>
      <c r="N63" s="21" t="s">
        <v>10</v>
      </c>
      <c r="O63" s="7">
        <f>AVERAGE(F63:F72)</f>
        <v>50.070311735153155</v>
      </c>
      <c r="P63" s="7">
        <f>AVERAGE(G63:G72)</f>
        <v>97.643880559920959</v>
      </c>
      <c r="Q63" s="7">
        <f t="shared" ref="Q63" si="51">AVERAGE(I63:I72)</f>
        <v>147.7141922950741</v>
      </c>
      <c r="R63" s="7">
        <f t="shared" ref="R63" si="52">AVERAGE(J63:J72)</f>
        <v>0.66346027403120522</v>
      </c>
      <c r="S63" s="7">
        <f>AVERAGE(K63:K72)</f>
        <v>0.99061352268983072</v>
      </c>
      <c r="T63" s="3">
        <f t="shared" ref="T63" si="53">AVERAGE(L63:L72)</f>
        <v>1.9763390748504706</v>
      </c>
    </row>
    <row r="64" spans="2:20" x14ac:dyDescent="0.3">
      <c r="B64" s="12" t="s">
        <v>2</v>
      </c>
      <c r="C64" s="16">
        <v>20000</v>
      </c>
      <c r="E64" s="21">
        <v>2</v>
      </c>
      <c r="F64" s="2">
        <v>29.073886632919301</v>
      </c>
      <c r="G64" s="2">
        <v>60.099750041961599</v>
      </c>
      <c r="H64" s="4">
        <v>59.596159934997502</v>
      </c>
      <c r="I64" s="2">
        <f t="shared" si="47"/>
        <v>89.173636674880896</v>
      </c>
      <c r="J64" s="7">
        <f t="shared" si="48"/>
        <v>0.67396320575194113</v>
      </c>
      <c r="K64" s="7">
        <f t="shared" si="49"/>
        <v>0.99162076203956773</v>
      </c>
      <c r="L64" s="3">
        <f t="shared" si="50"/>
        <v>2.0671384875633669</v>
      </c>
      <c r="N64" s="22" t="s">
        <v>9</v>
      </c>
      <c r="O64" s="8">
        <f>_xlfn.STDEV.P(F63:F72)</f>
        <v>18.983198372632881</v>
      </c>
      <c r="P64" s="8">
        <f>_xlfn.STDEV.P(G63:G72)</f>
        <v>34.085570630445815</v>
      </c>
      <c r="Q64" s="8">
        <f t="shared" ref="Q64" si="54">_xlfn.STDEV.P(I63:I72)</f>
        <v>52.843837536550431</v>
      </c>
      <c r="R64" s="8">
        <f t="shared" ref="R64" si="55">_xlfn.STDEV.P(J63:J72)</f>
        <v>1.4009179588985111E-2</v>
      </c>
      <c r="S64" s="28">
        <f>_xlfn.STDEV.P(K63:K72)</f>
        <v>1.2097802305382575E-3</v>
      </c>
      <c r="T64" s="9">
        <f t="shared" ref="T64" si="56">_xlfn.STDEV.P(L63:L72)</f>
        <v>0.118327163056703</v>
      </c>
    </row>
    <row r="65" spans="2:12" x14ac:dyDescent="0.3">
      <c r="B65" s="19" t="s">
        <v>11</v>
      </c>
      <c r="C65" s="17">
        <v>14</v>
      </c>
      <c r="E65" s="21">
        <v>3</v>
      </c>
      <c r="F65" s="2">
        <v>31.493598461151102</v>
      </c>
      <c r="G65" s="2">
        <v>60.654889583587597</v>
      </c>
      <c r="H65" s="4">
        <v>60.1538920402526</v>
      </c>
      <c r="I65" s="2">
        <f t="shared" si="47"/>
        <v>92.148488044738698</v>
      </c>
      <c r="J65" s="7">
        <f t="shared" si="48"/>
        <v>0.65822989471231741</v>
      </c>
      <c r="K65" s="7">
        <f t="shared" si="49"/>
        <v>0.99174019527898771</v>
      </c>
      <c r="L65" s="3">
        <f t="shared" si="50"/>
        <v>1.9259434471550902</v>
      </c>
    </row>
    <row r="66" spans="2:12" x14ac:dyDescent="0.3">
      <c r="E66" s="21">
        <v>4</v>
      </c>
      <c r="F66" s="2">
        <v>62.580345630645702</v>
      </c>
      <c r="G66" s="2">
        <v>128.71933269500701</v>
      </c>
      <c r="H66" s="4">
        <v>127.62912607192899</v>
      </c>
      <c r="I66" s="2">
        <f t="shared" si="47"/>
        <v>191.29967832565271</v>
      </c>
      <c r="J66" s="7">
        <f t="shared" si="48"/>
        <v>0.67286748112501216</v>
      </c>
      <c r="K66" s="7">
        <f t="shared" si="49"/>
        <v>0.99153035833660508</v>
      </c>
      <c r="L66" s="3">
        <f t="shared" si="50"/>
        <v>2.0568651610638105</v>
      </c>
    </row>
    <row r="67" spans="2:12" x14ac:dyDescent="0.3">
      <c r="E67" s="21">
        <v>5</v>
      </c>
      <c r="F67" s="2">
        <v>70.187978982925401</v>
      </c>
      <c r="G67" s="2">
        <v>130.30001163482601</v>
      </c>
      <c r="H67" s="4">
        <v>129.158556222915</v>
      </c>
      <c r="I67" s="2">
        <f t="shared" si="47"/>
        <v>200.48799061775139</v>
      </c>
      <c r="J67" s="7">
        <f t="shared" si="48"/>
        <v>0.64991429777584453</v>
      </c>
      <c r="K67" s="7">
        <f t="shared" si="49"/>
        <v>0.99123979040684962</v>
      </c>
      <c r="L67" s="3">
        <f t="shared" si="50"/>
        <v>1.8564434184167637</v>
      </c>
    </row>
    <row r="68" spans="2:12" x14ac:dyDescent="0.3">
      <c r="E68" s="21">
        <v>6</v>
      </c>
      <c r="F68" s="2">
        <v>30.924269914627001</v>
      </c>
      <c r="G68" s="2">
        <v>62.247510433197</v>
      </c>
      <c r="H68" s="4">
        <v>61.591092824935899</v>
      </c>
      <c r="I68" s="2">
        <f t="shared" si="47"/>
        <v>93.171780347823997</v>
      </c>
      <c r="J68" s="7">
        <f t="shared" si="48"/>
        <v>0.66809403234346132</v>
      </c>
      <c r="K68" s="7">
        <f t="shared" si="49"/>
        <v>0.98945471708518273</v>
      </c>
      <c r="L68" s="3">
        <f t="shared" si="50"/>
        <v>2.0129015367232417</v>
      </c>
    </row>
    <row r="69" spans="2:12" x14ac:dyDescent="0.3">
      <c r="E69" s="21">
        <v>7</v>
      </c>
      <c r="F69" s="2">
        <v>34.882836580276397</v>
      </c>
      <c r="G69" s="2">
        <v>71.928726434707599</v>
      </c>
      <c r="H69" s="4">
        <v>71.054847240447998</v>
      </c>
      <c r="I69" s="2">
        <f t="shared" si="47"/>
        <v>106.81156301498399</v>
      </c>
      <c r="J69" s="7">
        <f t="shared" si="48"/>
        <v>0.67341703842136569</v>
      </c>
      <c r="K69" s="7">
        <f t="shared" si="49"/>
        <v>0.98785076230909141</v>
      </c>
      <c r="L69" s="3">
        <f t="shared" si="50"/>
        <v>2.0620090992077706</v>
      </c>
    </row>
    <row r="70" spans="2:12" x14ac:dyDescent="0.3">
      <c r="E70" s="21">
        <v>8</v>
      </c>
      <c r="F70" s="2">
        <v>65.136520862579303</v>
      </c>
      <c r="G70" s="2">
        <v>135.25241708755399</v>
      </c>
      <c r="H70" s="4">
        <v>133.87604880332901</v>
      </c>
      <c r="I70" s="2">
        <f t="shared" si="47"/>
        <v>200.38893795013331</v>
      </c>
      <c r="J70" s="7">
        <f t="shared" si="48"/>
        <v>0.67494951802784386</v>
      </c>
      <c r="K70" s="7">
        <f t="shared" si="49"/>
        <v>0.98982370656389818</v>
      </c>
      <c r="L70" s="3">
        <f t="shared" si="50"/>
        <v>2.0764452153178481</v>
      </c>
    </row>
    <row r="71" spans="2:12" x14ac:dyDescent="0.3">
      <c r="E71" s="21">
        <v>9</v>
      </c>
      <c r="F71" s="2">
        <v>70.580173492431598</v>
      </c>
      <c r="G71" s="2">
        <v>135.08581352233799</v>
      </c>
      <c r="H71" s="4">
        <v>133.83080124854999</v>
      </c>
      <c r="I71" s="2">
        <f t="shared" si="47"/>
        <v>205.6659870147696</v>
      </c>
      <c r="J71" s="7">
        <f t="shared" si="48"/>
        <v>0.65682136109670386</v>
      </c>
      <c r="K71" s="7">
        <f t="shared" si="49"/>
        <v>0.99070951833457721</v>
      </c>
      <c r="L71" s="3">
        <f t="shared" si="50"/>
        <v>1.9139342798133445</v>
      </c>
    </row>
    <row r="72" spans="2:12" x14ac:dyDescent="0.3">
      <c r="E72" s="22">
        <v>10</v>
      </c>
      <c r="F72" s="5">
        <v>30.613506793975802</v>
      </c>
      <c r="G72" s="5">
        <v>63.880354166030799</v>
      </c>
      <c r="H72" s="6">
        <v>63.263990163803101</v>
      </c>
      <c r="I72" s="5">
        <f t="shared" si="47"/>
        <v>94.4938609600066</v>
      </c>
      <c r="J72" s="8">
        <f t="shared" si="48"/>
        <v>0.67602650073815262</v>
      </c>
      <c r="K72" s="8">
        <f t="shared" si="49"/>
        <v>0.99035127449942262</v>
      </c>
      <c r="L72" s="9">
        <f t="shared" si="50"/>
        <v>2.0866722194205249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2022-11-22T21:05:55Z</dcterms:modified>
</cp:coreProperties>
</file>