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<sst xmlns="http://schemas.openxmlformats.org/spreadsheetml/2006/main" count="205" uniqueCount="50">
  <si>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</si>
  <si>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</si>
  <si>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</si>
  <si>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</si>
  <si>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</si>
  <si>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</si>
  <si>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</si>
  <si>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</si>
  <si>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</si>
  <si>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</si>
  <si>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</si>
  <si>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</si>
  <si>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</si>
  <si>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</si>
  <si>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</si>
  <si>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</si>
  <si>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</si>
  <si>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</si>
  <si>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</si>
  <si>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</si>
  <si>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</si>
  <si>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</si>
  <si>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</si>
  <si>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</si>
  <si>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</si>
  <si>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</si>
  <si>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</si>
  <si>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</si>
  <si>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</si>
  <si>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</si>
  <si>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</si>
  <si>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</si>
  <si>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MMU POS</t>
  </si>
  <si>
    <t>Member</t>
  </si>
  <si>
    <t>Sprint</t>
  </si>
  <si>
    <t>Commencing</t>
  </si>
  <si>
    <t>Total</t>
  </si>
  <si>
    <t>Anonymous Programmer</t>
  </si>
  <si>
    <t>Project Manager</t>
  </si>
  <si>
    <t>John Doe</t>
  </si>
  <si>
    <t>Tech Lead</t>
  </si>
  <si>
    <t>Oliver Queen</t>
  </si>
  <si>
    <t>Client Advocate</t>
  </si>
  <si>
    <t>Mandem Cedric</t>
  </si>
  <si>
    <t>Floater</t>
  </si>
  <si>
    <t>Barry Allen</t>
  </si>
  <si>
    <t>User Advocate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</si>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</sst>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medium">
        <color rgb="FF008000"/>
      </left>
      <top style="medium">
        <color rgb="FF008000"/>
      </top>
    </border>
    <border>
      <top style="medium">
        <color rgb="FF008000"/>
      </top>
    </border>
    <border>
      <right style="medium">
        <color rgb="FF008000"/>
      </right>
      <top style="medium">
        <color rgb="FF008000"/>
      </top>
    </border>
    <border>
      <left style="medium">
        <color rgb="FF008000"/>
      </left>
    </border>
    <border>
      <right style="medium">
        <color rgb="FF008000"/>
      </right>
    </border>
    <border>
      <left style="medium">
        <color rgb="FF008000"/>
      </left>
      <bottom style="medium">
        <color rgb="FF008000"/>
      </bottom>
    </border>
    <border>
      <bottom style="medium">
        <color rgb="FF008000"/>
      </bottom>
    </border>
    <border>
      <right style="medium">
        <color rgb="FF008000"/>
      </right>
      <bottom style="medium">
        <color rgb="FF008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Border="1" applyFont="1"/>
    <xf borderId="11" fillId="0" fontId="0" numFmtId="0" xfId="0" applyBorder="1" applyFont="1"/>
    <xf borderId="11" fillId="0" fontId="0" numFmtId="0" xfId="0" applyAlignment="1" applyBorder="1" applyFont="1">
      <alignment readingOrder="0"/>
    </xf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7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SUM(E30:L32)</f>
        <v>272.625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SUM(E30:H32)</f>
        <v>90.875</v>
      </c>
      <c r="I18" s="11" t="s">
        <v>19</v>
      </c>
      <c r="J18" s="11"/>
      <c r="K18" s="11"/>
      <c r="L18" s="12">
        <f>SUM(I30:L32)</f>
        <v>181.75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SUM(M30:V32)</f>
        <v>424.375</v>
      </c>
      <c r="W18" s="15" t="s">
        <v>30</v>
      </c>
      <c r="X18" s="15"/>
      <c r="Y18" s="15"/>
      <c r="Z18" s="16">
        <f>SUM(W30:Z32)</f>
        <v>141.3125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7" t="s">
        <v>38</v>
      </c>
      <c r="E24" s="19" t="s">
        <v>23</v>
      </c>
      <c r="F24" s="20" t="s">
        <v>23</v>
      </c>
      <c r="G24" s="20" t="s">
        <v>16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16</v>
      </c>
      <c r="M24" s="20" t="s">
        <v>12</v>
      </c>
      <c r="N24" s="20" t="s">
        <v>12</v>
      </c>
      <c r="O24" s="20" t="s">
        <v>12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16</v>
      </c>
      <c r="Z24" s="21" t="s">
        <v>23</v>
      </c>
      <c r="AA24" s="1"/>
      <c r="AB24" s="1"/>
      <c r="AC24" s="3">
        <f t="shared" ref="AC24:AC28" si="3">COUNTIFS($E24:$AB24,$I$9) * $F$9</f>
        <v>15.2625</v>
      </c>
      <c r="AD24" s="3">
        <f t="shared" ref="AD24:AD28" si="4">COUNTIFS($E24:$AB24,$I$10) * $F$10</f>
        <v>161.4</v>
      </c>
      <c r="AE24" s="3">
        <f t="shared" ref="AE24:AE28" si="5">COUNTIFS($E24:$AB24,$I$11) * $F$11</f>
        <v>0</v>
      </c>
      <c r="AF24" s="3">
        <f t="shared" ref="AF24:AF28" si="6">SUM(AC24:AE24)</f>
        <v>176.6625</v>
      </c>
      <c r="AG24" s="1"/>
    </row>
    <row r="25" ht="15.75" customHeight="1">
      <c r="A25" s="1"/>
      <c r="B25" s="1"/>
      <c r="C25" s="18" t="s">
        <v>39</v>
      </c>
      <c r="D25" s="7" t="s">
        <v>40</v>
      </c>
      <c r="E25" s="22" t="s">
        <v>23</v>
      </c>
      <c r="F25" s="7" t="s">
        <v>23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12</v>
      </c>
      <c r="N25" s="7" t="s">
        <v>12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20</v>
      </c>
      <c r="V25" s="7" t="s">
        <v>20</v>
      </c>
      <c r="W25" s="7" t="s">
        <v>16</v>
      </c>
      <c r="X25" s="7" t="s">
        <v>16</v>
      </c>
      <c r="Y25" s="7" t="s">
        <v>20</v>
      </c>
      <c r="Z25" s="23" t="s">
        <v>23</v>
      </c>
      <c r="AA25" s="1"/>
      <c r="AB25" s="1"/>
      <c r="AC25" s="3">
        <f t="shared" si="3"/>
        <v>10.175</v>
      </c>
      <c r="AD25" s="3">
        <f t="shared" si="4"/>
        <v>141.225</v>
      </c>
      <c r="AE25" s="3">
        <f t="shared" si="5"/>
        <v>45.2625</v>
      </c>
      <c r="AF25" s="3">
        <f t="shared" si="6"/>
        <v>196.6625</v>
      </c>
      <c r="AG25" s="1"/>
    </row>
    <row r="26" ht="15.75" customHeight="1">
      <c r="A26" s="1"/>
      <c r="B26" s="1"/>
      <c r="C26" s="18" t="s">
        <v>41</v>
      </c>
      <c r="D26" s="7" t="s">
        <v>42</v>
      </c>
      <c r="E26" s="22" t="s">
        <v>23</v>
      </c>
      <c r="F26" s="7" t="s">
        <v>23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12</v>
      </c>
      <c r="N26" s="7" t="s">
        <v>12</v>
      </c>
      <c r="O26" s="7" t="s">
        <v>12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16</v>
      </c>
      <c r="Z26" s="23" t="s">
        <v>23</v>
      </c>
      <c r="AA26" s="1"/>
      <c r="AB26" s="1"/>
      <c r="AC26" s="3">
        <f t="shared" si="3"/>
        <v>15.2625</v>
      </c>
      <c r="AD26" s="3">
        <f t="shared" si="4"/>
        <v>161.4</v>
      </c>
      <c r="AE26" s="3">
        <f t="shared" si="5"/>
        <v>0</v>
      </c>
      <c r="AF26" s="3">
        <f t="shared" si="6"/>
        <v>176.6625</v>
      </c>
      <c r="AG26" s="1"/>
    </row>
    <row r="27" ht="15.75" customHeight="1">
      <c r="A27" s="1"/>
      <c r="B27" s="1"/>
      <c r="C27" s="18" t="s">
        <v>43</v>
      </c>
      <c r="D27" s="7" t="s">
        <v>44</v>
      </c>
      <c r="E27" s="22" t="s">
        <v>23</v>
      </c>
      <c r="F27" s="7" t="s">
        <v>23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7" t="s">
        <v>16</v>
      </c>
      <c r="N27" s="7" t="s">
        <v>16</v>
      </c>
      <c r="O27" s="7" t="s">
        <v>16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3" t="s">
        <v>23</v>
      </c>
      <c r="AA27" s="1"/>
      <c r="AB27" s="1"/>
      <c r="AC27" s="3">
        <f t="shared" si="3"/>
        <v>81.4</v>
      </c>
      <c r="AD27" s="3">
        <f t="shared" si="4"/>
        <v>30.2625</v>
      </c>
      <c r="AE27" s="3">
        <f t="shared" si="5"/>
        <v>0</v>
      </c>
      <c r="AF27" s="3">
        <f t="shared" si="6"/>
        <v>111.6625</v>
      </c>
      <c r="AG27" s="1"/>
    </row>
    <row r="28" ht="15.75" customHeight="1">
      <c r="A28" s="1"/>
      <c r="B28" s="1"/>
      <c r="C28" s="18" t="s">
        <v>45</v>
      </c>
      <c r="D28" s="7" t="s">
        <v>46</v>
      </c>
      <c r="E28" s="24" t="s">
        <v>23</v>
      </c>
      <c r="F28" s="25" t="s">
        <v>23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12</v>
      </c>
      <c r="N28" s="26" t="s">
        <v>12</v>
      </c>
      <c r="O28" s="26" t="s">
        <v>12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7" t="s">
        <v>23</v>
      </c>
      <c r="AA28" s="1"/>
      <c r="AB28" s="1"/>
      <c r="AC28" s="3">
        <f t="shared" si="3"/>
        <v>15.2625</v>
      </c>
      <c r="AD28" s="3">
        <f t="shared" si="4"/>
        <v>161.4</v>
      </c>
      <c r="AE28" s="3">
        <f t="shared" si="5"/>
        <v>0</v>
      </c>
      <c r="AF28" s="3">
        <f t="shared" si="6"/>
        <v>176.6625</v>
      </c>
      <c r="AG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3"/>
      <c r="AE29" s="3"/>
      <c r="AF29" s="3"/>
      <c r="AG29" s="1"/>
    </row>
    <row r="30" ht="15.75" customHeight="1">
      <c r="A30" s="3"/>
      <c r="B30" s="3"/>
      <c r="C30" s="17" t="s">
        <v>4</v>
      </c>
      <c r="D30" s="17" t="str">
        <f t="shared" ref="D30:D32" si="8">$I9</f>
        <v>Minimum</v>
      </c>
      <c r="E30" s="3">
        <f t="shared" ref="E30:Z30" si="7">COUNTIFS(E$24:E$29,$I9) * $F$9</f>
        <v>0</v>
      </c>
      <c r="F30" s="3">
        <f t="shared" si="7"/>
        <v>0</v>
      </c>
      <c r="G30" s="3">
        <f t="shared" si="7"/>
        <v>5.0875</v>
      </c>
      <c r="H30" s="3">
        <f t="shared" si="7"/>
        <v>5.0875</v>
      </c>
      <c r="I30" s="3">
        <f t="shared" si="7"/>
        <v>5.0875</v>
      </c>
      <c r="J30" s="3">
        <f t="shared" si="7"/>
        <v>5.0875</v>
      </c>
      <c r="K30" s="3">
        <f t="shared" si="7"/>
        <v>5.0875</v>
      </c>
      <c r="L30" s="3">
        <f t="shared" si="7"/>
        <v>5.0875</v>
      </c>
      <c r="M30" s="3">
        <f t="shared" si="7"/>
        <v>20.35</v>
      </c>
      <c r="N30" s="3">
        <f t="shared" si="7"/>
        <v>20.35</v>
      </c>
      <c r="O30" s="3">
        <f t="shared" si="7"/>
        <v>15.2625</v>
      </c>
      <c r="P30" s="3">
        <f t="shared" si="7"/>
        <v>5.0875</v>
      </c>
      <c r="Q30" s="3">
        <f t="shared" si="7"/>
        <v>5.0875</v>
      </c>
      <c r="R30" s="3">
        <f t="shared" si="7"/>
        <v>5.0875</v>
      </c>
      <c r="S30" s="3">
        <f t="shared" si="7"/>
        <v>5.0875</v>
      </c>
      <c r="T30" s="3">
        <f t="shared" si="7"/>
        <v>5.0875</v>
      </c>
      <c r="U30" s="3">
        <f t="shared" si="7"/>
        <v>5.0875</v>
      </c>
      <c r="V30" s="3">
        <f t="shared" si="7"/>
        <v>5.0875</v>
      </c>
      <c r="W30" s="3">
        <f t="shared" si="7"/>
        <v>5.0875</v>
      </c>
      <c r="X30" s="3">
        <f t="shared" si="7"/>
        <v>5.0875</v>
      </c>
      <c r="Y30" s="3">
        <f t="shared" si="7"/>
        <v>5.0875</v>
      </c>
      <c r="Z30" s="3">
        <f t="shared" si="7"/>
        <v>0</v>
      </c>
      <c r="AA30" s="3"/>
      <c r="AB30" s="3"/>
      <c r="AC30" s="3"/>
      <c r="AD30" s="3"/>
      <c r="AE30" s="3"/>
      <c r="AF30" s="3"/>
      <c r="AG30" s="3"/>
    </row>
    <row r="31" ht="15.75" customHeight="1">
      <c r="A31" s="3"/>
      <c r="B31" s="3"/>
      <c r="C31" s="17"/>
      <c r="D31" s="17" t="str">
        <f t="shared" si="8"/>
        <v>Expected</v>
      </c>
      <c r="E31" s="3">
        <f t="shared" ref="E31:Z31" si="9">COUNTIFS(E$24:E$29,$I10) * $F$10</f>
        <v>0</v>
      </c>
      <c r="F31" s="3">
        <f t="shared" si="9"/>
        <v>0</v>
      </c>
      <c r="G31" s="3">
        <f t="shared" si="9"/>
        <v>40.35</v>
      </c>
      <c r="H31" s="3">
        <f t="shared" si="9"/>
        <v>40.35</v>
      </c>
      <c r="I31" s="3">
        <f t="shared" si="9"/>
        <v>40.35</v>
      </c>
      <c r="J31" s="3">
        <f t="shared" si="9"/>
        <v>40.35</v>
      </c>
      <c r="K31" s="3">
        <f t="shared" si="9"/>
        <v>40.35</v>
      </c>
      <c r="L31" s="3">
        <f t="shared" si="9"/>
        <v>40.35</v>
      </c>
      <c r="M31" s="3">
        <f t="shared" si="9"/>
        <v>10.0875</v>
      </c>
      <c r="N31" s="3">
        <f t="shared" si="9"/>
        <v>10.0875</v>
      </c>
      <c r="O31" s="3">
        <f t="shared" si="9"/>
        <v>20.175</v>
      </c>
      <c r="P31" s="3">
        <f t="shared" si="9"/>
        <v>40.35</v>
      </c>
      <c r="Q31" s="3">
        <f t="shared" si="9"/>
        <v>40.35</v>
      </c>
      <c r="R31" s="3">
        <f t="shared" si="9"/>
        <v>40.35</v>
      </c>
      <c r="S31" s="3">
        <f t="shared" si="9"/>
        <v>40.35</v>
      </c>
      <c r="T31" s="3">
        <f t="shared" si="9"/>
        <v>40.35</v>
      </c>
      <c r="U31" s="3">
        <f t="shared" si="9"/>
        <v>30.2625</v>
      </c>
      <c r="V31" s="3">
        <f t="shared" si="9"/>
        <v>30.2625</v>
      </c>
      <c r="W31" s="3">
        <f t="shared" si="9"/>
        <v>40.35</v>
      </c>
      <c r="X31" s="3">
        <f t="shared" si="9"/>
        <v>40.35</v>
      </c>
      <c r="Y31" s="3">
        <f t="shared" si="9"/>
        <v>30.2625</v>
      </c>
      <c r="Z31" s="3">
        <f t="shared" si="9"/>
        <v>0</v>
      </c>
      <c r="AA31" s="3"/>
      <c r="AB31" s="17" t="s">
        <v>10</v>
      </c>
      <c r="AC31" s="17">
        <f t="shared" ref="AC31:AF31" si="10">SUM(AC24:AC29)</f>
        <v>137.3625</v>
      </c>
      <c r="AD31" s="17">
        <f t="shared" si="10"/>
        <v>655.6875</v>
      </c>
      <c r="AE31" s="17">
        <f t="shared" si="10"/>
        <v>45.2625</v>
      </c>
      <c r="AF31" s="17">
        <f t="shared" si="10"/>
        <v>838.3125</v>
      </c>
      <c r="AG31" s="17" t="s">
        <v>4</v>
      </c>
    </row>
    <row r="32" ht="15.75" customHeight="1">
      <c r="A32" s="3"/>
      <c r="B32" s="3"/>
      <c r="C32" s="17"/>
      <c r="D32" s="17" t="str">
        <f t="shared" si="8"/>
        <v>Stretch</v>
      </c>
      <c r="E32" s="3">
        <f t="shared" ref="E32:Z32" si="11">COUNTIFS(E$24:E$29,$I11) * $F$11</f>
        <v>0</v>
      </c>
      <c r="F32" s="3">
        <f t="shared" si="11"/>
        <v>0</v>
      </c>
      <c r="G32" s="3">
        <f t="shared" si="11"/>
        <v>0</v>
      </c>
      <c r="H32" s="3">
        <f t="shared" si="11"/>
        <v>0</v>
      </c>
      <c r="I32" s="3">
        <f t="shared" si="11"/>
        <v>0</v>
      </c>
      <c r="J32" s="3">
        <f t="shared" si="11"/>
        <v>0</v>
      </c>
      <c r="K32" s="3">
        <f t="shared" si="11"/>
        <v>0</v>
      </c>
      <c r="L32" s="3">
        <f t="shared" si="11"/>
        <v>0</v>
      </c>
      <c r="M32" s="3">
        <f t="shared" si="11"/>
        <v>0</v>
      </c>
      <c r="N32" s="3">
        <f t="shared" si="11"/>
        <v>0</v>
      </c>
      <c r="O32" s="3">
        <f t="shared" si="11"/>
        <v>0</v>
      </c>
      <c r="P32" s="3">
        <f t="shared" si="11"/>
        <v>0</v>
      </c>
      <c r="Q32" s="3">
        <f t="shared" si="11"/>
        <v>0</v>
      </c>
      <c r="R32" s="3">
        <f t="shared" si="11"/>
        <v>0</v>
      </c>
      <c r="S32" s="3">
        <f t="shared" si="11"/>
        <v>0</v>
      </c>
      <c r="T32" s="3">
        <f t="shared" si="11"/>
        <v>0</v>
      </c>
      <c r="U32" s="3">
        <f t="shared" si="11"/>
        <v>15.0875</v>
      </c>
      <c r="V32" s="3">
        <f t="shared" si="11"/>
        <v>15.0875</v>
      </c>
      <c r="W32" s="3">
        <f t="shared" si="11"/>
        <v>0</v>
      </c>
      <c r="X32" s="3">
        <f t="shared" si="11"/>
        <v>0</v>
      </c>
      <c r="Y32" s="3">
        <f t="shared" si="11"/>
        <v>15.0875</v>
      </c>
      <c r="Z32" s="3">
        <f t="shared" si="11"/>
        <v>0</v>
      </c>
      <c r="AA32" s="3"/>
      <c r="AB32" s="3"/>
      <c r="AC32" s="3"/>
      <c r="AD32" s="3"/>
      <c r="AE32" s="3"/>
      <c r="AF32" s="3"/>
      <c r="AG32" s="3"/>
    </row>
    <row r="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5.75" customHeight="1">
      <c r="A37" s="3"/>
      <c r="B37" s="3"/>
      <c r="C37" s="17" t="s">
        <v>47</v>
      </c>
      <c r="D37" s="17" t="s">
        <v>1</v>
      </c>
      <c r="E37" s="3">
        <f t="shared" ref="E37:Z37" si="12">SUM(E30:E32)</f>
        <v>0</v>
      </c>
      <c r="F37" s="3">
        <f t="shared" si="12"/>
        <v>0</v>
      </c>
      <c r="G37" s="3">
        <f t="shared" si="12"/>
        <v>45.4375</v>
      </c>
      <c r="H37" s="3">
        <f t="shared" si="12"/>
        <v>45.4375</v>
      </c>
      <c r="I37" s="3">
        <f t="shared" si="12"/>
        <v>45.4375</v>
      </c>
      <c r="J37" s="3">
        <f t="shared" si="12"/>
        <v>45.4375</v>
      </c>
      <c r="K37" s="3">
        <f t="shared" si="12"/>
        <v>45.4375</v>
      </c>
      <c r="L37" s="3">
        <f t="shared" si="12"/>
        <v>45.4375</v>
      </c>
      <c r="M37" s="3">
        <f t="shared" si="12"/>
        <v>30.4375</v>
      </c>
      <c r="N37" s="3">
        <f t="shared" si="12"/>
        <v>30.4375</v>
      </c>
      <c r="O37" s="3">
        <f t="shared" si="12"/>
        <v>35.4375</v>
      </c>
      <c r="P37" s="3">
        <f t="shared" si="12"/>
        <v>45.4375</v>
      </c>
      <c r="Q37" s="3">
        <f t="shared" si="12"/>
        <v>45.4375</v>
      </c>
      <c r="R37" s="3">
        <f t="shared" si="12"/>
        <v>45.4375</v>
      </c>
      <c r="S37" s="3">
        <f t="shared" si="12"/>
        <v>45.4375</v>
      </c>
      <c r="T37" s="3">
        <f t="shared" si="12"/>
        <v>45.4375</v>
      </c>
      <c r="U37" s="3">
        <f t="shared" si="12"/>
        <v>50.4375</v>
      </c>
      <c r="V37" s="3">
        <f t="shared" si="12"/>
        <v>50.4375</v>
      </c>
      <c r="W37" s="3">
        <f t="shared" si="12"/>
        <v>45.4375</v>
      </c>
      <c r="X37" s="3">
        <f t="shared" si="12"/>
        <v>45.4375</v>
      </c>
      <c r="Y37" s="3">
        <f t="shared" si="12"/>
        <v>50.4375</v>
      </c>
      <c r="Z37" s="3">
        <f t="shared" si="12"/>
        <v>0</v>
      </c>
      <c r="AA37" s="3"/>
      <c r="AB37" s="17" t="s">
        <v>36</v>
      </c>
      <c r="AC37" s="17"/>
      <c r="AD37" s="17"/>
      <c r="AE37" s="17">
        <f>SUM(E37:Z37)</f>
        <v>838.3125</v>
      </c>
      <c r="AF37" s="17"/>
      <c r="AG37" s="17" t="s">
        <v>4</v>
      </c>
    </row>
    <row r="38" ht="15.75" customHeight="1">
      <c r="A38" s="3"/>
      <c r="B38" s="3"/>
      <c r="C38" s="17" t="s">
        <v>47</v>
      </c>
      <c r="D38" s="17" t="s">
        <v>34</v>
      </c>
      <c r="E38" s="3"/>
      <c r="F38" s="3">
        <f>SUM(E37:F37)</f>
        <v>0</v>
      </c>
      <c r="G38" s="3"/>
      <c r="H38" s="3">
        <f>SUM(G37:H37)</f>
        <v>90.875</v>
      </c>
      <c r="I38" s="3"/>
      <c r="J38" s="3">
        <f>SUM(I37:J37)</f>
        <v>90.875</v>
      </c>
      <c r="K38" s="3"/>
      <c r="L38" s="3">
        <f>SUM(K37:L37)</f>
        <v>90.875</v>
      </c>
      <c r="M38" s="3"/>
      <c r="N38" s="3">
        <f>SUM(M37:N37)</f>
        <v>60.875</v>
      </c>
      <c r="O38" s="3"/>
      <c r="P38" s="3">
        <f>SUM(O37:P37)</f>
        <v>80.875</v>
      </c>
      <c r="Q38" s="3"/>
      <c r="R38" s="3">
        <f>SUM(Q37:R37)</f>
        <v>90.875</v>
      </c>
      <c r="S38" s="3"/>
      <c r="T38" s="3">
        <f>SUM(S37:T37)</f>
        <v>90.875</v>
      </c>
      <c r="U38" s="3"/>
      <c r="V38" s="3">
        <f>SUM(U37:V37)</f>
        <v>100.875</v>
      </c>
      <c r="W38" s="3"/>
      <c r="X38" s="3">
        <f>SUM(W37:X37)</f>
        <v>90.875</v>
      </c>
      <c r="Y38" s="3"/>
      <c r="Z38" s="3">
        <f>SUM(Y37:Z37)</f>
        <v>50.4375</v>
      </c>
      <c r="AA38" s="3"/>
      <c r="AB38" s="17" t="s">
        <v>36</v>
      </c>
      <c r="AC38" s="17"/>
      <c r="AD38" s="17"/>
      <c r="AE38" s="17">
        <f>SUM(D38:Z38)</f>
        <v>838.3125</v>
      </c>
      <c r="AF38" s="3"/>
      <c r="AG38" s="17" t="s">
        <v>4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ht="15.75" customHeight="1">
      <c r="A42" s="3"/>
      <c r="B42" s="28" t="s">
        <v>48</v>
      </c>
      <c r="C42" s="29">
        <f>AE38</f>
        <v>838.3125</v>
      </c>
      <c r="D42" s="30" t="s">
        <v>49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</sheetData>
  <conditionalFormatting sqref="AF29:AF30">
    <cfRule type="cellIs" dxfId="0" priority="1" operator="between">
      <formula>$I$11</formula>
      <formula>$I$11</formula>
    </cfRule>
  </conditionalFormatting>
  <conditionalFormatting sqref="AF29:AF30">
    <cfRule type="cellIs" dxfId="1" priority="2" operator="between">
      <formula>$I$10</formula>
      <formula>$I$10</formula>
    </cfRule>
  </conditionalFormatting>
  <conditionalFormatting sqref="AF29:AF30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0:Z32">
    <cfRule type="cellIs" dxfId="0" priority="6" operator="between">
      <formula>$I$11</formula>
      <formula>$I$11</formula>
    </cfRule>
  </conditionalFormatting>
  <conditionalFormatting sqref="E30:Z32">
    <cfRule type="cellIs" dxfId="1" priority="7" operator="between">
      <formula>$I$10</formula>
      <formula>$I$10</formula>
    </cfRule>
  </conditionalFormatting>
  <conditionalFormatting sqref="E30:Z32">
    <cfRule type="cellIs" dxfId="2" priority="8" operator="between">
      <formula>$I$9</formula>
      <formula>$I$9</formula>
    </cfRule>
  </conditionalFormatting>
  <conditionalFormatting sqref="A24:D24 C25:C28 AA24:AG24">
    <cfRule type="cellIs" dxfId="0" priority="9" operator="between">
      <formula>$I$11</formula>
      <formula>$I$11</formula>
    </cfRule>
  </conditionalFormatting>
  <conditionalFormatting sqref="A24:D24 C25:C28 AA24:AG24">
    <cfRule type="cellIs" dxfId="1" priority="10" operator="between">
      <formula>$I$10</formula>
      <formula>$I$10</formula>
    </cfRule>
  </conditionalFormatting>
  <conditionalFormatting sqref="A24:D24 C25:C28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27:B27 D27 AA27:AG27">
    <cfRule type="cellIs" dxfId="0" priority="18" operator="between">
      <formula>$I$11</formula>
      <formula>$I$11</formula>
    </cfRule>
  </conditionalFormatting>
  <conditionalFormatting sqref="A27:B27 D27 AA27:AG27">
    <cfRule type="cellIs" dxfId="1" priority="19" operator="between">
      <formula>$I$10</formula>
      <formula>$I$10</formula>
    </cfRule>
  </conditionalFormatting>
  <conditionalFormatting sqref="A27:B27 D27 AA27:AG27">
    <cfRule type="cellIs" dxfId="2" priority="20" operator="between">
      <formula>$I$9</formula>
      <formula>$I$9</formula>
    </cfRule>
  </conditionalFormatting>
  <conditionalFormatting sqref="A28:B28 D28 AA28:AG28">
    <cfRule type="cellIs" dxfId="0" priority="21" operator="between">
      <formula>$I$11</formula>
      <formula>$I$11</formula>
    </cfRule>
  </conditionalFormatting>
  <conditionalFormatting sqref="A28:B28 D28 AA28:AG28">
    <cfRule type="cellIs" dxfId="1" priority="22" operator="between">
      <formula>$I$10</formula>
      <formula>$I$10</formula>
    </cfRule>
  </conditionalFormatting>
  <conditionalFormatting sqref="A28:B28 D28 AA28:AG28">
    <cfRule type="cellIs" dxfId="2" priority="23" operator="between">
      <formula>$I$9</formula>
      <formula>$I$9</formula>
    </cfRule>
  </conditionalFormatting>
  <conditionalFormatting sqref="P24:Z27">
    <cfRule type="cellIs" dxfId="0" priority="24" operator="between">
      <formula>$I$11</formula>
      <formula>$I$11</formula>
    </cfRule>
  </conditionalFormatting>
  <conditionalFormatting sqref="P24:Z27">
    <cfRule type="cellIs" dxfId="1" priority="25" operator="between">
      <formula>$I$10</formula>
      <formula>$I$10</formula>
    </cfRule>
  </conditionalFormatting>
  <conditionalFormatting sqref="P24:Z27">
    <cfRule type="cellIs" dxfId="2" priority="26" operator="between">
      <formula>$I$9</formula>
      <formula>$I$9</formula>
    </cfRule>
  </conditionalFormatting>
  <conditionalFormatting sqref="E28:Z28 E24:O27">
    <cfRule type="cellIs" dxfId="0" priority="27" operator="between">
      <formula>$I$11</formula>
      <formula>$I$11</formula>
    </cfRule>
  </conditionalFormatting>
  <conditionalFormatting sqref="E28:Z28 E24:O27">
    <cfRule type="cellIs" dxfId="1" priority="28" operator="between">
      <formula>$I$10</formula>
      <formula>$I$10</formula>
    </cfRule>
  </conditionalFormatting>
  <conditionalFormatting sqref="E28:Z28 E24:O27">
    <cfRule type="cellIs" dxfId="2" priority="29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28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