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t\Desktop\Project\doc\"/>
    </mc:Choice>
  </mc:AlternateContent>
  <xr:revisionPtr revIDLastSave="0" documentId="13_ncr:1_{4E041AD8-7321-4EED-8F0D-C3BD1041A814}" xr6:coauthVersionLast="47" xr6:coauthVersionMax="47" xr10:uidLastSave="{00000000-0000-0000-0000-000000000000}"/>
  <bookViews>
    <workbookView xWindow="-110" yWindow="-110" windowWidth="19420" windowHeight="10420" xr2:uid="{31F54B41-DB06-4ACB-92A1-5224D03AF433}"/>
  </bookViews>
  <sheets>
    <sheet name="Linear Formula" sheetId="1" r:id="rId1"/>
    <sheet name="rever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D27" i="1"/>
  <c r="C27" i="1"/>
  <c r="C24" i="1"/>
  <c r="C25" i="1" s="1"/>
  <c r="D25" i="1" s="1"/>
  <c r="C22" i="1"/>
  <c r="C23" i="1" s="1"/>
  <c r="D23" i="1" s="1"/>
  <c r="C21" i="1"/>
  <c r="F34" i="1" l="1"/>
  <c r="C41" i="1"/>
  <c r="C33" i="1"/>
  <c r="C40" i="1"/>
  <c r="C32" i="1"/>
  <c r="C39" i="1"/>
  <c r="E39" i="1" s="1"/>
  <c r="F39" i="1" s="1"/>
  <c r="C31" i="1"/>
  <c r="C38" i="1"/>
  <c r="E38" i="1" s="1"/>
  <c r="F38" i="1" s="1"/>
  <c r="C30" i="1"/>
  <c r="C37" i="1"/>
  <c r="E37" i="1" s="1"/>
  <c r="F37" i="1" s="1"/>
  <c r="C29" i="1"/>
  <c r="C36" i="1"/>
  <c r="E36" i="1" s="1"/>
  <c r="F36" i="1" s="1"/>
  <c r="C35" i="1"/>
  <c r="E35" i="1" s="1"/>
  <c r="F35" i="1" s="1"/>
</calcChain>
</file>

<file path=xl/sharedStrings.xml><?xml version="1.0" encoding="utf-8"?>
<sst xmlns="http://schemas.openxmlformats.org/spreadsheetml/2006/main" count="94" uniqueCount="79">
  <si>
    <t>Record_Start</t>
  </si>
  <si>
    <t>Description</t>
    <phoneticPr fontId="1" type="noConversion"/>
  </si>
  <si>
    <t>3601</t>
  </si>
  <si>
    <t>SDR record ID</t>
  </si>
  <si>
    <t>51</t>
  </si>
  <si>
    <t>SDR version always 51h</t>
  </si>
  <si>
    <t>01</t>
  </si>
  <si>
    <t>record type, 01: full sensor record</t>
  </si>
  <si>
    <t>30</t>
  </si>
  <si>
    <t>record length</t>
  </si>
  <si>
    <t>20</t>
  </si>
  <si>
    <t>sensor owner ID</t>
  </si>
  <si>
    <t>00</t>
  </si>
  <si>
    <t>sensor owner LUN</t>
  </si>
  <si>
    <t>36</t>
  </si>
  <si>
    <t>sensor number</t>
  </si>
  <si>
    <t>Entity ID</t>
  </si>
  <si>
    <t>25</t>
  </si>
  <si>
    <t>entity Instance</t>
  </si>
  <si>
    <t>7D</t>
  </si>
  <si>
    <t>Sensor Initialization, a bit map</t>
  </si>
  <si>
    <t>68</t>
  </si>
  <si>
    <t>sensor capability</t>
  </si>
  <si>
    <t>02</t>
  </si>
  <si>
    <t>sensor type, 02h: voltage type</t>
  </si>
  <si>
    <t>event / reading type code</t>
    <phoneticPr fontId="1" type="noConversion"/>
  </si>
  <si>
    <t>146A</t>
  </si>
  <si>
    <t>Assertion event mask</t>
  </si>
  <si>
    <t>deassertion event mask</t>
  </si>
  <si>
    <t>3F3F</t>
  </si>
  <si>
    <t>discrete reading mask</t>
  </si>
  <si>
    <t>sensor unit1, sensor value, 00: unsgined</t>
  </si>
  <si>
    <t>04</t>
  </si>
  <si>
    <t>sensor unit2, unit type code</t>
  </si>
  <si>
    <t>sensor unit3, usually unused</t>
  </si>
  <si>
    <t>Linearization</t>
  </si>
  <si>
    <t>7F</t>
  </si>
  <si>
    <t>M</t>
  </si>
  <si>
    <t>M, Tolerance</t>
  </si>
  <si>
    <t>AC</t>
  </si>
  <si>
    <t>B</t>
  </si>
  <si>
    <t>80</t>
  </si>
  <si>
    <t>B, Accuracy</t>
  </si>
  <si>
    <t>Accuracy exp</t>
  </si>
  <si>
    <t>CF</t>
  </si>
  <si>
    <t>R exp, B exp</t>
  </si>
  <si>
    <t>07</t>
  </si>
  <si>
    <t>Analog characateristic flags</t>
  </si>
  <si>
    <t>48</t>
  </si>
  <si>
    <t>Nominal Reading</t>
  </si>
  <si>
    <t>Norminal Maximum</t>
  </si>
  <si>
    <t>2F</t>
  </si>
  <si>
    <t>Norminal Minimum</t>
  </si>
  <si>
    <t>FF</t>
  </si>
  <si>
    <t>sensor maximum reading</t>
  </si>
  <si>
    <t>sensor minimum reading</t>
  </si>
  <si>
    <t>82</t>
  </si>
  <si>
    <t>upper non-recoverable threshold</t>
  </si>
  <si>
    <t>76</t>
  </si>
  <si>
    <t>upper critical threshold</t>
  </si>
  <si>
    <t>65</t>
  </si>
  <si>
    <t>upper non-critical threshold</t>
  </si>
  <si>
    <t>18</t>
  </si>
  <si>
    <t>Lower non-recoverable threshold</t>
  </si>
  <si>
    <t>1B</t>
  </si>
  <si>
    <t>Lower critical threshold</t>
  </si>
  <si>
    <t>2E</t>
  </si>
  <si>
    <t>Lower non-critical thrshold</t>
  </si>
  <si>
    <t>Positive-going threshold hysteresis value</t>
  </si>
  <si>
    <t>Negative-going threshold hysteresis value</t>
  </si>
  <si>
    <t>reserved</t>
  </si>
  <si>
    <t>OEM</t>
  </si>
  <si>
    <t>C5</t>
  </si>
  <si>
    <t>IS string type</t>
  </si>
  <si>
    <t>Vcpu1</t>
  </si>
  <si>
    <t>ID string</t>
  </si>
  <si>
    <t>Record_End</t>
  </si>
  <si>
    <t>How to use it :
Paste SDR record in value on cell A2
Support Linear Only - check cell C21</t>
    <phoneticPr fontId="1" type="noConversion"/>
  </si>
  <si>
    <t>Expect Threshold =&gt; Converted Raw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</si>
</sst>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1"/>
      <color theme="4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49" fontId="0" fillId="6" borderId="0" xfId="0" applyNumberFormat="1" applyFill="1">
      <alignment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一般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95251</xdr:colOff>
      <xdr:row>0</xdr:row>
      <xdr:rowOff>196850</xdr:rowOff>
    </xdr:from>
    <xdr:to>
      <xdr:col>6</xdr:col>
      <xdr:colOff>425451</xdr:colOff>
      <xdr:row>5</xdr:row>
      <xdr:rowOff>85298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B8D8C55-3424-4178-AA89-6DC1E8A8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6301" y="196850"/>
          <a:ext cx="1695450" cy="967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116934</xdr:colOff>
      <xdr:row>64</xdr:row>
      <xdr:rowOff>153147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4F76EDE-C038-47E1-BF45-9E7F50E2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80134" cy="13970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EFD2-19D5-4E2D-870E-0DCA362739BF}">
  <sheetPr codeName="工作表6"/>
  <dimension ref="A1:G47"/>
  <sheetViews>
    <sheetView tabSelected="1" workbookViewId="0">
      <selection activeCell="E11" sqref="E11"/>
    </sheetView>
  </sheetViews>
  <sheetFormatPr defaultRowHeight="17" x14ac:dyDescent="0.4"/>
  <cols>
    <col min="1" max="1" width="12.26953125" bestFit="1" customWidth="1"/>
    <col min="2" max="2" width="37.453125" bestFit="1" customWidth="1"/>
    <col min="3" max="3" width="14.08984375" bestFit="1" customWidth="1"/>
    <col min="4" max="4" width="11.36328125" bestFit="1" customWidth="1"/>
    <col min="5" max="5" width="19.453125" customWidth="1"/>
    <col min="6" max="6" width="19.54296875" customWidth="1"/>
  </cols>
  <sheetData>
    <row r="1" spans="1:7" x14ac:dyDescent="0.4">
      <c r="A1" s="1" t="s">
        <v>0</v>
      </c>
      <c r="B1" s="2" t="s">
        <v>1</v>
      </c>
    </row>
    <row r="2" spans="1:7" ht="17" customHeight="1" x14ac:dyDescent="0.4">
      <c r="A2" s="1" t="s">
        <v>2</v>
      </c>
      <c r="B2" s="3" t="s">
        <v>3</v>
      </c>
      <c r="C2" s="18" t="s">
        <v>77</v>
      </c>
      <c r="D2" s="18"/>
      <c r="E2" s="18"/>
      <c r="F2" s="14"/>
      <c r="G2" s="14"/>
    </row>
    <row r="3" spans="1:7" x14ac:dyDescent="0.4">
      <c r="A3" s="1" t="s">
        <v>4</v>
      </c>
      <c r="B3" s="3" t="s">
        <v>5</v>
      </c>
      <c r="C3" s="18"/>
      <c r="D3" s="18"/>
      <c r="E3" s="18"/>
      <c r="F3" s="14"/>
      <c r="G3" s="14"/>
    </row>
    <row r="4" spans="1:7" x14ac:dyDescent="0.4">
      <c r="A4" s="1" t="s">
        <v>6</v>
      </c>
      <c r="B4" s="3" t="s">
        <v>7</v>
      </c>
      <c r="C4" s="18"/>
      <c r="D4" s="18"/>
      <c r="E4" s="18"/>
      <c r="F4" s="14"/>
      <c r="G4" s="14"/>
    </row>
    <row r="5" spans="1:7" x14ac:dyDescent="0.4">
      <c r="A5" s="1" t="s">
        <v>8</v>
      </c>
      <c r="B5" s="3" t="s">
        <v>9</v>
      </c>
      <c r="C5" s="18"/>
      <c r="D5" s="18"/>
      <c r="E5" s="18"/>
      <c r="F5" s="14"/>
      <c r="G5" s="14"/>
    </row>
    <row r="6" spans="1:7" x14ac:dyDescent="0.4">
      <c r="A6" s="1" t="s">
        <v>10</v>
      </c>
      <c r="B6" s="3" t="s">
        <v>11</v>
      </c>
      <c r="C6" s="15"/>
      <c r="D6" s="15"/>
      <c r="E6" s="15"/>
      <c r="F6" s="15"/>
      <c r="G6" s="15"/>
    </row>
    <row r="7" spans="1:7" x14ac:dyDescent="0.4">
      <c r="A7" s="1" t="s">
        <v>12</v>
      </c>
      <c r="B7" s="3" t="s">
        <v>13</v>
      </c>
      <c r="C7" s="15"/>
      <c r="D7" s="15"/>
      <c r="E7" s="15"/>
      <c r="F7" s="15"/>
      <c r="G7" s="15"/>
    </row>
    <row r="8" spans="1:7" x14ac:dyDescent="0.4">
      <c r="A8" s="1" t="s">
        <v>14</v>
      </c>
      <c r="B8" s="3" t="s">
        <v>15</v>
      </c>
      <c r="C8" s="15"/>
      <c r="D8" s="15"/>
      <c r="E8" s="15"/>
      <c r="F8" s="15"/>
      <c r="G8" s="15"/>
    </row>
    <row r="9" spans="1:7" x14ac:dyDescent="0.4">
      <c r="A9" s="1" t="s">
        <v>10</v>
      </c>
      <c r="B9" s="3" t="s">
        <v>16</v>
      </c>
      <c r="C9" s="15"/>
      <c r="D9" s="15"/>
      <c r="E9" s="15"/>
      <c r="F9" s="15"/>
      <c r="G9" s="15"/>
    </row>
    <row r="10" spans="1:7" x14ac:dyDescent="0.4">
      <c r="A10" s="1" t="s">
        <v>17</v>
      </c>
      <c r="B10" s="3" t="s">
        <v>18</v>
      </c>
      <c r="C10" s="15"/>
      <c r="D10" s="15"/>
      <c r="E10" s="15"/>
      <c r="F10" s="15"/>
      <c r="G10" s="15"/>
    </row>
    <row r="11" spans="1:7" x14ac:dyDescent="0.4">
      <c r="A11" s="1" t="s">
        <v>19</v>
      </c>
      <c r="B11" s="3" t="s">
        <v>20</v>
      </c>
      <c r="C11" s="15"/>
      <c r="D11" s="15"/>
      <c r="E11" s="15"/>
      <c r="F11" s="15"/>
      <c r="G11" s="15"/>
    </row>
    <row r="12" spans="1:7" x14ac:dyDescent="0.4">
      <c r="A12" s="1" t="s">
        <v>21</v>
      </c>
      <c r="B12" s="3" t="s">
        <v>22</v>
      </c>
      <c r="C12" s="15"/>
      <c r="D12" s="15"/>
      <c r="E12" s="15"/>
      <c r="F12" s="15"/>
      <c r="G12" s="15"/>
    </row>
    <row r="13" spans="1:7" x14ac:dyDescent="0.4">
      <c r="A13" s="1" t="s">
        <v>23</v>
      </c>
      <c r="B13" s="3" t="s">
        <v>24</v>
      </c>
    </row>
    <row r="14" spans="1:7" x14ac:dyDescent="0.4">
      <c r="A14" s="1" t="s">
        <v>6</v>
      </c>
      <c r="B14" s="3" t="s">
        <v>25</v>
      </c>
    </row>
    <row r="15" spans="1:7" x14ac:dyDescent="0.4">
      <c r="A15" s="1" t="s">
        <v>26</v>
      </c>
      <c r="B15" s="3" t="s">
        <v>27</v>
      </c>
    </row>
    <row r="16" spans="1:7" x14ac:dyDescent="0.4">
      <c r="A16" s="1" t="s">
        <v>26</v>
      </c>
      <c r="B16" s="3" t="s">
        <v>28</v>
      </c>
    </row>
    <row r="17" spans="1:4" x14ac:dyDescent="0.4">
      <c r="A17" s="1" t="s">
        <v>29</v>
      </c>
      <c r="B17" s="3" t="s">
        <v>30</v>
      </c>
    </row>
    <row r="18" spans="1:4" x14ac:dyDescent="0.4">
      <c r="A18" s="1" t="s">
        <v>12</v>
      </c>
      <c r="B18" s="3" t="s">
        <v>31</v>
      </c>
    </row>
    <row r="19" spans="1:4" x14ac:dyDescent="0.4">
      <c r="A19" s="1" t="s">
        <v>32</v>
      </c>
      <c r="B19" s="3" t="s">
        <v>33</v>
      </c>
    </row>
    <row r="20" spans="1:4" x14ac:dyDescent="0.4">
      <c r="A20" s="1" t="s">
        <v>12</v>
      </c>
      <c r="B20" s="3" t="s">
        <v>34</v>
      </c>
    </row>
    <row r="21" spans="1:4" x14ac:dyDescent="0.4">
      <c r="A21" s="1" t="s">
        <v>12</v>
      </c>
      <c r="B21" s="4" t="s">
        <v>35</v>
      </c>
      <c r="C21" t="str">
        <f>IF(HEX2DEC(A21)=0,"OK! It's Linear","Do use!")</f>
        <v>OK! It's Linear</v>
      </c>
    </row>
    <row r="22" spans="1:4" x14ac:dyDescent="0.4">
      <c r="A22" s="1" t="s">
        <v>36</v>
      </c>
      <c r="B22" s="5" t="s">
        <v>37</v>
      </c>
      <c r="C22" s="6" t="str">
        <f>HEX2BIN($A$22,8)</f>
        <v>01111111</v>
      </c>
      <c r="D22" s="6"/>
    </row>
    <row r="23" spans="1:4" x14ac:dyDescent="0.4">
      <c r="A23" s="1" t="s">
        <v>12</v>
      </c>
      <c r="B23" s="5" t="s">
        <v>38</v>
      </c>
      <c r="C23" s="6" t="str">
        <f>LEFT(HEX2BIN($A$23,8),2)&amp;$C$22</f>
        <v>0001111111</v>
      </c>
      <c r="D23" s="6">
        <f>IF(BIN2DEC(LEFT($C$23,1))&gt;=1,-1*(1+BIN2DEC(SUBSTITUTE(SUBSTITUTE(SUBSTITUTE($C$23,1,2),0,1),2,0))),BIN2DEC($C$23))</f>
        <v>127</v>
      </c>
    </row>
    <row r="24" spans="1:4" x14ac:dyDescent="0.4">
      <c r="A24" s="1" t="s">
        <v>39</v>
      </c>
      <c r="B24" s="7" t="s">
        <v>40</v>
      </c>
      <c r="C24" s="8" t="str">
        <f>HEX2BIN($A$24,8)</f>
        <v>10101100</v>
      </c>
      <c r="D24" s="8"/>
    </row>
    <row r="25" spans="1:4" x14ac:dyDescent="0.4">
      <c r="A25" s="1" t="s">
        <v>41</v>
      </c>
      <c r="B25" s="7" t="s">
        <v>42</v>
      </c>
      <c r="C25" s="8" t="str">
        <f>LEFT(HEX2BIN($A$25,8),2)&amp;$C$24</f>
        <v>1010101100</v>
      </c>
      <c r="D25" s="8">
        <f>IF(BIN2DEC(LEFT($C$25,1))&gt;=1,-1*(1+BIN2DEC(SUBSTITUTE(SUBSTITUTE(SUBSTITUTE($C$25,1,2),0,1),2,0))),BIN2DEC($C$25))</f>
        <v>-340</v>
      </c>
    </row>
    <row r="26" spans="1:4" x14ac:dyDescent="0.4">
      <c r="A26" s="1" t="s">
        <v>12</v>
      </c>
      <c r="B26" s="3" t="s">
        <v>43</v>
      </c>
    </row>
    <row r="27" spans="1:4" x14ac:dyDescent="0.4">
      <c r="A27" s="1" t="s">
        <v>44</v>
      </c>
      <c r="B27" s="9" t="s">
        <v>45</v>
      </c>
      <c r="C27" s="10">
        <f>IF(BIN2DEC(LEFT(HEX2BIN(LEFT($A$27,1),4),1))&gt;=1,-1*(1+BIN2DEC(SUBSTITUTE(SUBSTITUTE(SUBSTITUTE(HEX2BIN(LEFT($A$27,1),4),1,2),0,1),2,0))),BIN2DEC(HEX2BIN(LEFT($A$27,1),4)))</f>
        <v>-4</v>
      </c>
      <c r="D27" s="10">
        <f>IF(BIN2DEC(LEFT(HEX2BIN(RIGHT($A$27,1),4),1))&gt;=1,-1*(1+BIN2DEC(SUBSTITUTE(SUBSTITUTE(SUBSTITUTE(HEX2BIN(RIGHT($A$27,1),4),1,2),0,1),2,0))),BIN2DEC(HEX2BIN(RIGHT($A$27,1),4)))</f>
        <v>-1</v>
      </c>
    </row>
    <row r="28" spans="1:4" x14ac:dyDescent="0.4">
      <c r="A28" s="1" t="s">
        <v>46</v>
      </c>
      <c r="B28" s="3" t="s">
        <v>47</v>
      </c>
    </row>
    <row r="29" spans="1:4" x14ac:dyDescent="0.4">
      <c r="A29" s="1" t="s">
        <v>48</v>
      </c>
      <c r="B29" s="3" t="s">
        <v>49</v>
      </c>
      <c r="C29" s="1">
        <f>(HEX2DEC(A29)*$D$23+$D$25*POWER(10,$D$27))*POWER(10,$C$27)</f>
        <v>0.91100000000000003</v>
      </c>
      <c r="D29" s="3"/>
    </row>
    <row r="30" spans="1:4" x14ac:dyDescent="0.4">
      <c r="A30" s="11">
        <v>62</v>
      </c>
      <c r="B30" s="3" t="s">
        <v>50</v>
      </c>
      <c r="C30" s="1">
        <f>(HEX2DEC(A30)*$D$23+$D$25*POWER(10,$D$27))*POWER(10,$C$27)</f>
        <v>1.2412000000000001</v>
      </c>
    </row>
    <row r="31" spans="1:4" x14ac:dyDescent="0.4">
      <c r="A31" s="1" t="s">
        <v>51</v>
      </c>
      <c r="B31" s="3" t="s">
        <v>52</v>
      </c>
      <c r="C31" s="1">
        <f t="shared" ref="C31:C41" si="0">(HEX2DEC(A31)*$D$23+$D$25*POWER(10,$D$27))*POWER(10,$C$27)</f>
        <v>0.59350000000000003</v>
      </c>
    </row>
    <row r="32" spans="1:4" x14ac:dyDescent="0.4">
      <c r="A32" s="1" t="s">
        <v>53</v>
      </c>
      <c r="B32" s="3" t="s">
        <v>54</v>
      </c>
      <c r="C32" s="1">
        <f t="shared" si="0"/>
        <v>3.2351000000000001</v>
      </c>
    </row>
    <row r="33" spans="1:6" x14ac:dyDescent="0.4">
      <c r="A33" s="1" t="s">
        <v>12</v>
      </c>
      <c r="B33" s="3" t="s">
        <v>55</v>
      </c>
      <c r="C33" s="1">
        <f t="shared" si="0"/>
        <v>-3.4000000000000002E-3</v>
      </c>
      <c r="E33" s="19" t="s">
        <v>78</v>
      </c>
      <c r="F33" s="20"/>
    </row>
    <row r="34" spans="1:6" x14ac:dyDescent="0.4">
      <c r="A34" s="1" t="s">
        <v>56</v>
      </c>
      <c r="B34" s="12" t="s">
        <v>57</v>
      </c>
      <c r="C34" s="13">
        <f t="shared" si="0"/>
        <v>1.6476000000000002</v>
      </c>
      <c r="E34" s="16">
        <v>1.6476000000000002</v>
      </c>
      <c r="F34" s="16" t="str">
        <f>DEC2HEX(($E34/POWER(10,$C$27)-$D$25*POWER(10,$D$27))/$D$23)</f>
        <v>82</v>
      </c>
    </row>
    <row r="35" spans="1:6" x14ac:dyDescent="0.4">
      <c r="A35" s="1" t="s">
        <v>58</v>
      </c>
      <c r="B35" s="12" t="s">
        <v>59</v>
      </c>
      <c r="C35" s="13">
        <f t="shared" si="0"/>
        <v>1.4952000000000001</v>
      </c>
      <c r="E35" s="17">
        <f>C35</f>
        <v>1.4952000000000001</v>
      </c>
      <c r="F35" s="16" t="str">
        <f t="shared" ref="F35:F39" si="1">DEC2HEX(($E35/POWER(10,$C$27)-$D$25*POWER(10,$D$27))/$D$23)</f>
        <v>76</v>
      </c>
    </row>
    <row r="36" spans="1:6" x14ac:dyDescent="0.4">
      <c r="A36" s="1" t="s">
        <v>60</v>
      </c>
      <c r="B36" s="12" t="s">
        <v>61</v>
      </c>
      <c r="C36" s="13">
        <f t="shared" si="0"/>
        <v>1.2793000000000001</v>
      </c>
      <c r="E36" s="17">
        <f t="shared" ref="E36:E39" si="2">C36</f>
        <v>1.2793000000000001</v>
      </c>
      <c r="F36" s="16" t="str">
        <f t="shared" si="1"/>
        <v>65</v>
      </c>
    </row>
    <row r="37" spans="1:6" x14ac:dyDescent="0.4">
      <c r="A37" s="1" t="s">
        <v>62</v>
      </c>
      <c r="B37" s="12" t="s">
        <v>63</v>
      </c>
      <c r="C37" s="13">
        <f t="shared" si="0"/>
        <v>0.3014</v>
      </c>
      <c r="E37" s="17">
        <f t="shared" si="2"/>
        <v>0.3014</v>
      </c>
      <c r="F37" s="16" t="str">
        <f t="shared" si="1"/>
        <v>18</v>
      </c>
    </row>
    <row r="38" spans="1:6" x14ac:dyDescent="0.4">
      <c r="A38" s="1" t="s">
        <v>64</v>
      </c>
      <c r="B38" s="12" t="s">
        <v>65</v>
      </c>
      <c r="C38" s="13">
        <f t="shared" si="0"/>
        <v>0.33950000000000002</v>
      </c>
      <c r="E38" s="17">
        <f t="shared" si="2"/>
        <v>0.33950000000000002</v>
      </c>
      <c r="F38" s="16" t="str">
        <f t="shared" si="1"/>
        <v>1B</v>
      </c>
    </row>
    <row r="39" spans="1:6" x14ac:dyDescent="0.4">
      <c r="A39" s="1" t="s">
        <v>66</v>
      </c>
      <c r="B39" s="12" t="s">
        <v>67</v>
      </c>
      <c r="C39" s="13">
        <f t="shared" si="0"/>
        <v>0.58079999999999998</v>
      </c>
      <c r="E39" s="17">
        <f t="shared" si="2"/>
        <v>0.58079999999999998</v>
      </c>
      <c r="F39" s="16" t="str">
        <f t="shared" si="1"/>
        <v>2E</v>
      </c>
    </row>
    <row r="40" spans="1:6" x14ac:dyDescent="0.4">
      <c r="A40" s="1" t="s">
        <v>6</v>
      </c>
      <c r="B40" s="3" t="s">
        <v>68</v>
      </c>
      <c r="C40" s="1">
        <f t="shared" si="0"/>
        <v>9.300000000000001E-3</v>
      </c>
    </row>
    <row r="41" spans="1:6" x14ac:dyDescent="0.4">
      <c r="A41" s="1" t="s">
        <v>6</v>
      </c>
      <c r="B41" s="3" t="s">
        <v>69</v>
      </c>
      <c r="C41" s="1">
        <f t="shared" si="0"/>
        <v>9.300000000000001E-3</v>
      </c>
    </row>
    <row r="42" spans="1:6" x14ac:dyDescent="0.4">
      <c r="A42" s="1" t="s">
        <v>12</v>
      </c>
      <c r="B42" s="3" t="s">
        <v>70</v>
      </c>
    </row>
    <row r="43" spans="1:6" x14ac:dyDescent="0.4">
      <c r="A43" s="1" t="s">
        <v>12</v>
      </c>
      <c r="B43" s="3" t="s">
        <v>70</v>
      </c>
    </row>
    <row r="44" spans="1:6" x14ac:dyDescent="0.4">
      <c r="A44" s="1" t="s">
        <v>12</v>
      </c>
      <c r="B44" s="3" t="s">
        <v>71</v>
      </c>
    </row>
    <row r="45" spans="1:6" x14ac:dyDescent="0.4">
      <c r="A45" s="1" t="s">
        <v>72</v>
      </c>
      <c r="B45" s="3" t="s">
        <v>73</v>
      </c>
    </row>
    <row r="46" spans="1:6" x14ac:dyDescent="0.4">
      <c r="A46" s="1" t="s">
        <v>74</v>
      </c>
      <c r="B46" s="3" t="s">
        <v>75</v>
      </c>
    </row>
    <row r="47" spans="1:6" x14ac:dyDescent="0.4">
      <c r="A47" s="3" t="s">
        <v>76</v>
      </c>
    </row>
  </sheetData>
  <mergeCells count="2">
    <mergeCell ref="C2:E5"/>
    <mergeCell ref="E33:F33"/>
  </mergeCells>
  <phoneticPr fontId="1" type="noConversion"/>
  <conditionalFormatting sqref="C21">
    <cfRule type="containsText" dxfId="0" priority="1" operator="containsText" text="Linear">
      <formula>NOT(ISERROR(SEARCH("Linear",C21)))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F1EB0-92FB-4B05-92E2-BC688DC2DA89}">
  <dimension ref="A1"/>
  <sheetViews>
    <sheetView zoomScaleNormal="100" workbookViewId="0"/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79C27F32E9F42AA2648D3332DE885" ma:contentTypeVersion="2" ma:contentTypeDescription="Create a new document." ma:contentTypeScope="" ma:versionID="4e357650338f3bfa09b6508a070814e9">
  <xsd:schema xmlns:xsd="http://www.w3.org/2001/XMLSchema" xmlns:xs="http://www.w3.org/2001/XMLSchema" xmlns:p="http://schemas.microsoft.com/office/2006/metadata/properties" xmlns:ns3="71835c08-b8fa-423e-87e3-16074a2a1738" targetNamespace="http://schemas.microsoft.com/office/2006/metadata/properties" ma:root="true" ma:fieldsID="c15c7f21b84e640b6f3d7854c47fc888" ns3:_="">
    <xsd:import namespace="71835c08-b8fa-423e-87e3-16074a2a17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35c08-b8fa-423e-87e3-16074a2a17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9DF3B1-8347-4DCE-B253-BDBB13AC3745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71835c08-b8fa-423e-87e3-16074a2a1738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FCAC639-5660-402A-9155-ACE8EB2207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56C059-3DD2-4D21-A6A4-F474E0A487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35c08-b8fa-423e-87e3-16074a2a17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 Formula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Tsao - TW (HW 2)</dc:creator>
  <cp:lastModifiedBy>Max Tsao - TW (HW 2)</cp:lastModifiedBy>
  <dcterms:created xsi:type="dcterms:W3CDTF">2021-11-30T09:00:46Z</dcterms:created>
  <dcterms:modified xsi:type="dcterms:W3CDTF">2022-03-17T02:30:28Z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0x01010049079C27F32E9F42AA2648D3332DE885</vt:lpwstr>
  </property>
</Properties>
</file>