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6.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omments7.xml" ContentType="application/vnd.openxmlformats-officedocument.spreadsheetml.comments+xml"/>
  <Override PartName="/xl/drawings/drawing16.xml" ContentType="application/vnd.openxmlformats-officedocument.drawing+xml"/>
  <Override PartName="/xl/comments8.xml" ContentType="application/vnd.openxmlformats-officedocument.spreadsheetml.comments+xml"/>
  <Override PartName="/xl/drawings/drawing17.xml" ContentType="application/vnd.openxmlformats-officedocument.drawing+xml"/>
  <Override PartName="/xl/comments9.xml" ContentType="application/vnd.openxmlformats-officedocument.spreadsheetml.comments+xml"/>
  <Override PartName="/xl/drawings/drawing18.xml" ContentType="application/vnd.openxmlformats-officedocument.drawing+xml"/>
  <Override PartName="/xl/drawings/drawing19.xml" ContentType="application/vnd.openxmlformats-officedocument.drawing+xml"/>
  <Override PartName="/xl/comments10.xml" ContentType="application/vnd.openxmlformats-officedocument.spreadsheetml.comments+xml"/>
  <Override PartName="/xl/drawings/drawing20.xml" ContentType="application/vnd.openxmlformats-officedocument.drawing+xml"/>
  <Override PartName="/xl/comments11.xml" ContentType="application/vnd.openxmlformats-officedocument.spreadsheetml.comments+xml"/>
  <Override PartName="/xl/drawings/drawing21.xml" ContentType="application/vnd.openxmlformats-officedocument.drawing+xml"/>
  <Override PartName="/xl/comments12.xml" ContentType="application/vnd.openxmlformats-officedocument.spreadsheetml.comments+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xt\Desktop\Project\doc\"/>
    </mc:Choice>
  </mc:AlternateContent>
  <xr:revisionPtr revIDLastSave="0" documentId="13_ncr:1_{A7C52CF0-57B4-43BD-90AC-ED07B73FCC5B}" xr6:coauthVersionLast="47" xr6:coauthVersionMax="47" xr10:uidLastSave="{00000000-0000-0000-0000-000000000000}"/>
  <bookViews>
    <workbookView xWindow="28680" yWindow="-120" windowWidth="29040" windowHeight="15840" firstSheet="13" activeTab="22" xr2:uid="{00000000-000D-0000-FFFF-FFFF00000000}"/>
  </bookViews>
  <sheets>
    <sheet name="sdr vcpu1" sheetId="1" r:id="rId1"/>
    <sheet name="CPU TEMP" sheetId="5" r:id="rId2"/>
    <sheet name="compare other" sheetId="7" r:id="rId3"/>
    <sheet name="CPU TEMP (SSG)" sheetId="6" r:id="rId4"/>
    <sheet name="SOCRUN" sheetId="3" r:id="rId5"/>
    <sheet name="SOCDUAL" sheetId="4" r:id="rId6"/>
    <sheet name="sdr all" sheetId="2" r:id="rId7"/>
    <sheet name="cpu threshold" sheetId="8" r:id="rId8"/>
    <sheet name="sol test" sheetId="9" r:id="rId9"/>
    <sheet name="temperature sensor" sheetId="10" r:id="rId10"/>
    <sheet name="Inlet Temp" sheetId="23" r:id="rId11"/>
    <sheet name=" M.2 channel " sheetId="11" r:id="rId12"/>
    <sheet name="NVME" sheetId="12" r:id="rId13"/>
    <sheet name="sdr repo" sheetId="13" r:id="rId14"/>
    <sheet name="heatbeatled" sheetId="14" r:id="rId15"/>
    <sheet name="5VSB(OA1)" sheetId="16" r:id="rId16"/>
    <sheet name="5VSB (OA6)" sheetId="17" r:id="rId17"/>
    <sheet name="5VSB (SSW) (2)" sheetId="19" r:id="rId18"/>
    <sheet name="5VSB-Sum" sheetId="18" r:id="rId19"/>
    <sheet name="1.2VBMC(OA1) " sheetId="20" r:id="rId20"/>
    <sheet name="1.2VBMC(OA6)" sheetId="21" r:id="rId21"/>
    <sheet name="VBAT" sheetId="22" r:id="rId22"/>
    <sheet name="FAN1" sheetId="24" r:id="rId2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 i="24" l="1"/>
  <c r="H13" i="24" s="1"/>
  <c r="G14" i="24"/>
  <c r="H14" i="24" s="1"/>
  <c r="G15" i="24"/>
  <c r="H15" i="24" s="1"/>
  <c r="G16" i="24"/>
  <c r="H16" i="24"/>
  <c r="G17" i="24"/>
  <c r="H17" i="24" s="1"/>
  <c r="G18" i="24"/>
  <c r="H18" i="24" s="1"/>
  <c r="G19" i="24"/>
  <c r="H19" i="24" s="1"/>
  <c r="G20" i="24"/>
  <c r="H20" i="24"/>
  <c r="G21" i="24"/>
  <c r="H21" i="24" s="1"/>
  <c r="G22" i="24"/>
  <c r="H22" i="24" s="1"/>
  <c r="G23" i="24"/>
  <c r="H23" i="24" s="1"/>
  <c r="G24" i="24"/>
  <c r="H24" i="24" s="1"/>
  <c r="H12" i="24"/>
  <c r="G12" i="24"/>
  <c r="C32" i="23"/>
  <c r="C33" i="23"/>
  <c r="C31" i="23"/>
  <c r="A52" i="23"/>
  <c r="A51" i="23"/>
  <c r="C50" i="23"/>
  <c r="C49" i="23"/>
  <c r="C41" i="23"/>
  <c r="D41" i="23" s="1"/>
  <c r="C40" i="23"/>
  <c r="D40" i="23" s="1"/>
  <c r="C39" i="23"/>
  <c r="D39" i="23" s="1"/>
  <c r="C38" i="23"/>
  <c r="D38" i="23" s="1"/>
  <c r="C37" i="23"/>
  <c r="D37" i="23" s="1"/>
  <c r="C36" i="23"/>
  <c r="D36" i="23" s="1"/>
  <c r="C35" i="23"/>
  <c r="D35" i="23" s="1"/>
  <c r="C34" i="23"/>
  <c r="D34" i="23" s="1"/>
  <c r="C30" i="23"/>
  <c r="D30" i="23" s="1"/>
  <c r="C29" i="23"/>
  <c r="G29" i="23" s="1"/>
  <c r="C25" i="22"/>
  <c r="D25" i="22" s="1"/>
  <c r="G25" i="22" s="1"/>
  <c r="C24" i="22"/>
  <c r="D24" i="22" s="1"/>
  <c r="G24" i="22" s="1"/>
  <c r="C23" i="22"/>
  <c r="D23" i="22" s="1"/>
  <c r="G23" i="22" s="1"/>
  <c r="C22" i="22"/>
  <c r="D22" i="22" s="1"/>
  <c r="G22" i="22" s="1"/>
  <c r="C21" i="22"/>
  <c r="D21" i="22" s="1"/>
  <c r="G21" i="22" s="1"/>
  <c r="C20" i="22"/>
  <c r="D20" i="22" s="1"/>
  <c r="G20" i="22" s="1"/>
  <c r="C19" i="22"/>
  <c r="D19" i="22" s="1"/>
  <c r="G19" i="22" s="1"/>
  <c r="C18" i="22"/>
  <c r="D18" i="22" s="1"/>
  <c r="G18" i="22" s="1"/>
  <c r="C17" i="22"/>
  <c r="D17" i="22" s="1"/>
  <c r="G17" i="22" s="1"/>
  <c r="C16" i="22"/>
  <c r="D16" i="22" s="1"/>
  <c r="G16" i="22" s="1"/>
  <c r="C15" i="22"/>
  <c r="D15" i="22" s="1"/>
  <c r="G15" i="22" s="1"/>
  <c r="C14" i="22"/>
  <c r="D14" i="22" s="1"/>
  <c r="G14" i="22" s="1"/>
  <c r="C13" i="22"/>
  <c r="G13" i="22" s="1"/>
  <c r="F12" i="22"/>
  <c r="F11" i="22"/>
  <c r="F10" i="22"/>
  <c r="F9" i="22"/>
  <c r="F8" i="22"/>
  <c r="F7" i="22"/>
  <c r="F6" i="22"/>
  <c r="C13" i="20"/>
  <c r="G13" i="20" s="1"/>
  <c r="J11" i="21"/>
  <c r="D15" i="21"/>
  <c r="D16" i="21"/>
  <c r="D17" i="21"/>
  <c r="D18" i="21"/>
  <c r="D19" i="21"/>
  <c r="D20" i="21"/>
  <c r="D21" i="21"/>
  <c r="D22" i="21"/>
  <c r="D23" i="21"/>
  <c r="D24" i="21"/>
  <c r="D25" i="21"/>
  <c r="C13" i="21"/>
  <c r="G13" i="21" s="1"/>
  <c r="D14" i="21"/>
  <c r="C25" i="21"/>
  <c r="C24" i="21"/>
  <c r="C23" i="21"/>
  <c r="C22" i="21"/>
  <c r="C21" i="21"/>
  <c r="C20" i="21"/>
  <c r="C19" i="21"/>
  <c r="C18" i="21"/>
  <c r="C17" i="21"/>
  <c r="C16" i="21"/>
  <c r="C15" i="21"/>
  <c r="C14" i="21"/>
  <c r="F12" i="21"/>
  <c r="F11" i="21"/>
  <c r="F10" i="21"/>
  <c r="F9" i="21"/>
  <c r="F8" i="21"/>
  <c r="F7" i="21"/>
  <c r="F6" i="21"/>
  <c r="D15" i="20"/>
  <c r="D17" i="20"/>
  <c r="D21" i="20"/>
  <c r="D23" i="20"/>
  <c r="D25" i="20"/>
  <c r="C25" i="20"/>
  <c r="C24" i="20"/>
  <c r="D24" i="20" s="1"/>
  <c r="C23" i="20"/>
  <c r="C22" i="20"/>
  <c r="D22" i="20" s="1"/>
  <c r="C21" i="20"/>
  <c r="C20" i="20"/>
  <c r="D20" i="20" s="1"/>
  <c r="C19" i="20"/>
  <c r="D19" i="20" s="1"/>
  <c r="C18" i="20"/>
  <c r="D18" i="20" s="1"/>
  <c r="C17" i="20"/>
  <c r="C16" i="20"/>
  <c r="D16" i="20" s="1"/>
  <c r="C15" i="20"/>
  <c r="C14" i="20"/>
  <c r="D14" i="20" s="1"/>
  <c r="F12" i="20"/>
  <c r="F11" i="20"/>
  <c r="F10" i="20"/>
  <c r="F9" i="20"/>
  <c r="F8" i="20"/>
  <c r="F7" i="20"/>
  <c r="F6" i="20"/>
  <c r="G13" i="17" l="1"/>
  <c r="C13" i="17"/>
  <c r="C13" i="19"/>
  <c r="G13" i="19" s="1"/>
  <c r="C25" i="19"/>
  <c r="D25" i="19" s="1"/>
  <c r="C24" i="19"/>
  <c r="D24" i="19" s="1"/>
  <c r="C23" i="19"/>
  <c r="D23" i="19" s="1"/>
  <c r="C22" i="19"/>
  <c r="D22" i="19" s="1"/>
  <c r="C21" i="19"/>
  <c r="D21" i="19" s="1"/>
  <c r="C20" i="19"/>
  <c r="D20" i="19" s="1"/>
  <c r="C19" i="19"/>
  <c r="D19" i="19" s="1"/>
  <c r="C18" i="19"/>
  <c r="D18" i="19" s="1"/>
  <c r="C17" i="19"/>
  <c r="D17" i="19" s="1"/>
  <c r="C16" i="19"/>
  <c r="D16" i="19" s="1"/>
  <c r="C15" i="19"/>
  <c r="D15" i="19" s="1"/>
  <c r="C14" i="19"/>
  <c r="D14" i="19" s="1"/>
  <c r="F12" i="19"/>
  <c r="F11" i="19"/>
  <c r="F10" i="19"/>
  <c r="F9" i="19"/>
  <c r="F8" i="19"/>
  <c r="F7" i="19"/>
  <c r="F6" i="19"/>
  <c r="C13" i="16"/>
  <c r="I13" i="16" s="1"/>
  <c r="J13" i="16" s="1"/>
  <c r="K13" i="16" s="1"/>
  <c r="J12" i="17"/>
  <c r="I12" i="17"/>
  <c r="J12" i="16"/>
  <c r="I12" i="16"/>
  <c r="D15" i="16"/>
  <c r="D16" i="16"/>
  <c r="D17" i="16"/>
  <c r="D18" i="16"/>
  <c r="D19" i="16"/>
  <c r="D20" i="16"/>
  <c r="D21" i="16"/>
  <c r="D22" i="16"/>
  <c r="D23" i="16"/>
  <c r="D24" i="16"/>
  <c r="D25" i="16"/>
  <c r="D14" i="16"/>
  <c r="D18" i="17"/>
  <c r="D19" i="17"/>
  <c r="D20" i="17"/>
  <c r="D21" i="17"/>
  <c r="D22" i="17"/>
  <c r="D23" i="17"/>
  <c r="D24" i="17"/>
  <c r="D25" i="17"/>
  <c r="D15" i="17"/>
  <c r="D16" i="17"/>
  <c r="D17" i="17"/>
  <c r="D14" i="17"/>
  <c r="C25" i="17"/>
  <c r="C24" i="17"/>
  <c r="C23" i="17"/>
  <c r="C22" i="17"/>
  <c r="C21" i="17"/>
  <c r="C20" i="17"/>
  <c r="C19" i="17"/>
  <c r="C18" i="17"/>
  <c r="C17" i="17"/>
  <c r="C16" i="17"/>
  <c r="C15" i="17"/>
  <c r="C14" i="17"/>
  <c r="F12" i="17"/>
  <c r="F11" i="17"/>
  <c r="F10" i="17"/>
  <c r="F9" i="17"/>
  <c r="F8" i="17"/>
  <c r="F7" i="17"/>
  <c r="F6" i="17"/>
  <c r="F7" i="16"/>
  <c r="F8" i="16"/>
  <c r="F9" i="16"/>
  <c r="F10" i="16"/>
  <c r="F11" i="16"/>
  <c r="F12" i="16"/>
  <c r="F6" i="16"/>
  <c r="C25" i="16"/>
  <c r="C24" i="16"/>
  <c r="C23" i="16"/>
  <c r="C22" i="16"/>
  <c r="C21" i="16"/>
  <c r="C20" i="16"/>
  <c r="C19" i="16"/>
  <c r="C18" i="16"/>
  <c r="C17" i="16"/>
  <c r="C16" i="16"/>
  <c r="C15" i="16"/>
  <c r="C14" i="16"/>
  <c r="D50" i="10"/>
  <c r="C50" i="10"/>
  <c r="B50" i="10"/>
  <c r="G52" i="10"/>
  <c r="H50" i="10"/>
  <c r="H51" i="10"/>
  <c r="F51" i="10"/>
  <c r="F50" i="10"/>
  <c r="H49" i="10"/>
  <c r="H48" i="10"/>
  <c r="F49" i="10"/>
  <c r="F48" i="10"/>
  <c r="A52" i="6"/>
  <c r="A51" i="6"/>
  <c r="C50" i="6"/>
  <c r="C49" i="6"/>
  <c r="D41" i="6"/>
  <c r="C41" i="6"/>
  <c r="C40" i="6"/>
  <c r="D40" i="6" s="1"/>
  <c r="C39" i="6"/>
  <c r="D39" i="6" s="1"/>
  <c r="C38" i="6"/>
  <c r="D38" i="6" s="1"/>
  <c r="D37" i="6"/>
  <c r="C37" i="6"/>
  <c r="C36" i="6"/>
  <c r="D36" i="6" s="1"/>
  <c r="C35" i="6"/>
  <c r="D35" i="6" s="1"/>
  <c r="C34" i="6"/>
  <c r="D34" i="6" s="1"/>
  <c r="D33" i="6"/>
  <c r="C33" i="6"/>
  <c r="D32" i="6"/>
  <c r="C32" i="6"/>
  <c r="D31" i="6"/>
  <c r="C31" i="6"/>
  <c r="C30" i="6"/>
  <c r="D30" i="6" s="1"/>
  <c r="G29" i="6"/>
  <c r="C29" i="6"/>
  <c r="D41" i="1"/>
  <c r="D40" i="1"/>
  <c r="D39" i="1"/>
  <c r="D36" i="1"/>
  <c r="D33" i="1"/>
  <c r="D32" i="1"/>
  <c r="D31" i="1"/>
  <c r="D30" i="1"/>
  <c r="G29" i="1"/>
  <c r="C41" i="1"/>
  <c r="C40" i="1"/>
  <c r="C39" i="1"/>
  <c r="C38" i="1"/>
  <c r="D38" i="1" s="1"/>
  <c r="C37" i="1"/>
  <c r="D37" i="1" s="1"/>
  <c r="C36" i="1"/>
  <c r="C35" i="1"/>
  <c r="D35" i="1" s="1"/>
  <c r="C34" i="1"/>
  <c r="D34" i="1" s="1"/>
  <c r="C33" i="1"/>
  <c r="C32" i="1"/>
  <c r="C31" i="1"/>
  <c r="C30" i="1"/>
  <c r="C29" i="1"/>
  <c r="C52" i="1"/>
  <c r="A52" i="1" s="1"/>
  <c r="C51" i="1"/>
  <c r="A51" i="1"/>
  <c r="C50" i="1"/>
  <c r="A50" i="1"/>
  <c r="C49" i="1"/>
  <c r="A49" i="1" s="1"/>
  <c r="C50" i="5"/>
  <c r="C49" i="5"/>
  <c r="D41" i="5"/>
  <c r="D40" i="5"/>
  <c r="D39" i="5"/>
  <c r="D38" i="5"/>
  <c r="D37" i="5"/>
  <c r="D36" i="5"/>
  <c r="D35" i="5"/>
  <c r="D34" i="5"/>
  <c r="D33" i="5"/>
  <c r="D32" i="5"/>
  <c r="D31" i="5"/>
  <c r="D30" i="5"/>
  <c r="G29" i="5"/>
  <c r="A52" i="5"/>
  <c r="A51" i="5"/>
  <c r="C41" i="5"/>
  <c r="C40" i="5"/>
  <c r="C39" i="5"/>
  <c r="C38" i="5"/>
  <c r="C37" i="5"/>
  <c r="C36" i="5"/>
  <c r="C35" i="5"/>
  <c r="C34" i="5"/>
  <c r="C33" i="5"/>
  <c r="C32" i="5"/>
  <c r="C31" i="5"/>
  <c r="C30" i="5"/>
  <c r="C29" i="5"/>
  <c r="C52" i="4"/>
  <c r="C51" i="4"/>
  <c r="C50" i="4"/>
  <c r="C49" i="4"/>
  <c r="C52" i="3"/>
  <c r="C51" i="3"/>
  <c r="A51" i="3" s="1"/>
  <c r="C50" i="3"/>
  <c r="A50" i="3" s="1"/>
  <c r="C49" i="3"/>
  <c r="A49" i="3" s="1"/>
  <c r="A52" i="4"/>
  <c r="A51" i="4"/>
  <c r="A50" i="4"/>
  <c r="A49" i="4"/>
  <c r="D31" i="4"/>
  <c r="D32" i="4"/>
  <c r="D33" i="4"/>
  <c r="D36" i="4"/>
  <c r="D39" i="4"/>
  <c r="D40" i="4"/>
  <c r="D41" i="4"/>
  <c r="C41" i="4"/>
  <c r="C40" i="4"/>
  <c r="C39" i="4"/>
  <c r="C38" i="4"/>
  <c r="D38" i="4" s="1"/>
  <c r="C37" i="4"/>
  <c r="D37" i="4" s="1"/>
  <c r="C36" i="4"/>
  <c r="C35" i="4"/>
  <c r="D35" i="4" s="1"/>
  <c r="C34" i="4"/>
  <c r="D34" i="4" s="1"/>
  <c r="C33" i="4"/>
  <c r="C32" i="4"/>
  <c r="C31" i="4"/>
  <c r="C30" i="4"/>
  <c r="C29" i="4"/>
  <c r="G29" i="4" s="1"/>
  <c r="A52" i="3"/>
  <c r="C41" i="3"/>
  <c r="D41" i="3" s="1"/>
  <c r="C40" i="3"/>
  <c r="D40" i="3" s="1"/>
  <c r="C39" i="3"/>
  <c r="C38" i="3"/>
  <c r="D38" i="3" s="1"/>
  <c r="C37" i="3"/>
  <c r="D37" i="3" s="1"/>
  <c r="C36" i="3"/>
  <c r="D36" i="3" s="1"/>
  <c r="C35" i="3"/>
  <c r="D35" i="3" s="1"/>
  <c r="C34" i="3"/>
  <c r="D34" i="3" s="1"/>
  <c r="C33" i="3"/>
  <c r="D33" i="3" s="1"/>
  <c r="C32" i="3"/>
  <c r="D32" i="3" s="1"/>
  <c r="C31" i="3"/>
  <c r="D31" i="3" s="1"/>
  <c r="C30" i="3"/>
  <c r="D30" i="3" s="1"/>
  <c r="G29" i="3"/>
  <c r="C29" i="3"/>
  <c r="D30" i="4"/>
  <c r="D39" i="3"/>
  <c r="G13"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Max Tsao - TW (HW 2)</author>
  </authors>
  <commentList>
    <comment ref="D22" authorId="0" shapeId="0" xr:uid="{C12CE9FF-51B8-417C-8417-9D850FFB546E}">
      <text>
        <r>
          <rPr>
            <b/>
            <sz val="9"/>
            <color indexed="81"/>
            <rFont val="Tahoma"/>
            <family val="2"/>
          </rPr>
          <t>signed, 10-bit 2's complement
use online calculator to get decimal value
https://www.omnicalculator.com/math/twos-complement</t>
        </r>
      </text>
    </comment>
    <comment ref="D24" authorId="0" shapeId="0" xr:uid="{69B5EEA9-D07E-4CB0-8E01-05322ABE12AA}">
      <text>
        <r>
          <rPr>
            <b/>
            <sz val="9"/>
            <color indexed="81"/>
            <rFont val="Tahoma"/>
            <family val="2"/>
          </rPr>
          <t>signed, 10-bit 2's complement
use online calculator to get decimal value
https://www.omnicalculator.com/math/twos-complement</t>
        </r>
      </text>
    </comment>
    <comment ref="C30" authorId="0" shapeId="0" xr:uid="{2E20EDF7-DD67-4AA3-B300-DD9943526D4A}">
      <text>
        <r>
          <rPr>
            <b/>
            <sz val="9"/>
            <color indexed="81"/>
            <rFont val="Tahoma"/>
            <family val="2"/>
          </rPr>
          <t>decimal value
from column C30 to C41</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Max Tsao - TW (HW 2)</author>
  </authors>
  <commentList>
    <comment ref="D6" authorId="0" shapeId="0" xr:uid="{ECB2B6E7-E817-4D21-94A4-8489974FEFEA}">
      <text>
        <r>
          <rPr>
            <b/>
            <sz val="9"/>
            <color indexed="81"/>
            <rFont val="Tahoma"/>
            <family val="2"/>
          </rPr>
          <t>signed, 10-bit 2's complement
use online calculator to get decimal value
https://www.omnicalculator.com/math/twos-complement</t>
        </r>
      </text>
    </comment>
    <comment ref="D8" authorId="0" shapeId="0" xr:uid="{B6D58C96-D8E4-4472-BCCC-FE15646D5575}">
      <text>
        <r>
          <rPr>
            <b/>
            <sz val="9"/>
            <color indexed="81"/>
            <rFont val="Tahoma"/>
            <family val="2"/>
          </rPr>
          <t>signed, 10-bit 2's complement
use online calculator to get decimal value
https://www.omnicalculator.com/math/twos-complement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Max Tsao - TW (HW 2)</author>
  </authors>
  <commentList>
    <comment ref="D6" authorId="0" shapeId="0" xr:uid="{C468DCF9-FCD3-4D4E-B6AE-4247C7A44F4A}">
      <text>
        <r>
          <rPr>
            <b/>
            <sz val="9"/>
            <color indexed="81"/>
            <rFont val="Tahoma"/>
            <family val="2"/>
          </rPr>
          <t>signed, 10-bit 2's complement
use online calculator to get decimal value
https://www.omnicalculator.com/math/twos-complement</t>
        </r>
      </text>
    </comment>
    <comment ref="D8" authorId="0" shapeId="0" xr:uid="{E58D3B12-2F5F-4EF1-8B31-A9846E7901F2}">
      <text>
        <r>
          <rPr>
            <b/>
            <sz val="9"/>
            <color indexed="81"/>
            <rFont val="Tahoma"/>
            <family val="2"/>
          </rPr>
          <t>signed, 10-bit 2's complement
use online calculator to get decimal value
https://www.omnicalculator.com/math/twos-complement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Max Tsao - TW (HW 2)</author>
  </authors>
  <commentList>
    <comment ref="D6" authorId="0" shapeId="0" xr:uid="{1434FE13-A218-45BE-BB3F-517D56582C1D}">
      <text>
        <r>
          <rPr>
            <b/>
            <sz val="9"/>
            <color indexed="81"/>
            <rFont val="Tahoma"/>
            <family val="2"/>
          </rPr>
          <t>signed, 10-bit 2's complement
use online calculator to get decimal value
https://www.omnicalculator.com/math/twos-complement</t>
        </r>
      </text>
    </comment>
    <comment ref="D8" authorId="0" shapeId="0" xr:uid="{A2F5C8AD-96AE-49B8-9C3F-6CBC389423B5}">
      <text>
        <r>
          <rPr>
            <b/>
            <sz val="9"/>
            <color indexed="81"/>
            <rFont val="Tahoma"/>
            <family val="2"/>
          </rPr>
          <t>signed, 10-bit 2's complement
use online calculator to get decimal value
https://www.omnicalculator.com/math/twos-complement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Max Tsao - TW (HW 2)</author>
  </authors>
  <commentList>
    <comment ref="D22" authorId="0" shapeId="0" xr:uid="{298562D9-8765-4B3E-B13C-2EB85527DDC0}">
      <text>
        <r>
          <rPr>
            <b/>
            <sz val="9"/>
            <color indexed="81"/>
            <rFont val="Tahoma"/>
            <family val="2"/>
          </rPr>
          <t>signed, 10-bit 2's complement
use online calculator to get decimal value
https://www.omnicalculator.com/math/twos-complement</t>
        </r>
      </text>
    </comment>
    <comment ref="D24" authorId="0" shapeId="0" xr:uid="{899067F8-36D2-4EAA-B68E-9258E39D4375}">
      <text>
        <r>
          <rPr>
            <b/>
            <sz val="9"/>
            <color indexed="81"/>
            <rFont val="Tahoma"/>
            <family val="2"/>
          </rPr>
          <t>signed, 10-bit 2's complement
use online calculator to get decimal value
https://www.omnicalculator.com/math/twos-complement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Max Tsao - TW (HW 2)</author>
  </authors>
  <commentList>
    <comment ref="D22" authorId="0" shapeId="0" xr:uid="{69EB2A08-DEFC-4A3B-9725-363F55F11EBC}">
      <text>
        <r>
          <rPr>
            <b/>
            <sz val="9"/>
            <color indexed="81"/>
            <rFont val="Tahoma"/>
            <family val="2"/>
          </rPr>
          <t>signed, 10-bit 2's complement
use online calculator to get decimal value
https://www.omnicalculator.com/math/twos-complement</t>
        </r>
      </text>
    </comment>
    <comment ref="D24" authorId="0" shapeId="0" xr:uid="{C8EE01F0-6020-4187-9675-44E8E91C44B8}">
      <text>
        <r>
          <rPr>
            <b/>
            <sz val="9"/>
            <color indexed="81"/>
            <rFont val="Tahoma"/>
            <family val="2"/>
          </rPr>
          <t>signed, 10-bit 2's complement
use online calculator to get decimal value
https://www.omnicalculator.com/math/twos-complement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Max Tsao - TW (HW 2)</author>
  </authors>
  <commentList>
    <comment ref="D22" authorId="0" shapeId="0" xr:uid="{A9338630-CF95-488F-8DF4-77EAF29D36DB}">
      <text>
        <r>
          <rPr>
            <b/>
            <sz val="9"/>
            <color indexed="81"/>
            <rFont val="Tahoma"/>
            <family val="2"/>
          </rPr>
          <t>signed, 10-bit 2's complement
use online calculator to get decimal value
https://www.omnicalculator.com/math/twos-complement</t>
        </r>
      </text>
    </comment>
    <comment ref="D24" authorId="0" shapeId="0" xr:uid="{6B850679-31AC-4E4D-B6DA-5A8A4A2CF4D3}">
      <text>
        <r>
          <rPr>
            <b/>
            <sz val="9"/>
            <color indexed="81"/>
            <rFont val="Tahoma"/>
            <family val="2"/>
          </rPr>
          <t>signed, 10-bit 2's complement
use online calculator to get decimal value
https://www.omnicalculator.com/math/twos-complement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Max Tsao - TW (HW 2)</author>
  </authors>
  <commentList>
    <comment ref="D22" authorId="0" shapeId="0" xr:uid="{58B498A8-F6EC-4A5B-B687-B0B49854AF34}">
      <text>
        <r>
          <rPr>
            <b/>
            <sz val="9"/>
            <color indexed="81"/>
            <rFont val="Tahoma"/>
            <family val="2"/>
          </rPr>
          <t>signed, 10-bit 2's complement
use online calculator to get decimal value
https://www.omnicalculator.com/math/twos-complement</t>
        </r>
      </text>
    </comment>
    <comment ref="D24" authorId="0" shapeId="0" xr:uid="{5B35CAE8-BA6D-4315-BD5E-0BD6901D14AC}">
      <text>
        <r>
          <rPr>
            <b/>
            <sz val="9"/>
            <color indexed="81"/>
            <rFont val="Tahoma"/>
            <family val="2"/>
          </rPr>
          <t>signed, 10-bit 2's complement
use online calculator to get decimal value
https://www.omnicalculator.com/math/twos-complement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Max Tsao - TW (HW 2)</author>
  </authors>
  <commentList>
    <comment ref="D22" authorId="0" shapeId="0" xr:uid="{773A38CA-1F14-4E5F-933C-B4348B762CDD}">
      <text>
        <r>
          <rPr>
            <b/>
            <sz val="9"/>
            <color indexed="81"/>
            <rFont val="Tahoma"/>
            <family val="2"/>
          </rPr>
          <t>signed, 10-bit 2's complement
use online calculator to get decimal value
https://www.omnicalculator.com/math/twos-complement</t>
        </r>
      </text>
    </comment>
    <comment ref="D24" authorId="0" shapeId="0" xr:uid="{3DC59B8A-1A1A-40F2-959F-E3D1C96B56F7}">
      <text>
        <r>
          <rPr>
            <b/>
            <sz val="9"/>
            <color indexed="81"/>
            <rFont val="Tahoma"/>
            <family val="2"/>
          </rPr>
          <t>signed, 10-bit 2's complement
use online calculator to get decimal value
https://www.omnicalculator.com/math/twos-complement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Max Tsao - TW (HW 2)</author>
  </authors>
  <commentList>
    <comment ref="D6" authorId="0" shapeId="0" xr:uid="{DBFA6007-7DA6-4CC5-AC23-3AD5AA9B0D6E}">
      <text>
        <r>
          <rPr>
            <b/>
            <sz val="9"/>
            <color indexed="81"/>
            <rFont val="Tahoma"/>
            <family val="2"/>
          </rPr>
          <t>signed, 10-bit 2's complement
use online calculator to get decimal value
https://www.omnicalculator.com/math/twos-complement</t>
        </r>
      </text>
    </comment>
    <comment ref="D8" authorId="0" shapeId="0" xr:uid="{FFA90D30-5D32-4DB7-9DFA-42478BF41523}">
      <text>
        <r>
          <rPr>
            <b/>
            <sz val="9"/>
            <color indexed="81"/>
            <rFont val="Tahoma"/>
            <family val="2"/>
          </rPr>
          <t>signed, 10-bit 2's complement
use online calculator to get decimal value
https://www.omnicalculator.com/math/twos-complement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Max Tsao - TW (HW 2)</author>
  </authors>
  <commentList>
    <comment ref="D6" authorId="0" shapeId="0" xr:uid="{570FD315-A42C-458D-883A-596A00FDD369}">
      <text>
        <r>
          <rPr>
            <b/>
            <sz val="9"/>
            <color indexed="81"/>
            <rFont val="Tahoma"/>
            <family val="2"/>
          </rPr>
          <t>signed, 10-bit 2's complement
use online calculator to get decimal value
https://www.omnicalculator.com/math/twos-complement</t>
        </r>
      </text>
    </comment>
    <comment ref="D8" authorId="0" shapeId="0" xr:uid="{439B3001-70D6-487E-B588-318BAB83652A}">
      <text>
        <r>
          <rPr>
            <b/>
            <sz val="9"/>
            <color indexed="81"/>
            <rFont val="Tahoma"/>
            <family val="2"/>
          </rPr>
          <t>signed, 10-bit 2's complement
use online calculator to get decimal value
https://www.omnicalculator.com/math/twos-complement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Max Tsao - TW (HW 2)</author>
  </authors>
  <commentList>
    <comment ref="D6" authorId="0" shapeId="0" xr:uid="{9E62A89F-B577-45BE-8CF7-79147E61DC9E}">
      <text>
        <r>
          <rPr>
            <b/>
            <sz val="9"/>
            <color indexed="81"/>
            <rFont val="Tahoma"/>
            <family val="2"/>
          </rPr>
          <t>signed, 10-bit 2's complement
use online calculator to get decimal value
https://www.omnicalculator.com/math/twos-complement</t>
        </r>
      </text>
    </comment>
    <comment ref="D8" authorId="0" shapeId="0" xr:uid="{9D7372BC-0CC2-474A-9D69-FE66610E18DA}">
      <text>
        <r>
          <rPr>
            <b/>
            <sz val="9"/>
            <color indexed="81"/>
            <rFont val="Tahoma"/>
            <family val="2"/>
          </rPr>
          <t>signed, 10-bit 2's complement
use online calculator to get decimal value
https://www.omnicalculator.com/math/twos-complement</t>
        </r>
      </text>
    </comment>
  </commentList>
</comments>
</file>

<file path=xl/sharedStrings.xml><?xml version="1.0" encoding="utf-8"?>
<sst xmlns="http://schemas.openxmlformats.org/spreadsheetml/2006/main" count="2530" uniqueCount="725">
  <si>
    <t>Record_Start</t>
  </si>
  <si>
    <t>SDR record ID</t>
  </si>
  <si>
    <t>SDR version always 51h</t>
  </si>
  <si>
    <t>record type, 01: full sensor record</t>
  </si>
  <si>
    <t>record length</t>
  </si>
  <si>
    <t>sensor owner ID</t>
  </si>
  <si>
    <t>sensor owner LUN</t>
  </si>
  <si>
    <t>sensor number</t>
  </si>
  <si>
    <t>Entity ID</t>
  </si>
  <si>
    <t>entity Instance</t>
  </si>
  <si>
    <t>Sensor Initialization, a bit map</t>
  </si>
  <si>
    <t>sensor capability</t>
  </si>
  <si>
    <t>sensor type, 02h: voltage type</t>
  </si>
  <si>
    <t>Assertion event mask</t>
  </si>
  <si>
    <t>deassertion event mask</t>
  </si>
  <si>
    <t>discrete reading mask</t>
  </si>
  <si>
    <t>sensor unit1, sensor value, 00: unsgined</t>
  </si>
  <si>
    <t>sensor unit2, unit type code</t>
  </si>
  <si>
    <t>sensor unit3, usually unused</t>
  </si>
  <si>
    <t>Linearization</t>
  </si>
  <si>
    <t>M</t>
  </si>
  <si>
    <t>M, Tolerance</t>
  </si>
  <si>
    <t>B</t>
  </si>
  <si>
    <t>B, Accuracy</t>
  </si>
  <si>
    <t>Accuracy exp</t>
  </si>
  <si>
    <t>R exp, B exp</t>
  </si>
  <si>
    <t>Analog characateristic flags</t>
  </si>
  <si>
    <t>Nominal Reading</t>
  </si>
  <si>
    <t>Norminal Maximum</t>
  </si>
  <si>
    <t>Norminal Minimum</t>
  </si>
  <si>
    <t>sensor maximum reading</t>
  </si>
  <si>
    <t>sensor minimum reading</t>
  </si>
  <si>
    <t>upper non-recoverable threshold</t>
  </si>
  <si>
    <t>upper critical threshold</t>
  </si>
  <si>
    <t>upper non-critical threshold</t>
  </si>
  <si>
    <t>Lower non-recoverable threshold</t>
  </si>
  <si>
    <t>Lower critical threshold</t>
  </si>
  <si>
    <t>Lower non-critical thrshold</t>
  </si>
  <si>
    <t>Positive-going threshold hysteresis value</t>
  </si>
  <si>
    <t>Negative-going threshold hysteresis value</t>
  </si>
  <si>
    <t>reserved</t>
  </si>
  <si>
    <t>OEM</t>
  </si>
  <si>
    <t>IS string type</t>
  </si>
  <si>
    <t>ID string</t>
  </si>
  <si>
    <t>Record_End</t>
  </si>
  <si>
    <t>event / reading type code</t>
    <phoneticPr fontId="18" type="noConversion"/>
  </si>
  <si>
    <t>BMC</t>
    <phoneticPr fontId="18" type="noConversion"/>
  </si>
  <si>
    <t>memory device</t>
    <phoneticPr fontId="18" type="noConversion"/>
  </si>
  <si>
    <t>not settable/Init Scanning/Events/Threshold/Hysteresis</t>
    <phoneticPr fontId="18" type="noConversion"/>
  </si>
  <si>
    <t>Threshold-based</t>
    <phoneticPr fontId="18" type="noConversion"/>
  </si>
  <si>
    <t>0b1010001101010</t>
    <phoneticPr fontId="18" type="noConversion"/>
  </si>
  <si>
    <t>volts</t>
    <phoneticPr fontId="18" type="noConversion"/>
  </si>
  <si>
    <t>y=</t>
    <phoneticPr fontId="18" type="noConversion"/>
  </si>
  <si>
    <t>Converted reading=&gt;</t>
    <phoneticPr fontId="18" type="noConversion"/>
  </si>
  <si>
    <r>
      <t>(127*72+(-340*10</t>
    </r>
    <r>
      <rPr>
        <b/>
        <vertAlign val="superscript"/>
        <sz val="12"/>
        <rFont val="新細明體"/>
        <family val="1"/>
        <charset val="136"/>
        <scheme val="minor"/>
      </rPr>
      <t>-1</t>
    </r>
    <r>
      <rPr>
        <b/>
        <sz val="12"/>
        <rFont val="新細明體"/>
        <family val="1"/>
        <charset val="136"/>
        <scheme val="minor"/>
      </rPr>
      <t>))*10</t>
    </r>
    <r>
      <rPr>
        <b/>
        <vertAlign val="superscript"/>
        <sz val="12"/>
        <rFont val="新細明體"/>
        <family val="1"/>
        <charset val="136"/>
        <scheme val="minor"/>
      </rPr>
      <t>-4</t>
    </r>
    <phoneticPr fontId="18" type="noConversion"/>
  </si>
  <si>
    <t>Description</t>
    <phoneticPr fontId="18" type="noConversion"/>
  </si>
  <si>
    <t>all are settable and readable</t>
    <phoneticPr fontId="18" type="noConversion"/>
  </si>
  <si>
    <t>unsigned</t>
    <phoneticPr fontId="18" type="noConversion"/>
  </si>
  <si>
    <t>voltages type</t>
    <phoneticPr fontId="18" type="noConversion"/>
  </si>
  <si>
    <t>as above</t>
    <phoneticPr fontId="18" type="noConversion"/>
  </si>
  <si>
    <t>unused</t>
    <phoneticPr fontId="18" type="noConversion"/>
  </si>
  <si>
    <t>Mapping value</t>
    <phoneticPr fontId="18" type="noConversion"/>
  </si>
  <si>
    <t>First 2 bits: 10 is B's. Accuracy = 0</t>
    <phoneticPr fontId="18" type="noConversion"/>
  </si>
  <si>
    <t>First 2 bits: 00 is M's. Tolerance = 0</t>
    <phoneticPr fontId="18" type="noConversion"/>
  </si>
  <si>
    <t>Index of sensor data repo. It is used for accessing Sensor Data Records. FFFF means the last record id.</t>
    <phoneticPr fontId="18" type="noConversion"/>
  </si>
  <si>
    <t>Version of Sensor model spec. 51h is for this spec (ipmi v2.0)</t>
    <phoneticPr fontId="18" type="noConversion"/>
  </si>
  <si>
    <t>Full sensor record can be used for any type of sensor. 02 is compact sensor record which saves space but has limitations.</t>
    <phoneticPr fontId="18" type="noConversion"/>
  </si>
  <si>
    <t>Number of remaining record bytes as following.</t>
    <phoneticPr fontId="18" type="noConversion"/>
  </si>
  <si>
    <t>7-bit i2c slave address</t>
    <phoneticPr fontId="18" type="noConversion"/>
  </si>
  <si>
    <t>channel number is used to specify access to sensors.</t>
    <phoneticPr fontId="18" type="noConversion"/>
  </si>
  <si>
    <t>unique number to identify the sensor</t>
    <phoneticPr fontId="18" type="noConversion"/>
  </si>
  <si>
    <t>the physical entity that the sensor is monitoring, refer to Table 43- Entity ID Codes in ipmi spec.</t>
    <phoneticPr fontId="18" type="noConversion"/>
  </si>
  <si>
    <t>system-relative entity instance</t>
    <phoneticPr fontId="18" type="noConversion"/>
  </si>
  <si>
    <t>used to indicate the particular instance of an entity. For example, hex(25)=dec(37) this could b the 37th instance of memory device.</t>
    <phoneticPr fontId="18" type="noConversion"/>
  </si>
  <si>
    <t>initialize/configure the sensor setting</t>
    <phoneticPr fontId="18" type="noConversion"/>
  </si>
  <si>
    <t>Comment</t>
    <phoneticPr fontId="18" type="noConversion"/>
  </si>
  <si>
    <t>auto re-arm/
Hysteresis is readable and settable/
Thresholds are readable and settable</t>
    <phoneticPr fontId="18" type="noConversion"/>
  </si>
  <si>
    <t xml:space="preserve">automatically rearm the sensor when event is cleared. After the sensor is re-armed the device will re-check the event condition and re-generate the event if the event condition exists.
</t>
    <phoneticPr fontId="18" type="noConversion"/>
  </si>
  <si>
    <t>sensor is threshold type</t>
    <phoneticPr fontId="18" type="noConversion"/>
  </si>
  <si>
    <t>each sensor has a sensor type code. Refer to Table 42 - Sensor Type Codes</t>
    <phoneticPr fontId="18" type="noConversion"/>
  </si>
  <si>
    <t>reports which event generation is supported when the event is asserted</t>
    <phoneticPr fontId="18" type="noConversion"/>
  </si>
  <si>
    <t>reports which event generation is supported when the event is de-asserted</t>
    <phoneticPr fontId="18" type="noConversion"/>
  </si>
  <si>
    <t>To be updated…</t>
    <phoneticPr fontId="18" type="noConversion"/>
  </si>
  <si>
    <t>refer to Table 43- Sensor Unit Type Codes</t>
    <phoneticPr fontId="18" type="noConversion"/>
  </si>
  <si>
    <t>linear</t>
    <phoneticPr fontId="18" type="noConversion"/>
  </si>
  <si>
    <t>convert to desired sensor unit (such as temperature or voltage ) using a linear conversion formula. Refer to 36.3 Sensor Reading Conversion Formula</t>
    <phoneticPr fontId="18" type="noConversion"/>
  </si>
  <si>
    <t>[7:6] - B: MS 2 bits</t>
    <phoneticPr fontId="18" type="noConversion"/>
  </si>
  <si>
    <t>[7:6] - M: MS 2 bits</t>
    <phoneticPr fontId="18" type="noConversion"/>
  </si>
  <si>
    <t>K2=signed 2'c(1100)=dec(-4)
K1=signed 2'c(1111)=dec(-1)</t>
    <phoneticPr fontId="18" type="noConversion"/>
  </si>
  <si>
    <r>
      <t>B is composed of first 2 bits of "B, Accuracy" and 8 bits of "B" as a 10-bit 2's complement number. B=signed 2'c(</t>
    </r>
    <r>
      <rPr>
        <b/>
        <sz val="12"/>
        <color theme="1"/>
        <rFont val="新細明體"/>
        <family val="1"/>
        <charset val="136"/>
        <scheme val="minor"/>
      </rPr>
      <t>10</t>
    </r>
    <r>
      <rPr>
        <sz val="12"/>
        <color theme="1"/>
        <rFont val="新細明體"/>
        <family val="2"/>
        <charset val="136"/>
        <scheme val="minor"/>
      </rPr>
      <t>10101100)=dec(-340)</t>
    </r>
    <phoneticPr fontId="18" type="noConversion"/>
  </si>
  <si>
    <r>
      <t>M is composed of first 2 bits of "M, Tolerance" and 8 bits of "M" as a 10-bit 2's complement number. M=signed 2'c(</t>
    </r>
    <r>
      <rPr>
        <b/>
        <sz val="12"/>
        <color theme="1"/>
        <rFont val="新細明體"/>
        <family val="1"/>
        <charset val="136"/>
        <scheme val="minor"/>
      </rPr>
      <t>00</t>
    </r>
    <r>
      <rPr>
        <sz val="12"/>
        <color theme="1"/>
        <rFont val="新細明體"/>
        <family val="2"/>
        <charset val="136"/>
        <scheme val="minor"/>
      </rPr>
      <t>01111111)=dec(127)</t>
    </r>
    <phoneticPr fontId="18" type="noConversion"/>
  </si>
  <si>
    <t>K2: signed result exponent, called R exp
K1: signed exponent, called B exp</t>
    <phoneticPr fontId="18" type="noConversion"/>
  </si>
  <si>
    <t>Signed Integer Constant Multiplier
M: LS 8 bits</t>
    <phoneticPr fontId="18" type="noConversion"/>
  </si>
  <si>
    <t>Signed Additive Offset
B: LS 8 bits</t>
    <phoneticPr fontId="18" type="noConversion"/>
  </si>
  <si>
    <t>7F</t>
  </si>
  <si>
    <t>3F3F</t>
  </si>
  <si>
    <t>FC</t>
  </si>
  <si>
    <t>5F</t>
  </si>
  <si>
    <t>5A</t>
  </si>
  <si>
    <t>0A</t>
  </si>
  <si>
    <t>C8</t>
  </si>
  <si>
    <t>CPU Temp</t>
  </si>
  <si>
    <t>7D</t>
  </si>
  <si>
    <t>042A</t>
  </si>
  <si>
    <t>046A</t>
  </si>
  <si>
    <t>2C</t>
  </si>
  <si>
    <t>2D</t>
  </si>
  <si>
    <t>CA</t>
  </si>
  <si>
    <t>Inlet Temp</t>
  </si>
  <si>
    <t>0B00</t>
  </si>
  <si>
    <t>0B</t>
  </si>
  <si>
    <t>147A</t>
  </si>
  <si>
    <t>1E</t>
  </si>
  <si>
    <t>4A</t>
  </si>
  <si>
    <t>CB</t>
  </si>
  <si>
    <t>System Temp</t>
  </si>
  <si>
    <t>0C00</t>
  </si>
  <si>
    <t>3a</t>
  </si>
  <si>
    <t>0C</t>
  </si>
  <si>
    <t>CF</t>
  </si>
  <si>
    <t>Peripheral Temp</t>
  </si>
  <si>
    <t>CC</t>
  </si>
  <si>
    <t>CPU_VRM Temp</t>
  </si>
  <si>
    <t>SOC_VRM Temp</t>
  </si>
  <si>
    <t>VRMABCD Temp</t>
  </si>
  <si>
    <t>VRMEFGH Temp</t>
  </si>
  <si>
    <t>B000</t>
  </si>
  <si>
    <t>B0</t>
  </si>
  <si>
    <t>CE</t>
  </si>
  <si>
    <t>A8</t>
  </si>
  <si>
    <t>FF</t>
  </si>
  <si>
    <t>CD</t>
  </si>
  <si>
    <t>DIMMABCD Temp</t>
  </si>
  <si>
    <t>B100</t>
  </si>
  <si>
    <t>B1</t>
  </si>
  <si>
    <t>DIMMEFGH Temp</t>
  </si>
  <si>
    <t>2F</t>
  </si>
  <si>
    <t>1D</t>
  </si>
  <si>
    <t>8C</t>
  </si>
  <si>
    <t>AA</t>
  </si>
  <si>
    <t>FE</t>
  </si>
  <si>
    <t>FD</t>
  </si>
  <si>
    <t>C4</t>
  </si>
  <si>
    <t>FAN1</t>
  </si>
  <si>
    <t>FAN2</t>
  </si>
  <si>
    <t>FAN3</t>
  </si>
  <si>
    <t>FAN4</t>
  </si>
  <si>
    <t>FAN5</t>
  </si>
  <si>
    <t>FAN6</t>
  </si>
  <si>
    <t>2E</t>
  </si>
  <si>
    <t>146A</t>
  </si>
  <si>
    <t>1A</t>
  </si>
  <si>
    <t>C0</t>
  </si>
  <si>
    <t>DF</t>
  </si>
  <si>
    <t>8F</t>
  </si>
  <si>
    <t>8c</t>
  </si>
  <si>
    <t>9D</t>
  </si>
  <si>
    <t>C3</t>
  </si>
  <si>
    <t>12V</t>
  </si>
  <si>
    <t>2A</t>
  </si>
  <si>
    <t>7A</t>
  </si>
  <si>
    <t>7E</t>
  </si>
  <si>
    <t>6C</t>
  </si>
  <si>
    <t>5VCC</t>
  </si>
  <si>
    <t>E8</t>
  </si>
  <si>
    <t>9A</t>
  </si>
  <si>
    <t>8E</t>
  </si>
  <si>
    <t>8B</t>
  </si>
  <si>
    <t>9C</t>
  </si>
  <si>
    <t>C6</t>
  </si>
  <si>
    <t>3.3VCC</t>
  </si>
  <si>
    <t>6F</t>
  </si>
  <si>
    <t>BB</t>
  </si>
  <si>
    <t>EE</t>
  </si>
  <si>
    <t>VBAT</t>
  </si>
  <si>
    <t>6B</t>
  </si>
  <si>
    <t>5VSB</t>
  </si>
  <si>
    <t>3.3VSB</t>
  </si>
  <si>
    <t>3601 //SDR record ID</t>
  </si>
  <si>
    <t>51   //SDR version always 51h</t>
  </si>
  <si>
    <t>01   //record type, 01: full sensor record</t>
  </si>
  <si>
    <t>30   //record length</t>
  </si>
  <si>
    <t>20   //sensor owner ID</t>
  </si>
  <si>
    <t>00   //sensor owner LUN</t>
  </si>
  <si>
    <t>36   //sensor number</t>
  </si>
  <si>
    <t>20   //Entity ID</t>
  </si>
  <si>
    <t>25   //entity Instance</t>
  </si>
  <si>
    <t>7D   //Sensor Initialization, a bit map</t>
  </si>
  <si>
    <t>68   //sensor capability</t>
  </si>
  <si>
    <t>02   //sensor type, 02h: voltage type</t>
  </si>
  <si>
    <t>01   //event/reading type code</t>
  </si>
  <si>
    <t>146A //Assertion event mask</t>
  </si>
  <si>
    <t>146A //deassertion event mask</t>
  </si>
  <si>
    <t>3F3F //discrete reading mask</t>
  </si>
  <si>
    <t>00   //sensor unit1, sensor value, 00: unsgined</t>
  </si>
  <si>
    <t>04   //sensor unit2, unit type code</t>
  </si>
  <si>
    <t>00   //sensor unit3, usually unused</t>
  </si>
  <si>
    <t>00   //Linearization</t>
  </si>
  <si>
    <t>7F   //M</t>
  </si>
  <si>
    <t>00   //M, Tolerance</t>
  </si>
  <si>
    <t>AC   //B</t>
  </si>
  <si>
    <t>80   //B, Accuracy</t>
  </si>
  <si>
    <t>00   //Accuracy exp</t>
  </si>
  <si>
    <t>CF   //R exp, B exp</t>
  </si>
  <si>
    <t>07   //Analog characateristic flags</t>
  </si>
  <si>
    <t>48   //Nominal Reading</t>
  </si>
  <si>
    <t>62   //Norminal Maximum</t>
  </si>
  <si>
    <t>2F   //Norminal Minimum</t>
  </si>
  <si>
    <t>FF   //sensor maximum reading</t>
  </si>
  <si>
    <t>00   //sensor minimum reading</t>
  </si>
  <si>
    <t>6A   //upper non-recoverable threshold</t>
  </si>
  <si>
    <t>6A   //upper critical threshold</t>
  </si>
  <si>
    <t>65   //upper non-critical threshold</t>
  </si>
  <si>
    <t>2B   //Lower non-recoverable threshold</t>
  </si>
  <si>
    <t>2B   //Lower critical threshold</t>
  </si>
  <si>
    <t>2E   //Lower non-critical thrshold</t>
  </si>
  <si>
    <t>01   //Positive-going threshold hysteresis value</t>
  </si>
  <si>
    <t>01   //Negative-going threshold hysteresis value</t>
  </si>
  <si>
    <t>00   //reserved</t>
  </si>
  <si>
    <t>00   //OEM</t>
  </si>
  <si>
    <t>C5   //IS string type</t>
  </si>
  <si>
    <t>Vcpu1  //ID string</t>
  </si>
  <si>
    <t>7B</t>
  </si>
  <si>
    <t>6D</t>
  </si>
  <si>
    <t>C7</t>
  </si>
  <si>
    <t>Vp1ABCD</t>
  </si>
  <si>
    <t>Vp1EFGH</t>
  </si>
  <si>
    <t>8C01</t>
  </si>
  <si>
    <t>4F</t>
  </si>
  <si>
    <t>4B</t>
  </si>
  <si>
    <t>M2_SSD1 Temp</t>
  </si>
  <si>
    <t>8D01</t>
  </si>
  <si>
    <t>8D</t>
  </si>
  <si>
    <t>M2_SSD2 Temp</t>
  </si>
  <si>
    <t>3C01</t>
  </si>
  <si>
    <t>3C</t>
  </si>
  <si>
    <t>2B</t>
  </si>
  <si>
    <t>3F</t>
  </si>
  <si>
    <t>SOCRUN</t>
  </si>
  <si>
    <t>3E</t>
  </si>
  <si>
    <t>BA</t>
  </si>
  <si>
    <t>5B</t>
  </si>
  <si>
    <t>5E</t>
  </si>
  <si>
    <t>SOCDUAL</t>
  </si>
  <si>
    <t>EF00</t>
  </si>
  <si>
    <t>3B</t>
  </si>
  <si>
    <t>EF</t>
  </si>
  <si>
    <t>000A</t>
  </si>
  <si>
    <t>006A</t>
  </si>
  <si>
    <t>D0</t>
  </si>
  <si>
    <t>MB Hot Swap Temp</t>
  </si>
  <si>
    <t>AA00</t>
  </si>
  <si>
    <t>957A</t>
  </si>
  <si>
    <t>FF7F</t>
  </si>
  <si>
    <t>Chassis Intru</t>
  </si>
  <si>
    <t>BMC FRU</t>
  </si>
  <si>
    <t>ATEN BMC</t>
  </si>
  <si>
    <t>51</t>
  </si>
  <si>
    <t>01</t>
  </si>
  <si>
    <t>31</t>
  </si>
  <si>
    <t>20</t>
  </si>
  <si>
    <t>00</t>
  </si>
  <si>
    <t>68</t>
  </si>
  <si>
    <t>02</t>
  </si>
  <si>
    <t>04</t>
  </si>
  <si>
    <t>64</t>
  </si>
  <si>
    <r>
      <t>M is composed of first 2 bits of "M, Tolerance" and 8 bits of "M" as a 10-bit 2's complement number. M=signed 2'c(</t>
    </r>
    <r>
      <rPr>
        <b/>
        <sz val="12"/>
        <color theme="1"/>
        <rFont val="新細明體"/>
        <family val="1"/>
        <charset val="136"/>
        <scheme val="minor"/>
      </rPr>
      <t>00</t>
    </r>
    <r>
      <rPr>
        <sz val="12"/>
        <color theme="1"/>
        <rFont val="新細明體"/>
        <family val="1"/>
        <charset val="136"/>
        <scheme val="minor"/>
      </rPr>
      <t>01100100</t>
    </r>
    <r>
      <rPr>
        <sz val="12"/>
        <color theme="1"/>
        <rFont val="新細明體"/>
        <family val="2"/>
        <charset val="136"/>
        <scheme val="minor"/>
      </rPr>
      <t>)=dec(100)</t>
    </r>
    <phoneticPr fontId="18" type="noConversion"/>
  </si>
  <si>
    <t>16</t>
  </si>
  <si>
    <r>
      <t>B is composed of first 2 bits of "B, Accuracy" and 8 bits of "B" as a 10-bit 2's complement number. B=signed 2'c(</t>
    </r>
    <r>
      <rPr>
        <b/>
        <sz val="12"/>
        <color theme="1"/>
        <rFont val="新細明體"/>
        <family val="1"/>
        <charset val="136"/>
        <scheme val="minor"/>
      </rPr>
      <t>10</t>
    </r>
    <r>
      <rPr>
        <sz val="12"/>
        <color theme="1"/>
        <rFont val="新細明體"/>
        <family val="1"/>
        <charset val="136"/>
        <scheme val="minor"/>
      </rPr>
      <t>000</t>
    </r>
    <r>
      <rPr>
        <sz val="12"/>
        <color theme="1"/>
        <rFont val="新細明體"/>
        <family val="2"/>
        <charset val="136"/>
        <scheme val="minor"/>
      </rPr>
      <t>10110)=dec(-490)</t>
    </r>
    <phoneticPr fontId="18" type="noConversion"/>
  </si>
  <si>
    <t>80</t>
  </si>
  <si>
    <t>07</t>
  </si>
  <si>
    <t>45</t>
  </si>
  <si>
    <t>73</t>
  </si>
  <si>
    <t>42</t>
  </si>
  <si>
    <t>3E01</t>
  </si>
  <si>
    <t>32</t>
  </si>
  <si>
    <r>
      <t>B is composed of first 2 bits of "B, Accuracy" and 8 bits of "B" as a 10-bit 2's complement number. B=signed 2'c(</t>
    </r>
    <r>
      <rPr>
        <b/>
        <sz val="12"/>
        <color theme="1"/>
        <rFont val="新細明體"/>
        <family val="1"/>
        <charset val="136"/>
        <scheme val="minor"/>
      </rPr>
      <t>11</t>
    </r>
    <r>
      <rPr>
        <sz val="12"/>
        <color theme="1"/>
        <rFont val="新細明體"/>
        <family val="1"/>
        <charset val="136"/>
        <scheme val="minor"/>
      </rPr>
      <t>10111010</t>
    </r>
    <r>
      <rPr>
        <sz val="12"/>
        <color theme="1"/>
        <rFont val="新細明體"/>
        <family val="2"/>
        <charset val="136"/>
        <scheme val="minor"/>
      </rPr>
      <t>)=dec(-70)</t>
    </r>
    <phoneticPr fontId="18" type="noConversion"/>
  </si>
  <si>
    <t>58</t>
  </si>
  <si>
    <t>63</t>
  </si>
  <si>
    <t>55</t>
  </si>
  <si>
    <t>6F</t>
    <phoneticPr fontId="18" type="noConversion"/>
  </si>
  <si>
    <r>
      <t>(E22*C29+(E24*10</t>
    </r>
    <r>
      <rPr>
        <b/>
        <vertAlign val="superscript"/>
        <sz val="12"/>
        <rFont val="新細明體"/>
        <family val="1"/>
        <charset val="136"/>
        <scheme val="minor"/>
      </rPr>
      <t>-1</t>
    </r>
    <r>
      <rPr>
        <b/>
        <sz val="12"/>
        <rFont val="新細明體"/>
        <family val="1"/>
        <charset val="136"/>
        <scheme val="minor"/>
      </rPr>
      <t>))*10</t>
    </r>
    <r>
      <rPr>
        <b/>
        <vertAlign val="superscript"/>
        <sz val="12"/>
        <rFont val="新細明體"/>
        <family val="1"/>
        <charset val="136"/>
        <scheme val="minor"/>
      </rPr>
      <t>-4</t>
    </r>
    <phoneticPr fontId="18" type="noConversion"/>
  </si>
  <si>
    <t>82</t>
    <phoneticPr fontId="18" type="noConversion"/>
  </si>
  <si>
    <t>8E</t>
    <phoneticPr fontId="18" type="noConversion"/>
  </si>
  <si>
    <t>32</t>
    <phoneticPr fontId="18" type="noConversion"/>
  </si>
  <si>
    <t>33</t>
  </si>
  <si>
    <t>38</t>
    <phoneticPr fontId="18" type="noConversion"/>
  </si>
  <si>
    <t>Request Threshold</t>
    <phoneticPr fontId="18" type="noConversion"/>
  </si>
  <si>
    <t>0100</t>
  </si>
  <si>
    <t>03</t>
  </si>
  <si>
    <t>0000</t>
  </si>
  <si>
    <t>28</t>
  </si>
  <si>
    <t>05</t>
  </si>
  <si>
    <r>
      <t>M is composed of first 2 bits of "M, Tolerance" and 8 bits of "M" as a 10-bit 2's complement number. M=signed 2'c(</t>
    </r>
    <r>
      <rPr>
        <b/>
        <sz val="12"/>
        <color theme="1"/>
        <rFont val="新細明體"/>
        <family val="1"/>
        <charset val="136"/>
        <scheme val="minor"/>
      </rPr>
      <t>00</t>
    </r>
    <r>
      <rPr>
        <sz val="12"/>
        <color theme="1"/>
        <rFont val="新細明體"/>
        <family val="1"/>
        <charset val="136"/>
        <scheme val="minor"/>
      </rPr>
      <t>00000001</t>
    </r>
    <r>
      <rPr>
        <sz val="12"/>
        <color theme="1"/>
        <rFont val="新細明體"/>
        <family val="2"/>
        <charset val="136"/>
        <scheme val="minor"/>
      </rPr>
      <t>)=dec(1)</t>
    </r>
    <phoneticPr fontId="18" type="noConversion"/>
  </si>
  <si>
    <r>
      <t>B is composed of first 2 bits of "B, Accuracy" and 8 bits of "B" as a 10-bit 2's complement number. B=signed 2'c(</t>
    </r>
    <r>
      <rPr>
        <b/>
        <sz val="12"/>
        <color theme="1"/>
        <rFont val="新細明體"/>
        <family val="1"/>
        <charset val="136"/>
        <scheme val="minor"/>
      </rPr>
      <t>00</t>
    </r>
    <r>
      <rPr>
        <sz val="12"/>
        <color theme="1"/>
        <rFont val="新細明體"/>
        <family val="1"/>
        <charset val="136"/>
        <scheme val="minor"/>
      </rPr>
      <t>0000000</t>
    </r>
    <r>
      <rPr>
        <sz val="12"/>
        <color theme="1"/>
        <rFont val="新細明體"/>
        <family val="2"/>
        <charset val="136"/>
        <scheme val="minor"/>
      </rPr>
      <t>0)=dec(0)</t>
    </r>
    <phoneticPr fontId="18" type="noConversion"/>
  </si>
  <si>
    <t>K2=signed 2'c(0000)=dec(0)
K1=signed 2'c(0000)=dec(0)</t>
    <phoneticPr fontId="18" type="noConversion"/>
  </si>
  <si>
    <t>(E22*C29+(E24))</t>
    <phoneticPr fontId="18" type="noConversion"/>
  </si>
  <si>
    <t>5A</t>
    <phoneticPr fontId="18" type="noConversion"/>
  </si>
  <si>
    <t>AC</t>
  </si>
  <si>
    <t>C5</t>
  </si>
  <si>
    <t>Vcpu1</t>
  </si>
  <si>
    <t>3601</t>
  </si>
  <si>
    <t>30</t>
  </si>
  <si>
    <t>36</t>
  </si>
  <si>
    <t>25</t>
  </si>
  <si>
    <t>48</t>
  </si>
  <si>
    <t>65</t>
  </si>
  <si>
    <t>76</t>
    <phoneticPr fontId="18" type="noConversion"/>
  </si>
  <si>
    <t>18</t>
    <phoneticPr fontId="18" type="noConversion"/>
  </si>
  <si>
    <t>1B</t>
    <phoneticPr fontId="18" type="noConversion"/>
  </si>
  <si>
    <t>55</t>
    <phoneticPr fontId="18" type="noConversion"/>
  </si>
  <si>
    <t>event / reading type code</t>
  </si>
  <si>
    <t>Modify LibChassis.c to set b_cpu_index[i]=0x5A depend on AMD CPU MODEL</t>
    <phoneticPr fontId="18" type="noConversion"/>
  </si>
  <si>
    <t>Milan</t>
    <phoneticPr fontId="18" type="noConversion"/>
  </si>
  <si>
    <t>Family Code 0x11</t>
    <phoneticPr fontId="18" type="noConversion"/>
  </si>
  <si>
    <t>Family Code 0x10</t>
    <phoneticPr fontId="18" type="noConversion"/>
  </si>
  <si>
    <t>Threadripper</t>
    <phoneticPr fontId="18" type="noConversion"/>
  </si>
  <si>
    <t>Rome</t>
    <phoneticPr fontId="18" type="noConversion"/>
  </si>
  <si>
    <t>[GetAMDCPUModel] AMD EPYC 7542 32-Core Processor</t>
  </si>
  <si>
    <t>[GetAMDCPUModel] AMD Ryzen Threadripper PRO 3955WX 16-Cores</t>
  </si>
  <si>
    <t>Threadr</t>
    <phoneticPr fontId="18" type="noConversion"/>
  </si>
  <si>
    <t>ASCII</t>
    <phoneticPr fontId="18" type="noConversion"/>
  </si>
  <si>
    <t>called function</t>
    <phoneticPr fontId="18" type="noConversion"/>
  </si>
  <si>
    <t>may add it here</t>
    <phoneticPr fontId="18" type="noConversion"/>
  </si>
  <si>
    <t>Failed</t>
    <phoneticPr fontId="18" type="noConversion"/>
  </si>
  <si>
    <t>sol only can read.</t>
    <phoneticPr fontId="18" type="noConversion"/>
  </si>
  <si>
    <t>sol activate -&gt; no window shown up and press F12 can not exit</t>
    <phoneticPr fontId="18" type="noConversion"/>
  </si>
  <si>
    <t>Launch SOL -&gt; have problem to run launch.jnlp file</t>
    <phoneticPr fontId="18" type="noConversion"/>
  </si>
  <si>
    <t>SOL Test&gt;&gt;</t>
    <phoneticPr fontId="18" type="noConversion"/>
  </si>
  <si>
    <t>i. activate sol via smic_ipmitool</t>
    <phoneticPr fontId="18" type="noConversion"/>
  </si>
  <si>
    <t>ii. activate sol via web</t>
    <phoneticPr fontId="18" type="noConversion"/>
  </si>
  <si>
    <t>can run by cmd&gt;&gt;</t>
    <phoneticPr fontId="18" type="noConversion"/>
  </si>
  <si>
    <t>or change default program&gt;&gt;</t>
    <phoneticPr fontId="18" type="noConversion"/>
  </si>
  <si>
    <t xml:space="preserve"> .jnlp    -----      Java       but require Admin</t>
  </si>
  <si>
    <t>require jcurses-windows-0.9.5b</t>
    <phoneticPr fontId="18" type="noConversion"/>
  </si>
  <si>
    <t xml:space="preserve">sol window -&gt; </t>
    <phoneticPr fontId="18" type="noConversion"/>
  </si>
  <si>
    <t>C:\Program Files\Java\jre1.8.0_291\bin&gt;javaws.exe C:\Users\maxt\Downloads\launch.jnlp</t>
  </si>
  <si>
    <t>Can read but can not type in sol</t>
    <phoneticPr fontId="18" type="noConversion"/>
  </si>
  <si>
    <t>iii. activate via smach</t>
    <phoneticPr fontId="18" type="noConversion"/>
  </si>
  <si>
    <t>ssh to BMC and go to /system1/sol1 -&gt; start</t>
    <phoneticPr fontId="18" type="noConversion"/>
  </si>
  <si>
    <t>Pass</t>
    <phoneticPr fontId="18" type="noConversion"/>
  </si>
  <si>
    <t>SSH based SOL</t>
  </si>
  <si>
    <t>UART 1</t>
    <phoneticPr fontId="18" type="noConversion"/>
  </si>
  <si>
    <t>UART 2</t>
    <phoneticPr fontId="18" type="noConversion"/>
  </si>
  <si>
    <t>UART 3</t>
  </si>
  <si>
    <t>UART 4</t>
  </si>
  <si>
    <t>UART 5</t>
  </si>
  <si>
    <t>UtilEnableHWSOLCOM2</t>
  </si>
  <si>
    <t>OEMGetSetSOLMode</t>
  </si>
  <si>
    <t>at_a_St_SOLInfo[SOL_LOGICAL_CHANNEL_NO].s_ChanlInitData.b_HardWarePhysicalChanl</t>
  </si>
  <si>
    <t>            }</t>
  </si>
  <si>
    <t>if (b_SerialMode == 1) { //Com2</t>
  </si>
  <si>
    <t>                UtilDisableHWSOL ();</t>
  </si>
  <si>
    <t>            else if (b_SerialMode == 3) {</t>
  </si>
  <si>
    <t>                UtilEnableHWSOL ();</t>
  </si>
  <si>
    <t>--------call---------&gt;</t>
    <phoneticPr fontId="18" type="noConversion"/>
  </si>
  <si>
    <t>PltUART_EnableHWSOLCOM2</t>
  </si>
  <si>
    <t>PltUART_EnableHWSOLCOM1</t>
  </si>
  <si>
    <t>// [18:16]=101'b, UART3 -&gt; UART1</t>
  </si>
  <si>
    <t>    // [22:24]=101'b, UART1 -&gt; UART3</t>
  </si>
  <si>
    <t>    *hic_reg = (data32 &amp; 0xfe00ffff) | 0x01450000;</t>
  </si>
  <si>
    <t>// [21:19]=100'b, UART3 -&gt; UART2</t>
  </si>
  <si>
    <t>    // [24:22]=110'b, UART2 -&gt; UART3</t>
  </si>
  <si>
    <t>    *hic_reg = (data32 &amp; 0xfe00ffff) | 0x01a00000;</t>
  </si>
  <si>
    <t>PltDisableHWSOL</t>
  </si>
  <si>
    <t>//Rollback UART routings</t>
  </si>
  <si>
    <t>    hic_reg = (DWORD *)(hic_base + (HICRA_ADDR &amp; MAP_MASK));</t>
  </si>
  <si>
    <t>    data32 = *hic_reg;</t>
  </si>
  <si>
    <t>    // clear 16-24 bits</t>
  </si>
  <si>
    <t>    //[18:16]=0, IO1 -&gt; UART1</t>
  </si>
  <si>
    <t>    //[21:19]=0, IO2 -&gt; UART2</t>
  </si>
  <si>
    <t>    //[24:22]=0, IO3 -&gt; UART3</t>
  </si>
  <si>
    <t>    *(DWORD *)hic_reg = data32 &amp; 0xfe00ffff;</t>
  </si>
  <si>
    <t>b_SerialMode=3</t>
    <phoneticPr fontId="18" type="noConversion"/>
  </si>
  <si>
    <t>---------&gt;</t>
    <phoneticPr fontId="18" type="noConversion"/>
  </si>
  <si>
    <t>b_SerialMode=1</t>
    <phoneticPr fontId="18" type="noConversion"/>
  </si>
  <si>
    <t>0x1E78909C</t>
  </si>
  <si>
    <t>HICRA_ADDR</t>
  </si>
  <si>
    <t>PltUART_SetSerialPortMode</t>
  </si>
  <si>
    <t>PltUartInit</t>
  </si>
  <si>
    <t>UART_Init</t>
  </si>
  <si>
    <t>BMC Debug Port</t>
    <phoneticPr fontId="18" type="noConversion"/>
  </si>
  <si>
    <t>1e784000</t>
    <phoneticPr fontId="18" type="noConversion"/>
  </si>
  <si>
    <t>1e783000</t>
  </si>
  <si>
    <t>1e78d000</t>
  </si>
  <si>
    <t>1e78e000</t>
  </si>
  <si>
    <t>1e78f000</t>
  </si>
  <si>
    <t>1e787000</t>
  </si>
  <si>
    <t>VUART0</t>
    <phoneticPr fontId="18" type="noConversion"/>
  </si>
  <si>
    <t>1e787800</t>
  </si>
  <si>
    <t>VUART1</t>
  </si>
  <si>
    <t>VUART2</t>
  </si>
  <si>
    <t>VUART3</t>
  </si>
  <si>
    <t>1e788000</t>
  </si>
  <si>
    <t>1e788800</t>
  </si>
  <si>
    <t>Flow&gt;&gt;</t>
    <phoneticPr fontId="18" type="noConversion"/>
  </si>
  <si>
    <t>UART.c</t>
    <phoneticPr fontId="18" type="noConversion"/>
  </si>
  <si>
    <t>main()</t>
    <phoneticPr fontId="18" type="noConversion"/>
  </si>
  <si>
    <t>while(1) : Recv_From_UART (b_LogicalChNo, b_UARTChnlInfoIndex, b_buf);</t>
    <phoneticPr fontId="18" type="noConversion"/>
  </si>
  <si>
    <t>channel 2</t>
    <phoneticPr fontId="18" type="noConversion"/>
  </si>
  <si>
    <t>smash : pthread_create (&amp;a_t, NULL, sol_ssh, NULL)</t>
    <phoneticPr fontId="18" type="noConversion"/>
  </si>
  <si>
    <t>while (1) : PltUART_Read (b_PhysicalChNo, b_Buffer, &amp;b_ReadSize);</t>
    <phoneticPr fontId="18" type="noConversion"/>
  </si>
  <si>
    <t>// map HIC registers</t>
  </si>
  <si>
    <t>    hic_base = mmap(0, MAP_SIZE, PROT_READ | PROT_WRITE, MAP_SHARED, reg_fd, HICRA_ADDR &amp; ~MAP_MASK );</t>
  </si>
  <si>
    <t>// - Route UART3 to UART2</t>
  </si>
  <si>
    <t>// TODO(bluecmd): Platform dependent</t>
  </si>
  <si>
    <t>p.a.Mem().MustWrite32(0x1E789000+0x9c, 0x6&lt;&lt;22|0x4&lt;&lt;19)</t>
  </si>
  <si>
    <t>1. (Untested) Reroute UART5 to COM1 by configuring HICRA to 0x10001000 (with an update mask of 0x70007000) in u-boot and Linux.</t>
  </si>
  <si>
    <t>??</t>
    <phoneticPr fontId="18" type="noConversion"/>
  </si>
  <si>
    <t>while  (length) PltUART_Write (b_PhysicalChNo, s_newline, &amp;b_WriteSize);</t>
    <phoneticPr fontId="18" type="noConversion"/>
  </si>
  <si>
    <t>fw console only</t>
    <phoneticPr fontId="18" type="noConversion"/>
  </si>
  <si>
    <t>COM: Enable port1 and port2, disable port3 and port4</t>
  </si>
  <si>
    <t>In:    serial@1e784000</t>
  </si>
  <si>
    <t>Out:   serial@1e784000</t>
  </si>
  <si>
    <t>console=ttyS4,115200n8</t>
  </si>
  <si>
    <t>aiom-uart4</t>
    <phoneticPr fontId="18" type="noConversion"/>
  </si>
  <si>
    <t>TXD[4:1]/RXD[4:1] pin and check the internal UART routing on next section.</t>
  </si>
  <si>
    <t>UART1 - UART4 controllers can be directed to any one of the first 4 UART IO interfaces</t>
  </si>
  <si>
    <t>2600 Design Guide&gt;&gt;</t>
    <phoneticPr fontId="18" type="noConversion"/>
  </si>
  <si>
    <t>UART3 and UART4 can be manually assigned to Host system as COM port function by the system BIOS.</t>
    <phoneticPr fontId="18" type="noConversion"/>
  </si>
  <si>
    <t>The first 2 UART controllers (UART1,UART2) are default assigned to Host System as SuperIO COM port function.</t>
    <phoneticPr fontId="18" type="noConversion"/>
  </si>
  <si>
    <t>JUART2</t>
    <phoneticPr fontId="18" type="noConversion"/>
  </si>
  <si>
    <t>/dev/ttyS0</t>
    <phoneticPr fontId="18" type="noConversion"/>
  </si>
  <si>
    <t>uart4</t>
    <phoneticPr fontId="18" type="noConversion"/>
  </si>
  <si>
    <t>rework to COM1</t>
    <phoneticPr fontId="18" type="noConversion"/>
  </si>
  <si>
    <t>TX - RX</t>
    <phoneticPr fontId="18" type="noConversion"/>
  </si>
  <si>
    <t>GN - Gn</t>
    <phoneticPr fontId="18" type="noConversion"/>
  </si>
  <si>
    <t>RX - TX</t>
    <phoneticPr fontId="18" type="noConversion"/>
  </si>
  <si>
    <t>SSW_AN6</t>
    <phoneticPr fontId="18" type="noConversion"/>
  </si>
  <si>
    <t>Card</t>
    <phoneticPr fontId="18" type="noConversion"/>
  </si>
  <si>
    <t>Card_RX</t>
    <phoneticPr fontId="18" type="noConversion"/>
  </si>
  <si>
    <t>Card_GND</t>
    <phoneticPr fontId="18" type="noConversion"/>
  </si>
  <si>
    <t>Card_TX</t>
    <phoneticPr fontId="18" type="noConversion"/>
  </si>
  <si>
    <t>BMC_RXD3</t>
    <phoneticPr fontId="18" type="noConversion"/>
  </si>
  <si>
    <t>BMC_GND</t>
    <phoneticPr fontId="18" type="noConversion"/>
  </si>
  <si>
    <t>BMC_TXD3</t>
    <phoneticPr fontId="18" type="noConversion"/>
  </si>
  <si>
    <t>-</t>
    <phoneticPr fontId="18" type="noConversion"/>
  </si>
  <si>
    <r>
      <t xml:space="preserve">java -jar SMCIPMITool.jar 192.168.1.33 ADMIN ADMIN ipmi raw 30 70 6 </t>
    </r>
    <r>
      <rPr>
        <sz val="12"/>
        <color rgb="FFFF0000"/>
        <rFont val="新細明體"/>
        <family val="1"/>
        <charset val="136"/>
        <scheme val="minor"/>
      </rPr>
      <t>1</t>
    </r>
    <phoneticPr fontId="18" type="noConversion"/>
  </si>
  <si>
    <t>Run OEM Command: OEMGetSetSOLMode , set it to 1</t>
    <phoneticPr fontId="18" type="noConversion"/>
  </si>
  <si>
    <t>Run SOL</t>
    <phoneticPr fontId="18" type="noConversion"/>
  </si>
  <si>
    <t>Console in SOL</t>
    <phoneticPr fontId="18" type="noConversion"/>
  </si>
  <si>
    <t>Connect the cable</t>
    <phoneticPr fontId="18" type="noConversion"/>
  </si>
  <si>
    <t>Step:</t>
    <phoneticPr fontId="18" type="noConversion"/>
  </si>
  <si>
    <r>
      <t xml:space="preserve">java -jar SMCIPMITool.jar 192.168.1.33 ADMIN ADMIN ipmi raw 30 70 6 </t>
    </r>
    <r>
      <rPr>
        <sz val="12"/>
        <color rgb="FFFF0000"/>
        <rFont val="新細明體"/>
        <family val="1"/>
        <charset val="136"/>
        <scheme val="minor"/>
      </rPr>
      <t>3</t>
    </r>
    <phoneticPr fontId="18" type="noConversion"/>
  </si>
  <si>
    <t>Run OEM Command: OEMGetSetSOLMode , set it to 3</t>
    <phoneticPr fontId="18" type="noConversion"/>
  </si>
  <si>
    <t>Switch it back to COM2 as SOL  = &gt;</t>
    <phoneticPr fontId="18" type="noConversion"/>
  </si>
  <si>
    <t>Note</t>
    <phoneticPr fontId="18" type="noConversion"/>
  </si>
  <si>
    <t>https://www.intel.com.tw/content/www/tw/zh/products/docs/servers/ipmi/ipmi-second-gen-interface-spec-v2-rev1-1.html</t>
    <phoneticPr fontId="18" type="noConversion"/>
  </si>
  <si>
    <t>可重複</t>
    <phoneticPr fontId="18" type="noConversion"/>
  </si>
  <si>
    <t>不能重複</t>
    <phoneticPr fontId="18" type="noConversion"/>
  </si>
  <si>
    <t>長度看 byte 1</t>
    <phoneticPr fontId="18" type="noConversion"/>
  </si>
  <si>
    <t>不能超過16 bytes 含空格</t>
    <phoneticPr fontId="18" type="noConversion"/>
  </si>
  <si>
    <t>ID string type/len</t>
    <phoneticPr fontId="18" type="noConversion"/>
  </si>
  <si>
    <t>C</t>
    <phoneticPr fontId="18" type="noConversion"/>
  </si>
  <si>
    <t>D</t>
    <phoneticPr fontId="18" type="noConversion"/>
  </si>
  <si>
    <t>F</t>
    <phoneticPr fontId="18" type="noConversion"/>
  </si>
  <si>
    <t>E</t>
    <phoneticPr fontId="18" type="noConversion"/>
  </si>
  <si>
    <t>A</t>
    <phoneticPr fontId="18" type="noConversion"/>
  </si>
  <si>
    <t>B</t>
    <phoneticPr fontId="18" type="noConversion"/>
  </si>
  <si>
    <t>byte</t>
    <phoneticPr fontId="18" type="noConversion"/>
  </si>
  <si>
    <t>s</t>
    <phoneticPr fontId="18" type="noConversion"/>
  </si>
  <si>
    <t>y</t>
    <phoneticPr fontId="18" type="noConversion"/>
  </si>
  <si>
    <t>t</t>
    <phoneticPr fontId="18" type="noConversion"/>
  </si>
  <si>
    <t>e</t>
    <phoneticPr fontId="18" type="noConversion"/>
  </si>
  <si>
    <t>m</t>
    <phoneticPr fontId="18" type="noConversion"/>
  </si>
  <si>
    <t>p</t>
    <phoneticPr fontId="18" type="noConversion"/>
  </si>
  <si>
    <t>59-6+1=54</t>
    <phoneticPr fontId="18" type="noConversion"/>
  </si>
  <si>
    <t>record
length</t>
    <phoneticPr fontId="18" type="noConversion"/>
  </si>
  <si>
    <t>i</t>
    <phoneticPr fontId="18" type="noConversion"/>
  </si>
  <si>
    <t>n</t>
    <phoneticPr fontId="18" type="noConversion"/>
  </si>
  <si>
    <t>l</t>
    <phoneticPr fontId="18" type="noConversion"/>
  </si>
  <si>
    <t xml:space="preserve"> </t>
    <phoneticPr fontId="18" type="noConversion"/>
  </si>
  <si>
    <t>58-6+1=53</t>
    <phoneticPr fontId="18" type="noConversion"/>
  </si>
  <si>
    <t>0x36</t>
    <phoneticPr fontId="18" type="noConversion"/>
  </si>
  <si>
    <t>0x35</t>
    <phoneticPr fontId="18" type="noConversion"/>
  </si>
  <si>
    <t>c</t>
    <phoneticPr fontId="18" type="noConversion"/>
  </si>
  <si>
    <t>u</t>
    <phoneticPr fontId="18" type="noConversion"/>
  </si>
  <si>
    <t>56-6+1=51</t>
    <phoneticPr fontId="18" type="noConversion"/>
  </si>
  <si>
    <t>0x33</t>
    <phoneticPr fontId="18" type="noConversion"/>
  </si>
  <si>
    <t>string
length</t>
    <phoneticPr fontId="18" type="noConversion"/>
  </si>
  <si>
    <t>H12SSW</t>
  </si>
  <si>
    <t>(0x70)</t>
  </si>
  <si>
    <t>Mux channel-0x40h</t>
  </si>
  <si>
    <t>LWIO_SMBCLK/SDA</t>
  </si>
  <si>
    <t>Mux channel-0x41h</t>
  </si>
  <si>
    <t>RWIO_SMBCLK/SDA</t>
  </si>
  <si>
    <t>Mux channel-0x44h</t>
  </si>
  <si>
    <t>OCP1_SMBCLK/SDA</t>
  </si>
  <si>
    <t>Mux channel-0x45h</t>
  </si>
  <si>
    <t>OCP2_SMBCLK/SDA</t>
  </si>
  <si>
    <t>Mux channel-0x43h</t>
  </si>
  <si>
    <t>SMBCLK/SDA_M2A</t>
  </si>
  <si>
    <t>Mux channel-0x42h</t>
  </si>
  <si>
    <t>SMBCLK/SDA_M2B</t>
  </si>
  <si>
    <t>Mux channel-0x48h</t>
  </si>
  <si>
    <t>SMBCLK_CLOCK</t>
  </si>
  <si>
    <t>ClockDriver CDCB2000 (4 devices)</t>
  </si>
  <si>
    <t>U33(0xD8), U67(0xDE), U74(0xCA), U22(0xCE)</t>
    <phoneticPr fontId="18" type="noConversion"/>
  </si>
  <si>
    <t>MUX_PCA9544(PltSystemBusNo, dev_addr, slot - 1);</t>
    <phoneticPr fontId="18" type="noConversion"/>
  </si>
  <si>
    <t xml:space="preserve"> BYTE   dev_addr = 0xE0;</t>
    <phoneticPr fontId="18" type="noConversion"/>
  </si>
  <si>
    <t>ReadAOCM2Drv</t>
    <phoneticPr fontId="18" type="noConversion"/>
  </si>
  <si>
    <t>NVMeI2CCPLDCmd (I2C_W_BUF, I2C_R_BUF, 1, 32, ch, 0xd4)</t>
    <phoneticPr fontId="18" type="noConversion"/>
  </si>
  <si>
    <t>NVMeI2CCPLDCmd(BYTE *p_WBuf, BYTE *p_RBuf, const BYTE WriteLen, const BYTE ReadLen,const St_NVMe_I2CChannel info,const BYTE slaveaddr)</t>
    <phoneticPr fontId="18" type="noConversion"/>
  </si>
  <si>
    <t>RX3P/N</t>
    <phoneticPr fontId="18" type="noConversion"/>
  </si>
  <si>
    <t>BMC_NVME_SCL/SDA</t>
    <phoneticPr fontId="18" type="noConversion"/>
  </si>
  <si>
    <t>G3</t>
    <phoneticPr fontId="18" type="noConversion"/>
  </si>
  <si>
    <t>INTEL_VPP_SCL/SDA</t>
    <phoneticPr fontId="18" type="noConversion"/>
  </si>
  <si>
    <t>PR19C/D</t>
    <phoneticPr fontId="18" type="noConversion"/>
  </si>
  <si>
    <t>CPLD</t>
    <phoneticPr fontId="18" type="noConversion"/>
  </si>
  <si>
    <t>SAS Connector</t>
    <phoneticPr fontId="18" type="noConversion"/>
  </si>
  <si>
    <t>I2C0_SCL/SDA</t>
    <phoneticPr fontId="18" type="noConversion"/>
  </si>
  <si>
    <t>CPU</t>
    <phoneticPr fontId="18" type="noConversion"/>
  </si>
  <si>
    <t>P0_HP_SMBUS_CLK/DATA</t>
    <phoneticPr fontId="18" type="noConversion"/>
  </si>
  <si>
    <t>BMC_SYS_SCL/SDA
I2C3</t>
    <phoneticPr fontId="18" type="noConversion"/>
  </si>
  <si>
    <t>CPLD Psedu Mux</t>
    <phoneticPr fontId="18" type="noConversion"/>
  </si>
  <si>
    <t>PCIe Slot - Riser - GPU</t>
  </si>
  <si>
    <t>AIOM 2</t>
    <phoneticPr fontId="18" type="noConversion"/>
  </si>
  <si>
    <t>AIOM 1</t>
    <phoneticPr fontId="18" type="noConversion"/>
  </si>
  <si>
    <t>M.2 1 (J19)</t>
    <phoneticPr fontId="18" type="noConversion"/>
  </si>
  <si>
    <t>PCA9306 (U55)</t>
    <phoneticPr fontId="18" type="noConversion"/>
  </si>
  <si>
    <t>PCA9306 (U24)</t>
    <phoneticPr fontId="18" type="noConversion"/>
  </si>
  <si>
    <t>M.2 1 (J17)</t>
    <phoneticPr fontId="18" type="noConversion"/>
  </si>
  <si>
    <t>index : 0 based gpu sensor number</t>
    <phoneticPr fontId="18" type="noConversion"/>
  </si>
  <si>
    <t>b_channel                     = PltSystemBusNo;</t>
    <phoneticPr fontId="18" type="noConversion"/>
  </si>
  <si>
    <t>// 3 ( 1-based)</t>
    <phoneticPr fontId="18" type="noConversion"/>
  </si>
  <si>
    <t>b_readcount                   = 5;</t>
    <phoneticPr fontId="18" type="noConversion"/>
  </si>
  <si>
    <t>output[MAX_GPU_INFO_SIZE+1]   = {0};</t>
    <phoneticPr fontId="18" type="noConversion"/>
  </si>
  <si>
    <t>// MAX_GPU_INFO_SIZE = 64</t>
    <phoneticPr fontId="18" type="noConversion"/>
  </si>
  <si>
    <t>CODE_COMMAND = 0x5C</t>
    <phoneticPr fontId="18" type="noConversion"/>
  </si>
  <si>
    <r>
      <rPr>
        <b/>
        <sz val="12"/>
        <color theme="4"/>
        <rFont val="新細明體"/>
        <family val="1"/>
        <charset val="136"/>
        <scheme val="minor"/>
      </rPr>
      <t>SendSMBPBICommand</t>
    </r>
    <r>
      <rPr>
        <sz val="12"/>
        <color theme="1"/>
        <rFont val="新細明體"/>
        <family val="2"/>
        <charset val="136"/>
        <scheme val="minor"/>
      </rPr>
      <t xml:space="preserve"> (b_channel, </t>
    </r>
    <r>
      <rPr>
        <b/>
        <sz val="12"/>
        <color theme="1"/>
        <rFont val="新細明體"/>
        <family val="1"/>
        <charset val="136"/>
        <scheme val="minor"/>
      </rPr>
      <t>input</t>
    </r>
    <r>
      <rPr>
        <sz val="12"/>
        <color theme="1"/>
        <rFont val="新細明體"/>
        <family val="2"/>
        <charset val="136"/>
        <scheme val="minor"/>
      </rPr>
      <t>, output, b_readcount)</t>
    </r>
    <phoneticPr fontId="18" type="noConversion"/>
  </si>
  <si>
    <t>type: 0 not used</t>
    <phoneticPr fontId="18" type="noConversion"/>
  </si>
  <si>
    <r>
      <t xml:space="preserve">WriteCommandRegister (0, b_channel, </t>
    </r>
    <r>
      <rPr>
        <b/>
        <sz val="12"/>
        <color theme="3"/>
        <rFont val="新細明體"/>
        <family val="1"/>
        <charset val="136"/>
        <scheme val="minor"/>
      </rPr>
      <t>I2C_W_BUF</t>
    </r>
    <r>
      <rPr>
        <sz val="12"/>
        <color theme="1"/>
        <rFont val="新細明體"/>
        <family val="2"/>
        <charset val="136"/>
        <scheme val="minor"/>
      </rPr>
      <t>, check)</t>
    </r>
    <phoneticPr fontId="18" type="noConversion"/>
  </si>
  <si>
    <r>
      <t>I2C_W_BUF:</t>
    </r>
    <r>
      <rPr>
        <b/>
        <sz val="12"/>
        <color theme="1"/>
        <rFont val="新細明體"/>
        <family val="1"/>
        <charset val="136"/>
        <scheme val="minor"/>
      </rPr>
      <t xml:space="preserve"> 0x5C 0x04</t>
    </r>
    <r>
      <rPr>
        <sz val="12"/>
        <color theme="1"/>
        <rFont val="新細明體"/>
        <family val="2"/>
        <charset val="136"/>
        <scheme val="minor"/>
      </rPr>
      <t xml:space="preserve"> </t>
    </r>
    <r>
      <rPr>
        <b/>
        <sz val="12"/>
        <color theme="1"/>
        <rFont val="新細明體"/>
        <family val="1"/>
        <charset val="136"/>
        <scheme val="minor"/>
      </rPr>
      <t>0 1 0 0</t>
    </r>
    <phoneticPr fontId="18" type="noConversion"/>
  </si>
  <si>
    <t>// input 0 1 0 0</t>
    <phoneticPr fontId="18" type="noConversion"/>
  </si>
  <si>
    <r>
      <t xml:space="preserve">ReadRegister (0, b_channel, </t>
    </r>
    <r>
      <rPr>
        <b/>
        <sz val="12"/>
        <color theme="4"/>
        <rFont val="新細明體"/>
        <family val="1"/>
        <charset val="136"/>
        <scheme val="minor"/>
      </rPr>
      <t>CODE_COMMAND</t>
    </r>
    <r>
      <rPr>
        <sz val="12"/>
        <color theme="1"/>
        <rFont val="新細明體"/>
        <family val="2"/>
        <charset val="136"/>
        <scheme val="minor"/>
      </rPr>
      <t>, I2C_R_BUF, check)</t>
    </r>
    <phoneticPr fontId="18" type="noConversion"/>
  </si>
  <si>
    <t>PCIe Slot - Riser - GPU
GPU Slave Addr: 4Fh</t>
    <phoneticPr fontId="18" type="noConversion"/>
  </si>
  <si>
    <t>opcode 0 arg1 1</t>
    <phoneticPr fontId="18" type="noConversion"/>
  </si>
  <si>
    <r>
      <t xml:space="preserve">OEMSMBPBICmd </t>
    </r>
    <r>
      <rPr>
        <b/>
        <sz val="12"/>
        <color theme="5"/>
        <rFont val="新細明體"/>
        <family val="1"/>
        <charset val="136"/>
        <scheme val="minor"/>
      </rPr>
      <t>type</t>
    </r>
    <r>
      <rPr>
        <b/>
        <sz val="12"/>
        <color theme="4"/>
        <rFont val="新細明體"/>
        <family val="1"/>
        <charset val="136"/>
        <scheme val="minor"/>
      </rPr>
      <t xml:space="preserve"> </t>
    </r>
    <r>
      <rPr>
        <b/>
        <sz val="12"/>
        <color theme="9"/>
        <rFont val="新細明體"/>
        <family val="1"/>
        <charset val="136"/>
        <scheme val="minor"/>
      </rPr>
      <t>index</t>
    </r>
    <r>
      <rPr>
        <b/>
        <sz val="12"/>
        <color theme="4"/>
        <rFont val="新細明體"/>
        <family val="1"/>
        <charset val="136"/>
        <scheme val="minor"/>
      </rPr>
      <t xml:space="preserve"> readcount </t>
    </r>
    <r>
      <rPr>
        <b/>
        <sz val="12"/>
        <color theme="1"/>
        <rFont val="新細明體"/>
        <family val="1"/>
        <charset val="136"/>
        <scheme val="minor"/>
      </rPr>
      <t>input</t>
    </r>
    <phoneticPr fontId="18" type="noConversion"/>
  </si>
  <si>
    <t>readcount: 0</t>
    <phoneticPr fontId="18" type="noConversion"/>
  </si>
  <si>
    <t>// not used</t>
    <phoneticPr fontId="18" type="noConversion"/>
  </si>
  <si>
    <r>
      <t xml:space="preserve">input: </t>
    </r>
    <r>
      <rPr>
        <b/>
        <sz val="12"/>
        <color theme="1"/>
        <rFont val="新細明體"/>
        <family val="1"/>
        <charset val="136"/>
        <scheme val="minor"/>
      </rPr>
      <t>1 0 0 0x80</t>
    </r>
    <phoneticPr fontId="18" type="noConversion"/>
  </si>
  <si>
    <t>// 1 get cap</t>
    <phoneticPr fontId="18" type="noConversion"/>
  </si>
  <si>
    <r>
      <t xml:space="preserve">ipmitool -I lanplus -U ADMIN -P ADMIN -H 172.31.32.163 raw </t>
    </r>
    <r>
      <rPr>
        <b/>
        <sz val="12"/>
        <color theme="4"/>
        <rFont val="新細明體"/>
        <family val="1"/>
        <charset val="136"/>
        <scheme val="minor"/>
      </rPr>
      <t>0x30 0xC1</t>
    </r>
    <r>
      <rPr>
        <sz val="12"/>
        <color theme="1"/>
        <rFont val="新細明體"/>
        <family val="2"/>
        <charset val="136"/>
        <scheme val="minor"/>
      </rPr>
      <t xml:space="preserve"> </t>
    </r>
    <r>
      <rPr>
        <sz val="12"/>
        <color theme="5"/>
        <rFont val="新細明體"/>
        <family val="1"/>
        <charset val="136"/>
        <scheme val="minor"/>
      </rPr>
      <t>0x0</t>
    </r>
    <r>
      <rPr>
        <sz val="12"/>
        <color theme="1"/>
        <rFont val="新細明體"/>
        <family val="2"/>
        <charset val="136"/>
        <scheme val="minor"/>
      </rPr>
      <t xml:space="preserve"> </t>
    </r>
    <r>
      <rPr>
        <sz val="12"/>
        <color theme="9"/>
        <rFont val="新細明體"/>
        <family val="1"/>
        <charset val="136"/>
        <scheme val="minor"/>
      </rPr>
      <t>0x1</t>
    </r>
    <r>
      <rPr>
        <sz val="12"/>
        <color theme="1"/>
        <rFont val="新細明體"/>
        <family val="2"/>
        <charset val="136"/>
        <scheme val="minor"/>
      </rPr>
      <t xml:space="preserve"> </t>
    </r>
    <r>
      <rPr>
        <sz val="12"/>
        <color theme="4"/>
        <rFont val="新細明體"/>
        <family val="1"/>
        <charset val="136"/>
        <scheme val="minor"/>
      </rPr>
      <t>0x0</t>
    </r>
    <r>
      <rPr>
        <b/>
        <sz val="12"/>
        <color theme="1"/>
        <rFont val="新細明體"/>
        <family val="1"/>
        <charset val="136"/>
        <scheme val="minor"/>
      </rPr>
      <t xml:space="preserve"> </t>
    </r>
    <r>
      <rPr>
        <b/>
        <sz val="12"/>
        <color rgb="FFFF0000"/>
        <rFont val="新細明體"/>
        <family val="1"/>
        <charset val="136"/>
        <scheme val="minor"/>
      </rPr>
      <t>0x1</t>
    </r>
    <r>
      <rPr>
        <b/>
        <sz val="12"/>
        <color theme="1"/>
        <rFont val="新細明體"/>
        <family val="1"/>
        <charset val="136"/>
        <scheme val="minor"/>
      </rPr>
      <t xml:space="preserve"> 0x0 0x0 0x80</t>
    </r>
    <phoneticPr fontId="18" type="noConversion"/>
  </si>
  <si>
    <r>
      <t xml:space="preserve">ipmitool -I lanplus -U ADMIN -P ADMIN -H 172.31.32.163 raw </t>
    </r>
    <r>
      <rPr>
        <b/>
        <sz val="12"/>
        <color theme="4"/>
        <rFont val="新細明體"/>
        <family val="1"/>
        <charset val="136"/>
        <scheme val="minor"/>
      </rPr>
      <t>0x30 0xC1</t>
    </r>
    <r>
      <rPr>
        <sz val="12"/>
        <color theme="1"/>
        <rFont val="新細明體"/>
        <family val="2"/>
        <charset val="136"/>
        <scheme val="minor"/>
      </rPr>
      <t xml:space="preserve"> 0x0 0x1 0x0 </t>
    </r>
    <r>
      <rPr>
        <b/>
        <sz val="12"/>
        <color rgb="FFFF0000"/>
        <rFont val="新細明體"/>
        <family val="1"/>
        <charset val="136"/>
        <scheme val="minor"/>
      </rPr>
      <t>0x2</t>
    </r>
    <r>
      <rPr>
        <sz val="12"/>
        <color theme="1"/>
        <rFont val="新細明體"/>
        <family val="2"/>
        <charset val="136"/>
        <scheme val="minor"/>
      </rPr>
      <t xml:space="preserve"> </t>
    </r>
    <r>
      <rPr>
        <b/>
        <sz val="12"/>
        <color theme="1"/>
        <rFont val="新細明體"/>
        <family val="1"/>
        <charset val="136"/>
        <scheme val="minor"/>
      </rPr>
      <t>0x0 0x0 0x80</t>
    </r>
    <phoneticPr fontId="18" type="noConversion"/>
  </si>
  <si>
    <r>
      <t xml:space="preserve">input: </t>
    </r>
    <r>
      <rPr>
        <b/>
        <sz val="12"/>
        <color theme="1"/>
        <rFont val="新細明體"/>
        <family val="1"/>
        <charset val="136"/>
        <scheme val="minor"/>
      </rPr>
      <t>2 0 0 0x80</t>
    </r>
    <phoneticPr fontId="18" type="noConversion"/>
  </si>
  <si>
    <t>1f 01 00 03 16</t>
    <phoneticPr fontId="18" type="noConversion"/>
  </si>
  <si>
    <t>// 2 get temp 0 GPU 0</t>
    <phoneticPr fontId="18" type="noConversion"/>
  </si>
  <si>
    <r>
      <rPr>
        <b/>
        <sz val="12"/>
        <color theme="5"/>
        <rFont val="新細明體"/>
        <family val="1"/>
        <charset val="136"/>
        <scheme val="minor"/>
      </rPr>
      <t>1f</t>
    </r>
    <r>
      <rPr>
        <sz val="12"/>
        <color theme="1"/>
        <rFont val="新細明體"/>
        <family val="2"/>
        <charset val="136"/>
        <scheme val="minor"/>
      </rPr>
      <t xml:space="preserve"> </t>
    </r>
    <r>
      <rPr>
        <b/>
        <sz val="12"/>
        <color theme="1"/>
        <rFont val="新細明體"/>
        <family val="1"/>
        <charset val="136"/>
        <scheme val="minor"/>
      </rPr>
      <t>00 1b 00 00</t>
    </r>
    <phoneticPr fontId="18" type="noConversion"/>
  </si>
  <si>
    <t xml:space="preserve">1f Success; </t>
    <phoneticPr fontId="18" type="noConversion"/>
  </si>
  <si>
    <t>00 00 1b 00 1f</t>
    <phoneticPr fontId="18" type="noConversion"/>
  </si>
  <si>
    <r>
      <rPr>
        <b/>
        <sz val="12"/>
        <color theme="4"/>
        <rFont val="新細明體"/>
        <family val="1"/>
        <charset val="136"/>
        <scheme val="minor"/>
      </rPr>
      <t>00001F</t>
    </r>
    <r>
      <rPr>
        <sz val="12"/>
        <color theme="1"/>
        <rFont val="新細明體"/>
        <family val="1"/>
        <charset val="136"/>
        <scheme val="minor"/>
      </rPr>
      <t>XX  1F</t>
    </r>
    <phoneticPr fontId="18" type="noConversion"/>
  </si>
  <si>
    <t>31 degree C</t>
    <phoneticPr fontId="18" type="noConversion"/>
  </si>
  <si>
    <t>16 03 00 01 1f</t>
    <phoneticPr fontId="18" type="noConversion"/>
  </si>
  <si>
    <t>16030001 Dword</t>
    <phoneticPr fontId="18" type="noConversion"/>
  </si>
  <si>
    <t>ipmitool -I lanplus -H 192.168.1.34 -U ADMIN -P ADMIN i2c bus=6 0x66 0x01 0x07</t>
    <phoneticPr fontId="18" type="noConversion"/>
  </si>
  <si>
    <t>GPU SMBus Post Box Reg. Address - Command/Status</t>
    <phoneticPr fontId="18" type="noConversion"/>
  </si>
  <si>
    <t>Sensor Data Records are kept in a single, centralized non-volatile storage area that is managed by the BMC.</t>
  </si>
  <si>
    <t>This storage is called the Sensor Data Record Repository (SDR Repository).</t>
  </si>
  <si>
    <t>SDRBlock.XXX bin file</t>
    <phoneticPr fontId="18" type="noConversion"/>
  </si>
  <si>
    <t>There are two possible writable SDR Repository implementations: modal and non-modal. A non-modal SDR</t>
  </si>
  <si>
    <t>Repository can be written to at any time. Writing to the SDR does not impact the operation of other commands in</t>
  </si>
  <si>
    <t>the management controller.</t>
  </si>
  <si>
    <t>A modal SDR Repository is only updated when the controller is in an SDR Repository update mode.</t>
  </si>
  <si>
    <t>04 00</t>
    <phoneticPr fontId="18" type="noConversion"/>
  </si>
  <si>
    <t>first sdr</t>
    <phoneticPr fontId="18" type="noConversion"/>
  </si>
  <si>
    <t>last sdr</t>
    <phoneticPr fontId="18" type="noConversion"/>
  </si>
  <si>
    <t>21 08</t>
    <phoneticPr fontId="18" type="noConversion"/>
  </si>
  <si>
    <t>offset</t>
    <phoneticPr fontId="18" type="noConversion"/>
  </si>
  <si>
    <t>0x43</t>
    <phoneticPr fontId="18" type="noConversion"/>
  </si>
  <si>
    <t>total sdr</t>
    <phoneticPr fontId="18" type="noConversion"/>
  </si>
  <si>
    <t>get sdr</t>
    <phoneticPr fontId="18" type="noConversion"/>
  </si>
  <si>
    <t>raw 0x0a 0x23 0 0 0x21 0x08 0 0xff</t>
    <phoneticPr fontId="18" type="noConversion"/>
  </si>
  <si>
    <t>raw 0x0a 0x24 0x64 0x08 0x51 0x01 0x33 0x20 00 0xe1 0x13 01 0x7f 0x68 0x08 01 04 0x22 04 0x22 0x3f 0x3f 0x80 01 00 00 01 00 00 00 00 00 07 0x28 0x59 0xfc 0x7f 0x80 0x5f 0x5f 0x5a 05 05 0x0a 02 02 00 00 00 0xc8 0x43 0x50 0x55 0x20 0x54 0x65 0x6d 0x70</t>
    <phoneticPr fontId="18" type="noConversion"/>
  </si>
  <si>
    <t>add sdr</t>
    <phoneticPr fontId="18" type="noConversion"/>
  </si>
  <si>
    <t>sensor number: 0xe1</t>
    <phoneticPr fontId="18" type="noConversion"/>
  </si>
  <si>
    <t>sensor name: CPU Temp</t>
    <phoneticPr fontId="18" type="noConversion"/>
  </si>
  <si>
    <t>sensor type: 0x08</t>
    <phoneticPr fontId="18" type="noConversion"/>
  </si>
  <si>
    <t>fake sensor value</t>
    <phoneticPr fontId="18" type="noConversion"/>
  </si>
  <si>
    <t>raw 0x30 0x70 0x3b 0x01 0xe1 0x01 0x00</t>
    <phoneticPr fontId="18" type="noConversion"/>
  </si>
  <si>
    <t>set 0xe1 value 0x01 0x00</t>
    <phoneticPr fontId="18" type="noConversion"/>
  </si>
  <si>
    <t>void PltHeartBeatLED ()</t>
  </si>
  <si>
    <t>    PltGPIO_Write (GPIOD7_HEARTBEAT_N, 0, 0, &amp;heartbeat_value);</t>
  </si>
  <si>
    <t>#define	GPIOD7_HEARTBEAT_N				0x03700000</t>
    <phoneticPr fontId="18" type="noConversion"/>
  </si>
  <si>
    <t>STATUS PltGPIO_Write(</t>
  </si>
  <si>
    <t>    DWORD dw_HWInfo_1,</t>
  </si>
  <si>
    <t>    DWORD dw_HWInfo_2,</t>
  </si>
  <si>
    <t>    void  *p_HWInfoPtr,</t>
  </si>
  <si>
    <t>    void  *p_DataBuf</t>
  </si>
  <si>
    <t>)</t>
  </si>
  <si>
    <t>0x03700000</t>
    <phoneticPr fontId="18" type="noConversion"/>
  </si>
  <si>
    <t>heartbeat_value</t>
    <phoneticPr fontId="18" type="noConversion"/>
  </si>
  <si>
    <t>chip_no = gpio_chip_idx (dw_HWInfo_1);</t>
  </si>
  <si>
    <t>GPIO_NUM_FROM_HWINFO (dw_HWInfo_1);</t>
    <phoneticPr fontId="18" type="noConversion"/>
  </si>
  <si>
    <t>#define GPIO_NUM_FROM_HWINFO(n) ((n &amp; GPIO_PORT_PIN_MASK) &gt;&gt; 20)</t>
    <phoneticPr fontId="18" type="noConversion"/>
  </si>
  <si>
    <t>#define GPIO_PORT_PIN_MASK      0xFFF00000</t>
    <phoneticPr fontId="18" type="noConversion"/>
  </si>
  <si>
    <t>(dw_HWInfo_1 &amp; 0xFFF00000) &gt;&gt; 20</t>
    <phoneticPr fontId="18" type="noConversion"/>
  </si>
  <si>
    <t xml:space="preserve">0x 0370 0000   &amp; </t>
  </si>
  <si>
    <t>0x FFF0 0000  =</t>
  </si>
  <si>
    <t>0x 0370 0000</t>
  </si>
  <si>
    <t>&gt;&gt; 20 =</t>
    <phoneticPr fontId="18" type="noConversion"/>
  </si>
  <si>
    <t>0x37</t>
    <phoneticPr fontId="18" type="noConversion"/>
  </si>
  <si>
    <t>chip = gpiod_chip_open_by_number (chip_no);</t>
    <phoneticPr fontId="18" type="noConversion"/>
  </si>
  <si>
    <t>return uint chip_no</t>
    <phoneticPr fontId="18" type="noConversion"/>
  </si>
  <si>
    <t>line_no = gpio_line_idx (dw_HWInfo_1);</t>
  </si>
  <si>
    <t>return 0</t>
    <phoneticPr fontId="18" type="noConversion"/>
  </si>
  <si>
    <t>chip_no=0</t>
    <phoneticPr fontId="18" type="noConversion"/>
  </si>
  <si>
    <t>line_no=0x37</t>
    <phoneticPr fontId="18" type="noConversion"/>
  </si>
  <si>
    <t>ret = gpiod_line_request_output (line, __func__, 0);</t>
  </si>
  <si>
    <t>set line to output mode</t>
    <phoneticPr fontId="18" type="noConversion"/>
  </si>
  <si>
    <t>gpiod_line_set_value (line, *p_data)</t>
  </si>
  <si>
    <t>set high/low</t>
    <phoneticPr fontId="18" type="noConversion"/>
  </si>
  <si>
    <t>NVMeI2CCPLDCmd (I2C_W_BUF, I2C_R_BUF, 1, 32, ch, 0xd4)</t>
  </si>
  <si>
    <t>doNVME_D4 (chinfo, &amp;st_VpdInfo, &amp;st_Temp, &amp;VendorID)</t>
  </si>
  <si>
    <t>ch=2</t>
    <phoneticPr fontId="18" type="noConversion"/>
  </si>
  <si>
    <t>systembus</t>
    <phoneticPr fontId="18" type="noConversion"/>
  </si>
  <si>
    <t>2A</t>
    <phoneticPr fontId="18" type="noConversion"/>
  </si>
  <si>
    <r>
      <t>M is composed of first 2 bits of "M, Tolerance" and 8 bits of "M" as a 10-bit 2's complement number. M=signed 2'c(</t>
    </r>
    <r>
      <rPr>
        <b/>
        <sz val="12"/>
        <color theme="1"/>
        <rFont val="新細明體"/>
        <family val="1"/>
        <charset val="136"/>
        <scheme val="minor"/>
      </rPr>
      <t>00</t>
    </r>
    <r>
      <rPr>
        <sz val="12"/>
        <color theme="1"/>
        <rFont val="新細明體"/>
        <family val="1"/>
        <charset val="136"/>
        <scheme val="minor"/>
      </rPr>
      <t>00101010</t>
    </r>
    <r>
      <rPr>
        <sz val="12"/>
        <color theme="1"/>
        <rFont val="新細明體"/>
        <family val="2"/>
        <charset val="136"/>
        <scheme val="minor"/>
      </rPr>
      <t>)=dec(42)</t>
    </r>
    <phoneticPr fontId="18" type="noConversion"/>
  </si>
  <si>
    <t>3B</t>
    <phoneticPr fontId="18" type="noConversion"/>
  </si>
  <si>
    <t>40</t>
    <phoneticPr fontId="18" type="noConversion"/>
  </si>
  <si>
    <r>
      <t xml:space="preserve">First 2 bits: </t>
    </r>
    <r>
      <rPr>
        <b/>
        <sz val="12"/>
        <color theme="1"/>
        <rFont val="新細明體"/>
        <family val="1"/>
        <charset val="136"/>
        <scheme val="minor"/>
      </rPr>
      <t>01</t>
    </r>
    <r>
      <rPr>
        <sz val="12"/>
        <color theme="1"/>
        <rFont val="新細明體"/>
        <family val="2"/>
        <charset val="136"/>
        <scheme val="minor"/>
      </rPr>
      <t xml:space="preserve"> is B's. Accuracy = 0</t>
    </r>
    <phoneticPr fontId="18" type="noConversion"/>
  </si>
  <si>
    <r>
      <t>B is composed of first 2 bits of "B, Accuracy" and 8 bits of "B" as a 10-bit 2's complement number. B=signed 2'c(0</t>
    </r>
    <r>
      <rPr>
        <b/>
        <sz val="12"/>
        <color theme="1"/>
        <rFont val="新細明體"/>
        <family val="1"/>
        <charset val="136"/>
        <scheme val="minor"/>
      </rPr>
      <t>1</t>
    </r>
    <r>
      <rPr>
        <sz val="12"/>
        <color theme="1"/>
        <rFont val="新細明體"/>
        <family val="1"/>
        <charset val="136"/>
        <scheme val="minor"/>
      </rPr>
      <t>00111011</t>
    </r>
    <r>
      <rPr>
        <sz val="12"/>
        <color theme="1"/>
        <rFont val="新細明體"/>
        <family val="2"/>
        <charset val="136"/>
        <scheme val="minor"/>
      </rPr>
      <t>)=dec(315)</t>
    </r>
    <phoneticPr fontId="18" type="noConversion"/>
  </si>
  <si>
    <t>DF</t>
    <phoneticPr fontId="18" type="noConversion"/>
  </si>
  <si>
    <t>K2=signed 2'c(1101)=dec(-3)
K1=signed 2'c(1111)=dec(-1)</t>
    <phoneticPr fontId="18" type="noConversion"/>
  </si>
  <si>
    <t>6B</t>
    <phoneticPr fontId="18" type="noConversion"/>
  </si>
  <si>
    <t>83</t>
    <phoneticPr fontId="18" type="noConversion"/>
  </si>
  <si>
    <t>6A</t>
  </si>
  <si>
    <t>6A</t>
    <phoneticPr fontId="18" type="noConversion"/>
  </si>
  <si>
    <r>
      <t>(E6*C13+(E8*10</t>
    </r>
    <r>
      <rPr>
        <b/>
        <vertAlign val="superscript"/>
        <sz val="12"/>
        <rFont val="新細明體"/>
        <family val="1"/>
        <charset val="136"/>
        <scheme val="minor"/>
      </rPr>
      <t>K1</t>
    </r>
    <r>
      <rPr>
        <b/>
        <sz val="12"/>
        <rFont val="新細明體"/>
        <family val="1"/>
        <charset val="136"/>
        <scheme val="minor"/>
      </rPr>
      <t>))*10</t>
    </r>
    <r>
      <rPr>
        <b/>
        <vertAlign val="superscript"/>
        <sz val="12"/>
        <rFont val="新細明體"/>
        <family val="1"/>
        <charset val="136"/>
        <scheme val="minor"/>
      </rPr>
      <t>K2</t>
    </r>
    <phoneticPr fontId="18" type="noConversion"/>
  </si>
  <si>
    <t>2E</t>
    <phoneticPr fontId="18" type="noConversion"/>
  </si>
  <si>
    <t>51</t>
    <phoneticPr fontId="18" type="noConversion"/>
  </si>
  <si>
    <t>00</t>
    <phoneticPr fontId="18" type="noConversion"/>
  </si>
  <si>
    <t>D0</t>
    <phoneticPr fontId="18" type="noConversion"/>
  </si>
  <si>
    <t>6D</t>
    <phoneticPr fontId="18" type="noConversion"/>
  </si>
  <si>
    <t>69</t>
    <phoneticPr fontId="18" type="noConversion"/>
  </si>
  <si>
    <t>79</t>
    <phoneticPr fontId="18" type="noConversion"/>
  </si>
  <si>
    <t>78</t>
    <phoneticPr fontId="18" type="noConversion"/>
  </si>
  <si>
    <t>71</t>
    <phoneticPr fontId="18" type="noConversion"/>
  </si>
  <si>
    <t>60</t>
    <phoneticPr fontId="18" type="noConversion"/>
  </si>
  <si>
    <t>61</t>
    <phoneticPr fontId="18" type="noConversion"/>
  </si>
  <si>
    <t>68</t>
    <phoneticPr fontId="18" type="noConversion"/>
  </si>
  <si>
    <r>
      <t>M is composed of first 2 bits of "M, Tolerance" and 8 bits of "M" as a 10-bit 2's complement number. M=signed 2'c(</t>
    </r>
    <r>
      <rPr>
        <b/>
        <sz val="12"/>
        <color theme="1"/>
        <rFont val="新細明體"/>
        <family val="1"/>
        <charset val="136"/>
        <scheme val="minor"/>
      </rPr>
      <t>00</t>
    </r>
    <r>
      <rPr>
        <sz val="12"/>
        <color theme="1"/>
        <rFont val="新細明體"/>
        <family val="1"/>
        <charset val="136"/>
        <scheme val="minor"/>
      </rPr>
      <t>00101110</t>
    </r>
    <r>
      <rPr>
        <sz val="12"/>
        <color theme="1"/>
        <rFont val="新細明體"/>
        <family val="2"/>
        <charset val="136"/>
        <scheme val="minor"/>
      </rPr>
      <t>)=dec(46)</t>
    </r>
    <phoneticPr fontId="18" type="noConversion"/>
  </si>
  <si>
    <r>
      <t xml:space="preserve">First 2 bits: </t>
    </r>
    <r>
      <rPr>
        <b/>
        <sz val="12"/>
        <color theme="1"/>
        <rFont val="新細明體"/>
        <family val="1"/>
        <charset val="136"/>
        <scheme val="minor"/>
      </rPr>
      <t>00</t>
    </r>
    <r>
      <rPr>
        <sz val="12"/>
        <color theme="1"/>
        <rFont val="新細明體"/>
        <family val="2"/>
        <charset val="136"/>
        <scheme val="minor"/>
      </rPr>
      <t xml:space="preserve"> is B's. Accuracy = 0</t>
    </r>
    <phoneticPr fontId="18" type="noConversion"/>
  </si>
  <si>
    <r>
      <t>B is composed of first 2 bits of "B, Accuracy" and 8 bits of "B" as a 10-bit 2's complement number. B=signed 2'c(00</t>
    </r>
    <r>
      <rPr>
        <sz val="12"/>
        <color theme="1"/>
        <rFont val="新細明體"/>
        <family val="1"/>
        <charset val="136"/>
        <scheme val="minor"/>
      </rPr>
      <t>01010001</t>
    </r>
    <r>
      <rPr>
        <sz val="12"/>
        <color theme="1"/>
        <rFont val="新細明體"/>
        <family val="2"/>
        <charset val="136"/>
        <scheme val="minor"/>
      </rPr>
      <t>)=dec(81)</t>
    </r>
    <phoneticPr fontId="18" type="noConversion"/>
  </si>
  <si>
    <t>K2=signed 2'c(1101)=dec(-3)
K1=signed 2'c(0000)=dec(0)</t>
    <phoneticPr fontId="18" type="noConversion"/>
  </si>
  <si>
    <t>OA1</t>
    <phoneticPr fontId="18" type="noConversion"/>
  </si>
  <si>
    <t>OA6</t>
    <phoneticPr fontId="18" type="noConversion"/>
  </si>
  <si>
    <t>42*x+31.5</t>
    <phoneticPr fontId="18" type="noConversion"/>
  </si>
  <si>
    <t>46*x+81</t>
    <phoneticPr fontId="18" type="noConversion"/>
  </si>
  <si>
    <t>6E</t>
  </si>
  <si>
    <t>A3</t>
  </si>
  <si>
    <t>AF</t>
  </si>
  <si>
    <t>B7</t>
  </si>
  <si>
    <t>B5</t>
  </si>
  <si>
    <t>8A</t>
  </si>
  <si>
    <t>X11DPG_OT</t>
    <phoneticPr fontId="18" type="noConversion"/>
  </si>
  <si>
    <t>X12DPG_OA</t>
    <phoneticPr fontId="18" type="noConversion"/>
  </si>
  <si>
    <t>X12DPG_OA6</t>
    <phoneticPr fontId="18" type="noConversion"/>
  </si>
  <si>
    <t>C0</t>
    <phoneticPr fontId="18" type="noConversion"/>
  </si>
  <si>
    <t>First 2 bits: 11 is B's. Accuracy = 0</t>
    <phoneticPr fontId="18" type="noConversion"/>
  </si>
  <si>
    <t>B is composed of first 2 bits of "B, Accuracy" and 8 bits of "B" as a 10-bit 2's complement number. B=signed 2'c(1111000000)=dec(-64)</t>
    <phoneticPr fontId="18" type="noConversion"/>
  </si>
  <si>
    <t>34 |      N/A | 5VSB</t>
  </si>
  <si>
    <t>35 |      N/A | 3.3VSB</t>
  </si>
  <si>
    <t>36 |      N/A | 1.8V PCH</t>
  </si>
  <si>
    <t>31 |      N/A | 5VCC</t>
  </si>
  <si>
    <t>32 |      N/A | 3.3VCC</t>
  </si>
  <si>
    <t>33 |                VBAT</t>
  </si>
  <si>
    <t>37 |      N/A | PVNN PCH</t>
  </si>
  <si>
    <t>38 |      N/A | 1.05V PCH</t>
  </si>
  <si>
    <t>39 |      N/A | 2.5V BMC</t>
  </si>
  <si>
    <t>3A |      N/A | 1.8V BMC</t>
  </si>
  <si>
    <t>3B |      N/A | 1.2V BMC</t>
  </si>
  <si>
    <t>3C |      N/A | 1.0V BMC</t>
  </si>
  <si>
    <t>test point</t>
    <phoneticPr fontId="18" type="noConversion"/>
  </si>
  <si>
    <t>real voltage</t>
    <phoneticPr fontId="18" type="noConversion"/>
  </si>
  <si>
    <t>snr reading</t>
    <phoneticPr fontId="18" type="noConversion"/>
  </si>
  <si>
    <t>30 |      N/A | 12V</t>
    <phoneticPr fontId="18" type="noConversion"/>
  </si>
  <si>
    <t>原 SDR: X12DPG_OA6</t>
    <phoneticPr fontId="18" type="noConversion"/>
  </si>
  <si>
    <t>調整後 ( 5VSB/3.3VSB/1.8VPCH/2.5VBMC) 套用 X12DPG_OA SDR</t>
    <phoneticPr fontId="18" type="noConversion"/>
  </si>
  <si>
    <t>62</t>
  </si>
  <si>
    <t>49</t>
  </si>
  <si>
    <t>86</t>
  </si>
  <si>
    <r>
      <t>M is composed of first 2 bits of "M, Tolerance" and 8 bits of "M" as a 10-bit 2's complement number. M=signed 2'c(</t>
    </r>
    <r>
      <rPr>
        <b/>
        <sz val="12"/>
        <color theme="1"/>
        <rFont val="新細明體"/>
        <family val="1"/>
        <charset val="136"/>
        <scheme val="minor"/>
      </rPr>
      <t>00</t>
    </r>
    <r>
      <rPr>
        <sz val="12"/>
        <color theme="1"/>
        <rFont val="新細明體"/>
        <family val="1"/>
        <charset val="136"/>
        <scheme val="minor"/>
      </rPr>
      <t>01100010</t>
    </r>
    <r>
      <rPr>
        <sz val="12"/>
        <color theme="1"/>
        <rFont val="新細明體"/>
        <family val="2"/>
        <charset val="136"/>
        <scheme val="minor"/>
      </rPr>
      <t>)=dec(98)</t>
    </r>
    <phoneticPr fontId="18" type="noConversion"/>
  </si>
  <si>
    <t>B is composed of first 2 bits of "B, Accuracy" and 8 bits of "B" as a 10-bit 2's complement number. B=signed 2'c(0001001001)=dec(73)</t>
    <phoneticPr fontId="18" type="noConversion"/>
  </si>
  <si>
    <t>K2=signed 2'c(1100)=dec(-4)
K1=signed 2'c(0000)=dec(0)</t>
    <phoneticPr fontId="18" type="noConversion"/>
  </si>
  <si>
    <t>08</t>
  </si>
  <si>
    <t>60</t>
  </si>
  <si>
    <t>85</t>
  </si>
  <si>
    <t>98</t>
  </si>
  <si>
    <t>91</t>
  </si>
  <si>
    <t>84</t>
  </si>
  <si>
    <r>
      <t>M is composed of first 2 bits of "M, Tolerance" and 8 bits of "M" as a 10-bit 2's complement number. M=signed 2'c(</t>
    </r>
    <r>
      <rPr>
        <b/>
        <sz val="12"/>
        <color theme="1"/>
        <rFont val="新細明體"/>
        <family val="1"/>
        <charset val="136"/>
        <scheme val="minor"/>
      </rPr>
      <t>0000001000</t>
    </r>
    <r>
      <rPr>
        <sz val="12"/>
        <color theme="1"/>
        <rFont val="新細明體"/>
        <family val="2"/>
        <charset val="136"/>
        <scheme val="minor"/>
      </rPr>
      <t>)=dec(8)</t>
    </r>
    <phoneticPr fontId="18" type="noConversion"/>
  </si>
  <si>
    <t>7b</t>
    <phoneticPr fontId="18" type="noConversion"/>
  </si>
  <si>
    <t>B is composed of first 2 bits of "B, Accuracy" and 8 bits of "B" as a 10-bit 2's complement number. B=signed 2'c(0001100000)=dec(96)</t>
    <phoneticPr fontId="18" type="noConversion"/>
  </si>
  <si>
    <t>8b</t>
    <phoneticPr fontId="18" type="noConversion"/>
  </si>
  <si>
    <t>Paul's 
reading</t>
    <phoneticPr fontId="18" type="noConversion"/>
  </si>
  <si>
    <t>原OA6讀值 1.08V</t>
    <phoneticPr fontId="18" type="noConversion"/>
  </si>
  <si>
    <t xml:space="preserve">套用OA1 -&gt; </t>
    <phoneticPr fontId="18" type="noConversion"/>
  </si>
  <si>
    <t>06</t>
  </si>
  <si>
    <r>
      <t>M is composed of first 2 bits of "M, Tolerance" and 8 bits of "M" as a 10-bit 2's complement number. M=signed 2'c(</t>
    </r>
    <r>
      <rPr>
        <b/>
        <sz val="12"/>
        <color theme="1"/>
        <rFont val="新細明體"/>
        <family val="1"/>
        <charset val="136"/>
        <scheme val="minor"/>
      </rPr>
      <t>0000101101</t>
    </r>
    <r>
      <rPr>
        <sz val="12"/>
        <color theme="1"/>
        <rFont val="新細明體"/>
        <family val="2"/>
        <charset val="136"/>
        <scheme val="minor"/>
      </rPr>
      <t>)=dec(45)</t>
    </r>
    <phoneticPr fontId="18" type="noConversion"/>
  </si>
  <si>
    <t>B is composed of first 2 bits of "B, Accuracy" and 8 bits of "B" as a 10-bit 2's complement number. B=signed 2'c(0010111011)=dec(187)</t>
    <phoneticPr fontId="18" type="noConversion"/>
  </si>
  <si>
    <t>K2=signed 2'c(1110)=dec(-2)
K1=signed 2'c(1110)=dec(-2)</t>
    <phoneticPr fontId="18" type="noConversion"/>
  </si>
  <si>
    <t>11b = Does not return analog (numeric) reading</t>
    <phoneticPr fontId="18" type="noConversion"/>
  </si>
  <si>
    <t>0900</t>
  </si>
  <si>
    <t>35</t>
  </si>
  <si>
    <t>09</t>
  </si>
  <si>
    <t>14</t>
  </si>
  <si>
    <t>sensor unit1, sensor value, 10: 2's complement</t>
    <phoneticPr fontId="18" type="noConversion"/>
  </si>
  <si>
    <t>0000 0100 0010 1010</t>
    <phoneticPr fontId="18" type="noConversion"/>
  </si>
  <si>
    <t>UNRGL LNRGH LCGH LNCGH</t>
    <phoneticPr fontId="18" type="noConversion"/>
  </si>
  <si>
    <t>0000 0100 0110 1010</t>
    <phoneticPr fontId="18" type="noConversion"/>
  </si>
  <si>
    <t>UNRGL LNRGH LCGH LNCGH UNCGL</t>
    <phoneticPr fontId="18" type="noConversion"/>
  </si>
  <si>
    <t>unsigned</t>
  </si>
  <si>
    <t>refer to Table 43- Sensor Unit Type Codes</t>
  </si>
  <si>
    <t>unused</t>
  </si>
  <si>
    <t>linear</t>
  </si>
  <si>
    <t>Signed Integer Constant Multiplier
M: LS 8 bits</t>
  </si>
  <si>
    <t>[7:6] - M: MS 2 bits</t>
  </si>
  <si>
    <t>Signed Additive Offset
B: LS 8 bits</t>
  </si>
  <si>
    <t>B is composed of first 2 bits of "B, Accuracy" and 8 bits of "B" as a 10-bit 2's complement number. B=signed 2'c(0010111011)=dec(187)</t>
  </si>
  <si>
    <t>[7:6] - B: MS 2 bits</t>
  </si>
  <si>
    <t>First 2 bits: 01 is B's. Accuracy = 0</t>
  </si>
  <si>
    <t>K2: signed result exponent, called R exp
K1: signed exponent, called B exp</t>
  </si>
  <si>
    <t>RPM</t>
    <phoneticPr fontId="18" type="noConversion"/>
  </si>
  <si>
    <t>M is composed of first 2 bits of "M, Tolerance" and 8 bits of "M" as a 10-bit 2's complement number. M=signed 2'c(0010001100)=dec(140)</t>
    <phoneticPr fontId="18" type="noConversion"/>
  </si>
  <si>
    <t>y=Mx+B, x is raw data</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</si>
</sst>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
  </numFmts>
  <fonts count="48"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57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name val="新細明體"/>
      <family val="1"/>
      <charset val="136"/>
      <scheme val="minor"/>
    </font>
    <font>
      <b/>
      <vertAlign val="superscript"/>
      <sz val="12"/>
      <name val="新細明體"/>
      <family val="1"/>
      <charset val="136"/>
      <scheme val="minor"/>
    </font>
    <font>
      <b/>
      <sz val="12"/>
      <color theme="1"/>
      <name val="新細明體"/>
      <family val="1"/>
      <charset val="136"/>
      <scheme val="minor"/>
    </font>
    <font>
      <b/>
      <sz val="12"/>
      <color theme="0"/>
      <name val="新細明體"/>
      <family val="1"/>
      <charset val="136"/>
      <scheme val="minor"/>
    </font>
    <font>
      <b/>
      <sz val="9"/>
      <color indexed="81"/>
      <name val="Tahoma"/>
      <family val="2"/>
    </font>
    <font>
      <sz val="12"/>
      <color theme="1"/>
      <name val="新細明體"/>
      <family val="1"/>
      <charset val="136"/>
      <scheme val="minor"/>
    </font>
    <font>
      <b/>
      <sz val="12"/>
      <color rgb="FFFF0000"/>
      <name val="新細明體"/>
      <family val="1"/>
      <charset val="136"/>
      <scheme val="minor"/>
    </font>
    <font>
      <b/>
      <sz val="12"/>
      <color rgb="FF002060"/>
      <name val="新細明體"/>
      <family val="1"/>
      <charset val="136"/>
      <scheme val="minor"/>
    </font>
    <font>
      <sz val="12"/>
      <color rgb="FF00B050"/>
      <name val="新細明體"/>
      <family val="2"/>
      <charset val="136"/>
      <scheme val="minor"/>
    </font>
    <font>
      <sz val="12"/>
      <color theme="0" tint="-0.499984740745262"/>
      <name val="新細明體"/>
      <family val="2"/>
      <charset val="136"/>
      <scheme val="minor"/>
    </font>
    <font>
      <sz val="12"/>
      <color theme="0" tint="-0.499984740745262"/>
      <name val="新細明體"/>
      <family val="1"/>
      <charset val="136"/>
      <scheme val="minor"/>
    </font>
    <font>
      <b/>
      <sz val="12"/>
      <color rgb="FF00B050"/>
      <name val="新細明體"/>
      <family val="1"/>
      <charset val="136"/>
      <scheme val="minor"/>
    </font>
    <font>
      <b/>
      <sz val="10"/>
      <color rgb="FF00B050"/>
      <name val="新細明體"/>
      <family val="1"/>
      <charset val="136"/>
      <scheme val="minor"/>
    </font>
    <font>
      <sz val="12"/>
      <color rgb="FFFF0000"/>
      <name val="新細明體"/>
      <family val="1"/>
      <charset val="136"/>
      <scheme val="minor"/>
    </font>
    <font>
      <u/>
      <sz val="12"/>
      <color theme="10"/>
      <name val="新細明體"/>
      <family val="2"/>
      <charset val="136"/>
      <scheme val="minor"/>
    </font>
    <font>
      <sz val="10"/>
      <color theme="1"/>
      <name val="Times New Roman"/>
      <family val="1"/>
    </font>
    <font>
      <sz val="12"/>
      <color rgb="FF000000"/>
      <name val="新細明體"/>
      <family val="1"/>
      <charset val="136"/>
    </font>
    <font>
      <sz val="11"/>
      <color theme="1"/>
      <name val="新細明體"/>
      <family val="2"/>
      <charset val="136"/>
      <scheme val="minor"/>
    </font>
    <font>
      <sz val="10"/>
      <color theme="1"/>
      <name val="新細明體"/>
      <family val="2"/>
      <charset val="136"/>
      <scheme val="minor"/>
    </font>
    <font>
      <b/>
      <sz val="12"/>
      <color theme="4"/>
      <name val="新細明體"/>
      <family val="1"/>
      <charset val="136"/>
      <scheme val="minor"/>
    </font>
    <font>
      <b/>
      <sz val="12"/>
      <color theme="5"/>
      <name val="新細明體"/>
      <family val="1"/>
      <charset val="136"/>
      <scheme val="minor"/>
    </font>
    <font>
      <sz val="12"/>
      <color theme="5"/>
      <name val="新細明體"/>
      <family val="1"/>
      <charset val="136"/>
      <scheme val="minor"/>
    </font>
    <font>
      <sz val="12"/>
      <color theme="4"/>
      <name val="新細明體"/>
      <family val="1"/>
      <charset val="136"/>
      <scheme val="minor"/>
    </font>
    <font>
      <sz val="12"/>
      <color theme="9"/>
      <name val="新細明體"/>
      <family val="1"/>
      <charset val="136"/>
      <scheme val="minor"/>
    </font>
    <font>
      <b/>
      <sz val="12"/>
      <color theme="9"/>
      <name val="新細明體"/>
      <family val="1"/>
      <charset val="136"/>
      <scheme val="minor"/>
    </font>
    <font>
      <sz val="12"/>
      <color theme="5"/>
      <name val="新細明體"/>
      <family val="2"/>
      <charset val="136"/>
      <scheme val="minor"/>
    </font>
    <font>
      <b/>
      <sz val="12"/>
      <color theme="3"/>
      <name val="新細明體"/>
      <family val="1"/>
      <charset val="136"/>
      <scheme val="minor"/>
    </font>
    <font>
      <b/>
      <sz val="14"/>
      <color theme="1"/>
      <name val="新細明體"/>
      <family val="1"/>
      <charset val="136"/>
      <scheme val="minor"/>
    </font>
    <font>
      <b/>
      <sz val="10"/>
      <color theme="1"/>
      <name val="新細明體"/>
      <family val="1"/>
      <charset val="136"/>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3" fillId="0" borderId="0" applyNumberFormat="0" applyFill="0" applyBorder="0" applyAlignment="0" applyProtection="0">
      <alignment vertical="center"/>
    </xf>
  </cellStyleXfs>
  <cellXfs count="134">
    <xf numFmtId="0" fontId="0" fillId="0" borderId="0" xfId="0">
      <alignment vertical="center"/>
    </xf>
    <xf numFmtId="49" fontId="0" fillId="0" borderId="0" xfId="0" applyNumberFormat="1">
      <alignment vertical="center"/>
    </xf>
    <xf numFmtId="0" fontId="0" fillId="0" borderId="0" xfId="0" applyAlignment="1">
      <alignment horizontal="center" vertical="center"/>
    </xf>
    <xf numFmtId="0" fontId="0" fillId="0" borderId="0" xfId="0" quotePrefix="1" applyAlignment="1">
      <alignment horizontal="center" vertical="center"/>
    </xf>
    <xf numFmtId="0" fontId="0" fillId="0" borderId="0" xfId="0" applyAlignment="1">
      <alignment vertical="center" wrapText="1"/>
    </xf>
    <xf numFmtId="0" fontId="19" fillId="33" borderId="0" xfId="0" applyFont="1" applyFill="1" applyAlignment="1">
      <alignment horizontal="center" vertical="center"/>
    </xf>
    <xf numFmtId="0" fontId="21" fillId="33" borderId="0" xfId="0" applyFont="1" applyFill="1">
      <alignment vertical="center"/>
    </xf>
    <xf numFmtId="0" fontId="22" fillId="34" borderId="0" xfId="0" applyFont="1" applyFill="1" applyAlignment="1">
      <alignment horizontal="center" vertical="center"/>
    </xf>
    <xf numFmtId="49" fontId="0" fillId="33" borderId="0" xfId="0" applyNumberFormat="1" applyFill="1">
      <alignment vertical="center"/>
    </xf>
    <xf numFmtId="0" fontId="0" fillId="33" borderId="0" xfId="0" quotePrefix="1" applyFill="1" applyAlignment="1">
      <alignment horizontal="center" vertical="center"/>
    </xf>
    <xf numFmtId="0" fontId="22" fillId="34" borderId="0" xfId="0" applyFont="1" applyFill="1" applyAlignment="1">
      <alignment horizontal="center" vertical="center" wrapText="1"/>
    </xf>
    <xf numFmtId="49" fontId="0" fillId="0" borderId="0" xfId="0" applyNumberFormat="1" applyAlignment="1">
      <alignment vertical="center" wrapText="1"/>
    </xf>
    <xf numFmtId="0" fontId="0" fillId="33" borderId="0" xfId="0" applyFill="1" applyAlignment="1">
      <alignment vertical="center" wrapText="1"/>
    </xf>
    <xf numFmtId="0" fontId="0" fillId="0" borderId="0" xfId="0" applyNumberFormat="1" applyAlignment="1">
      <alignment vertical="center" wrapText="1"/>
    </xf>
    <xf numFmtId="0" fontId="0" fillId="0" borderId="0" xfId="0" applyAlignment="1">
      <alignment vertical="center"/>
    </xf>
    <xf numFmtId="0" fontId="0" fillId="0" borderId="0" xfId="0" applyAlignment="1">
      <alignment horizontal="left" vertical="center"/>
    </xf>
    <xf numFmtId="11" fontId="0" fillId="0" borderId="0" xfId="0" applyNumberFormat="1" applyAlignment="1">
      <alignment horizontal="left" vertical="center"/>
    </xf>
    <xf numFmtId="49" fontId="0" fillId="0" borderId="0" xfId="0" applyNumberFormat="1" applyAlignment="1">
      <alignment horizontal="center" vertical="center"/>
    </xf>
    <xf numFmtId="49" fontId="0" fillId="33" borderId="0" xfId="0" applyNumberFormat="1" applyFill="1" applyAlignment="1">
      <alignment horizontal="center" vertical="center"/>
    </xf>
    <xf numFmtId="0" fontId="0" fillId="0" borderId="0" xfId="0" applyFill="1" applyAlignment="1">
      <alignment vertical="center" wrapText="1"/>
    </xf>
    <xf numFmtId="49" fontId="0" fillId="35" borderId="0" xfId="0" applyNumberFormat="1" applyFill="1" applyAlignment="1">
      <alignment horizontal="center" vertical="center"/>
    </xf>
    <xf numFmtId="49" fontId="0" fillId="35" borderId="0" xfId="0" applyNumberFormat="1" applyFill="1">
      <alignment vertical="center"/>
    </xf>
    <xf numFmtId="0" fontId="0" fillId="35" borderId="0" xfId="0" applyFill="1" applyAlignment="1">
      <alignment vertical="center" wrapText="1"/>
    </xf>
    <xf numFmtId="0" fontId="0" fillId="35" borderId="0" xfId="0" applyFill="1" applyAlignment="1">
      <alignment horizontal="center" vertical="center"/>
    </xf>
    <xf numFmtId="49" fontId="0" fillId="36" borderId="0" xfId="0" applyNumberFormat="1" applyFill="1" applyAlignment="1">
      <alignment horizontal="center" vertical="center"/>
    </xf>
    <xf numFmtId="49" fontId="0" fillId="36" borderId="0" xfId="0" applyNumberFormat="1" applyFill="1">
      <alignment vertical="center"/>
    </xf>
    <xf numFmtId="0" fontId="0" fillId="36" borderId="0" xfId="0" applyFill="1" applyAlignment="1">
      <alignment vertical="center" wrapText="1"/>
    </xf>
    <xf numFmtId="0" fontId="0" fillId="36" borderId="0" xfId="0" applyFill="1" applyAlignment="1">
      <alignment horizontal="center" vertical="center"/>
    </xf>
    <xf numFmtId="0" fontId="0" fillId="36" borderId="10" xfId="0" applyFill="1" applyBorder="1" applyAlignment="1">
      <alignment horizontal="center" vertical="center" wrapText="1"/>
    </xf>
    <xf numFmtId="49" fontId="0" fillId="36" borderId="10" xfId="0" applyNumberFormat="1" applyFill="1" applyBorder="1">
      <alignment vertical="center"/>
    </xf>
    <xf numFmtId="0" fontId="0" fillId="36" borderId="10" xfId="0" applyFill="1" applyBorder="1" applyAlignment="1">
      <alignment vertical="center" wrapText="1"/>
    </xf>
    <xf numFmtId="0" fontId="0" fillId="36" borderId="10" xfId="0" applyFill="1" applyBorder="1" applyAlignment="1">
      <alignment horizontal="center" vertical="center"/>
    </xf>
    <xf numFmtId="0" fontId="0" fillId="35" borderId="10" xfId="0" applyFill="1" applyBorder="1" applyAlignment="1">
      <alignment horizontal="center" vertical="center" wrapText="1"/>
    </xf>
    <xf numFmtId="49" fontId="0" fillId="35" borderId="10" xfId="0" applyNumberFormat="1" applyFill="1" applyBorder="1">
      <alignment vertical="center"/>
    </xf>
    <xf numFmtId="0" fontId="0" fillId="35" borderId="10" xfId="0" applyFill="1" applyBorder="1" applyAlignment="1">
      <alignment vertical="center" wrapText="1"/>
    </xf>
    <xf numFmtId="0" fontId="0" fillId="35" borderId="10" xfId="0" applyFill="1" applyBorder="1" applyAlignment="1">
      <alignment horizontal="center" vertical="center"/>
    </xf>
    <xf numFmtId="49" fontId="0" fillId="0" borderId="0" xfId="0" applyNumberFormat="1" applyFill="1" applyAlignment="1">
      <alignment horizontal="center" vertical="center"/>
    </xf>
    <xf numFmtId="49" fontId="0" fillId="0" borderId="0" xfId="0" applyNumberFormat="1" applyFill="1">
      <alignment vertical="center"/>
    </xf>
    <xf numFmtId="0" fontId="0" fillId="0" borderId="0" xfId="0" applyFill="1" applyAlignment="1">
      <alignment horizontal="center" vertical="center"/>
    </xf>
    <xf numFmtId="0" fontId="0" fillId="35" borderId="0" xfId="0" applyNumberFormat="1" applyFill="1" applyAlignment="1">
      <alignment vertical="center" wrapText="1"/>
    </xf>
    <xf numFmtId="0" fontId="0" fillId="36" borderId="0" xfId="0" applyNumberFormat="1" applyFill="1" applyAlignment="1">
      <alignment vertical="center" wrapText="1"/>
    </xf>
    <xf numFmtId="0" fontId="0" fillId="0" borderId="0" xfId="0" applyNumberFormat="1" applyAlignment="1">
      <alignment horizontal="center" vertical="center"/>
    </xf>
    <xf numFmtId="0" fontId="24" fillId="0" borderId="0" xfId="0" applyFont="1" applyFill="1" applyAlignment="1">
      <alignment horizontal="center" vertical="center"/>
    </xf>
    <xf numFmtId="0" fontId="24" fillId="0" borderId="0" xfId="0" applyFont="1" applyAlignment="1">
      <alignment horizontal="center" vertical="center"/>
    </xf>
    <xf numFmtId="0" fontId="24" fillId="36" borderId="0" xfId="0" applyFont="1" applyFill="1" applyAlignment="1">
      <alignment horizontal="center" vertical="center"/>
    </xf>
    <xf numFmtId="0" fontId="24" fillId="35" borderId="0" xfId="0" applyFont="1" applyFill="1" applyAlignment="1">
      <alignment horizontal="center" vertical="center"/>
    </xf>
    <xf numFmtId="49" fontId="25" fillId="35" borderId="0" xfId="0" applyNumberFormat="1" applyFont="1" applyFill="1" applyAlignment="1">
      <alignment horizontal="center" vertical="center"/>
    </xf>
    <xf numFmtId="49" fontId="26" fillId="36" borderId="0" xfId="0" applyNumberFormat="1" applyFont="1" applyFill="1" applyAlignment="1">
      <alignment horizontal="center" vertical="center"/>
    </xf>
    <xf numFmtId="0" fontId="0" fillId="0" borderId="10" xfId="0" applyBorder="1" applyAlignment="1">
      <alignment horizontal="center" vertical="center"/>
    </xf>
    <xf numFmtId="0" fontId="21" fillId="0" borderId="0" xfId="0" applyFont="1">
      <alignment vertical="center"/>
    </xf>
    <xf numFmtId="0" fontId="25" fillId="0" borderId="0" xfId="0" applyFont="1">
      <alignment vertical="center"/>
    </xf>
    <xf numFmtId="0" fontId="21" fillId="33" borderId="0" xfId="0" applyFont="1" applyFill="1" applyAlignment="1">
      <alignment horizontal="center" vertical="center"/>
    </xf>
    <xf numFmtId="0" fontId="14" fillId="33" borderId="0" xfId="0" applyFont="1" applyFill="1" applyAlignment="1">
      <alignment horizontal="center" vertical="center"/>
    </xf>
    <xf numFmtId="0" fontId="27" fillId="33" borderId="0" xfId="0" applyFont="1" applyFill="1" applyAlignment="1">
      <alignment horizontal="center" vertical="center"/>
    </xf>
    <xf numFmtId="0" fontId="28" fillId="0" borderId="0" xfId="0" applyFont="1">
      <alignment vertical="center"/>
    </xf>
    <xf numFmtId="0" fontId="0" fillId="0" borderId="0" xfId="0" quotePrefix="1">
      <alignment vertical="center"/>
    </xf>
    <xf numFmtId="0" fontId="28" fillId="0" borderId="0" xfId="0" applyFont="1" applyAlignment="1">
      <alignment vertical="center"/>
    </xf>
    <xf numFmtId="0" fontId="29" fillId="0" borderId="0" xfId="0" applyFont="1">
      <alignment vertical="center"/>
    </xf>
    <xf numFmtId="0" fontId="14" fillId="0" borderId="0" xfId="0" applyFont="1">
      <alignment vertical="center"/>
    </xf>
    <xf numFmtId="0" fontId="30" fillId="0" borderId="0" xfId="0" applyFont="1">
      <alignment vertical="center"/>
    </xf>
    <xf numFmtId="0" fontId="21" fillId="0" borderId="0" xfId="0" applyFont="1" applyAlignment="1">
      <alignment horizontal="center" vertical="center"/>
    </xf>
    <xf numFmtId="0" fontId="31" fillId="0" borderId="0" xfId="0" applyFont="1" applyAlignment="1">
      <alignment horizontal="center" vertical="center"/>
    </xf>
    <xf numFmtId="0" fontId="0" fillId="37" borderId="0" xfId="0" applyFill="1" applyAlignment="1">
      <alignment horizontal="center" vertical="center"/>
    </xf>
    <xf numFmtId="0" fontId="0" fillId="0" borderId="14" xfId="0" applyBorder="1" applyAlignment="1">
      <alignment horizontal="center" vertical="center"/>
    </xf>
    <xf numFmtId="0" fontId="0" fillId="37" borderId="15" xfId="0" applyFill="1" applyBorder="1" applyAlignment="1">
      <alignment horizontal="center" vertical="center"/>
    </xf>
    <xf numFmtId="0" fontId="0" fillId="38" borderId="16" xfId="0" applyFill="1" applyBorder="1" applyAlignment="1">
      <alignment horizontal="center" vertical="center"/>
    </xf>
    <xf numFmtId="0" fontId="0" fillId="38" borderId="17" xfId="0" applyFill="1" applyBorder="1" applyAlignment="1">
      <alignment horizontal="center" vertical="center"/>
    </xf>
    <xf numFmtId="0" fontId="0" fillId="38" borderId="18" xfId="0" applyFill="1" applyBorder="1" applyAlignment="1">
      <alignment horizontal="center" vertical="center"/>
    </xf>
    <xf numFmtId="0" fontId="0" fillId="38" borderId="11" xfId="0" applyFill="1" applyBorder="1" applyAlignment="1">
      <alignment horizontal="center" vertical="center"/>
    </xf>
    <xf numFmtId="0" fontId="0" fillId="38" borderId="12" xfId="0" applyFill="1" applyBorder="1" applyAlignment="1">
      <alignment horizontal="center" vertical="center"/>
    </xf>
    <xf numFmtId="0" fontId="0" fillId="38" borderId="13" xfId="0" applyFill="1" applyBorder="1" applyAlignment="1">
      <alignment horizontal="center" vertical="center"/>
    </xf>
    <xf numFmtId="0" fontId="33" fillId="0" borderId="0" xfId="42">
      <alignment vertical="center"/>
    </xf>
    <xf numFmtId="0" fontId="0" fillId="33" borderId="14" xfId="0" applyFill="1" applyBorder="1" applyAlignment="1">
      <alignment horizontal="center" vertical="center"/>
    </xf>
    <xf numFmtId="0" fontId="0" fillId="33" borderId="10" xfId="0" applyFill="1" applyBorder="1" applyAlignment="1">
      <alignment horizontal="center" vertical="center"/>
    </xf>
    <xf numFmtId="0" fontId="0" fillId="33" borderId="15" xfId="0" applyFill="1" applyBorder="1" applyAlignment="1">
      <alignment horizontal="center" vertical="center"/>
    </xf>
    <xf numFmtId="0" fontId="0" fillId="33" borderId="0" xfId="0" applyFill="1">
      <alignment vertical="center"/>
    </xf>
    <xf numFmtId="0" fontId="25" fillId="37" borderId="0" xfId="0" applyFont="1" applyFill="1">
      <alignment vertical="center"/>
    </xf>
    <xf numFmtId="20" fontId="0" fillId="0" borderId="0" xfId="0" applyNumberFormat="1" applyAlignment="1">
      <alignment horizontal="center" vertical="center"/>
    </xf>
    <xf numFmtId="0" fontId="0" fillId="0" borderId="0" xfId="0" applyAlignment="1">
      <alignment horizontal="center" vertical="center" wrapText="1"/>
    </xf>
    <xf numFmtId="0" fontId="35" fillId="0" borderId="22" xfId="0" applyFont="1" applyBorder="1" applyAlignment="1">
      <alignment vertical="center" wrapText="1"/>
    </xf>
    <xf numFmtId="0" fontId="35" fillId="0" borderId="23" xfId="0" applyFont="1" applyBorder="1" applyAlignment="1">
      <alignment vertical="center" wrapText="1"/>
    </xf>
    <xf numFmtId="0" fontId="0" fillId="0" borderId="23" xfId="0" applyBorder="1" applyAlignment="1">
      <alignment vertical="center" wrapText="1"/>
    </xf>
    <xf numFmtId="0" fontId="0" fillId="0" borderId="24" xfId="0" applyBorder="1" applyAlignment="1">
      <alignment vertical="center" wrapText="1"/>
    </xf>
    <xf numFmtId="0" fontId="35" fillId="0" borderId="24" xfId="0" applyFont="1" applyBorder="1" applyAlignment="1">
      <alignment vertical="center" wrapText="1"/>
    </xf>
    <xf numFmtId="0" fontId="36" fillId="0" borderId="0" xfId="0" applyFont="1">
      <alignment vertical="center"/>
    </xf>
    <xf numFmtId="0" fontId="37" fillId="0" borderId="0" xfId="0" applyFont="1">
      <alignment vertical="center"/>
    </xf>
    <xf numFmtId="0" fontId="38" fillId="0" borderId="0" xfId="0" applyFont="1">
      <alignment vertical="center"/>
    </xf>
    <xf numFmtId="0" fontId="44" fillId="0" borderId="0" xfId="0" applyFont="1">
      <alignment vertical="center"/>
    </xf>
    <xf numFmtId="0" fontId="43" fillId="0" borderId="0" xfId="0" applyFont="1">
      <alignment vertical="center"/>
    </xf>
    <xf numFmtId="0" fontId="24" fillId="0" borderId="0" xfId="0" applyFont="1">
      <alignment vertical="center"/>
    </xf>
    <xf numFmtId="0" fontId="40" fillId="0" borderId="0" xfId="0" applyFont="1">
      <alignment vertical="center"/>
    </xf>
    <xf numFmtId="20" fontId="0" fillId="0" borderId="0" xfId="0" applyNumberFormat="1">
      <alignment vertical="center"/>
    </xf>
    <xf numFmtId="0" fontId="46" fillId="0" borderId="0" xfId="0" applyFont="1" applyAlignment="1">
      <alignment horizontal="center" vertical="center"/>
    </xf>
    <xf numFmtId="0" fontId="0" fillId="0" borderId="10" xfId="0" applyBorder="1" applyAlignment="1">
      <alignment vertical="center"/>
    </xf>
    <xf numFmtId="0" fontId="0" fillId="39" borderId="10" xfId="0" applyFill="1" applyBorder="1" applyAlignment="1">
      <alignment vertical="center"/>
    </xf>
    <xf numFmtId="0" fontId="0" fillId="40" borderId="10" xfId="0" applyFill="1" applyBorder="1" applyAlignment="1">
      <alignment vertical="center"/>
    </xf>
    <xf numFmtId="0" fontId="0" fillId="41" borderId="10" xfId="0" applyFill="1" applyBorder="1" applyAlignment="1">
      <alignment vertical="center"/>
    </xf>
    <xf numFmtId="0" fontId="22" fillId="34" borderId="10" xfId="0" applyFont="1" applyFill="1" applyBorder="1" applyAlignment="1">
      <alignment horizontal="center" vertical="center"/>
    </xf>
    <xf numFmtId="0" fontId="22" fillId="34" borderId="10" xfId="0" applyFont="1" applyFill="1" applyBorder="1" applyAlignment="1">
      <alignment horizontal="center" vertical="center" wrapText="1"/>
    </xf>
    <xf numFmtId="176" fontId="0" fillId="39" borderId="10" xfId="0" applyNumberFormat="1" applyFill="1" applyBorder="1" applyAlignment="1">
      <alignment horizontal="center" vertical="center" wrapText="1"/>
    </xf>
    <xf numFmtId="176" fontId="0" fillId="39" borderId="10" xfId="0" applyNumberFormat="1" applyFill="1" applyBorder="1" applyAlignment="1">
      <alignment horizontal="center" vertical="center"/>
    </xf>
    <xf numFmtId="176" fontId="0" fillId="0" borderId="10" xfId="0" applyNumberFormat="1" applyBorder="1" applyAlignment="1">
      <alignment horizontal="center" vertical="center" wrapText="1"/>
    </xf>
    <xf numFmtId="176" fontId="0" fillId="0" borderId="10" xfId="0" applyNumberFormat="1" applyBorder="1" applyAlignment="1">
      <alignment horizontal="center" vertical="center"/>
    </xf>
    <xf numFmtId="176" fontId="0" fillId="40" borderId="10" xfId="0" applyNumberFormat="1" applyFill="1" applyBorder="1" applyAlignment="1">
      <alignment horizontal="center" vertical="center" wrapText="1"/>
    </xf>
    <xf numFmtId="176" fontId="0" fillId="40" borderId="10" xfId="0" applyNumberFormat="1" applyFill="1" applyBorder="1" applyAlignment="1">
      <alignment horizontal="center" vertical="center"/>
    </xf>
    <xf numFmtId="176" fontId="0" fillId="41" borderId="10" xfId="0" applyNumberFormat="1" applyFill="1" applyBorder="1" applyAlignment="1">
      <alignment horizontal="center" vertical="center" wrapText="1"/>
    </xf>
    <xf numFmtId="176" fontId="0" fillId="41" borderId="10" xfId="0" applyNumberFormat="1" applyFill="1" applyBorder="1" applyAlignment="1">
      <alignment horizontal="center" vertical="center"/>
    </xf>
    <xf numFmtId="0" fontId="0" fillId="42" borderId="10" xfId="0" applyFill="1" applyBorder="1" applyAlignment="1">
      <alignment horizontal="center" vertical="center"/>
    </xf>
    <xf numFmtId="0" fontId="0" fillId="42" borderId="15" xfId="0" applyFill="1" applyBorder="1" applyAlignment="1">
      <alignment horizontal="center" vertical="center"/>
    </xf>
    <xf numFmtId="0" fontId="0" fillId="41" borderId="14" xfId="0" applyFill="1" applyBorder="1" applyAlignment="1">
      <alignment horizontal="center" vertical="center"/>
    </xf>
    <xf numFmtId="0" fontId="22" fillId="34" borderId="0" xfId="0" applyFont="1" applyFill="1">
      <alignment vertical="center"/>
    </xf>
    <xf numFmtId="0" fontId="14" fillId="41" borderId="0" xfId="0" applyFont="1" applyFill="1">
      <alignment vertical="center"/>
    </xf>
    <xf numFmtId="0" fontId="0" fillId="41" borderId="0" xfId="0" applyFill="1">
      <alignment vertical="center"/>
    </xf>
    <xf numFmtId="0" fontId="0" fillId="43" borderId="0" xfId="0" applyFill="1">
      <alignment vertical="center"/>
    </xf>
    <xf numFmtId="0" fontId="0" fillId="36" borderId="0" xfId="0" applyFill="1">
      <alignment vertical="center"/>
    </xf>
    <xf numFmtId="49" fontId="0" fillId="33" borderId="10" xfId="0" applyNumberFormat="1" applyFill="1" applyBorder="1" applyAlignment="1">
      <alignment horizontal="center" vertical="center"/>
    </xf>
    <xf numFmtId="49" fontId="0" fillId="0" borderId="10" xfId="0" applyNumberFormat="1" applyBorder="1" applyAlignment="1">
      <alignment horizontal="center" vertical="center"/>
    </xf>
    <xf numFmtId="49" fontId="0" fillId="37" borderId="10" xfId="0" applyNumberFormat="1" applyFill="1" applyBorder="1" applyAlignment="1">
      <alignment horizontal="center" vertical="center"/>
    </xf>
    <xf numFmtId="49" fontId="0" fillId="0" borderId="10" xfId="0" applyNumberFormat="1" applyFill="1" applyBorder="1" applyAlignment="1">
      <alignment horizontal="center" vertical="center"/>
    </xf>
    <xf numFmtId="0" fontId="0" fillId="33" borderId="10" xfId="0" applyFill="1" applyBorder="1" applyAlignment="1">
      <alignment horizontal="center" vertical="center" wrapText="1"/>
    </xf>
    <xf numFmtId="0" fontId="0" fillId="0" borderId="10" xfId="0" applyFill="1" applyBorder="1" applyAlignment="1">
      <alignment horizontal="center" vertical="center" wrapText="1"/>
    </xf>
    <xf numFmtId="0" fontId="0" fillId="37" borderId="10" xfId="0" applyFill="1" applyBorder="1" applyAlignment="1">
      <alignment horizontal="center" vertical="center" wrapText="1"/>
    </xf>
    <xf numFmtId="0" fontId="0" fillId="0" borderId="10" xfId="0" applyBorder="1" applyAlignment="1">
      <alignment horizontal="center" vertical="center" wrapText="1"/>
    </xf>
    <xf numFmtId="0" fontId="47" fillId="0" borderId="0" xfId="0" applyFont="1">
      <alignment vertical="center"/>
    </xf>
    <xf numFmtId="0" fontId="25" fillId="0" borderId="10" xfId="0" applyFont="1" applyBorder="1" applyAlignment="1">
      <alignment horizontal="center" vertical="center"/>
    </xf>
    <xf numFmtId="0" fontId="34" fillId="0" borderId="19" xfId="0" applyFont="1" applyBorder="1">
      <alignment vertical="center"/>
    </xf>
    <xf numFmtId="0" fontId="34" fillId="0" borderId="20" xfId="0" applyFont="1" applyBorder="1">
      <alignment vertical="center"/>
    </xf>
    <xf numFmtId="0" fontId="34" fillId="0" borderId="21" xfId="0" applyFont="1" applyBorder="1">
      <alignment vertical="center"/>
    </xf>
    <xf numFmtId="0" fontId="35" fillId="33" borderId="19" xfId="0" applyFont="1" applyFill="1" applyBorder="1">
      <alignment vertical="center"/>
    </xf>
    <xf numFmtId="0" fontId="35" fillId="33" borderId="20" xfId="0" applyFont="1" applyFill="1" applyBorder="1">
      <alignment vertical="center"/>
    </xf>
    <xf numFmtId="0" fontId="35" fillId="33" borderId="21" xfId="0" applyFont="1" applyFill="1" applyBorder="1">
      <alignment vertical="center"/>
    </xf>
    <xf numFmtId="0" fontId="35" fillId="0" borderId="19" xfId="0" applyFont="1" applyBorder="1" applyAlignment="1">
      <alignment vertical="center" wrapText="1"/>
    </xf>
    <xf numFmtId="0" fontId="35" fillId="0" borderId="20" xfId="0" applyFont="1" applyBorder="1">
      <alignment vertical="center"/>
    </xf>
    <xf numFmtId="0" fontId="35" fillId="0" borderId="21" xfId="0" applyFont="1" applyBorder="1">
      <alignment vertical="center"/>
    </xf>
  </cellXfs>
  <cellStyles count="43">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超連結" xfId="42" builtinId="8"/>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8.png"/></Relationships>
</file>

<file path=xl/drawings/_rels/drawing12.xml.rels><?xml version="1.0" encoding="UTF-8" standalone="yes"?>
<Relationships xmlns="http://schemas.openxmlformats.org/package/2006/relationships"><Relationship Id="rId2" Type="http://schemas.openxmlformats.org/officeDocument/2006/relationships/image" Target="../media/image50.png"/><Relationship Id="rId1" Type="http://schemas.openxmlformats.org/officeDocument/2006/relationships/image" Target="../media/image4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5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54.png"/><Relationship Id="rId2" Type="http://schemas.openxmlformats.org/officeDocument/2006/relationships/image" Target="../media/image53.png"/><Relationship Id="rId1" Type="http://schemas.openxmlformats.org/officeDocument/2006/relationships/image" Target="../media/image52.png"/><Relationship Id="rId4" Type="http://schemas.openxmlformats.org/officeDocument/2006/relationships/image" Target="../media/image55.png"/></Relationships>
</file>

<file path=xl/drawings/_rels/drawing15.xml.rels><?xml version="1.0" encoding="UTF-8" standalone="yes"?>
<Relationships xmlns="http://schemas.openxmlformats.org/package/2006/relationships"><Relationship Id="rId3" Type="http://schemas.openxmlformats.org/officeDocument/2006/relationships/image" Target="../media/image56.png"/><Relationship Id="rId2" Type="http://schemas.openxmlformats.org/officeDocument/2006/relationships/image" Target="../media/image2.png"/><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2" Type="http://schemas.openxmlformats.org/officeDocument/2006/relationships/image" Target="../media/image58.png"/><Relationship Id="rId1" Type="http://schemas.openxmlformats.org/officeDocument/2006/relationships/image" Target="../media/image57.png"/></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7.png"/><Relationship Id="rId13" Type="http://schemas.openxmlformats.org/officeDocument/2006/relationships/image" Target="../media/image32.png"/><Relationship Id="rId18" Type="http://schemas.openxmlformats.org/officeDocument/2006/relationships/image" Target="../media/image37.png"/><Relationship Id="rId3" Type="http://schemas.openxmlformats.org/officeDocument/2006/relationships/image" Target="../media/image22.png"/><Relationship Id="rId21" Type="http://schemas.openxmlformats.org/officeDocument/2006/relationships/image" Target="../media/image40.png"/><Relationship Id="rId7" Type="http://schemas.openxmlformats.org/officeDocument/2006/relationships/image" Target="../media/image26.png"/><Relationship Id="rId12" Type="http://schemas.openxmlformats.org/officeDocument/2006/relationships/image" Target="../media/image31.png"/><Relationship Id="rId17" Type="http://schemas.openxmlformats.org/officeDocument/2006/relationships/image" Target="../media/image36.png"/><Relationship Id="rId25" Type="http://schemas.openxmlformats.org/officeDocument/2006/relationships/image" Target="../media/image44.png"/><Relationship Id="rId2" Type="http://schemas.openxmlformats.org/officeDocument/2006/relationships/image" Target="../media/image21.png"/><Relationship Id="rId16" Type="http://schemas.openxmlformats.org/officeDocument/2006/relationships/image" Target="../media/image35.png"/><Relationship Id="rId20" Type="http://schemas.openxmlformats.org/officeDocument/2006/relationships/image" Target="../media/image39.png"/><Relationship Id="rId1" Type="http://schemas.openxmlformats.org/officeDocument/2006/relationships/image" Target="../media/image20.png"/><Relationship Id="rId6" Type="http://schemas.openxmlformats.org/officeDocument/2006/relationships/image" Target="../media/image25.png"/><Relationship Id="rId11" Type="http://schemas.openxmlformats.org/officeDocument/2006/relationships/image" Target="../media/image30.png"/><Relationship Id="rId24" Type="http://schemas.openxmlformats.org/officeDocument/2006/relationships/image" Target="../media/image43.png"/><Relationship Id="rId5" Type="http://schemas.openxmlformats.org/officeDocument/2006/relationships/image" Target="../media/image24.png"/><Relationship Id="rId15" Type="http://schemas.openxmlformats.org/officeDocument/2006/relationships/image" Target="../media/image34.png"/><Relationship Id="rId23" Type="http://schemas.openxmlformats.org/officeDocument/2006/relationships/image" Target="../media/image42.png"/><Relationship Id="rId10" Type="http://schemas.openxmlformats.org/officeDocument/2006/relationships/image" Target="../media/image29.png"/><Relationship Id="rId19" Type="http://schemas.openxmlformats.org/officeDocument/2006/relationships/image" Target="../media/image38.png"/><Relationship Id="rId4" Type="http://schemas.openxmlformats.org/officeDocument/2006/relationships/image" Target="../media/image23.png"/><Relationship Id="rId9" Type="http://schemas.openxmlformats.org/officeDocument/2006/relationships/image" Target="../media/image28.png"/><Relationship Id="rId14" Type="http://schemas.openxmlformats.org/officeDocument/2006/relationships/image" Target="../media/image33.png"/><Relationship Id="rId22" Type="http://schemas.openxmlformats.org/officeDocument/2006/relationships/image" Target="../media/image41.png"/></Relationships>
</file>

<file path=xl/drawings/_rels/drawing9.xml.rels><?xml version="1.0" encoding="UTF-8" standalone="yes"?>
<Relationships xmlns="http://schemas.openxmlformats.org/package/2006/relationships"><Relationship Id="rId3" Type="http://schemas.openxmlformats.org/officeDocument/2006/relationships/image" Target="../media/image46.png"/><Relationship Id="rId2" Type="http://schemas.openxmlformats.org/officeDocument/2006/relationships/image" Target="../media/image45.png"/><Relationship Id="rId1" Type="http://schemas.openxmlformats.org/officeDocument/2006/relationships/image" Target="../media/image4.png"/><Relationship Id="rId4" Type="http://schemas.openxmlformats.org/officeDocument/2006/relationships/image" Target="../media/image47.png"/></Relationships>
</file>

<file path=xl/drawings/drawing1.xml><?xml version="1.0" encoding="utf-8"?>
<xdr:wsDr xmlns:xdr="http://schemas.openxmlformats.org/drawingml/2006/spreadsheetDrawing" xmlns:a="http://schemas.openxmlformats.org/drawingml/2006/main">
  <xdr:twoCellAnchor editAs="oneCell">
    <xdr:from>
      <xdr:col>12</xdr:col>
      <xdr:colOff>214564</xdr:colOff>
      <xdr:row>14</xdr:row>
      <xdr:rowOff>139699</xdr:rowOff>
    </xdr:from>
    <xdr:to>
      <xdr:col>19</xdr:col>
      <xdr:colOff>266700</xdr:colOff>
      <xdr:row>23</xdr:row>
      <xdr:rowOff>652718</xdr:rowOff>
    </xdr:to>
    <xdr:pic>
      <xdr:nvPicPr>
        <xdr:cNvPr id="2" name="圖片 1">
          <a:extLst>
            <a:ext uri="{FF2B5EF4-FFF2-40B4-BE49-F238E27FC236}">
              <a16:creationId xmlns:a16="http://schemas.microsoft.com/office/drawing/2014/main" id="{03302859-8671-4976-B5A5-3DA594118814}"/>
            </a:ext>
          </a:extLst>
        </xdr:cNvPr>
        <xdr:cNvPicPr>
          <a:picLocks noChangeAspect="1"/>
        </xdr:cNvPicPr>
      </xdr:nvPicPr>
      <xdr:blipFill>
        <a:blip xmlns:r="http://schemas.openxmlformats.org/officeDocument/2006/relationships" r:embed="rId1"/>
        <a:stretch>
          <a:fillRect/>
        </a:stretch>
      </xdr:blipFill>
      <xdr:spPr>
        <a:xfrm>
          <a:off x="14673514" y="3809999"/>
          <a:ext cx="4319336" cy="310381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210292</xdr:colOff>
      <xdr:row>29</xdr:row>
      <xdr:rowOff>172027</xdr:rowOff>
    </xdr:from>
    <xdr:to>
      <xdr:col>10</xdr:col>
      <xdr:colOff>434960</xdr:colOff>
      <xdr:row>43</xdr:row>
      <xdr:rowOff>95828</xdr:rowOff>
    </xdr:to>
    <xdr:pic>
      <xdr:nvPicPr>
        <xdr:cNvPr id="3" name="圖片 2">
          <a:extLst>
            <a:ext uri="{FF2B5EF4-FFF2-40B4-BE49-F238E27FC236}">
              <a16:creationId xmlns:a16="http://schemas.microsoft.com/office/drawing/2014/main" id="{1649130A-020E-4192-930E-526BD51A5438}"/>
            </a:ext>
          </a:extLst>
        </xdr:cNvPr>
        <xdr:cNvPicPr>
          <a:picLocks noChangeAspect="1"/>
        </xdr:cNvPicPr>
      </xdr:nvPicPr>
      <xdr:blipFill>
        <a:blip xmlns:r="http://schemas.openxmlformats.org/officeDocument/2006/relationships" r:embed="rId2"/>
        <a:stretch>
          <a:fillRect/>
        </a:stretch>
      </xdr:blipFill>
      <xdr:spPr>
        <a:xfrm>
          <a:off x="7079837" y="6585527"/>
          <a:ext cx="5079532" cy="291407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243141</xdr:colOff>
      <xdr:row>44</xdr:row>
      <xdr:rowOff>75045</xdr:rowOff>
    </xdr:from>
    <xdr:to>
      <xdr:col>11</xdr:col>
      <xdr:colOff>100287</xdr:colOff>
      <xdr:row>61</xdr:row>
      <xdr:rowOff>55969</xdr:rowOff>
    </xdr:to>
    <xdr:pic>
      <xdr:nvPicPr>
        <xdr:cNvPr id="4" name="圖片 3">
          <a:extLst>
            <a:ext uri="{FF2B5EF4-FFF2-40B4-BE49-F238E27FC236}">
              <a16:creationId xmlns:a16="http://schemas.microsoft.com/office/drawing/2014/main" id="{4EC3DA68-2A07-48F6-8FAE-75B7DFC0EB4E}"/>
            </a:ext>
          </a:extLst>
        </xdr:cNvPr>
        <xdr:cNvPicPr>
          <a:picLocks noChangeAspect="1"/>
        </xdr:cNvPicPr>
      </xdr:nvPicPr>
      <xdr:blipFill>
        <a:blip xmlns:r="http://schemas.openxmlformats.org/officeDocument/2006/relationships" r:embed="rId3"/>
        <a:stretch>
          <a:fillRect/>
        </a:stretch>
      </xdr:blipFill>
      <xdr:spPr>
        <a:xfrm>
          <a:off x="7332050" y="9732818"/>
          <a:ext cx="5323919" cy="361197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271714</xdr:colOff>
      <xdr:row>13</xdr:row>
      <xdr:rowOff>158749</xdr:rowOff>
    </xdr:from>
    <xdr:to>
      <xdr:col>20</xdr:col>
      <xdr:colOff>323850</xdr:colOff>
      <xdr:row>28</xdr:row>
      <xdr:rowOff>24068</xdr:rowOff>
    </xdr:to>
    <xdr:pic>
      <xdr:nvPicPr>
        <xdr:cNvPr id="2" name="圖片 1">
          <a:extLst>
            <a:ext uri="{FF2B5EF4-FFF2-40B4-BE49-F238E27FC236}">
              <a16:creationId xmlns:a16="http://schemas.microsoft.com/office/drawing/2014/main" id="{0F1566F4-C73E-4A91-A812-F9FA4B02BEE6}"/>
            </a:ext>
          </a:extLst>
        </xdr:cNvPr>
        <xdr:cNvPicPr>
          <a:picLocks noChangeAspect="1"/>
        </xdr:cNvPicPr>
      </xdr:nvPicPr>
      <xdr:blipFill>
        <a:blip xmlns:r="http://schemas.openxmlformats.org/officeDocument/2006/relationships" r:embed="rId1"/>
        <a:stretch>
          <a:fillRect/>
        </a:stretch>
      </xdr:blipFill>
      <xdr:spPr>
        <a:xfrm>
          <a:off x="15365664" y="3613149"/>
          <a:ext cx="4319336" cy="461511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210292</xdr:colOff>
      <xdr:row>29</xdr:row>
      <xdr:rowOff>172027</xdr:rowOff>
    </xdr:from>
    <xdr:to>
      <xdr:col>10</xdr:col>
      <xdr:colOff>403210</xdr:colOff>
      <xdr:row>43</xdr:row>
      <xdr:rowOff>95828</xdr:rowOff>
    </xdr:to>
    <xdr:pic>
      <xdr:nvPicPr>
        <xdr:cNvPr id="3" name="圖片 2">
          <a:extLst>
            <a:ext uri="{FF2B5EF4-FFF2-40B4-BE49-F238E27FC236}">
              <a16:creationId xmlns:a16="http://schemas.microsoft.com/office/drawing/2014/main" id="{7F660367-26D9-4878-AF8E-B402887CFB79}"/>
            </a:ext>
          </a:extLst>
        </xdr:cNvPr>
        <xdr:cNvPicPr>
          <a:picLocks noChangeAspect="1"/>
        </xdr:cNvPicPr>
      </xdr:nvPicPr>
      <xdr:blipFill>
        <a:blip xmlns:r="http://schemas.openxmlformats.org/officeDocument/2006/relationships" r:embed="rId2"/>
        <a:stretch>
          <a:fillRect/>
        </a:stretch>
      </xdr:blipFill>
      <xdr:spPr>
        <a:xfrm>
          <a:off x="8598642" y="8592127"/>
          <a:ext cx="5069718" cy="294640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243141</xdr:colOff>
      <xdr:row>44</xdr:row>
      <xdr:rowOff>75045</xdr:rowOff>
    </xdr:from>
    <xdr:to>
      <xdr:col>11</xdr:col>
      <xdr:colOff>68537</xdr:colOff>
      <xdr:row>61</xdr:row>
      <xdr:rowOff>55969</xdr:rowOff>
    </xdr:to>
    <xdr:pic>
      <xdr:nvPicPr>
        <xdr:cNvPr id="4" name="圖片 3">
          <a:extLst>
            <a:ext uri="{FF2B5EF4-FFF2-40B4-BE49-F238E27FC236}">
              <a16:creationId xmlns:a16="http://schemas.microsoft.com/office/drawing/2014/main" id="{D592B5A5-C95D-49C8-B0F6-13FC1FA2A711}"/>
            </a:ext>
          </a:extLst>
        </xdr:cNvPr>
        <xdr:cNvPicPr>
          <a:picLocks noChangeAspect="1"/>
        </xdr:cNvPicPr>
      </xdr:nvPicPr>
      <xdr:blipFill>
        <a:blip xmlns:r="http://schemas.openxmlformats.org/officeDocument/2006/relationships" r:embed="rId3"/>
        <a:stretch>
          <a:fillRect/>
        </a:stretch>
      </xdr:blipFill>
      <xdr:spPr>
        <a:xfrm>
          <a:off x="8631491" y="11733645"/>
          <a:ext cx="5311796" cy="365122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61772</xdr:colOff>
      <xdr:row>0</xdr:row>
      <xdr:rowOff>152401</xdr:rowOff>
    </xdr:from>
    <xdr:to>
      <xdr:col>0</xdr:col>
      <xdr:colOff>3549649</xdr:colOff>
      <xdr:row>14</xdr:row>
      <xdr:rowOff>127679</xdr:rowOff>
    </xdr:to>
    <xdr:pic>
      <xdr:nvPicPr>
        <xdr:cNvPr id="2" name="圖片 1">
          <a:extLst>
            <a:ext uri="{FF2B5EF4-FFF2-40B4-BE49-F238E27FC236}">
              <a16:creationId xmlns:a16="http://schemas.microsoft.com/office/drawing/2014/main" id="{074E6E3E-BD07-4E55-9514-8D5CDCFB32BC}"/>
            </a:ext>
          </a:extLst>
        </xdr:cNvPr>
        <xdr:cNvPicPr>
          <a:picLocks noChangeAspect="1"/>
        </xdr:cNvPicPr>
      </xdr:nvPicPr>
      <xdr:blipFill>
        <a:blip xmlns:r="http://schemas.openxmlformats.org/officeDocument/2006/relationships" r:embed="rId1"/>
        <a:stretch>
          <a:fillRect/>
        </a:stretch>
      </xdr:blipFill>
      <xdr:spPr>
        <a:xfrm>
          <a:off x="61772" y="152401"/>
          <a:ext cx="3487877" cy="365827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355600</xdr:colOff>
      <xdr:row>1</xdr:row>
      <xdr:rowOff>98102</xdr:rowOff>
    </xdr:from>
    <xdr:to>
      <xdr:col>17</xdr:col>
      <xdr:colOff>203200</xdr:colOff>
      <xdr:row>3</xdr:row>
      <xdr:rowOff>171450</xdr:rowOff>
    </xdr:to>
    <xdr:pic>
      <xdr:nvPicPr>
        <xdr:cNvPr id="2" name="圖片 1">
          <a:extLst>
            <a:ext uri="{FF2B5EF4-FFF2-40B4-BE49-F238E27FC236}">
              <a16:creationId xmlns:a16="http://schemas.microsoft.com/office/drawing/2014/main" id="{B7F1D0A5-7465-44FD-94CB-563410A78F38}"/>
            </a:ext>
          </a:extLst>
        </xdr:cNvPr>
        <xdr:cNvPicPr>
          <a:picLocks noChangeAspect="1"/>
        </xdr:cNvPicPr>
      </xdr:nvPicPr>
      <xdr:blipFill>
        <a:blip xmlns:r="http://schemas.openxmlformats.org/officeDocument/2006/relationships" r:embed="rId1"/>
        <a:stretch>
          <a:fillRect/>
        </a:stretch>
      </xdr:blipFill>
      <xdr:spPr>
        <a:xfrm>
          <a:off x="355600" y="314002"/>
          <a:ext cx="10210800" cy="50514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368300</xdr:colOff>
      <xdr:row>8</xdr:row>
      <xdr:rowOff>83848</xdr:rowOff>
    </xdr:from>
    <xdr:to>
      <xdr:col>17</xdr:col>
      <xdr:colOff>258150</xdr:colOff>
      <xdr:row>11</xdr:row>
      <xdr:rowOff>135219</xdr:rowOff>
    </xdr:to>
    <xdr:pic>
      <xdr:nvPicPr>
        <xdr:cNvPr id="3" name="圖片 2">
          <a:extLst>
            <a:ext uri="{FF2B5EF4-FFF2-40B4-BE49-F238E27FC236}">
              <a16:creationId xmlns:a16="http://schemas.microsoft.com/office/drawing/2014/main" id="{0FFEEB40-2745-4D81-B479-94040C78BB31}"/>
            </a:ext>
          </a:extLst>
        </xdr:cNvPr>
        <xdr:cNvPicPr>
          <a:picLocks noChangeAspect="1"/>
        </xdr:cNvPicPr>
      </xdr:nvPicPr>
      <xdr:blipFill>
        <a:blip xmlns:r="http://schemas.openxmlformats.org/officeDocument/2006/relationships" r:embed="rId2"/>
        <a:stretch>
          <a:fillRect/>
        </a:stretch>
      </xdr:blipFill>
      <xdr:spPr>
        <a:xfrm>
          <a:off x="368300" y="1811048"/>
          <a:ext cx="10253050" cy="69907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587374</xdr:colOff>
      <xdr:row>8</xdr:row>
      <xdr:rowOff>133350</xdr:rowOff>
    </xdr:from>
    <xdr:to>
      <xdr:col>11</xdr:col>
      <xdr:colOff>55978</xdr:colOff>
      <xdr:row>16</xdr:row>
      <xdr:rowOff>56532</xdr:rowOff>
    </xdr:to>
    <xdr:pic>
      <xdr:nvPicPr>
        <xdr:cNvPr id="2" name="圖片 1">
          <a:extLst>
            <a:ext uri="{FF2B5EF4-FFF2-40B4-BE49-F238E27FC236}">
              <a16:creationId xmlns:a16="http://schemas.microsoft.com/office/drawing/2014/main" id="{AB1522C9-14D3-4715-ABD3-58D634BC5F5E}"/>
            </a:ext>
          </a:extLst>
        </xdr:cNvPr>
        <xdr:cNvPicPr>
          <a:picLocks noChangeAspect="1"/>
        </xdr:cNvPicPr>
      </xdr:nvPicPr>
      <xdr:blipFill>
        <a:blip xmlns:r="http://schemas.openxmlformats.org/officeDocument/2006/relationships" r:embed="rId1"/>
        <a:stretch>
          <a:fillRect/>
        </a:stretch>
      </xdr:blipFill>
      <xdr:spPr>
        <a:xfrm>
          <a:off x="3635374" y="1860550"/>
          <a:ext cx="3126204" cy="165038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152400</xdr:colOff>
      <xdr:row>1</xdr:row>
      <xdr:rowOff>126059</xdr:rowOff>
    </xdr:from>
    <xdr:to>
      <xdr:col>11</xdr:col>
      <xdr:colOff>233714</xdr:colOff>
      <xdr:row>5</xdr:row>
      <xdr:rowOff>42061</xdr:rowOff>
    </xdr:to>
    <xdr:pic>
      <xdr:nvPicPr>
        <xdr:cNvPr id="2" name="圖片 1">
          <a:extLst>
            <a:ext uri="{FF2B5EF4-FFF2-40B4-BE49-F238E27FC236}">
              <a16:creationId xmlns:a16="http://schemas.microsoft.com/office/drawing/2014/main" id="{081ADB74-2063-42E4-8EE0-C71A9733BA1E}"/>
            </a:ext>
          </a:extLst>
        </xdr:cNvPr>
        <xdr:cNvPicPr>
          <a:picLocks noChangeAspect="1"/>
        </xdr:cNvPicPr>
      </xdr:nvPicPr>
      <xdr:blipFill>
        <a:blip xmlns:r="http://schemas.openxmlformats.org/officeDocument/2006/relationships" r:embed="rId1"/>
        <a:stretch>
          <a:fillRect/>
        </a:stretch>
      </xdr:blipFill>
      <xdr:spPr>
        <a:xfrm>
          <a:off x="762000" y="341959"/>
          <a:ext cx="6177314" cy="779602"/>
        </a:xfrm>
        <a:prstGeom prst="rect">
          <a:avLst/>
        </a:prstGeom>
      </xdr:spPr>
    </xdr:pic>
    <xdr:clientData/>
  </xdr:twoCellAnchor>
  <xdr:twoCellAnchor editAs="oneCell">
    <xdr:from>
      <xdr:col>11</xdr:col>
      <xdr:colOff>387351</xdr:colOff>
      <xdr:row>1</xdr:row>
      <xdr:rowOff>153147</xdr:rowOff>
    </xdr:from>
    <xdr:to>
      <xdr:col>19</xdr:col>
      <xdr:colOff>557555</xdr:colOff>
      <xdr:row>16</xdr:row>
      <xdr:rowOff>46105</xdr:rowOff>
    </xdr:to>
    <xdr:pic>
      <xdr:nvPicPr>
        <xdr:cNvPr id="3" name="圖片 2">
          <a:extLst>
            <a:ext uri="{FF2B5EF4-FFF2-40B4-BE49-F238E27FC236}">
              <a16:creationId xmlns:a16="http://schemas.microsoft.com/office/drawing/2014/main" id="{381F2447-FD2B-42B5-B2F5-D25389A659E5}"/>
            </a:ext>
          </a:extLst>
        </xdr:cNvPr>
        <xdr:cNvPicPr>
          <a:picLocks noChangeAspect="1"/>
        </xdr:cNvPicPr>
      </xdr:nvPicPr>
      <xdr:blipFill>
        <a:blip xmlns:r="http://schemas.openxmlformats.org/officeDocument/2006/relationships" r:embed="rId2"/>
        <a:stretch>
          <a:fillRect/>
        </a:stretch>
      </xdr:blipFill>
      <xdr:spPr>
        <a:xfrm>
          <a:off x="7092951" y="369047"/>
          <a:ext cx="5047004" cy="3131458"/>
        </a:xfrm>
        <a:prstGeom prst="rect">
          <a:avLst/>
        </a:prstGeom>
      </xdr:spPr>
    </xdr:pic>
    <xdr:clientData/>
  </xdr:twoCellAnchor>
  <xdr:twoCellAnchor editAs="oneCell">
    <xdr:from>
      <xdr:col>1</xdr:col>
      <xdr:colOff>247650</xdr:colOff>
      <xdr:row>6</xdr:row>
      <xdr:rowOff>109030</xdr:rowOff>
    </xdr:from>
    <xdr:to>
      <xdr:col>9</xdr:col>
      <xdr:colOff>532602</xdr:colOff>
      <xdr:row>7</xdr:row>
      <xdr:rowOff>139662</xdr:rowOff>
    </xdr:to>
    <xdr:pic>
      <xdr:nvPicPr>
        <xdr:cNvPr id="4" name="圖片 3">
          <a:extLst>
            <a:ext uri="{FF2B5EF4-FFF2-40B4-BE49-F238E27FC236}">
              <a16:creationId xmlns:a16="http://schemas.microsoft.com/office/drawing/2014/main" id="{BC41742B-7ED0-4CA2-8EAC-CD6848F03E0B}"/>
            </a:ext>
          </a:extLst>
        </xdr:cNvPr>
        <xdr:cNvPicPr>
          <a:picLocks noChangeAspect="1"/>
        </xdr:cNvPicPr>
      </xdr:nvPicPr>
      <xdr:blipFill>
        <a:blip xmlns:r="http://schemas.openxmlformats.org/officeDocument/2006/relationships" r:embed="rId3"/>
        <a:stretch>
          <a:fillRect/>
        </a:stretch>
      </xdr:blipFill>
      <xdr:spPr>
        <a:xfrm>
          <a:off x="857250" y="1404430"/>
          <a:ext cx="5161752" cy="246532"/>
        </a:xfrm>
        <a:prstGeom prst="rect">
          <a:avLst/>
        </a:prstGeom>
      </xdr:spPr>
    </xdr:pic>
    <xdr:clientData/>
  </xdr:twoCellAnchor>
  <xdr:twoCellAnchor editAs="oneCell">
    <xdr:from>
      <xdr:col>1</xdr:col>
      <xdr:colOff>285750</xdr:colOff>
      <xdr:row>8</xdr:row>
      <xdr:rowOff>124025</xdr:rowOff>
    </xdr:from>
    <xdr:to>
      <xdr:col>5</xdr:col>
      <xdr:colOff>85288</xdr:colOff>
      <xdr:row>16</xdr:row>
      <xdr:rowOff>104243</xdr:rowOff>
    </xdr:to>
    <xdr:pic>
      <xdr:nvPicPr>
        <xdr:cNvPr id="5" name="圖片 4">
          <a:extLst>
            <a:ext uri="{FF2B5EF4-FFF2-40B4-BE49-F238E27FC236}">
              <a16:creationId xmlns:a16="http://schemas.microsoft.com/office/drawing/2014/main" id="{64FA9A7A-5564-41AC-B5DD-7345F2AF43FF}"/>
            </a:ext>
          </a:extLst>
        </xdr:cNvPr>
        <xdr:cNvPicPr>
          <a:picLocks noChangeAspect="1"/>
        </xdr:cNvPicPr>
      </xdr:nvPicPr>
      <xdr:blipFill>
        <a:blip xmlns:r="http://schemas.openxmlformats.org/officeDocument/2006/relationships" r:embed="rId4"/>
        <a:stretch>
          <a:fillRect/>
        </a:stretch>
      </xdr:blipFill>
      <xdr:spPr>
        <a:xfrm>
          <a:off x="895350" y="1851225"/>
          <a:ext cx="2237938" cy="170741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12</xdr:col>
      <xdr:colOff>214564</xdr:colOff>
      <xdr:row>1</xdr:row>
      <xdr:rowOff>0</xdr:rowOff>
    </xdr:from>
    <xdr:to>
      <xdr:col>19</xdr:col>
      <xdr:colOff>266700</xdr:colOff>
      <xdr:row>9</xdr:row>
      <xdr:rowOff>17719</xdr:rowOff>
    </xdr:to>
    <xdr:pic>
      <xdr:nvPicPr>
        <xdr:cNvPr id="2" name="圖片 1">
          <a:extLst>
            <a:ext uri="{FF2B5EF4-FFF2-40B4-BE49-F238E27FC236}">
              <a16:creationId xmlns:a16="http://schemas.microsoft.com/office/drawing/2014/main" id="{F665A110-B0E8-4C8A-9CD4-394E494FC2F6}"/>
            </a:ext>
          </a:extLst>
        </xdr:cNvPr>
        <xdr:cNvPicPr>
          <a:picLocks noChangeAspect="1"/>
        </xdr:cNvPicPr>
      </xdr:nvPicPr>
      <xdr:blipFill>
        <a:blip xmlns:r="http://schemas.openxmlformats.org/officeDocument/2006/relationships" r:embed="rId1"/>
        <a:stretch>
          <a:fillRect/>
        </a:stretch>
      </xdr:blipFill>
      <xdr:spPr>
        <a:xfrm>
          <a:off x="14667164" y="3809999"/>
          <a:ext cx="4319336" cy="310381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9</xdr:col>
      <xdr:colOff>95992</xdr:colOff>
      <xdr:row>13</xdr:row>
      <xdr:rowOff>76777</xdr:rowOff>
    </xdr:from>
    <xdr:to>
      <xdr:col>17</xdr:col>
      <xdr:colOff>288910</xdr:colOff>
      <xdr:row>27</xdr:row>
      <xdr:rowOff>578</xdr:rowOff>
    </xdr:to>
    <xdr:pic>
      <xdr:nvPicPr>
        <xdr:cNvPr id="3" name="圖片 2">
          <a:extLst>
            <a:ext uri="{FF2B5EF4-FFF2-40B4-BE49-F238E27FC236}">
              <a16:creationId xmlns:a16="http://schemas.microsoft.com/office/drawing/2014/main" id="{01335589-AA2E-4A22-894D-7D918FAA3745}"/>
            </a:ext>
          </a:extLst>
        </xdr:cNvPr>
        <xdr:cNvPicPr>
          <a:picLocks noChangeAspect="1"/>
        </xdr:cNvPicPr>
      </xdr:nvPicPr>
      <xdr:blipFill>
        <a:blip xmlns:r="http://schemas.openxmlformats.org/officeDocument/2006/relationships" r:embed="rId2"/>
        <a:stretch>
          <a:fillRect/>
        </a:stretch>
      </xdr:blipFill>
      <xdr:spPr>
        <a:xfrm>
          <a:off x="12719792" y="4559877"/>
          <a:ext cx="5069718" cy="294640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285751</xdr:colOff>
      <xdr:row>30</xdr:row>
      <xdr:rowOff>53588</xdr:rowOff>
    </xdr:from>
    <xdr:to>
      <xdr:col>4</xdr:col>
      <xdr:colOff>304801</xdr:colOff>
      <xdr:row>31</xdr:row>
      <xdr:rowOff>152400</xdr:rowOff>
    </xdr:to>
    <xdr:pic>
      <xdr:nvPicPr>
        <xdr:cNvPr id="5" name="圖片 4">
          <a:extLst>
            <a:ext uri="{FF2B5EF4-FFF2-40B4-BE49-F238E27FC236}">
              <a16:creationId xmlns:a16="http://schemas.microsoft.com/office/drawing/2014/main" id="{75D7C0EA-FFFF-44C6-8370-94DE9DF89EF8}"/>
            </a:ext>
          </a:extLst>
        </xdr:cNvPr>
        <xdr:cNvPicPr>
          <a:picLocks noChangeAspect="1"/>
        </xdr:cNvPicPr>
      </xdr:nvPicPr>
      <xdr:blipFill>
        <a:blip xmlns:r="http://schemas.openxmlformats.org/officeDocument/2006/relationships" r:embed="rId3"/>
        <a:stretch>
          <a:fillRect/>
        </a:stretch>
      </xdr:blipFill>
      <xdr:spPr>
        <a:xfrm>
          <a:off x="285751" y="8206988"/>
          <a:ext cx="8407400" cy="314712"/>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12</xdr:col>
      <xdr:colOff>214564</xdr:colOff>
      <xdr:row>1</xdr:row>
      <xdr:rowOff>0</xdr:rowOff>
    </xdr:from>
    <xdr:to>
      <xdr:col>19</xdr:col>
      <xdr:colOff>266700</xdr:colOff>
      <xdr:row>9</xdr:row>
      <xdr:rowOff>17719</xdr:rowOff>
    </xdr:to>
    <xdr:pic>
      <xdr:nvPicPr>
        <xdr:cNvPr id="2" name="圖片 1">
          <a:extLst>
            <a:ext uri="{FF2B5EF4-FFF2-40B4-BE49-F238E27FC236}">
              <a16:creationId xmlns:a16="http://schemas.microsoft.com/office/drawing/2014/main" id="{37E63C22-0433-4588-B5E7-474563DEB4BB}"/>
            </a:ext>
          </a:extLst>
        </xdr:cNvPr>
        <xdr:cNvPicPr>
          <a:picLocks noChangeAspect="1"/>
        </xdr:cNvPicPr>
      </xdr:nvPicPr>
      <xdr:blipFill>
        <a:blip xmlns:r="http://schemas.openxmlformats.org/officeDocument/2006/relationships" r:embed="rId1"/>
        <a:stretch>
          <a:fillRect/>
        </a:stretch>
      </xdr:blipFill>
      <xdr:spPr>
        <a:xfrm>
          <a:off x="14667164" y="215900"/>
          <a:ext cx="4319336" cy="310381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388056</xdr:colOff>
      <xdr:row>14</xdr:row>
      <xdr:rowOff>13980</xdr:rowOff>
    </xdr:from>
    <xdr:to>
      <xdr:col>15</xdr:col>
      <xdr:colOff>221882</xdr:colOff>
      <xdr:row>33</xdr:row>
      <xdr:rowOff>55097</xdr:rowOff>
    </xdr:to>
    <xdr:pic>
      <xdr:nvPicPr>
        <xdr:cNvPr id="3" name="圖片 2">
          <a:extLst>
            <a:ext uri="{FF2B5EF4-FFF2-40B4-BE49-F238E27FC236}">
              <a16:creationId xmlns:a16="http://schemas.microsoft.com/office/drawing/2014/main" id="{0A5224F0-DF43-486D-86DC-CB10FD9E2480}"/>
            </a:ext>
          </a:extLst>
        </xdr:cNvPr>
        <xdr:cNvPicPr>
          <a:picLocks noChangeAspect="1"/>
        </xdr:cNvPicPr>
      </xdr:nvPicPr>
      <xdr:blipFill>
        <a:blip xmlns:r="http://schemas.openxmlformats.org/officeDocument/2006/relationships" r:embed="rId2"/>
        <a:stretch>
          <a:fillRect/>
        </a:stretch>
      </xdr:blipFill>
      <xdr:spPr>
        <a:xfrm>
          <a:off x="9390945" y="4720036"/>
          <a:ext cx="7093993" cy="419683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12</xdr:col>
      <xdr:colOff>214564</xdr:colOff>
      <xdr:row>1</xdr:row>
      <xdr:rowOff>0</xdr:rowOff>
    </xdr:from>
    <xdr:to>
      <xdr:col>19</xdr:col>
      <xdr:colOff>266700</xdr:colOff>
      <xdr:row>9</xdr:row>
      <xdr:rowOff>17719</xdr:rowOff>
    </xdr:to>
    <xdr:pic>
      <xdr:nvPicPr>
        <xdr:cNvPr id="2" name="圖片 1">
          <a:extLst>
            <a:ext uri="{FF2B5EF4-FFF2-40B4-BE49-F238E27FC236}">
              <a16:creationId xmlns:a16="http://schemas.microsoft.com/office/drawing/2014/main" id="{18E10E8E-42B6-4F18-8E23-23EBD2DB20C1}"/>
            </a:ext>
          </a:extLst>
        </xdr:cNvPr>
        <xdr:cNvPicPr>
          <a:picLocks noChangeAspect="1"/>
        </xdr:cNvPicPr>
      </xdr:nvPicPr>
      <xdr:blipFill>
        <a:blip xmlns:r="http://schemas.openxmlformats.org/officeDocument/2006/relationships" r:embed="rId1"/>
        <a:stretch>
          <a:fillRect/>
        </a:stretch>
      </xdr:blipFill>
      <xdr:spPr>
        <a:xfrm>
          <a:off x="14667164" y="215900"/>
          <a:ext cx="4319336" cy="310381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6</xdr:col>
      <xdr:colOff>380999</xdr:colOff>
      <xdr:row>13</xdr:row>
      <xdr:rowOff>140982</xdr:rowOff>
    </xdr:from>
    <xdr:to>
      <xdr:col>17</xdr:col>
      <xdr:colOff>207771</xdr:colOff>
      <xdr:row>31</xdr:row>
      <xdr:rowOff>50197</xdr:rowOff>
    </xdr:to>
    <xdr:pic>
      <xdr:nvPicPr>
        <xdr:cNvPr id="3" name="圖片 2">
          <a:extLst>
            <a:ext uri="{FF2B5EF4-FFF2-40B4-BE49-F238E27FC236}">
              <a16:creationId xmlns:a16="http://schemas.microsoft.com/office/drawing/2014/main" id="{0412871C-EBCB-454E-9339-53C220882A2C}"/>
            </a:ext>
          </a:extLst>
        </xdr:cNvPr>
        <xdr:cNvPicPr>
          <a:picLocks noChangeAspect="1"/>
        </xdr:cNvPicPr>
      </xdr:nvPicPr>
      <xdr:blipFill>
        <a:blip xmlns:r="http://schemas.openxmlformats.org/officeDocument/2006/relationships" r:embed="rId2"/>
        <a:stretch>
          <a:fillRect/>
        </a:stretch>
      </xdr:blipFill>
      <xdr:spPr>
        <a:xfrm>
          <a:off x="11183055" y="4628315"/>
          <a:ext cx="6501327" cy="384621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8</xdr:col>
      <xdr:colOff>159044</xdr:colOff>
      <xdr:row>29</xdr:row>
      <xdr:rowOff>38100</xdr:rowOff>
    </xdr:from>
    <xdr:to>
      <xdr:col>15</xdr:col>
      <xdr:colOff>357535</xdr:colOff>
      <xdr:row>44</xdr:row>
      <xdr:rowOff>126102</xdr:rowOff>
    </xdr:to>
    <xdr:pic>
      <xdr:nvPicPr>
        <xdr:cNvPr id="2" name="圖片 1">
          <a:extLst>
            <a:ext uri="{FF2B5EF4-FFF2-40B4-BE49-F238E27FC236}">
              <a16:creationId xmlns:a16="http://schemas.microsoft.com/office/drawing/2014/main" id="{00417789-9DC3-460D-AA9B-C286B9CD1B92}"/>
            </a:ext>
          </a:extLst>
        </xdr:cNvPr>
        <xdr:cNvPicPr>
          <a:picLocks noChangeAspect="1"/>
        </xdr:cNvPicPr>
      </xdr:nvPicPr>
      <xdr:blipFill>
        <a:blip xmlns:r="http://schemas.openxmlformats.org/officeDocument/2006/relationships" r:embed="rId1"/>
        <a:stretch>
          <a:fillRect/>
        </a:stretch>
      </xdr:blipFill>
      <xdr:spPr>
        <a:xfrm>
          <a:off x="6108994" y="6299200"/>
          <a:ext cx="4592691" cy="3326502"/>
        </a:xfrm>
        <a:prstGeom prst="rect">
          <a:avLst/>
        </a:prstGeom>
      </xdr:spPr>
    </xdr:pic>
    <xdr:clientData/>
  </xdr:twoCellAnchor>
  <xdr:twoCellAnchor>
    <xdr:from>
      <xdr:col>0</xdr:col>
      <xdr:colOff>50800</xdr:colOff>
      <xdr:row>29</xdr:row>
      <xdr:rowOff>158750</xdr:rowOff>
    </xdr:from>
    <xdr:to>
      <xdr:col>8</xdr:col>
      <xdr:colOff>0</xdr:colOff>
      <xdr:row>44</xdr:row>
      <xdr:rowOff>120650</xdr:rowOff>
    </xdr:to>
    <xdr:pic>
      <xdr:nvPicPr>
        <xdr:cNvPr id="3" name="圖片 2">
          <a:extLst>
            <a:ext uri="{FF2B5EF4-FFF2-40B4-BE49-F238E27FC236}">
              <a16:creationId xmlns:a16="http://schemas.microsoft.com/office/drawing/2014/main" id="{04C3B65B-28A4-451A-A69F-9FCD9780F578}"/>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69908" r="39479"/>
        <a:stretch/>
      </xdr:blipFill>
      <xdr:spPr bwMode="auto">
        <a:xfrm>
          <a:off x="50800" y="6419850"/>
          <a:ext cx="5899150" cy="320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12</xdr:col>
      <xdr:colOff>214564</xdr:colOff>
      <xdr:row>1</xdr:row>
      <xdr:rowOff>0</xdr:rowOff>
    </xdr:from>
    <xdr:to>
      <xdr:col>19</xdr:col>
      <xdr:colOff>266700</xdr:colOff>
      <xdr:row>9</xdr:row>
      <xdr:rowOff>17719</xdr:rowOff>
    </xdr:to>
    <xdr:pic>
      <xdr:nvPicPr>
        <xdr:cNvPr id="2" name="圖片 1">
          <a:extLst>
            <a:ext uri="{FF2B5EF4-FFF2-40B4-BE49-F238E27FC236}">
              <a16:creationId xmlns:a16="http://schemas.microsoft.com/office/drawing/2014/main" id="{5EFF3E5F-D18C-43F4-9B65-708D8B8BB11B}"/>
            </a:ext>
          </a:extLst>
        </xdr:cNvPr>
        <xdr:cNvPicPr>
          <a:picLocks noChangeAspect="1"/>
        </xdr:cNvPicPr>
      </xdr:nvPicPr>
      <xdr:blipFill>
        <a:blip xmlns:r="http://schemas.openxmlformats.org/officeDocument/2006/relationships" r:embed="rId1"/>
        <a:stretch>
          <a:fillRect/>
        </a:stretch>
      </xdr:blipFill>
      <xdr:spPr>
        <a:xfrm>
          <a:off x="14667164" y="215900"/>
          <a:ext cx="4319336" cy="310381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9</xdr:col>
      <xdr:colOff>95992</xdr:colOff>
      <xdr:row>13</xdr:row>
      <xdr:rowOff>76777</xdr:rowOff>
    </xdr:from>
    <xdr:to>
      <xdr:col>17</xdr:col>
      <xdr:colOff>288910</xdr:colOff>
      <xdr:row>27</xdr:row>
      <xdr:rowOff>578</xdr:rowOff>
    </xdr:to>
    <xdr:pic>
      <xdr:nvPicPr>
        <xdr:cNvPr id="3" name="圖片 2">
          <a:extLst>
            <a:ext uri="{FF2B5EF4-FFF2-40B4-BE49-F238E27FC236}">
              <a16:creationId xmlns:a16="http://schemas.microsoft.com/office/drawing/2014/main" id="{25C74FCA-00FF-4F98-A41E-1D0BF3FEC8B0}"/>
            </a:ext>
          </a:extLst>
        </xdr:cNvPr>
        <xdr:cNvPicPr>
          <a:picLocks noChangeAspect="1"/>
        </xdr:cNvPicPr>
      </xdr:nvPicPr>
      <xdr:blipFill>
        <a:blip xmlns:r="http://schemas.openxmlformats.org/officeDocument/2006/relationships" r:embed="rId2"/>
        <a:stretch>
          <a:fillRect/>
        </a:stretch>
      </xdr:blipFill>
      <xdr:spPr>
        <a:xfrm>
          <a:off x="12719792" y="4559877"/>
          <a:ext cx="5069718" cy="294640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214564</xdr:colOff>
      <xdr:row>14</xdr:row>
      <xdr:rowOff>139699</xdr:rowOff>
    </xdr:from>
    <xdr:to>
      <xdr:col>19</xdr:col>
      <xdr:colOff>266700</xdr:colOff>
      <xdr:row>29</xdr:row>
      <xdr:rowOff>5018</xdr:rowOff>
    </xdr:to>
    <xdr:pic>
      <xdr:nvPicPr>
        <xdr:cNvPr id="2" name="圖片 1">
          <a:extLst>
            <a:ext uri="{FF2B5EF4-FFF2-40B4-BE49-F238E27FC236}">
              <a16:creationId xmlns:a16="http://schemas.microsoft.com/office/drawing/2014/main" id="{F10D3F8D-4786-42BA-9C62-801641AE3E92}"/>
            </a:ext>
          </a:extLst>
        </xdr:cNvPr>
        <xdr:cNvPicPr>
          <a:picLocks noChangeAspect="1"/>
        </xdr:cNvPicPr>
      </xdr:nvPicPr>
      <xdr:blipFill>
        <a:blip xmlns:r="http://schemas.openxmlformats.org/officeDocument/2006/relationships" r:embed="rId1"/>
        <a:stretch>
          <a:fillRect/>
        </a:stretch>
      </xdr:blipFill>
      <xdr:spPr>
        <a:xfrm>
          <a:off x="14673514" y="3809999"/>
          <a:ext cx="4319336" cy="310381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210292</xdr:colOff>
      <xdr:row>29</xdr:row>
      <xdr:rowOff>172027</xdr:rowOff>
    </xdr:from>
    <xdr:to>
      <xdr:col>10</xdr:col>
      <xdr:colOff>434960</xdr:colOff>
      <xdr:row>43</xdr:row>
      <xdr:rowOff>95828</xdr:rowOff>
    </xdr:to>
    <xdr:pic>
      <xdr:nvPicPr>
        <xdr:cNvPr id="3" name="圖片 2">
          <a:extLst>
            <a:ext uri="{FF2B5EF4-FFF2-40B4-BE49-F238E27FC236}">
              <a16:creationId xmlns:a16="http://schemas.microsoft.com/office/drawing/2014/main" id="{E027825A-B75E-4655-A763-9F5EC9F5D798}"/>
            </a:ext>
          </a:extLst>
        </xdr:cNvPr>
        <xdr:cNvPicPr>
          <a:picLocks noChangeAspect="1"/>
        </xdr:cNvPicPr>
      </xdr:nvPicPr>
      <xdr:blipFill>
        <a:blip xmlns:r="http://schemas.openxmlformats.org/officeDocument/2006/relationships" r:embed="rId2"/>
        <a:stretch>
          <a:fillRect/>
        </a:stretch>
      </xdr:blipFill>
      <xdr:spPr>
        <a:xfrm>
          <a:off x="8604992" y="8630227"/>
          <a:ext cx="5069718" cy="294640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243141</xdr:colOff>
      <xdr:row>44</xdr:row>
      <xdr:rowOff>75045</xdr:rowOff>
    </xdr:from>
    <xdr:to>
      <xdr:col>11</xdr:col>
      <xdr:colOff>100287</xdr:colOff>
      <xdr:row>61</xdr:row>
      <xdr:rowOff>55969</xdr:rowOff>
    </xdr:to>
    <xdr:pic>
      <xdr:nvPicPr>
        <xdr:cNvPr id="4" name="圖片 3">
          <a:extLst>
            <a:ext uri="{FF2B5EF4-FFF2-40B4-BE49-F238E27FC236}">
              <a16:creationId xmlns:a16="http://schemas.microsoft.com/office/drawing/2014/main" id="{43A95608-EF69-4058-860C-17B73D3AA8C5}"/>
            </a:ext>
          </a:extLst>
        </xdr:cNvPr>
        <xdr:cNvPicPr>
          <a:picLocks noChangeAspect="1"/>
        </xdr:cNvPicPr>
      </xdr:nvPicPr>
      <xdr:blipFill>
        <a:blip xmlns:r="http://schemas.openxmlformats.org/officeDocument/2006/relationships" r:embed="rId3"/>
        <a:stretch>
          <a:fillRect/>
        </a:stretch>
      </xdr:blipFill>
      <xdr:spPr>
        <a:xfrm>
          <a:off x="8637841" y="11771745"/>
          <a:ext cx="5311796" cy="365122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214564</xdr:colOff>
      <xdr:row>1</xdr:row>
      <xdr:rowOff>0</xdr:rowOff>
    </xdr:from>
    <xdr:to>
      <xdr:col>19</xdr:col>
      <xdr:colOff>266700</xdr:colOff>
      <xdr:row>9</xdr:row>
      <xdr:rowOff>17719</xdr:rowOff>
    </xdr:to>
    <xdr:pic>
      <xdr:nvPicPr>
        <xdr:cNvPr id="2" name="圖片 1">
          <a:extLst>
            <a:ext uri="{FF2B5EF4-FFF2-40B4-BE49-F238E27FC236}">
              <a16:creationId xmlns:a16="http://schemas.microsoft.com/office/drawing/2014/main" id="{A17804DD-BAA5-46DE-BD4E-25761485C9FA}"/>
            </a:ext>
          </a:extLst>
        </xdr:cNvPr>
        <xdr:cNvPicPr>
          <a:picLocks noChangeAspect="1"/>
        </xdr:cNvPicPr>
      </xdr:nvPicPr>
      <xdr:blipFill>
        <a:blip xmlns:r="http://schemas.openxmlformats.org/officeDocument/2006/relationships" r:embed="rId1"/>
        <a:stretch>
          <a:fillRect/>
        </a:stretch>
      </xdr:blipFill>
      <xdr:spPr>
        <a:xfrm>
          <a:off x="14667164" y="215900"/>
          <a:ext cx="4319336" cy="310381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9</xdr:col>
      <xdr:colOff>95992</xdr:colOff>
      <xdr:row>13</xdr:row>
      <xdr:rowOff>76777</xdr:rowOff>
    </xdr:from>
    <xdr:to>
      <xdr:col>17</xdr:col>
      <xdr:colOff>288910</xdr:colOff>
      <xdr:row>27</xdr:row>
      <xdr:rowOff>578</xdr:rowOff>
    </xdr:to>
    <xdr:pic>
      <xdr:nvPicPr>
        <xdr:cNvPr id="3" name="圖片 2">
          <a:extLst>
            <a:ext uri="{FF2B5EF4-FFF2-40B4-BE49-F238E27FC236}">
              <a16:creationId xmlns:a16="http://schemas.microsoft.com/office/drawing/2014/main" id="{1D85CD9E-783D-4F93-9C48-A1F00375F8EF}"/>
            </a:ext>
          </a:extLst>
        </xdr:cNvPr>
        <xdr:cNvPicPr>
          <a:picLocks noChangeAspect="1"/>
        </xdr:cNvPicPr>
      </xdr:nvPicPr>
      <xdr:blipFill>
        <a:blip xmlns:r="http://schemas.openxmlformats.org/officeDocument/2006/relationships" r:embed="rId2"/>
        <a:stretch>
          <a:fillRect/>
        </a:stretch>
      </xdr:blipFill>
      <xdr:spPr>
        <a:xfrm>
          <a:off x="12719792" y="4559877"/>
          <a:ext cx="5069718" cy="294640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12</xdr:col>
      <xdr:colOff>214564</xdr:colOff>
      <xdr:row>1</xdr:row>
      <xdr:rowOff>0</xdr:rowOff>
    </xdr:from>
    <xdr:to>
      <xdr:col>19</xdr:col>
      <xdr:colOff>266700</xdr:colOff>
      <xdr:row>9</xdr:row>
      <xdr:rowOff>17719</xdr:rowOff>
    </xdr:to>
    <xdr:pic>
      <xdr:nvPicPr>
        <xdr:cNvPr id="2" name="圖片 1">
          <a:extLst>
            <a:ext uri="{FF2B5EF4-FFF2-40B4-BE49-F238E27FC236}">
              <a16:creationId xmlns:a16="http://schemas.microsoft.com/office/drawing/2014/main" id="{AA532C93-5332-4AAA-9E3F-0F26B94EA3AD}"/>
            </a:ext>
          </a:extLst>
        </xdr:cNvPr>
        <xdr:cNvPicPr>
          <a:picLocks noChangeAspect="1"/>
        </xdr:cNvPicPr>
      </xdr:nvPicPr>
      <xdr:blipFill>
        <a:blip xmlns:r="http://schemas.openxmlformats.org/officeDocument/2006/relationships" r:embed="rId1"/>
        <a:stretch>
          <a:fillRect/>
        </a:stretch>
      </xdr:blipFill>
      <xdr:spPr>
        <a:xfrm>
          <a:off x="14667164" y="215900"/>
          <a:ext cx="4319336" cy="310381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9</xdr:col>
      <xdr:colOff>95992</xdr:colOff>
      <xdr:row>13</xdr:row>
      <xdr:rowOff>76777</xdr:rowOff>
    </xdr:from>
    <xdr:to>
      <xdr:col>17</xdr:col>
      <xdr:colOff>288910</xdr:colOff>
      <xdr:row>27</xdr:row>
      <xdr:rowOff>578</xdr:rowOff>
    </xdr:to>
    <xdr:pic>
      <xdr:nvPicPr>
        <xdr:cNvPr id="3" name="圖片 2">
          <a:extLst>
            <a:ext uri="{FF2B5EF4-FFF2-40B4-BE49-F238E27FC236}">
              <a16:creationId xmlns:a16="http://schemas.microsoft.com/office/drawing/2014/main" id="{7BD1F811-C918-49E4-A87E-6479391F8EC6}"/>
            </a:ext>
          </a:extLst>
        </xdr:cNvPr>
        <xdr:cNvPicPr>
          <a:picLocks noChangeAspect="1"/>
        </xdr:cNvPicPr>
      </xdr:nvPicPr>
      <xdr:blipFill>
        <a:blip xmlns:r="http://schemas.openxmlformats.org/officeDocument/2006/relationships" r:embed="rId2"/>
        <a:stretch>
          <a:fillRect/>
        </a:stretch>
      </xdr:blipFill>
      <xdr:spPr>
        <a:xfrm>
          <a:off x="12719792" y="4559877"/>
          <a:ext cx="5069718" cy="294640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9</xdr:col>
      <xdr:colOff>424295</xdr:colOff>
      <xdr:row>9</xdr:row>
      <xdr:rowOff>69272</xdr:rowOff>
    </xdr:from>
    <xdr:to>
      <xdr:col>18</xdr:col>
      <xdr:colOff>35611</xdr:colOff>
      <xdr:row>23</xdr:row>
      <xdr:rowOff>32616</xdr:rowOff>
    </xdr:to>
    <xdr:pic>
      <xdr:nvPicPr>
        <xdr:cNvPr id="2" name="圖片 1">
          <a:extLst>
            <a:ext uri="{FF2B5EF4-FFF2-40B4-BE49-F238E27FC236}">
              <a16:creationId xmlns:a16="http://schemas.microsoft.com/office/drawing/2014/main" id="{669AD3A0-5A4D-49F7-925B-99C8C6D58518}"/>
            </a:ext>
          </a:extLst>
        </xdr:cNvPr>
        <xdr:cNvPicPr>
          <a:picLocks noChangeAspect="1"/>
        </xdr:cNvPicPr>
      </xdr:nvPicPr>
      <xdr:blipFill>
        <a:blip xmlns:r="http://schemas.openxmlformats.org/officeDocument/2006/relationships" r:embed="rId1"/>
        <a:stretch>
          <a:fillRect/>
        </a:stretch>
      </xdr:blipFill>
      <xdr:spPr>
        <a:xfrm>
          <a:off x="9239250" y="2017567"/>
          <a:ext cx="5066543" cy="299402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67128</xdr:colOff>
      <xdr:row>2</xdr:row>
      <xdr:rowOff>43073</xdr:rowOff>
    </xdr:from>
    <xdr:to>
      <xdr:col>16</xdr:col>
      <xdr:colOff>279400</xdr:colOff>
      <xdr:row>18</xdr:row>
      <xdr:rowOff>215100</xdr:rowOff>
    </xdr:to>
    <xdr:pic>
      <xdr:nvPicPr>
        <xdr:cNvPr id="2" name="圖片 1">
          <a:extLst>
            <a:ext uri="{FF2B5EF4-FFF2-40B4-BE49-F238E27FC236}">
              <a16:creationId xmlns:a16="http://schemas.microsoft.com/office/drawing/2014/main" id="{63434673-9248-410E-9697-1CCD475E7BAA}"/>
            </a:ext>
          </a:extLst>
        </xdr:cNvPr>
        <xdr:cNvPicPr>
          <a:picLocks noChangeAspect="1"/>
        </xdr:cNvPicPr>
      </xdr:nvPicPr>
      <xdr:blipFill>
        <a:blip xmlns:r="http://schemas.openxmlformats.org/officeDocument/2006/relationships" r:embed="rId1"/>
        <a:stretch>
          <a:fillRect/>
        </a:stretch>
      </xdr:blipFill>
      <xdr:spPr>
        <a:xfrm>
          <a:off x="5128078" y="474873"/>
          <a:ext cx="5698672" cy="36264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214564</xdr:colOff>
      <xdr:row>14</xdr:row>
      <xdr:rowOff>139699</xdr:rowOff>
    </xdr:from>
    <xdr:to>
      <xdr:col>19</xdr:col>
      <xdr:colOff>266700</xdr:colOff>
      <xdr:row>29</xdr:row>
      <xdr:rowOff>5018</xdr:rowOff>
    </xdr:to>
    <xdr:pic>
      <xdr:nvPicPr>
        <xdr:cNvPr id="2" name="圖片 1">
          <a:extLst>
            <a:ext uri="{FF2B5EF4-FFF2-40B4-BE49-F238E27FC236}">
              <a16:creationId xmlns:a16="http://schemas.microsoft.com/office/drawing/2014/main" id="{A10F4581-77D3-41B6-BEDC-30202A887EA5}"/>
            </a:ext>
          </a:extLst>
        </xdr:cNvPr>
        <xdr:cNvPicPr>
          <a:picLocks noChangeAspect="1"/>
        </xdr:cNvPicPr>
      </xdr:nvPicPr>
      <xdr:blipFill>
        <a:blip xmlns:r="http://schemas.openxmlformats.org/officeDocument/2006/relationships" r:embed="rId1"/>
        <a:stretch>
          <a:fillRect/>
        </a:stretch>
      </xdr:blipFill>
      <xdr:spPr>
        <a:xfrm>
          <a:off x="14673514" y="3809999"/>
          <a:ext cx="4319336" cy="465321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210292</xdr:colOff>
      <xdr:row>29</xdr:row>
      <xdr:rowOff>172027</xdr:rowOff>
    </xdr:from>
    <xdr:to>
      <xdr:col>10</xdr:col>
      <xdr:colOff>434960</xdr:colOff>
      <xdr:row>43</xdr:row>
      <xdr:rowOff>95828</xdr:rowOff>
    </xdr:to>
    <xdr:pic>
      <xdr:nvPicPr>
        <xdr:cNvPr id="3" name="圖片 2">
          <a:extLst>
            <a:ext uri="{FF2B5EF4-FFF2-40B4-BE49-F238E27FC236}">
              <a16:creationId xmlns:a16="http://schemas.microsoft.com/office/drawing/2014/main" id="{E3976B9F-7A59-4BE5-9DC5-8A58A29AF015}"/>
            </a:ext>
          </a:extLst>
        </xdr:cNvPr>
        <xdr:cNvPicPr>
          <a:picLocks noChangeAspect="1"/>
        </xdr:cNvPicPr>
      </xdr:nvPicPr>
      <xdr:blipFill>
        <a:blip xmlns:r="http://schemas.openxmlformats.org/officeDocument/2006/relationships" r:embed="rId2"/>
        <a:stretch>
          <a:fillRect/>
        </a:stretch>
      </xdr:blipFill>
      <xdr:spPr>
        <a:xfrm>
          <a:off x="8604992" y="8630227"/>
          <a:ext cx="5069718" cy="294640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243141</xdr:colOff>
      <xdr:row>44</xdr:row>
      <xdr:rowOff>75045</xdr:rowOff>
    </xdr:from>
    <xdr:to>
      <xdr:col>11</xdr:col>
      <xdr:colOff>100287</xdr:colOff>
      <xdr:row>61</xdr:row>
      <xdr:rowOff>55969</xdr:rowOff>
    </xdr:to>
    <xdr:pic>
      <xdr:nvPicPr>
        <xdr:cNvPr id="4" name="圖片 3">
          <a:extLst>
            <a:ext uri="{FF2B5EF4-FFF2-40B4-BE49-F238E27FC236}">
              <a16:creationId xmlns:a16="http://schemas.microsoft.com/office/drawing/2014/main" id="{2B5A034C-A435-41E6-8ED6-DCAE80A4D822}"/>
            </a:ext>
          </a:extLst>
        </xdr:cNvPr>
        <xdr:cNvPicPr>
          <a:picLocks noChangeAspect="1"/>
        </xdr:cNvPicPr>
      </xdr:nvPicPr>
      <xdr:blipFill>
        <a:blip xmlns:r="http://schemas.openxmlformats.org/officeDocument/2006/relationships" r:embed="rId3"/>
        <a:stretch>
          <a:fillRect/>
        </a:stretch>
      </xdr:blipFill>
      <xdr:spPr>
        <a:xfrm>
          <a:off x="8637841" y="11771745"/>
          <a:ext cx="5311796" cy="365122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214564</xdr:colOff>
      <xdr:row>14</xdr:row>
      <xdr:rowOff>139699</xdr:rowOff>
    </xdr:from>
    <xdr:to>
      <xdr:col>19</xdr:col>
      <xdr:colOff>266700</xdr:colOff>
      <xdr:row>23</xdr:row>
      <xdr:rowOff>652718</xdr:rowOff>
    </xdr:to>
    <xdr:pic>
      <xdr:nvPicPr>
        <xdr:cNvPr id="2" name="圖片 1">
          <a:extLst>
            <a:ext uri="{FF2B5EF4-FFF2-40B4-BE49-F238E27FC236}">
              <a16:creationId xmlns:a16="http://schemas.microsoft.com/office/drawing/2014/main" id="{5BF54ACE-6C28-4FA7-817D-72B35649A9E0}"/>
            </a:ext>
          </a:extLst>
        </xdr:cNvPr>
        <xdr:cNvPicPr>
          <a:picLocks noChangeAspect="1"/>
        </xdr:cNvPicPr>
      </xdr:nvPicPr>
      <xdr:blipFill>
        <a:blip xmlns:r="http://schemas.openxmlformats.org/officeDocument/2006/relationships" r:embed="rId1"/>
        <a:stretch>
          <a:fillRect/>
        </a:stretch>
      </xdr:blipFill>
      <xdr:spPr>
        <a:xfrm>
          <a:off x="14673514" y="3809999"/>
          <a:ext cx="4319336" cy="310381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210292</xdr:colOff>
      <xdr:row>29</xdr:row>
      <xdr:rowOff>172027</xdr:rowOff>
    </xdr:from>
    <xdr:to>
      <xdr:col>10</xdr:col>
      <xdr:colOff>434960</xdr:colOff>
      <xdr:row>43</xdr:row>
      <xdr:rowOff>95828</xdr:rowOff>
    </xdr:to>
    <xdr:pic>
      <xdr:nvPicPr>
        <xdr:cNvPr id="3" name="圖片 2">
          <a:extLst>
            <a:ext uri="{FF2B5EF4-FFF2-40B4-BE49-F238E27FC236}">
              <a16:creationId xmlns:a16="http://schemas.microsoft.com/office/drawing/2014/main" id="{29A2EC96-CA26-4928-B4D2-923003F68756}"/>
            </a:ext>
          </a:extLst>
        </xdr:cNvPr>
        <xdr:cNvPicPr>
          <a:picLocks noChangeAspect="1"/>
        </xdr:cNvPicPr>
      </xdr:nvPicPr>
      <xdr:blipFill>
        <a:blip xmlns:r="http://schemas.openxmlformats.org/officeDocument/2006/relationships" r:embed="rId2"/>
        <a:stretch>
          <a:fillRect/>
        </a:stretch>
      </xdr:blipFill>
      <xdr:spPr>
        <a:xfrm>
          <a:off x="8604992" y="8630227"/>
          <a:ext cx="5069718" cy="294640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243141</xdr:colOff>
      <xdr:row>44</xdr:row>
      <xdr:rowOff>75045</xdr:rowOff>
    </xdr:from>
    <xdr:to>
      <xdr:col>11</xdr:col>
      <xdr:colOff>100287</xdr:colOff>
      <xdr:row>61</xdr:row>
      <xdr:rowOff>55969</xdr:rowOff>
    </xdr:to>
    <xdr:pic>
      <xdr:nvPicPr>
        <xdr:cNvPr id="4" name="圖片 3">
          <a:extLst>
            <a:ext uri="{FF2B5EF4-FFF2-40B4-BE49-F238E27FC236}">
              <a16:creationId xmlns:a16="http://schemas.microsoft.com/office/drawing/2014/main" id="{069C30C4-0FD5-4AE3-8E22-CC018C77F176}"/>
            </a:ext>
          </a:extLst>
        </xdr:cNvPr>
        <xdr:cNvPicPr>
          <a:picLocks noChangeAspect="1"/>
        </xdr:cNvPicPr>
      </xdr:nvPicPr>
      <xdr:blipFill>
        <a:blip xmlns:r="http://schemas.openxmlformats.org/officeDocument/2006/relationships" r:embed="rId3"/>
        <a:stretch>
          <a:fillRect/>
        </a:stretch>
      </xdr:blipFill>
      <xdr:spPr>
        <a:xfrm>
          <a:off x="8637841" y="11771745"/>
          <a:ext cx="5311796" cy="365122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214564</xdr:colOff>
      <xdr:row>14</xdr:row>
      <xdr:rowOff>139699</xdr:rowOff>
    </xdr:from>
    <xdr:to>
      <xdr:col>19</xdr:col>
      <xdr:colOff>266700</xdr:colOff>
      <xdr:row>23</xdr:row>
      <xdr:rowOff>652718</xdr:rowOff>
    </xdr:to>
    <xdr:pic>
      <xdr:nvPicPr>
        <xdr:cNvPr id="2" name="圖片 1">
          <a:extLst>
            <a:ext uri="{FF2B5EF4-FFF2-40B4-BE49-F238E27FC236}">
              <a16:creationId xmlns:a16="http://schemas.microsoft.com/office/drawing/2014/main" id="{B3608B1D-7F20-46A6-8068-F20FB46A9806}"/>
            </a:ext>
          </a:extLst>
        </xdr:cNvPr>
        <xdr:cNvPicPr>
          <a:picLocks noChangeAspect="1"/>
        </xdr:cNvPicPr>
      </xdr:nvPicPr>
      <xdr:blipFill>
        <a:blip xmlns:r="http://schemas.openxmlformats.org/officeDocument/2006/relationships" r:embed="rId1"/>
        <a:stretch>
          <a:fillRect/>
        </a:stretch>
      </xdr:blipFill>
      <xdr:spPr>
        <a:xfrm>
          <a:off x="14673514" y="3809999"/>
          <a:ext cx="4319336" cy="310381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210292</xdr:colOff>
      <xdr:row>29</xdr:row>
      <xdr:rowOff>172027</xdr:rowOff>
    </xdr:from>
    <xdr:to>
      <xdr:col>10</xdr:col>
      <xdr:colOff>434960</xdr:colOff>
      <xdr:row>43</xdr:row>
      <xdr:rowOff>95828</xdr:rowOff>
    </xdr:to>
    <xdr:pic>
      <xdr:nvPicPr>
        <xdr:cNvPr id="3" name="圖片 2">
          <a:extLst>
            <a:ext uri="{FF2B5EF4-FFF2-40B4-BE49-F238E27FC236}">
              <a16:creationId xmlns:a16="http://schemas.microsoft.com/office/drawing/2014/main" id="{82CB2837-33D9-4D77-821C-DF20B5EF08F3}"/>
            </a:ext>
          </a:extLst>
        </xdr:cNvPr>
        <xdr:cNvPicPr>
          <a:picLocks noChangeAspect="1"/>
        </xdr:cNvPicPr>
      </xdr:nvPicPr>
      <xdr:blipFill>
        <a:blip xmlns:r="http://schemas.openxmlformats.org/officeDocument/2006/relationships" r:embed="rId2"/>
        <a:stretch>
          <a:fillRect/>
        </a:stretch>
      </xdr:blipFill>
      <xdr:spPr>
        <a:xfrm>
          <a:off x="8604992" y="8630227"/>
          <a:ext cx="5069718" cy="294640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243141</xdr:colOff>
      <xdr:row>44</xdr:row>
      <xdr:rowOff>75045</xdr:rowOff>
    </xdr:from>
    <xdr:to>
      <xdr:col>11</xdr:col>
      <xdr:colOff>100287</xdr:colOff>
      <xdr:row>61</xdr:row>
      <xdr:rowOff>55969</xdr:rowOff>
    </xdr:to>
    <xdr:pic>
      <xdr:nvPicPr>
        <xdr:cNvPr id="4" name="圖片 3">
          <a:extLst>
            <a:ext uri="{FF2B5EF4-FFF2-40B4-BE49-F238E27FC236}">
              <a16:creationId xmlns:a16="http://schemas.microsoft.com/office/drawing/2014/main" id="{3E79BC93-255B-4983-BA9D-E6692AF267BE}"/>
            </a:ext>
          </a:extLst>
        </xdr:cNvPr>
        <xdr:cNvPicPr>
          <a:picLocks noChangeAspect="1"/>
        </xdr:cNvPicPr>
      </xdr:nvPicPr>
      <xdr:blipFill>
        <a:blip xmlns:r="http://schemas.openxmlformats.org/officeDocument/2006/relationships" r:embed="rId3"/>
        <a:stretch>
          <a:fillRect/>
        </a:stretch>
      </xdr:blipFill>
      <xdr:spPr>
        <a:xfrm>
          <a:off x="8637841" y="11771745"/>
          <a:ext cx="5311796" cy="365122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4</xdr:row>
      <xdr:rowOff>83375</xdr:rowOff>
    </xdr:from>
    <xdr:to>
      <xdr:col>11</xdr:col>
      <xdr:colOff>65250</xdr:colOff>
      <xdr:row>14</xdr:row>
      <xdr:rowOff>57150</xdr:rowOff>
    </xdr:to>
    <xdr:pic>
      <xdr:nvPicPr>
        <xdr:cNvPr id="3" name="圖片 2">
          <a:extLst>
            <a:ext uri="{FF2B5EF4-FFF2-40B4-BE49-F238E27FC236}">
              <a16:creationId xmlns:a16="http://schemas.microsoft.com/office/drawing/2014/main" id="{4D14B4B7-3EFD-4131-8C0E-3CABA5F83FBA}"/>
            </a:ext>
          </a:extLst>
        </xdr:cNvPr>
        <xdr:cNvPicPr>
          <a:picLocks noChangeAspect="1"/>
        </xdr:cNvPicPr>
      </xdr:nvPicPr>
      <xdr:blipFill>
        <a:blip xmlns:r="http://schemas.openxmlformats.org/officeDocument/2006/relationships" r:embed="rId1"/>
        <a:stretch>
          <a:fillRect/>
        </a:stretch>
      </xdr:blipFill>
      <xdr:spPr>
        <a:xfrm>
          <a:off x="152400" y="946975"/>
          <a:ext cx="6618450" cy="2132775"/>
        </a:xfrm>
        <a:prstGeom prst="rect">
          <a:avLst/>
        </a:prstGeom>
      </xdr:spPr>
    </xdr:pic>
    <xdr:clientData/>
  </xdr:twoCellAnchor>
  <xdr:twoCellAnchor editAs="oneCell">
    <xdr:from>
      <xdr:col>0</xdr:col>
      <xdr:colOff>304800</xdr:colOff>
      <xdr:row>36</xdr:row>
      <xdr:rowOff>152400</xdr:rowOff>
    </xdr:from>
    <xdr:to>
      <xdr:col>10</xdr:col>
      <xdr:colOff>445501</xdr:colOff>
      <xdr:row>50</xdr:row>
      <xdr:rowOff>68981</xdr:rowOff>
    </xdr:to>
    <xdr:pic>
      <xdr:nvPicPr>
        <xdr:cNvPr id="4" name="圖片 3">
          <a:extLst>
            <a:ext uri="{FF2B5EF4-FFF2-40B4-BE49-F238E27FC236}">
              <a16:creationId xmlns:a16="http://schemas.microsoft.com/office/drawing/2014/main" id="{3209DEF8-3E2F-416B-B138-4C3FB03828A1}"/>
            </a:ext>
          </a:extLst>
        </xdr:cNvPr>
        <xdr:cNvPicPr>
          <a:picLocks noChangeAspect="1"/>
        </xdr:cNvPicPr>
      </xdr:nvPicPr>
      <xdr:blipFill>
        <a:blip xmlns:r="http://schemas.openxmlformats.org/officeDocument/2006/relationships" r:embed="rId2"/>
        <a:stretch>
          <a:fillRect/>
        </a:stretch>
      </xdr:blipFill>
      <xdr:spPr>
        <a:xfrm>
          <a:off x="304800" y="7924800"/>
          <a:ext cx="6236701" cy="2939181"/>
        </a:xfrm>
        <a:prstGeom prst="rect">
          <a:avLst/>
        </a:prstGeom>
      </xdr:spPr>
    </xdr:pic>
    <xdr:clientData/>
  </xdr:twoCellAnchor>
  <xdr:twoCellAnchor editAs="oneCell">
    <xdr:from>
      <xdr:col>11</xdr:col>
      <xdr:colOff>119066</xdr:colOff>
      <xdr:row>4</xdr:row>
      <xdr:rowOff>107950</xdr:rowOff>
    </xdr:from>
    <xdr:to>
      <xdr:col>16</xdr:col>
      <xdr:colOff>284931</xdr:colOff>
      <xdr:row>14</xdr:row>
      <xdr:rowOff>9000</xdr:rowOff>
    </xdr:to>
    <xdr:pic>
      <xdr:nvPicPr>
        <xdr:cNvPr id="5" name="圖片 4">
          <a:extLst>
            <a:ext uri="{FF2B5EF4-FFF2-40B4-BE49-F238E27FC236}">
              <a16:creationId xmlns:a16="http://schemas.microsoft.com/office/drawing/2014/main" id="{3BBE4AE2-F814-4743-9694-04020DA626AE}"/>
            </a:ext>
          </a:extLst>
        </xdr:cNvPr>
        <xdr:cNvPicPr>
          <a:picLocks noChangeAspect="1"/>
        </xdr:cNvPicPr>
      </xdr:nvPicPr>
      <xdr:blipFill>
        <a:blip xmlns:r="http://schemas.openxmlformats.org/officeDocument/2006/relationships" r:embed="rId3"/>
        <a:stretch>
          <a:fillRect/>
        </a:stretch>
      </xdr:blipFill>
      <xdr:spPr>
        <a:xfrm>
          <a:off x="6824666" y="971550"/>
          <a:ext cx="3213865" cy="2060050"/>
        </a:xfrm>
        <a:prstGeom prst="rect">
          <a:avLst/>
        </a:prstGeom>
      </xdr:spPr>
    </xdr:pic>
    <xdr:clientData/>
  </xdr:twoCellAnchor>
  <xdr:twoCellAnchor editAs="oneCell">
    <xdr:from>
      <xdr:col>11</xdr:col>
      <xdr:colOff>113949</xdr:colOff>
      <xdr:row>14</xdr:row>
      <xdr:rowOff>165100</xdr:rowOff>
    </xdr:from>
    <xdr:to>
      <xdr:col>17</xdr:col>
      <xdr:colOff>113520</xdr:colOff>
      <xdr:row>33</xdr:row>
      <xdr:rowOff>27731</xdr:rowOff>
    </xdr:to>
    <xdr:pic>
      <xdr:nvPicPr>
        <xdr:cNvPr id="6" name="圖片 5">
          <a:extLst>
            <a:ext uri="{FF2B5EF4-FFF2-40B4-BE49-F238E27FC236}">
              <a16:creationId xmlns:a16="http://schemas.microsoft.com/office/drawing/2014/main" id="{9D349CDE-84CD-4197-97CF-CD850D7A0F2C}"/>
            </a:ext>
          </a:extLst>
        </xdr:cNvPr>
        <xdr:cNvPicPr>
          <a:picLocks noChangeAspect="1"/>
        </xdr:cNvPicPr>
      </xdr:nvPicPr>
      <xdr:blipFill>
        <a:blip xmlns:r="http://schemas.openxmlformats.org/officeDocument/2006/relationships" r:embed="rId4"/>
        <a:stretch>
          <a:fillRect/>
        </a:stretch>
      </xdr:blipFill>
      <xdr:spPr>
        <a:xfrm>
          <a:off x="6819549" y="3187700"/>
          <a:ext cx="3657171" cy="3964731"/>
        </a:xfrm>
        <a:prstGeom prst="rect">
          <a:avLst/>
        </a:prstGeom>
      </xdr:spPr>
    </xdr:pic>
    <xdr:clientData/>
  </xdr:twoCellAnchor>
  <xdr:twoCellAnchor editAs="oneCell">
    <xdr:from>
      <xdr:col>0</xdr:col>
      <xdr:colOff>179484</xdr:colOff>
      <xdr:row>18</xdr:row>
      <xdr:rowOff>101601</xdr:rowOff>
    </xdr:from>
    <xdr:to>
      <xdr:col>11</xdr:col>
      <xdr:colOff>70535</xdr:colOff>
      <xdr:row>28</xdr:row>
      <xdr:rowOff>44451</xdr:rowOff>
    </xdr:to>
    <xdr:pic>
      <xdr:nvPicPr>
        <xdr:cNvPr id="7" name="圖片 6">
          <a:extLst>
            <a:ext uri="{FF2B5EF4-FFF2-40B4-BE49-F238E27FC236}">
              <a16:creationId xmlns:a16="http://schemas.microsoft.com/office/drawing/2014/main" id="{A97C0915-DEFE-4E73-A547-486095B4A38E}"/>
            </a:ext>
          </a:extLst>
        </xdr:cNvPr>
        <xdr:cNvPicPr>
          <a:picLocks noChangeAspect="1"/>
        </xdr:cNvPicPr>
      </xdr:nvPicPr>
      <xdr:blipFill>
        <a:blip xmlns:r="http://schemas.openxmlformats.org/officeDocument/2006/relationships" r:embed="rId5"/>
        <a:stretch>
          <a:fillRect/>
        </a:stretch>
      </xdr:blipFill>
      <xdr:spPr>
        <a:xfrm>
          <a:off x="179484" y="3987801"/>
          <a:ext cx="6596651" cy="2101850"/>
        </a:xfrm>
        <a:prstGeom prst="rect">
          <a:avLst/>
        </a:prstGeom>
      </xdr:spPr>
    </xdr:pic>
    <xdr:clientData/>
  </xdr:twoCellAnchor>
  <xdr:twoCellAnchor editAs="oneCell">
    <xdr:from>
      <xdr:col>11</xdr:col>
      <xdr:colOff>171450</xdr:colOff>
      <xdr:row>33</xdr:row>
      <xdr:rowOff>114184</xdr:rowOff>
    </xdr:from>
    <xdr:to>
      <xdr:col>17</xdr:col>
      <xdr:colOff>603250</xdr:colOff>
      <xdr:row>50</xdr:row>
      <xdr:rowOff>94116</xdr:rowOff>
    </xdr:to>
    <xdr:pic>
      <xdr:nvPicPr>
        <xdr:cNvPr id="8" name="圖片 7">
          <a:extLst>
            <a:ext uri="{FF2B5EF4-FFF2-40B4-BE49-F238E27FC236}">
              <a16:creationId xmlns:a16="http://schemas.microsoft.com/office/drawing/2014/main" id="{4499B3D9-9DC5-4B76-B622-345B4C485AFF}"/>
            </a:ext>
          </a:extLst>
        </xdr:cNvPr>
        <xdr:cNvPicPr>
          <a:picLocks noChangeAspect="1"/>
        </xdr:cNvPicPr>
      </xdr:nvPicPr>
      <xdr:blipFill>
        <a:blip xmlns:r="http://schemas.openxmlformats.org/officeDocument/2006/relationships" r:embed="rId6"/>
        <a:stretch>
          <a:fillRect/>
        </a:stretch>
      </xdr:blipFill>
      <xdr:spPr>
        <a:xfrm>
          <a:off x="6877050" y="7238884"/>
          <a:ext cx="4089400" cy="3650232"/>
        </a:xfrm>
        <a:prstGeom prst="rect">
          <a:avLst/>
        </a:prstGeom>
      </xdr:spPr>
    </xdr:pic>
    <xdr:clientData/>
  </xdr:twoCellAnchor>
  <xdr:twoCellAnchor editAs="oneCell">
    <xdr:from>
      <xdr:col>1</xdr:col>
      <xdr:colOff>127001</xdr:colOff>
      <xdr:row>14</xdr:row>
      <xdr:rowOff>171450</xdr:rowOff>
    </xdr:from>
    <xdr:to>
      <xdr:col>9</xdr:col>
      <xdr:colOff>381001</xdr:colOff>
      <xdr:row>18</xdr:row>
      <xdr:rowOff>3552</xdr:rowOff>
    </xdr:to>
    <xdr:pic>
      <xdr:nvPicPr>
        <xdr:cNvPr id="9" name="圖片 8">
          <a:extLst>
            <a:ext uri="{FF2B5EF4-FFF2-40B4-BE49-F238E27FC236}">
              <a16:creationId xmlns:a16="http://schemas.microsoft.com/office/drawing/2014/main" id="{E933EC05-876B-40A6-9121-25BC7293E8EC}"/>
            </a:ext>
          </a:extLst>
        </xdr:cNvPr>
        <xdr:cNvPicPr>
          <a:picLocks noChangeAspect="1"/>
        </xdr:cNvPicPr>
      </xdr:nvPicPr>
      <xdr:blipFill>
        <a:blip xmlns:r="http://schemas.openxmlformats.org/officeDocument/2006/relationships" r:embed="rId7"/>
        <a:stretch>
          <a:fillRect/>
        </a:stretch>
      </xdr:blipFill>
      <xdr:spPr>
        <a:xfrm>
          <a:off x="736601" y="3194050"/>
          <a:ext cx="5130800" cy="695702"/>
        </a:xfrm>
        <a:prstGeom prst="rect">
          <a:avLst/>
        </a:prstGeom>
      </xdr:spPr>
    </xdr:pic>
    <xdr:clientData/>
  </xdr:twoCellAnchor>
  <xdr:twoCellAnchor editAs="oneCell">
    <xdr:from>
      <xdr:col>1</xdr:col>
      <xdr:colOff>46734</xdr:colOff>
      <xdr:row>56</xdr:row>
      <xdr:rowOff>69851</xdr:rowOff>
    </xdr:from>
    <xdr:to>
      <xdr:col>6</xdr:col>
      <xdr:colOff>427125</xdr:colOff>
      <xdr:row>71</xdr:row>
      <xdr:rowOff>203201</xdr:rowOff>
    </xdr:to>
    <xdr:pic>
      <xdr:nvPicPr>
        <xdr:cNvPr id="10" name="圖片 9">
          <a:extLst>
            <a:ext uri="{FF2B5EF4-FFF2-40B4-BE49-F238E27FC236}">
              <a16:creationId xmlns:a16="http://schemas.microsoft.com/office/drawing/2014/main" id="{5FE1722E-8AD8-4842-9C67-AF1E9EDAA78E}"/>
            </a:ext>
          </a:extLst>
        </xdr:cNvPr>
        <xdr:cNvPicPr>
          <a:picLocks noChangeAspect="1"/>
        </xdr:cNvPicPr>
      </xdr:nvPicPr>
      <xdr:blipFill>
        <a:blip xmlns:r="http://schemas.openxmlformats.org/officeDocument/2006/relationships" r:embed="rId8"/>
        <a:stretch>
          <a:fillRect/>
        </a:stretch>
      </xdr:blipFill>
      <xdr:spPr>
        <a:xfrm>
          <a:off x="653512" y="12318295"/>
          <a:ext cx="3414280" cy="3414184"/>
        </a:xfrm>
        <a:prstGeom prst="rect">
          <a:avLst/>
        </a:prstGeom>
      </xdr:spPr>
    </xdr:pic>
    <xdr:clientData/>
  </xdr:twoCellAnchor>
  <xdr:twoCellAnchor editAs="oneCell">
    <xdr:from>
      <xdr:col>7</xdr:col>
      <xdr:colOff>106680</xdr:colOff>
      <xdr:row>56</xdr:row>
      <xdr:rowOff>63501</xdr:rowOff>
    </xdr:from>
    <xdr:to>
      <xdr:col>13</xdr:col>
      <xdr:colOff>189669</xdr:colOff>
      <xdr:row>71</xdr:row>
      <xdr:rowOff>203201</xdr:rowOff>
    </xdr:to>
    <xdr:pic>
      <xdr:nvPicPr>
        <xdr:cNvPr id="11" name="圖片 10">
          <a:extLst>
            <a:ext uri="{FF2B5EF4-FFF2-40B4-BE49-F238E27FC236}">
              <a16:creationId xmlns:a16="http://schemas.microsoft.com/office/drawing/2014/main" id="{A520FAF6-37F7-4FAC-B8E5-670776F14FEB}"/>
            </a:ext>
          </a:extLst>
        </xdr:cNvPr>
        <xdr:cNvPicPr>
          <a:picLocks noChangeAspect="1"/>
        </xdr:cNvPicPr>
      </xdr:nvPicPr>
      <xdr:blipFill>
        <a:blip xmlns:r="http://schemas.openxmlformats.org/officeDocument/2006/relationships" r:embed="rId9"/>
        <a:stretch>
          <a:fillRect/>
        </a:stretch>
      </xdr:blipFill>
      <xdr:spPr>
        <a:xfrm>
          <a:off x="4373880" y="12153901"/>
          <a:ext cx="3740589" cy="3378200"/>
        </a:xfrm>
        <a:prstGeom prst="rect">
          <a:avLst/>
        </a:prstGeom>
      </xdr:spPr>
    </xdr:pic>
    <xdr:clientData/>
  </xdr:twoCellAnchor>
  <xdr:twoCellAnchor editAs="oneCell">
    <xdr:from>
      <xdr:col>14</xdr:col>
      <xdr:colOff>96788</xdr:colOff>
      <xdr:row>56</xdr:row>
      <xdr:rowOff>101600</xdr:rowOff>
    </xdr:from>
    <xdr:to>
      <xdr:col>20</xdr:col>
      <xdr:colOff>21431</xdr:colOff>
      <xdr:row>71</xdr:row>
      <xdr:rowOff>123102</xdr:rowOff>
    </xdr:to>
    <xdr:pic>
      <xdr:nvPicPr>
        <xdr:cNvPr id="2" name="圖片 1">
          <a:extLst>
            <a:ext uri="{FF2B5EF4-FFF2-40B4-BE49-F238E27FC236}">
              <a16:creationId xmlns:a16="http://schemas.microsoft.com/office/drawing/2014/main" id="{D2399950-31B4-4E9E-8656-B3655CD1561B}"/>
            </a:ext>
          </a:extLst>
        </xdr:cNvPr>
        <xdr:cNvPicPr>
          <a:picLocks noChangeAspect="1"/>
        </xdr:cNvPicPr>
      </xdr:nvPicPr>
      <xdr:blipFill>
        <a:blip xmlns:r="http://schemas.openxmlformats.org/officeDocument/2006/relationships" r:embed="rId10"/>
        <a:stretch>
          <a:fillRect/>
        </a:stretch>
      </xdr:blipFill>
      <xdr:spPr>
        <a:xfrm>
          <a:off x="8631188" y="12192000"/>
          <a:ext cx="3582243" cy="3260002"/>
        </a:xfrm>
        <a:prstGeom prst="rect">
          <a:avLst/>
        </a:prstGeom>
      </xdr:spPr>
    </xdr:pic>
    <xdr:clientData/>
  </xdr:twoCellAnchor>
  <xdr:twoCellAnchor editAs="oneCell">
    <xdr:from>
      <xdr:col>10</xdr:col>
      <xdr:colOff>119945</xdr:colOff>
      <xdr:row>75</xdr:row>
      <xdr:rowOff>35278</xdr:rowOff>
    </xdr:from>
    <xdr:to>
      <xdr:col>14</xdr:col>
      <xdr:colOff>216643</xdr:colOff>
      <xdr:row>82</xdr:row>
      <xdr:rowOff>151842</xdr:rowOff>
    </xdr:to>
    <xdr:pic>
      <xdr:nvPicPr>
        <xdr:cNvPr id="12" name="圖片 11">
          <a:extLst>
            <a:ext uri="{FF2B5EF4-FFF2-40B4-BE49-F238E27FC236}">
              <a16:creationId xmlns:a16="http://schemas.microsoft.com/office/drawing/2014/main" id="{3AF5421C-CA44-41F2-B47F-E7E48FE13C2F}"/>
            </a:ext>
          </a:extLst>
        </xdr:cNvPr>
        <xdr:cNvPicPr>
          <a:picLocks noChangeAspect="1"/>
        </xdr:cNvPicPr>
      </xdr:nvPicPr>
      <xdr:blipFill>
        <a:blip xmlns:r="http://schemas.openxmlformats.org/officeDocument/2006/relationships" r:embed="rId11"/>
        <a:stretch>
          <a:fillRect/>
        </a:stretch>
      </xdr:blipFill>
      <xdr:spPr>
        <a:xfrm>
          <a:off x="6187723" y="16439445"/>
          <a:ext cx="2523809" cy="1647619"/>
        </a:xfrm>
        <a:prstGeom prst="rect">
          <a:avLst/>
        </a:prstGeom>
      </xdr:spPr>
    </xdr:pic>
    <xdr:clientData/>
  </xdr:twoCellAnchor>
  <xdr:twoCellAnchor editAs="oneCell">
    <xdr:from>
      <xdr:col>1</xdr:col>
      <xdr:colOff>130357</xdr:colOff>
      <xdr:row>87</xdr:row>
      <xdr:rowOff>56445</xdr:rowOff>
    </xdr:from>
    <xdr:to>
      <xdr:col>13</xdr:col>
      <xdr:colOff>196507</xdr:colOff>
      <xdr:row>114</xdr:row>
      <xdr:rowOff>98547</xdr:rowOff>
    </xdr:to>
    <xdr:pic>
      <xdr:nvPicPr>
        <xdr:cNvPr id="13" name="圖片 12">
          <a:extLst>
            <a:ext uri="{FF2B5EF4-FFF2-40B4-BE49-F238E27FC236}">
              <a16:creationId xmlns:a16="http://schemas.microsoft.com/office/drawing/2014/main" id="{7CEE155C-C71C-44A7-88DA-9D3FD70C514C}"/>
            </a:ext>
          </a:extLst>
        </xdr:cNvPr>
        <xdr:cNvPicPr>
          <a:picLocks noChangeAspect="1"/>
        </xdr:cNvPicPr>
      </xdr:nvPicPr>
      <xdr:blipFill>
        <a:blip xmlns:r="http://schemas.openxmlformats.org/officeDocument/2006/relationships" r:embed="rId12"/>
        <a:stretch>
          <a:fillRect/>
        </a:stretch>
      </xdr:blipFill>
      <xdr:spPr>
        <a:xfrm>
          <a:off x="737135" y="19085278"/>
          <a:ext cx="7347483" cy="5947602"/>
        </a:xfrm>
        <a:prstGeom prst="rect">
          <a:avLst/>
        </a:prstGeom>
      </xdr:spPr>
    </xdr:pic>
    <xdr:clientData/>
  </xdr:twoCellAnchor>
  <xdr:twoCellAnchor editAs="oneCell">
    <xdr:from>
      <xdr:col>1</xdr:col>
      <xdr:colOff>119944</xdr:colOff>
      <xdr:row>75</xdr:row>
      <xdr:rowOff>77611</xdr:rowOff>
    </xdr:from>
    <xdr:to>
      <xdr:col>5</xdr:col>
      <xdr:colOff>254738</xdr:colOff>
      <xdr:row>82</xdr:row>
      <xdr:rowOff>146556</xdr:rowOff>
    </xdr:to>
    <xdr:pic>
      <xdr:nvPicPr>
        <xdr:cNvPr id="15" name="圖片 14">
          <a:extLst>
            <a:ext uri="{FF2B5EF4-FFF2-40B4-BE49-F238E27FC236}">
              <a16:creationId xmlns:a16="http://schemas.microsoft.com/office/drawing/2014/main" id="{67422520-21A3-4077-8D46-FF9B368E345A}"/>
            </a:ext>
          </a:extLst>
        </xdr:cNvPr>
        <xdr:cNvPicPr>
          <a:picLocks noChangeAspect="1"/>
        </xdr:cNvPicPr>
      </xdr:nvPicPr>
      <xdr:blipFill>
        <a:blip xmlns:r="http://schemas.openxmlformats.org/officeDocument/2006/relationships" r:embed="rId13"/>
        <a:stretch>
          <a:fillRect/>
        </a:stretch>
      </xdr:blipFill>
      <xdr:spPr>
        <a:xfrm>
          <a:off x="726722" y="16481778"/>
          <a:ext cx="2561905" cy="1600000"/>
        </a:xfrm>
        <a:prstGeom prst="rect">
          <a:avLst/>
        </a:prstGeom>
      </xdr:spPr>
    </xdr:pic>
    <xdr:clientData/>
  </xdr:twoCellAnchor>
  <xdr:twoCellAnchor editAs="oneCell">
    <xdr:from>
      <xdr:col>14</xdr:col>
      <xdr:colOff>84667</xdr:colOff>
      <xdr:row>87</xdr:row>
      <xdr:rowOff>63501</xdr:rowOff>
    </xdr:from>
    <xdr:to>
      <xdr:col>24</xdr:col>
      <xdr:colOff>188318</xdr:colOff>
      <xdr:row>98</xdr:row>
      <xdr:rowOff>67080</xdr:rowOff>
    </xdr:to>
    <xdr:pic>
      <xdr:nvPicPr>
        <xdr:cNvPr id="14" name="圖片 13">
          <a:extLst>
            <a:ext uri="{FF2B5EF4-FFF2-40B4-BE49-F238E27FC236}">
              <a16:creationId xmlns:a16="http://schemas.microsoft.com/office/drawing/2014/main" id="{348BC4B3-DD76-4D1E-8D57-B203E669C2A7}"/>
            </a:ext>
          </a:extLst>
        </xdr:cNvPr>
        <xdr:cNvPicPr>
          <a:picLocks noChangeAspect="1"/>
        </xdr:cNvPicPr>
      </xdr:nvPicPr>
      <xdr:blipFill>
        <a:blip xmlns:r="http://schemas.openxmlformats.org/officeDocument/2006/relationships" r:embed="rId14"/>
        <a:stretch>
          <a:fillRect/>
        </a:stretch>
      </xdr:blipFill>
      <xdr:spPr>
        <a:xfrm>
          <a:off x="8579556" y="19092334"/>
          <a:ext cx="6171429" cy="2409524"/>
        </a:xfrm>
        <a:prstGeom prst="rect">
          <a:avLst/>
        </a:prstGeom>
      </xdr:spPr>
    </xdr:pic>
    <xdr:clientData/>
  </xdr:twoCellAnchor>
  <xdr:twoCellAnchor editAs="oneCell">
    <xdr:from>
      <xdr:col>1</xdr:col>
      <xdr:colOff>0</xdr:colOff>
      <xdr:row>126</xdr:row>
      <xdr:rowOff>0</xdr:rowOff>
    </xdr:from>
    <xdr:to>
      <xdr:col>9</xdr:col>
      <xdr:colOff>49048</xdr:colOff>
      <xdr:row>161</xdr:row>
      <xdr:rowOff>144048</xdr:rowOff>
    </xdr:to>
    <xdr:pic>
      <xdr:nvPicPr>
        <xdr:cNvPr id="16" name="圖片 15">
          <a:extLst>
            <a:ext uri="{FF2B5EF4-FFF2-40B4-BE49-F238E27FC236}">
              <a16:creationId xmlns:a16="http://schemas.microsoft.com/office/drawing/2014/main" id="{A009B5B8-312C-4CA3-84EF-C4D0ADCA1572}"/>
            </a:ext>
          </a:extLst>
        </xdr:cNvPr>
        <xdr:cNvPicPr>
          <a:picLocks noChangeAspect="1"/>
        </xdr:cNvPicPr>
      </xdr:nvPicPr>
      <xdr:blipFill>
        <a:blip xmlns:r="http://schemas.openxmlformats.org/officeDocument/2006/relationships" r:embed="rId15"/>
        <a:stretch>
          <a:fillRect/>
        </a:stretch>
      </xdr:blipFill>
      <xdr:spPr>
        <a:xfrm>
          <a:off x="687917" y="26670000"/>
          <a:ext cx="5552381" cy="755238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120650</xdr:colOff>
      <xdr:row>4</xdr:row>
      <xdr:rowOff>114300</xdr:rowOff>
    </xdr:from>
    <xdr:to>
      <xdr:col>10</xdr:col>
      <xdr:colOff>39175</xdr:colOff>
      <xdr:row>13</xdr:row>
      <xdr:rowOff>151271</xdr:rowOff>
    </xdr:to>
    <xdr:pic>
      <xdr:nvPicPr>
        <xdr:cNvPr id="2" name="圖片 1">
          <a:extLst>
            <a:ext uri="{FF2B5EF4-FFF2-40B4-BE49-F238E27FC236}">
              <a16:creationId xmlns:a16="http://schemas.microsoft.com/office/drawing/2014/main" id="{021A4CE9-3316-44CA-9D40-D645F3C297C0}"/>
            </a:ext>
          </a:extLst>
        </xdr:cNvPr>
        <xdr:cNvPicPr>
          <a:picLocks noChangeAspect="1"/>
        </xdr:cNvPicPr>
      </xdr:nvPicPr>
      <xdr:blipFill rotWithShape="1">
        <a:blip xmlns:r="http://schemas.openxmlformats.org/officeDocument/2006/relationships" r:embed="rId1"/>
        <a:srcRect t="63565"/>
        <a:stretch/>
      </xdr:blipFill>
      <xdr:spPr>
        <a:xfrm>
          <a:off x="730250" y="977900"/>
          <a:ext cx="5531925" cy="1980071"/>
        </a:xfrm>
        <a:prstGeom prst="rect">
          <a:avLst/>
        </a:prstGeom>
      </xdr:spPr>
    </xdr:pic>
    <xdr:clientData/>
  </xdr:twoCellAnchor>
  <xdr:twoCellAnchor editAs="oneCell">
    <xdr:from>
      <xdr:col>1</xdr:col>
      <xdr:colOff>133350</xdr:colOff>
      <xdr:row>17</xdr:row>
      <xdr:rowOff>109737</xdr:rowOff>
    </xdr:from>
    <xdr:to>
      <xdr:col>8</xdr:col>
      <xdr:colOff>121612</xdr:colOff>
      <xdr:row>27</xdr:row>
      <xdr:rowOff>51659</xdr:rowOff>
    </xdr:to>
    <xdr:pic>
      <xdr:nvPicPr>
        <xdr:cNvPr id="4" name="圖片 3">
          <a:extLst>
            <a:ext uri="{FF2B5EF4-FFF2-40B4-BE49-F238E27FC236}">
              <a16:creationId xmlns:a16="http://schemas.microsoft.com/office/drawing/2014/main" id="{C34B0F70-5B9C-45B9-A555-74D20A46DCF5}"/>
            </a:ext>
          </a:extLst>
        </xdr:cNvPr>
        <xdr:cNvPicPr>
          <a:picLocks noChangeAspect="1"/>
        </xdr:cNvPicPr>
      </xdr:nvPicPr>
      <xdr:blipFill rotWithShape="1">
        <a:blip xmlns:r="http://schemas.openxmlformats.org/officeDocument/2006/relationships" r:embed="rId2"/>
        <a:srcRect l="50067"/>
        <a:stretch/>
      </xdr:blipFill>
      <xdr:spPr>
        <a:xfrm>
          <a:off x="742950" y="3780037"/>
          <a:ext cx="4382462" cy="2100922"/>
        </a:xfrm>
        <a:prstGeom prst="rect">
          <a:avLst/>
        </a:prstGeom>
      </xdr:spPr>
    </xdr:pic>
    <xdr:clientData/>
  </xdr:twoCellAnchor>
  <xdr:twoCellAnchor editAs="oneCell">
    <xdr:from>
      <xdr:col>1</xdr:col>
      <xdr:colOff>91476</xdr:colOff>
      <xdr:row>33</xdr:row>
      <xdr:rowOff>107950</xdr:rowOff>
    </xdr:from>
    <xdr:to>
      <xdr:col>8</xdr:col>
      <xdr:colOff>141200</xdr:colOff>
      <xdr:row>42</xdr:row>
      <xdr:rowOff>205332</xdr:rowOff>
    </xdr:to>
    <xdr:pic>
      <xdr:nvPicPr>
        <xdr:cNvPr id="5" name="圖片 4">
          <a:extLst>
            <a:ext uri="{FF2B5EF4-FFF2-40B4-BE49-F238E27FC236}">
              <a16:creationId xmlns:a16="http://schemas.microsoft.com/office/drawing/2014/main" id="{43BA14A3-D3AF-4235-B194-25A4E8B553C0}"/>
            </a:ext>
          </a:extLst>
        </xdr:cNvPr>
        <xdr:cNvPicPr>
          <a:picLocks noChangeAspect="1"/>
        </xdr:cNvPicPr>
      </xdr:nvPicPr>
      <xdr:blipFill>
        <a:blip xmlns:r="http://schemas.openxmlformats.org/officeDocument/2006/relationships" r:embed="rId3"/>
        <a:stretch>
          <a:fillRect/>
        </a:stretch>
      </xdr:blipFill>
      <xdr:spPr>
        <a:xfrm>
          <a:off x="701076" y="7232650"/>
          <a:ext cx="4443924" cy="2040482"/>
        </a:xfrm>
        <a:prstGeom prst="rect">
          <a:avLst/>
        </a:prstGeom>
      </xdr:spPr>
    </xdr:pic>
    <xdr:clientData/>
  </xdr:twoCellAnchor>
  <xdr:twoCellAnchor editAs="oneCell">
    <xdr:from>
      <xdr:col>8</xdr:col>
      <xdr:colOff>400050</xdr:colOff>
      <xdr:row>33</xdr:row>
      <xdr:rowOff>67625</xdr:rowOff>
    </xdr:from>
    <xdr:to>
      <xdr:col>19</xdr:col>
      <xdr:colOff>112588</xdr:colOff>
      <xdr:row>47</xdr:row>
      <xdr:rowOff>164829</xdr:rowOff>
    </xdr:to>
    <xdr:pic>
      <xdr:nvPicPr>
        <xdr:cNvPr id="3" name="圖片 2">
          <a:extLst>
            <a:ext uri="{FF2B5EF4-FFF2-40B4-BE49-F238E27FC236}">
              <a16:creationId xmlns:a16="http://schemas.microsoft.com/office/drawing/2014/main" id="{E9EFB134-C723-49A9-BCF1-94C6992AEEA4}"/>
            </a:ext>
          </a:extLst>
        </xdr:cNvPr>
        <xdr:cNvPicPr>
          <a:picLocks noChangeAspect="1"/>
        </xdr:cNvPicPr>
      </xdr:nvPicPr>
      <xdr:blipFill>
        <a:blip xmlns:r="http://schemas.openxmlformats.org/officeDocument/2006/relationships" r:embed="rId4"/>
        <a:stretch>
          <a:fillRect/>
        </a:stretch>
      </xdr:blipFill>
      <xdr:spPr>
        <a:xfrm>
          <a:off x="5276850" y="7192325"/>
          <a:ext cx="6418138" cy="3119804"/>
        </a:xfrm>
        <a:prstGeom prst="rect">
          <a:avLst/>
        </a:prstGeom>
      </xdr:spPr>
    </xdr:pic>
    <xdr:clientData/>
  </xdr:twoCellAnchor>
  <xdr:twoCellAnchor editAs="oneCell">
    <xdr:from>
      <xdr:col>1</xdr:col>
      <xdr:colOff>114386</xdr:colOff>
      <xdr:row>51</xdr:row>
      <xdr:rowOff>88900</xdr:rowOff>
    </xdr:from>
    <xdr:to>
      <xdr:col>9</xdr:col>
      <xdr:colOff>211548</xdr:colOff>
      <xdr:row>70</xdr:row>
      <xdr:rowOff>53106</xdr:rowOff>
    </xdr:to>
    <xdr:pic>
      <xdr:nvPicPr>
        <xdr:cNvPr id="7" name="圖片 6">
          <a:extLst>
            <a:ext uri="{FF2B5EF4-FFF2-40B4-BE49-F238E27FC236}">
              <a16:creationId xmlns:a16="http://schemas.microsoft.com/office/drawing/2014/main" id="{6151DED0-8833-4BD4-95AB-F1482A75F691}"/>
            </a:ext>
          </a:extLst>
        </xdr:cNvPr>
        <xdr:cNvPicPr>
          <a:picLocks noChangeAspect="1"/>
        </xdr:cNvPicPr>
      </xdr:nvPicPr>
      <xdr:blipFill>
        <a:blip xmlns:r="http://schemas.openxmlformats.org/officeDocument/2006/relationships" r:embed="rId5"/>
        <a:stretch>
          <a:fillRect/>
        </a:stretch>
      </xdr:blipFill>
      <xdr:spPr>
        <a:xfrm>
          <a:off x="723986" y="11099800"/>
          <a:ext cx="5100962" cy="4066306"/>
        </a:xfrm>
        <a:prstGeom prst="rect">
          <a:avLst/>
        </a:prstGeom>
      </xdr:spPr>
    </xdr:pic>
    <xdr:clientData/>
  </xdr:twoCellAnchor>
  <xdr:twoCellAnchor editAs="oneCell">
    <xdr:from>
      <xdr:col>9</xdr:col>
      <xdr:colOff>444500</xdr:colOff>
      <xdr:row>58</xdr:row>
      <xdr:rowOff>121536</xdr:rowOff>
    </xdr:from>
    <xdr:to>
      <xdr:col>16</xdr:col>
      <xdr:colOff>354798</xdr:colOff>
      <xdr:row>59</xdr:row>
      <xdr:rowOff>203143</xdr:rowOff>
    </xdr:to>
    <xdr:pic>
      <xdr:nvPicPr>
        <xdr:cNvPr id="8" name="圖片 7">
          <a:extLst>
            <a:ext uri="{FF2B5EF4-FFF2-40B4-BE49-F238E27FC236}">
              <a16:creationId xmlns:a16="http://schemas.microsoft.com/office/drawing/2014/main" id="{2AA8D728-72F1-42D8-A594-DDA1BADD2C71}"/>
            </a:ext>
          </a:extLst>
        </xdr:cNvPr>
        <xdr:cNvPicPr>
          <a:picLocks noChangeAspect="1"/>
        </xdr:cNvPicPr>
      </xdr:nvPicPr>
      <xdr:blipFill>
        <a:blip xmlns:r="http://schemas.openxmlformats.org/officeDocument/2006/relationships" r:embed="rId6"/>
        <a:stretch>
          <a:fillRect/>
        </a:stretch>
      </xdr:blipFill>
      <xdr:spPr>
        <a:xfrm>
          <a:off x="5930900" y="12643736"/>
          <a:ext cx="4177498" cy="297507"/>
        </a:xfrm>
        <a:prstGeom prst="rect">
          <a:avLst/>
        </a:prstGeom>
      </xdr:spPr>
    </xdr:pic>
    <xdr:clientData/>
  </xdr:twoCellAnchor>
  <xdr:twoCellAnchor editAs="oneCell">
    <xdr:from>
      <xdr:col>9</xdr:col>
      <xdr:colOff>488950</xdr:colOff>
      <xdr:row>51</xdr:row>
      <xdr:rowOff>67530</xdr:rowOff>
    </xdr:from>
    <xdr:to>
      <xdr:col>19</xdr:col>
      <xdr:colOff>389081</xdr:colOff>
      <xdr:row>57</xdr:row>
      <xdr:rowOff>215551</xdr:rowOff>
    </xdr:to>
    <xdr:pic>
      <xdr:nvPicPr>
        <xdr:cNvPr id="9" name="圖片 8">
          <a:extLst>
            <a:ext uri="{FF2B5EF4-FFF2-40B4-BE49-F238E27FC236}">
              <a16:creationId xmlns:a16="http://schemas.microsoft.com/office/drawing/2014/main" id="{28E061C1-DA58-476D-9646-D3B1787E60C5}"/>
            </a:ext>
          </a:extLst>
        </xdr:cNvPr>
        <xdr:cNvPicPr>
          <a:picLocks noChangeAspect="1"/>
        </xdr:cNvPicPr>
      </xdr:nvPicPr>
      <xdr:blipFill>
        <a:blip xmlns:r="http://schemas.openxmlformats.org/officeDocument/2006/relationships" r:embed="rId7"/>
        <a:stretch>
          <a:fillRect/>
        </a:stretch>
      </xdr:blipFill>
      <xdr:spPr>
        <a:xfrm>
          <a:off x="5975350" y="11078430"/>
          <a:ext cx="5996131" cy="1443421"/>
        </a:xfrm>
        <a:prstGeom prst="rect">
          <a:avLst/>
        </a:prstGeom>
      </xdr:spPr>
    </xdr:pic>
    <xdr:clientData/>
  </xdr:twoCellAnchor>
  <xdr:twoCellAnchor editAs="oneCell">
    <xdr:from>
      <xdr:col>15</xdr:col>
      <xdr:colOff>298450</xdr:colOff>
      <xdr:row>71</xdr:row>
      <xdr:rowOff>209550</xdr:rowOff>
    </xdr:from>
    <xdr:to>
      <xdr:col>24</xdr:col>
      <xdr:colOff>143544</xdr:colOff>
      <xdr:row>94</xdr:row>
      <xdr:rowOff>37188</xdr:rowOff>
    </xdr:to>
    <xdr:pic>
      <xdr:nvPicPr>
        <xdr:cNvPr id="10" name="圖片 9">
          <a:extLst>
            <a:ext uri="{FF2B5EF4-FFF2-40B4-BE49-F238E27FC236}">
              <a16:creationId xmlns:a16="http://schemas.microsoft.com/office/drawing/2014/main" id="{9EE4DD7F-51BB-40A7-AC32-E149604CE0B2}"/>
            </a:ext>
          </a:extLst>
        </xdr:cNvPr>
        <xdr:cNvPicPr>
          <a:picLocks noChangeAspect="1"/>
        </xdr:cNvPicPr>
      </xdr:nvPicPr>
      <xdr:blipFill>
        <a:blip xmlns:r="http://schemas.openxmlformats.org/officeDocument/2006/relationships" r:embed="rId8"/>
        <a:stretch>
          <a:fillRect/>
        </a:stretch>
      </xdr:blipFill>
      <xdr:spPr>
        <a:xfrm>
          <a:off x="9442450" y="15538450"/>
          <a:ext cx="5331494" cy="4793338"/>
        </a:xfrm>
        <a:prstGeom prst="rect">
          <a:avLst/>
        </a:prstGeom>
      </xdr:spPr>
    </xdr:pic>
    <xdr:clientData/>
  </xdr:twoCellAnchor>
  <xdr:twoCellAnchor editAs="oneCell">
    <xdr:from>
      <xdr:col>15</xdr:col>
      <xdr:colOff>260350</xdr:colOff>
      <xdr:row>63</xdr:row>
      <xdr:rowOff>9878</xdr:rowOff>
    </xdr:from>
    <xdr:to>
      <xdr:col>21</xdr:col>
      <xdr:colOff>53021</xdr:colOff>
      <xdr:row>71</xdr:row>
      <xdr:rowOff>199495</xdr:rowOff>
    </xdr:to>
    <xdr:pic>
      <xdr:nvPicPr>
        <xdr:cNvPr id="6" name="圖片 5">
          <a:extLst>
            <a:ext uri="{FF2B5EF4-FFF2-40B4-BE49-F238E27FC236}">
              <a16:creationId xmlns:a16="http://schemas.microsoft.com/office/drawing/2014/main" id="{ADB9043D-53DF-4200-BB27-13CE24039563}"/>
            </a:ext>
          </a:extLst>
        </xdr:cNvPr>
        <xdr:cNvPicPr>
          <a:picLocks noChangeAspect="1"/>
        </xdr:cNvPicPr>
      </xdr:nvPicPr>
      <xdr:blipFill>
        <a:blip xmlns:r="http://schemas.openxmlformats.org/officeDocument/2006/relationships" r:embed="rId9"/>
        <a:stretch>
          <a:fillRect/>
        </a:stretch>
      </xdr:blipFill>
      <xdr:spPr>
        <a:xfrm>
          <a:off x="9531350" y="13611578"/>
          <a:ext cx="3450271" cy="1916817"/>
        </a:xfrm>
        <a:prstGeom prst="rect">
          <a:avLst/>
        </a:prstGeom>
      </xdr:spPr>
    </xdr:pic>
    <xdr:clientData/>
  </xdr:twoCellAnchor>
  <xdr:twoCellAnchor editAs="oneCell">
    <xdr:from>
      <xdr:col>1</xdr:col>
      <xdr:colOff>174007</xdr:colOff>
      <xdr:row>139</xdr:row>
      <xdr:rowOff>146050</xdr:rowOff>
    </xdr:from>
    <xdr:to>
      <xdr:col>5</xdr:col>
      <xdr:colOff>323851</xdr:colOff>
      <xdr:row>149</xdr:row>
      <xdr:rowOff>199797</xdr:rowOff>
    </xdr:to>
    <xdr:pic>
      <xdr:nvPicPr>
        <xdr:cNvPr id="11" name="圖片 10">
          <a:extLst>
            <a:ext uri="{FF2B5EF4-FFF2-40B4-BE49-F238E27FC236}">
              <a16:creationId xmlns:a16="http://schemas.microsoft.com/office/drawing/2014/main" id="{DD242C3D-24C6-4BCD-943D-687A2E7D72E9}"/>
            </a:ext>
          </a:extLst>
        </xdr:cNvPr>
        <xdr:cNvPicPr>
          <a:picLocks noChangeAspect="1"/>
        </xdr:cNvPicPr>
      </xdr:nvPicPr>
      <xdr:blipFill>
        <a:blip xmlns:r="http://schemas.openxmlformats.org/officeDocument/2006/relationships" r:embed="rId10"/>
        <a:stretch>
          <a:fillRect/>
        </a:stretch>
      </xdr:blipFill>
      <xdr:spPr>
        <a:xfrm>
          <a:off x="783607" y="30156150"/>
          <a:ext cx="2715244" cy="2212747"/>
        </a:xfrm>
        <a:prstGeom prst="rect">
          <a:avLst/>
        </a:prstGeom>
        <a:ln w="34925">
          <a:noFill/>
        </a:ln>
      </xdr:spPr>
    </xdr:pic>
    <xdr:clientData/>
  </xdr:twoCellAnchor>
  <xdr:twoCellAnchor editAs="oneCell">
    <xdr:from>
      <xdr:col>5</xdr:col>
      <xdr:colOff>399769</xdr:colOff>
      <xdr:row>139</xdr:row>
      <xdr:rowOff>126999</xdr:rowOff>
    </xdr:from>
    <xdr:to>
      <xdr:col>10</xdr:col>
      <xdr:colOff>223150</xdr:colOff>
      <xdr:row>149</xdr:row>
      <xdr:rowOff>15306</xdr:rowOff>
    </xdr:to>
    <xdr:pic>
      <xdr:nvPicPr>
        <xdr:cNvPr id="12" name="圖片 11">
          <a:extLst>
            <a:ext uri="{FF2B5EF4-FFF2-40B4-BE49-F238E27FC236}">
              <a16:creationId xmlns:a16="http://schemas.microsoft.com/office/drawing/2014/main" id="{1FD2B85B-93BC-40FA-BEC2-6A42EA72581E}"/>
            </a:ext>
          </a:extLst>
        </xdr:cNvPr>
        <xdr:cNvPicPr>
          <a:picLocks noChangeAspect="1"/>
        </xdr:cNvPicPr>
      </xdr:nvPicPr>
      <xdr:blipFill>
        <a:blip xmlns:r="http://schemas.openxmlformats.org/officeDocument/2006/relationships" r:embed="rId11"/>
        <a:stretch>
          <a:fillRect/>
        </a:stretch>
      </xdr:blipFill>
      <xdr:spPr>
        <a:xfrm>
          <a:off x="3574769" y="30137099"/>
          <a:ext cx="2871381" cy="2047307"/>
        </a:xfrm>
        <a:prstGeom prst="rect">
          <a:avLst/>
        </a:prstGeom>
      </xdr:spPr>
    </xdr:pic>
    <xdr:clientData/>
  </xdr:twoCellAnchor>
  <xdr:twoCellAnchor editAs="oneCell">
    <xdr:from>
      <xdr:col>10</xdr:col>
      <xdr:colOff>548368</xdr:colOff>
      <xdr:row>138</xdr:row>
      <xdr:rowOff>146050</xdr:rowOff>
    </xdr:from>
    <xdr:to>
      <xdr:col>15</xdr:col>
      <xdr:colOff>190618</xdr:colOff>
      <xdr:row>148</xdr:row>
      <xdr:rowOff>202550</xdr:rowOff>
    </xdr:to>
    <xdr:pic>
      <xdr:nvPicPr>
        <xdr:cNvPr id="13" name="圖片 12">
          <a:extLst>
            <a:ext uri="{FF2B5EF4-FFF2-40B4-BE49-F238E27FC236}">
              <a16:creationId xmlns:a16="http://schemas.microsoft.com/office/drawing/2014/main" id="{06D39748-F8D5-46BE-8ACD-0494879C8802}"/>
            </a:ext>
          </a:extLst>
        </xdr:cNvPr>
        <xdr:cNvPicPr>
          <a:picLocks noChangeAspect="1"/>
        </xdr:cNvPicPr>
      </xdr:nvPicPr>
      <xdr:blipFill>
        <a:blip xmlns:r="http://schemas.openxmlformats.org/officeDocument/2006/relationships" r:embed="rId12"/>
        <a:stretch>
          <a:fillRect/>
        </a:stretch>
      </xdr:blipFill>
      <xdr:spPr>
        <a:xfrm>
          <a:off x="6771368" y="29940250"/>
          <a:ext cx="2690250" cy="2215500"/>
        </a:xfrm>
        <a:prstGeom prst="rect">
          <a:avLst/>
        </a:prstGeom>
      </xdr:spPr>
    </xdr:pic>
    <xdr:clientData/>
  </xdr:twoCellAnchor>
  <xdr:twoCellAnchor editAs="oneCell">
    <xdr:from>
      <xdr:col>15</xdr:col>
      <xdr:colOff>451152</xdr:colOff>
      <xdr:row>139</xdr:row>
      <xdr:rowOff>6350</xdr:rowOff>
    </xdr:from>
    <xdr:to>
      <xdr:col>19</xdr:col>
      <xdr:colOff>516196</xdr:colOff>
      <xdr:row>149</xdr:row>
      <xdr:rowOff>127000</xdr:rowOff>
    </xdr:to>
    <xdr:pic>
      <xdr:nvPicPr>
        <xdr:cNvPr id="14" name="圖片 13">
          <a:extLst>
            <a:ext uri="{FF2B5EF4-FFF2-40B4-BE49-F238E27FC236}">
              <a16:creationId xmlns:a16="http://schemas.microsoft.com/office/drawing/2014/main" id="{5B519509-451F-4E56-A214-30E807A85CDC}"/>
            </a:ext>
          </a:extLst>
        </xdr:cNvPr>
        <xdr:cNvPicPr>
          <a:picLocks noChangeAspect="1"/>
        </xdr:cNvPicPr>
      </xdr:nvPicPr>
      <xdr:blipFill>
        <a:blip xmlns:r="http://schemas.openxmlformats.org/officeDocument/2006/relationships" r:embed="rId13"/>
        <a:stretch>
          <a:fillRect/>
        </a:stretch>
      </xdr:blipFill>
      <xdr:spPr>
        <a:xfrm>
          <a:off x="9722152" y="30016450"/>
          <a:ext cx="2503444" cy="2279650"/>
        </a:xfrm>
        <a:prstGeom prst="rect">
          <a:avLst/>
        </a:prstGeom>
      </xdr:spPr>
    </xdr:pic>
    <xdr:clientData/>
  </xdr:twoCellAnchor>
  <xdr:twoCellAnchor editAs="oneCell">
    <xdr:from>
      <xdr:col>15</xdr:col>
      <xdr:colOff>508000</xdr:colOff>
      <xdr:row>149</xdr:row>
      <xdr:rowOff>203247</xdr:rowOff>
    </xdr:from>
    <xdr:to>
      <xdr:col>23</xdr:col>
      <xdr:colOff>119376</xdr:colOff>
      <xdr:row>159</xdr:row>
      <xdr:rowOff>212832</xdr:rowOff>
    </xdr:to>
    <xdr:pic>
      <xdr:nvPicPr>
        <xdr:cNvPr id="15" name="圖片 14">
          <a:extLst>
            <a:ext uri="{FF2B5EF4-FFF2-40B4-BE49-F238E27FC236}">
              <a16:creationId xmlns:a16="http://schemas.microsoft.com/office/drawing/2014/main" id="{AF3C848E-AC47-4681-9D9D-4A44A7B6B51A}"/>
            </a:ext>
          </a:extLst>
        </xdr:cNvPr>
        <xdr:cNvPicPr>
          <a:picLocks noChangeAspect="1"/>
        </xdr:cNvPicPr>
      </xdr:nvPicPr>
      <xdr:blipFill>
        <a:blip xmlns:r="http://schemas.openxmlformats.org/officeDocument/2006/relationships" r:embed="rId14"/>
        <a:stretch>
          <a:fillRect/>
        </a:stretch>
      </xdr:blipFill>
      <xdr:spPr>
        <a:xfrm>
          <a:off x="9779000" y="32372347"/>
          <a:ext cx="4488176" cy="2168585"/>
        </a:xfrm>
        <a:prstGeom prst="rect">
          <a:avLst/>
        </a:prstGeom>
      </xdr:spPr>
    </xdr:pic>
    <xdr:clientData/>
  </xdr:twoCellAnchor>
  <xdr:twoCellAnchor editAs="oneCell">
    <xdr:from>
      <xdr:col>15</xdr:col>
      <xdr:colOff>560496</xdr:colOff>
      <xdr:row>160</xdr:row>
      <xdr:rowOff>139700</xdr:rowOff>
    </xdr:from>
    <xdr:to>
      <xdr:col>27</xdr:col>
      <xdr:colOff>231680</xdr:colOff>
      <xdr:row>178</xdr:row>
      <xdr:rowOff>132476</xdr:rowOff>
    </xdr:to>
    <xdr:pic>
      <xdr:nvPicPr>
        <xdr:cNvPr id="16" name="圖片 15">
          <a:extLst>
            <a:ext uri="{FF2B5EF4-FFF2-40B4-BE49-F238E27FC236}">
              <a16:creationId xmlns:a16="http://schemas.microsoft.com/office/drawing/2014/main" id="{DF434A58-0EB9-4E84-8375-12250FF85840}"/>
            </a:ext>
          </a:extLst>
        </xdr:cNvPr>
        <xdr:cNvPicPr>
          <a:picLocks noChangeAspect="1"/>
        </xdr:cNvPicPr>
      </xdr:nvPicPr>
      <xdr:blipFill>
        <a:blip xmlns:r="http://schemas.openxmlformats.org/officeDocument/2006/relationships" r:embed="rId15"/>
        <a:stretch>
          <a:fillRect/>
        </a:stretch>
      </xdr:blipFill>
      <xdr:spPr>
        <a:xfrm>
          <a:off x="9831496" y="34683700"/>
          <a:ext cx="6986384" cy="3878976"/>
        </a:xfrm>
        <a:prstGeom prst="rect">
          <a:avLst/>
        </a:prstGeom>
      </xdr:spPr>
    </xdr:pic>
    <xdr:clientData/>
  </xdr:twoCellAnchor>
  <xdr:twoCellAnchor editAs="oneCell">
    <xdr:from>
      <xdr:col>15</xdr:col>
      <xdr:colOff>590550</xdr:colOff>
      <xdr:row>178</xdr:row>
      <xdr:rowOff>190500</xdr:rowOff>
    </xdr:from>
    <xdr:to>
      <xdr:col>21</xdr:col>
      <xdr:colOff>580569</xdr:colOff>
      <xdr:row>187</xdr:row>
      <xdr:rowOff>190257</xdr:rowOff>
    </xdr:to>
    <xdr:pic>
      <xdr:nvPicPr>
        <xdr:cNvPr id="17" name="圖片 16">
          <a:extLst>
            <a:ext uri="{FF2B5EF4-FFF2-40B4-BE49-F238E27FC236}">
              <a16:creationId xmlns:a16="http://schemas.microsoft.com/office/drawing/2014/main" id="{9D285453-4E9F-429B-A089-37E7DE7B63F6}"/>
            </a:ext>
          </a:extLst>
        </xdr:cNvPr>
        <xdr:cNvPicPr>
          <a:picLocks noChangeAspect="1"/>
        </xdr:cNvPicPr>
      </xdr:nvPicPr>
      <xdr:blipFill>
        <a:blip xmlns:r="http://schemas.openxmlformats.org/officeDocument/2006/relationships" r:embed="rId16"/>
        <a:stretch>
          <a:fillRect/>
        </a:stretch>
      </xdr:blipFill>
      <xdr:spPr>
        <a:xfrm>
          <a:off x="9861550" y="38620700"/>
          <a:ext cx="3647619" cy="1942857"/>
        </a:xfrm>
        <a:prstGeom prst="rect">
          <a:avLst/>
        </a:prstGeom>
      </xdr:spPr>
    </xdr:pic>
    <xdr:clientData/>
  </xdr:twoCellAnchor>
  <xdr:twoCellAnchor editAs="oneCell">
    <xdr:from>
      <xdr:col>20</xdr:col>
      <xdr:colOff>381000</xdr:colOff>
      <xdr:row>138</xdr:row>
      <xdr:rowOff>212263</xdr:rowOff>
    </xdr:from>
    <xdr:to>
      <xdr:col>24</xdr:col>
      <xdr:colOff>427848</xdr:colOff>
      <xdr:row>148</xdr:row>
      <xdr:rowOff>161727</xdr:rowOff>
    </xdr:to>
    <xdr:pic>
      <xdr:nvPicPr>
        <xdr:cNvPr id="18" name="圖片 17">
          <a:extLst>
            <a:ext uri="{FF2B5EF4-FFF2-40B4-BE49-F238E27FC236}">
              <a16:creationId xmlns:a16="http://schemas.microsoft.com/office/drawing/2014/main" id="{100D708C-EE5B-4DDE-8914-2218C4F9C830}"/>
            </a:ext>
          </a:extLst>
        </xdr:cNvPr>
        <xdr:cNvPicPr>
          <a:picLocks noChangeAspect="1"/>
        </xdr:cNvPicPr>
      </xdr:nvPicPr>
      <xdr:blipFill>
        <a:blip xmlns:r="http://schemas.openxmlformats.org/officeDocument/2006/relationships" r:embed="rId17"/>
        <a:stretch>
          <a:fillRect/>
        </a:stretch>
      </xdr:blipFill>
      <xdr:spPr>
        <a:xfrm>
          <a:off x="12700000" y="30006463"/>
          <a:ext cx="2485248" cy="2108464"/>
        </a:xfrm>
        <a:prstGeom prst="rect">
          <a:avLst/>
        </a:prstGeom>
      </xdr:spPr>
    </xdr:pic>
    <xdr:clientData/>
  </xdr:twoCellAnchor>
  <xdr:twoCellAnchor editAs="oneCell">
    <xdr:from>
      <xdr:col>25</xdr:col>
      <xdr:colOff>269641</xdr:colOff>
      <xdr:row>138</xdr:row>
      <xdr:rowOff>139701</xdr:rowOff>
    </xdr:from>
    <xdr:to>
      <xdr:col>29</xdr:col>
      <xdr:colOff>443979</xdr:colOff>
      <xdr:row>148</xdr:row>
      <xdr:rowOff>202557</xdr:rowOff>
    </xdr:to>
    <xdr:pic>
      <xdr:nvPicPr>
        <xdr:cNvPr id="19" name="圖片 18">
          <a:extLst>
            <a:ext uri="{FF2B5EF4-FFF2-40B4-BE49-F238E27FC236}">
              <a16:creationId xmlns:a16="http://schemas.microsoft.com/office/drawing/2014/main" id="{848D0A04-AF95-45E5-84E2-F371F8623A48}"/>
            </a:ext>
          </a:extLst>
        </xdr:cNvPr>
        <xdr:cNvPicPr>
          <a:picLocks noChangeAspect="1"/>
        </xdr:cNvPicPr>
      </xdr:nvPicPr>
      <xdr:blipFill>
        <a:blip xmlns:r="http://schemas.openxmlformats.org/officeDocument/2006/relationships" r:embed="rId18"/>
        <a:stretch>
          <a:fillRect/>
        </a:stretch>
      </xdr:blipFill>
      <xdr:spPr>
        <a:xfrm>
          <a:off x="15636641" y="29933901"/>
          <a:ext cx="2612738" cy="2221856"/>
        </a:xfrm>
        <a:prstGeom prst="rect">
          <a:avLst/>
        </a:prstGeom>
      </xdr:spPr>
    </xdr:pic>
    <xdr:clientData/>
  </xdr:twoCellAnchor>
  <xdr:twoCellAnchor>
    <xdr:from>
      <xdr:col>6</xdr:col>
      <xdr:colOff>406400</xdr:colOff>
      <xdr:row>72</xdr:row>
      <xdr:rowOff>107950</xdr:rowOff>
    </xdr:from>
    <xdr:to>
      <xdr:col>9</xdr:col>
      <xdr:colOff>323850</xdr:colOff>
      <xdr:row>76</xdr:row>
      <xdr:rowOff>152400</xdr:rowOff>
    </xdr:to>
    <xdr:pic>
      <xdr:nvPicPr>
        <xdr:cNvPr id="20" name="圖片 19">
          <a:extLst>
            <a:ext uri="{FF2B5EF4-FFF2-40B4-BE49-F238E27FC236}">
              <a16:creationId xmlns:a16="http://schemas.microsoft.com/office/drawing/2014/main" id="{B6C16D3D-F1CA-414E-A02B-0FA107FD2B7E}"/>
            </a:ext>
          </a:extLst>
        </xdr:cNvPr>
        <xdr:cNvPicPr>
          <a:picLocks noChangeAspect="1" noChangeArrowheads="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r="24860"/>
        <a:stretch/>
      </xdr:blipFill>
      <xdr:spPr bwMode="auto">
        <a:xfrm>
          <a:off x="4191000" y="15652750"/>
          <a:ext cx="1746250" cy="908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101601</xdr:colOff>
      <xdr:row>72</xdr:row>
      <xdr:rowOff>120836</xdr:rowOff>
    </xdr:from>
    <xdr:to>
      <xdr:col>14</xdr:col>
      <xdr:colOff>218443</xdr:colOff>
      <xdr:row>76</xdr:row>
      <xdr:rowOff>140286</xdr:rowOff>
    </xdr:to>
    <xdr:pic>
      <xdr:nvPicPr>
        <xdr:cNvPr id="21" name="圖片 20">
          <a:extLst>
            <a:ext uri="{FF2B5EF4-FFF2-40B4-BE49-F238E27FC236}">
              <a16:creationId xmlns:a16="http://schemas.microsoft.com/office/drawing/2014/main" id="{19197C6E-2B00-4729-9B7B-06322832A1C8}"/>
            </a:ext>
          </a:extLst>
        </xdr:cNvPr>
        <xdr:cNvPicPr>
          <a:picLocks noChangeAspect="1"/>
        </xdr:cNvPicPr>
      </xdr:nvPicPr>
      <xdr:blipFill>
        <a:blip xmlns:r="http://schemas.openxmlformats.org/officeDocument/2006/relationships" r:embed="rId20"/>
        <a:stretch>
          <a:fillRect/>
        </a:stretch>
      </xdr:blipFill>
      <xdr:spPr>
        <a:xfrm>
          <a:off x="6922559" y="15741836"/>
          <a:ext cx="1942467" cy="887283"/>
        </a:xfrm>
        <a:prstGeom prst="rect">
          <a:avLst/>
        </a:prstGeom>
      </xdr:spPr>
    </xdr:pic>
    <xdr:clientData/>
  </xdr:twoCellAnchor>
  <xdr:twoCellAnchor>
    <xdr:from>
      <xdr:col>1</xdr:col>
      <xdr:colOff>4233</xdr:colOff>
      <xdr:row>153</xdr:row>
      <xdr:rowOff>97367</xdr:rowOff>
    </xdr:from>
    <xdr:to>
      <xdr:col>3</xdr:col>
      <xdr:colOff>530225</xdr:colOff>
      <xdr:row>157</xdr:row>
      <xdr:rowOff>141817</xdr:rowOff>
    </xdr:to>
    <xdr:pic>
      <xdr:nvPicPr>
        <xdr:cNvPr id="22" name="圖片 21">
          <a:extLst>
            <a:ext uri="{FF2B5EF4-FFF2-40B4-BE49-F238E27FC236}">
              <a16:creationId xmlns:a16="http://schemas.microsoft.com/office/drawing/2014/main" id="{222F12D9-5F4B-4D0F-9A21-60E571F0274E}"/>
            </a:ext>
          </a:extLst>
        </xdr:cNvPr>
        <xdr:cNvPicPr>
          <a:picLocks noChangeAspect="1" noChangeArrowheads="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r="24860"/>
        <a:stretch/>
      </xdr:blipFill>
      <xdr:spPr bwMode="auto">
        <a:xfrm>
          <a:off x="612775" y="33291992"/>
          <a:ext cx="1743075" cy="9122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111124</xdr:colOff>
      <xdr:row>161</xdr:row>
      <xdr:rowOff>71937</xdr:rowOff>
    </xdr:from>
    <xdr:to>
      <xdr:col>11</xdr:col>
      <xdr:colOff>465107</xdr:colOff>
      <xdr:row>163</xdr:row>
      <xdr:rowOff>39059</xdr:rowOff>
    </xdr:to>
    <xdr:pic>
      <xdr:nvPicPr>
        <xdr:cNvPr id="23" name="圖片 22">
          <a:extLst>
            <a:ext uri="{FF2B5EF4-FFF2-40B4-BE49-F238E27FC236}">
              <a16:creationId xmlns:a16="http://schemas.microsoft.com/office/drawing/2014/main" id="{8A059CAA-81D6-4B2B-AD00-FB1139D41124}"/>
            </a:ext>
          </a:extLst>
        </xdr:cNvPr>
        <xdr:cNvPicPr>
          <a:picLocks noChangeAspect="1"/>
        </xdr:cNvPicPr>
      </xdr:nvPicPr>
      <xdr:blipFill>
        <a:blip xmlns:r="http://schemas.openxmlformats.org/officeDocument/2006/relationships" r:embed="rId21"/>
        <a:stretch>
          <a:fillRect/>
        </a:stretch>
      </xdr:blipFill>
      <xdr:spPr>
        <a:xfrm>
          <a:off x="719666" y="35002229"/>
          <a:ext cx="6566399" cy="401038"/>
        </a:xfrm>
        <a:prstGeom prst="rect">
          <a:avLst/>
        </a:prstGeom>
      </xdr:spPr>
    </xdr:pic>
    <xdr:clientData/>
  </xdr:twoCellAnchor>
  <xdr:twoCellAnchor editAs="oneCell">
    <xdr:from>
      <xdr:col>1</xdr:col>
      <xdr:colOff>116416</xdr:colOff>
      <xdr:row>165</xdr:row>
      <xdr:rowOff>44498</xdr:rowOff>
    </xdr:from>
    <xdr:to>
      <xdr:col>10</xdr:col>
      <xdr:colOff>523487</xdr:colOff>
      <xdr:row>169</xdr:row>
      <xdr:rowOff>181791</xdr:rowOff>
    </xdr:to>
    <xdr:pic>
      <xdr:nvPicPr>
        <xdr:cNvPr id="24" name="圖片 23">
          <a:extLst>
            <a:ext uri="{FF2B5EF4-FFF2-40B4-BE49-F238E27FC236}">
              <a16:creationId xmlns:a16="http://schemas.microsoft.com/office/drawing/2014/main" id="{D07553ED-697D-47D1-9707-7E9264B4DC0F}"/>
            </a:ext>
          </a:extLst>
        </xdr:cNvPr>
        <xdr:cNvPicPr>
          <a:picLocks noChangeAspect="1"/>
        </xdr:cNvPicPr>
      </xdr:nvPicPr>
      <xdr:blipFill>
        <a:blip xmlns:r="http://schemas.openxmlformats.org/officeDocument/2006/relationships" r:embed="rId22"/>
        <a:stretch>
          <a:fillRect/>
        </a:stretch>
      </xdr:blipFill>
      <xdr:spPr>
        <a:xfrm>
          <a:off x="724958" y="35842623"/>
          <a:ext cx="6010946" cy="1005126"/>
        </a:xfrm>
        <a:prstGeom prst="rect">
          <a:avLst/>
        </a:prstGeom>
      </xdr:spPr>
    </xdr:pic>
    <xdr:clientData/>
  </xdr:twoCellAnchor>
  <xdr:twoCellAnchor editAs="oneCell">
    <xdr:from>
      <xdr:col>1</xdr:col>
      <xdr:colOff>111125</xdr:colOff>
      <xdr:row>171</xdr:row>
      <xdr:rowOff>124153</xdr:rowOff>
    </xdr:from>
    <xdr:to>
      <xdr:col>10</xdr:col>
      <xdr:colOff>323493</xdr:colOff>
      <xdr:row>180</xdr:row>
      <xdr:rowOff>66213</xdr:rowOff>
    </xdr:to>
    <xdr:pic>
      <xdr:nvPicPr>
        <xdr:cNvPr id="25" name="圖片 24">
          <a:extLst>
            <a:ext uri="{FF2B5EF4-FFF2-40B4-BE49-F238E27FC236}">
              <a16:creationId xmlns:a16="http://schemas.microsoft.com/office/drawing/2014/main" id="{BEBC30CF-F60D-4477-80C5-5E0A854C2E79}"/>
            </a:ext>
          </a:extLst>
        </xdr:cNvPr>
        <xdr:cNvPicPr>
          <a:picLocks noChangeAspect="1"/>
        </xdr:cNvPicPr>
      </xdr:nvPicPr>
      <xdr:blipFill>
        <a:blip xmlns:r="http://schemas.openxmlformats.org/officeDocument/2006/relationships" r:embed="rId23"/>
        <a:stretch>
          <a:fillRect/>
        </a:stretch>
      </xdr:blipFill>
      <xdr:spPr>
        <a:xfrm>
          <a:off x="719667" y="37224028"/>
          <a:ext cx="5816243" cy="1894685"/>
        </a:xfrm>
        <a:prstGeom prst="rect">
          <a:avLst/>
        </a:prstGeom>
      </xdr:spPr>
    </xdr:pic>
    <xdr:clientData/>
  </xdr:twoCellAnchor>
  <xdr:twoCellAnchor editAs="oneCell">
    <xdr:from>
      <xdr:col>1</xdr:col>
      <xdr:colOff>116414</xdr:colOff>
      <xdr:row>184</xdr:row>
      <xdr:rowOff>102484</xdr:rowOff>
    </xdr:from>
    <xdr:to>
      <xdr:col>12</xdr:col>
      <xdr:colOff>5533</xdr:colOff>
      <xdr:row>192</xdr:row>
      <xdr:rowOff>68790</xdr:rowOff>
    </xdr:to>
    <xdr:pic>
      <xdr:nvPicPr>
        <xdr:cNvPr id="26" name="圖片 25">
          <a:extLst>
            <a:ext uri="{FF2B5EF4-FFF2-40B4-BE49-F238E27FC236}">
              <a16:creationId xmlns:a16="http://schemas.microsoft.com/office/drawing/2014/main" id="{E44E8DB4-088B-4A5F-8F7B-9ADD9A24CF21}"/>
            </a:ext>
          </a:extLst>
        </xdr:cNvPr>
        <xdr:cNvPicPr>
          <a:picLocks noChangeAspect="1"/>
        </xdr:cNvPicPr>
      </xdr:nvPicPr>
      <xdr:blipFill>
        <a:blip xmlns:r="http://schemas.openxmlformats.org/officeDocument/2006/relationships" r:embed="rId24"/>
        <a:stretch>
          <a:fillRect/>
        </a:stretch>
      </xdr:blipFill>
      <xdr:spPr>
        <a:xfrm>
          <a:off x="724956" y="40022817"/>
          <a:ext cx="6710077" cy="1701973"/>
        </a:xfrm>
        <a:prstGeom prst="rect">
          <a:avLst/>
        </a:prstGeom>
      </xdr:spPr>
    </xdr:pic>
    <xdr:clientData/>
  </xdr:twoCellAnchor>
  <xdr:twoCellAnchor editAs="oneCell">
    <xdr:from>
      <xdr:col>1</xdr:col>
      <xdr:colOff>111125</xdr:colOff>
      <xdr:row>192</xdr:row>
      <xdr:rowOff>156243</xdr:rowOff>
    </xdr:from>
    <xdr:to>
      <xdr:col>11</xdr:col>
      <xdr:colOff>297125</xdr:colOff>
      <xdr:row>202</xdr:row>
      <xdr:rowOff>102219</xdr:rowOff>
    </xdr:to>
    <xdr:pic>
      <xdr:nvPicPr>
        <xdr:cNvPr id="27" name="圖片 26">
          <a:extLst>
            <a:ext uri="{FF2B5EF4-FFF2-40B4-BE49-F238E27FC236}">
              <a16:creationId xmlns:a16="http://schemas.microsoft.com/office/drawing/2014/main" id="{5A813CF4-B5A5-4419-95CB-35FFB0C03E88}"/>
            </a:ext>
          </a:extLst>
        </xdr:cNvPr>
        <xdr:cNvPicPr>
          <a:picLocks noChangeAspect="1"/>
        </xdr:cNvPicPr>
      </xdr:nvPicPr>
      <xdr:blipFill>
        <a:blip xmlns:r="http://schemas.openxmlformats.org/officeDocument/2006/relationships" r:embed="rId25"/>
        <a:stretch>
          <a:fillRect/>
        </a:stretch>
      </xdr:blipFill>
      <xdr:spPr>
        <a:xfrm>
          <a:off x="719667" y="41812243"/>
          <a:ext cx="6398416" cy="211555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67128</xdr:colOff>
      <xdr:row>2</xdr:row>
      <xdr:rowOff>43073</xdr:rowOff>
    </xdr:from>
    <xdr:to>
      <xdr:col>17</xdr:col>
      <xdr:colOff>279400</xdr:colOff>
      <xdr:row>18</xdr:row>
      <xdr:rowOff>215100</xdr:rowOff>
    </xdr:to>
    <xdr:pic>
      <xdr:nvPicPr>
        <xdr:cNvPr id="2" name="圖片 1">
          <a:extLst>
            <a:ext uri="{FF2B5EF4-FFF2-40B4-BE49-F238E27FC236}">
              <a16:creationId xmlns:a16="http://schemas.microsoft.com/office/drawing/2014/main" id="{8788A7EB-81EF-4614-AA4C-F0ABE10B37E7}"/>
            </a:ext>
          </a:extLst>
        </xdr:cNvPr>
        <xdr:cNvPicPr>
          <a:picLocks noChangeAspect="1"/>
        </xdr:cNvPicPr>
      </xdr:nvPicPr>
      <xdr:blipFill>
        <a:blip xmlns:r="http://schemas.openxmlformats.org/officeDocument/2006/relationships" r:embed="rId1"/>
        <a:stretch>
          <a:fillRect/>
        </a:stretch>
      </xdr:blipFill>
      <xdr:spPr>
        <a:xfrm>
          <a:off x="5128078" y="474873"/>
          <a:ext cx="5698672" cy="3626427"/>
        </a:xfrm>
        <a:prstGeom prst="rect">
          <a:avLst/>
        </a:prstGeom>
      </xdr:spPr>
    </xdr:pic>
    <xdr:clientData/>
  </xdr:twoCellAnchor>
  <xdr:twoCellAnchor editAs="oneCell">
    <xdr:from>
      <xdr:col>8</xdr:col>
      <xdr:colOff>111252</xdr:colOff>
      <xdr:row>19</xdr:row>
      <xdr:rowOff>129631</xdr:rowOff>
    </xdr:from>
    <xdr:to>
      <xdr:col>17</xdr:col>
      <xdr:colOff>114299</xdr:colOff>
      <xdr:row>37</xdr:row>
      <xdr:rowOff>8662</xdr:rowOff>
    </xdr:to>
    <xdr:pic>
      <xdr:nvPicPr>
        <xdr:cNvPr id="3" name="圖片 2">
          <a:extLst>
            <a:ext uri="{FF2B5EF4-FFF2-40B4-BE49-F238E27FC236}">
              <a16:creationId xmlns:a16="http://schemas.microsoft.com/office/drawing/2014/main" id="{887EA1BD-D8C0-48EA-91E0-5150CA27B90D}"/>
            </a:ext>
          </a:extLst>
        </xdr:cNvPr>
        <xdr:cNvPicPr>
          <a:picLocks noChangeAspect="1"/>
        </xdr:cNvPicPr>
      </xdr:nvPicPr>
      <xdr:blipFill>
        <a:blip xmlns:r="http://schemas.openxmlformats.org/officeDocument/2006/relationships" r:embed="rId2"/>
        <a:stretch>
          <a:fillRect/>
        </a:stretch>
      </xdr:blipFill>
      <xdr:spPr>
        <a:xfrm>
          <a:off x="5172202" y="4231731"/>
          <a:ext cx="5489447" cy="3765231"/>
        </a:xfrm>
        <a:prstGeom prst="rect">
          <a:avLst/>
        </a:prstGeom>
      </xdr:spPr>
    </xdr:pic>
    <xdr:clientData/>
  </xdr:twoCellAnchor>
  <xdr:twoCellAnchor editAs="oneCell">
    <xdr:from>
      <xdr:col>8</xdr:col>
      <xdr:colOff>177800</xdr:colOff>
      <xdr:row>46</xdr:row>
      <xdr:rowOff>31727</xdr:rowOff>
    </xdr:from>
    <xdr:to>
      <xdr:col>18</xdr:col>
      <xdr:colOff>55890</xdr:colOff>
      <xdr:row>51</xdr:row>
      <xdr:rowOff>6105</xdr:rowOff>
    </xdr:to>
    <xdr:pic>
      <xdr:nvPicPr>
        <xdr:cNvPr id="4" name="圖片 3">
          <a:extLst>
            <a:ext uri="{FF2B5EF4-FFF2-40B4-BE49-F238E27FC236}">
              <a16:creationId xmlns:a16="http://schemas.microsoft.com/office/drawing/2014/main" id="{9FBF93E3-607A-41D9-8D20-E8A0D704FD50}"/>
            </a:ext>
          </a:extLst>
        </xdr:cNvPr>
        <xdr:cNvPicPr>
          <a:picLocks noChangeAspect="1"/>
        </xdr:cNvPicPr>
      </xdr:nvPicPr>
      <xdr:blipFill>
        <a:blip xmlns:r="http://schemas.openxmlformats.org/officeDocument/2006/relationships" r:embed="rId3"/>
        <a:stretch>
          <a:fillRect/>
        </a:stretch>
      </xdr:blipFill>
      <xdr:spPr>
        <a:xfrm>
          <a:off x="5238750" y="9963127"/>
          <a:ext cx="5974090" cy="1276128"/>
        </a:xfrm>
        <a:prstGeom prst="rect">
          <a:avLst/>
        </a:prstGeom>
      </xdr:spPr>
    </xdr:pic>
    <xdr:clientData/>
  </xdr:twoCellAnchor>
  <xdr:twoCellAnchor editAs="oneCell">
    <xdr:from>
      <xdr:col>8</xdr:col>
      <xdr:colOff>181539</xdr:colOff>
      <xdr:row>41</xdr:row>
      <xdr:rowOff>146051</xdr:rowOff>
    </xdr:from>
    <xdr:to>
      <xdr:col>17</xdr:col>
      <xdr:colOff>512495</xdr:colOff>
      <xdr:row>44</xdr:row>
      <xdr:rowOff>136383</xdr:rowOff>
    </xdr:to>
    <xdr:pic>
      <xdr:nvPicPr>
        <xdr:cNvPr id="5" name="圖片 4">
          <a:extLst>
            <a:ext uri="{FF2B5EF4-FFF2-40B4-BE49-F238E27FC236}">
              <a16:creationId xmlns:a16="http://schemas.microsoft.com/office/drawing/2014/main" id="{6E225A12-5841-4C13-B642-DB4FE6BEDD33}"/>
            </a:ext>
          </a:extLst>
        </xdr:cNvPr>
        <xdr:cNvPicPr>
          <a:picLocks noChangeAspect="1"/>
        </xdr:cNvPicPr>
      </xdr:nvPicPr>
      <xdr:blipFill>
        <a:blip xmlns:r="http://schemas.openxmlformats.org/officeDocument/2006/relationships" r:embed="rId4"/>
        <a:stretch>
          <a:fillRect/>
        </a:stretch>
      </xdr:blipFill>
      <xdr:spPr>
        <a:xfrm>
          <a:off x="5242489" y="8997951"/>
          <a:ext cx="5817356" cy="638032"/>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7.bin"/><Relationship Id="rId1" Type="http://schemas.openxmlformats.org/officeDocument/2006/relationships/hyperlink" Target="https://www.intel.com.tw/content/www/tw/zh/products/docs/servers/ipmi/ipmi-second-gen-interface-spec-v2-rev1-1.html" TargetMode="Externa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5.xml"/><Relationship Id="rId1" Type="http://schemas.openxmlformats.org/officeDocument/2006/relationships/printerSettings" Target="../printerSettings/printerSettings13.bin"/><Relationship Id="rId4" Type="http://schemas.openxmlformats.org/officeDocument/2006/relationships/comments" Target="../comments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6.xml"/><Relationship Id="rId1" Type="http://schemas.openxmlformats.org/officeDocument/2006/relationships/printerSettings" Target="../printerSettings/printerSettings14.bin"/><Relationship Id="rId4" Type="http://schemas.openxmlformats.org/officeDocument/2006/relationships/comments" Target="../comments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7.xml"/><Relationship Id="rId1" Type="http://schemas.openxmlformats.org/officeDocument/2006/relationships/printerSettings" Target="../printerSettings/printerSettings15.bin"/><Relationship Id="rId4" Type="http://schemas.openxmlformats.org/officeDocument/2006/relationships/comments" Target="../comments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9.xml"/><Relationship Id="rId1" Type="http://schemas.openxmlformats.org/officeDocument/2006/relationships/printerSettings" Target="../printerSettings/printerSettings17.bin"/><Relationship Id="rId4" Type="http://schemas.openxmlformats.org/officeDocument/2006/relationships/comments" Target="../comments10.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20.xml"/><Relationship Id="rId1" Type="http://schemas.openxmlformats.org/officeDocument/2006/relationships/printerSettings" Target="../printerSettings/printerSettings18.bin"/><Relationship Id="rId4" Type="http://schemas.openxmlformats.org/officeDocument/2006/relationships/comments" Target="../comments11.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1.xml"/><Relationship Id="rId1" Type="http://schemas.openxmlformats.org/officeDocument/2006/relationships/printerSettings" Target="../printerSettings/printerSettings19.bin"/><Relationship Id="rId4" Type="http://schemas.openxmlformats.org/officeDocument/2006/relationships/comments" Target="../comments12.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ntel.com.tw/content/www/tw/zh/products/docs/servers/ipmi/ipmi-second-gen-interface-spec-v2-rev1-1.html"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2"/>
  <sheetViews>
    <sheetView topLeftCell="A17" zoomScaleNormal="100" workbookViewId="0">
      <selection activeCell="D22" sqref="D22"/>
    </sheetView>
  </sheetViews>
  <sheetFormatPr defaultRowHeight="17" x14ac:dyDescent="0.4"/>
  <cols>
    <col min="1" max="1" width="12.26953125" style="2" bestFit="1" customWidth="1"/>
    <col min="2" max="2" width="37.453125" bestFit="1" customWidth="1"/>
    <col min="3" max="3" width="34.90625" style="4" customWidth="1"/>
    <col min="4" max="4" width="35.453125" customWidth="1"/>
    <col min="6" max="6" width="25.7265625" bestFit="1" customWidth="1"/>
  </cols>
  <sheetData>
    <row r="1" spans="1:5" x14ac:dyDescent="0.4">
      <c r="A1" s="17" t="s">
        <v>0</v>
      </c>
      <c r="B1" s="7" t="s">
        <v>55</v>
      </c>
      <c r="C1" s="10" t="s">
        <v>61</v>
      </c>
      <c r="D1" s="10" t="s">
        <v>75</v>
      </c>
    </row>
    <row r="2" spans="1:5" x14ac:dyDescent="0.4">
      <c r="A2" s="17" t="s">
        <v>301</v>
      </c>
      <c r="B2" s="1" t="s">
        <v>1</v>
      </c>
      <c r="D2" t="s">
        <v>64</v>
      </c>
    </row>
    <row r="3" spans="1:5" x14ac:dyDescent="0.4">
      <c r="A3" s="17" t="s">
        <v>257</v>
      </c>
      <c r="B3" s="1" t="s">
        <v>2</v>
      </c>
      <c r="D3" t="s">
        <v>65</v>
      </c>
    </row>
    <row r="4" spans="1:5" x14ac:dyDescent="0.4">
      <c r="A4" s="17" t="s">
        <v>258</v>
      </c>
      <c r="B4" s="1" t="s">
        <v>3</v>
      </c>
      <c r="D4" t="s">
        <v>66</v>
      </c>
    </row>
    <row r="5" spans="1:5" x14ac:dyDescent="0.4">
      <c r="A5" s="17" t="s">
        <v>302</v>
      </c>
      <c r="B5" s="1" t="s">
        <v>4</v>
      </c>
      <c r="D5" t="s">
        <v>67</v>
      </c>
    </row>
    <row r="6" spans="1:5" x14ac:dyDescent="0.4">
      <c r="A6" s="17" t="s">
        <v>260</v>
      </c>
      <c r="B6" s="1" t="s">
        <v>5</v>
      </c>
      <c r="C6" s="11" t="s">
        <v>46</v>
      </c>
      <c r="D6" t="s">
        <v>68</v>
      </c>
    </row>
    <row r="7" spans="1:5" x14ac:dyDescent="0.4">
      <c r="A7" s="17" t="s">
        <v>261</v>
      </c>
      <c r="B7" s="1" t="s">
        <v>6</v>
      </c>
      <c r="D7" t="s">
        <v>69</v>
      </c>
    </row>
    <row r="8" spans="1:5" x14ac:dyDescent="0.4">
      <c r="A8" s="17" t="s">
        <v>303</v>
      </c>
      <c r="B8" s="1" t="s">
        <v>7</v>
      </c>
      <c r="D8" t="s">
        <v>70</v>
      </c>
    </row>
    <row r="9" spans="1:5" x14ac:dyDescent="0.4">
      <c r="A9" s="17" t="s">
        <v>260</v>
      </c>
      <c r="B9" s="1" t="s">
        <v>8</v>
      </c>
      <c r="C9" s="4" t="s">
        <v>47</v>
      </c>
      <c r="D9" t="s">
        <v>71</v>
      </c>
    </row>
    <row r="10" spans="1:5" x14ac:dyDescent="0.4">
      <c r="A10" s="17" t="s">
        <v>304</v>
      </c>
      <c r="B10" s="1" t="s">
        <v>9</v>
      </c>
      <c r="C10" t="s">
        <v>72</v>
      </c>
      <c r="D10" t="s">
        <v>73</v>
      </c>
    </row>
    <row r="11" spans="1:5" ht="34" x14ac:dyDescent="0.4">
      <c r="A11" s="17" t="s">
        <v>102</v>
      </c>
      <c r="B11" s="1" t="s">
        <v>10</v>
      </c>
      <c r="C11" s="4" t="s">
        <v>48</v>
      </c>
      <c r="D11" t="s">
        <v>74</v>
      </c>
    </row>
    <row r="12" spans="1:5" ht="51" x14ac:dyDescent="0.4">
      <c r="A12" s="17" t="s">
        <v>262</v>
      </c>
      <c r="B12" s="1" t="s">
        <v>11</v>
      </c>
      <c r="C12" s="4" t="s">
        <v>76</v>
      </c>
      <c r="D12" s="14" t="s">
        <v>77</v>
      </c>
    </row>
    <row r="13" spans="1:5" x14ac:dyDescent="0.4">
      <c r="A13" s="17" t="s">
        <v>263</v>
      </c>
      <c r="B13" s="1" t="s">
        <v>12</v>
      </c>
      <c r="C13" s="4" t="s">
        <v>58</v>
      </c>
      <c r="D13" s="14" t="s">
        <v>79</v>
      </c>
    </row>
    <row r="14" spans="1:5" x14ac:dyDescent="0.4">
      <c r="A14" s="17" t="s">
        <v>258</v>
      </c>
      <c r="B14" s="1" t="s">
        <v>45</v>
      </c>
      <c r="C14" s="4" t="s">
        <v>49</v>
      </c>
      <c r="D14" s="14" t="s">
        <v>78</v>
      </c>
    </row>
    <row r="15" spans="1:5" x14ac:dyDescent="0.4">
      <c r="A15" s="17" t="s">
        <v>150</v>
      </c>
      <c r="B15" s="1" t="s">
        <v>13</v>
      </c>
      <c r="C15" s="4" t="s">
        <v>50</v>
      </c>
      <c r="D15" s="14" t="s">
        <v>80</v>
      </c>
      <c r="E15" s="3"/>
    </row>
    <row r="16" spans="1:5" x14ac:dyDescent="0.4">
      <c r="A16" s="17" t="s">
        <v>150</v>
      </c>
      <c r="B16" s="1" t="s">
        <v>14</v>
      </c>
      <c r="C16" s="4" t="s">
        <v>59</v>
      </c>
      <c r="D16" s="14" t="s">
        <v>81</v>
      </c>
    </row>
    <row r="17" spans="1:7" x14ac:dyDescent="0.4">
      <c r="A17" s="17" t="s">
        <v>95</v>
      </c>
      <c r="B17" s="1" t="s">
        <v>15</v>
      </c>
      <c r="C17" s="4" t="s">
        <v>56</v>
      </c>
      <c r="D17" s="14" t="s">
        <v>82</v>
      </c>
    </row>
    <row r="18" spans="1:7" x14ac:dyDescent="0.4">
      <c r="A18" s="17" t="s">
        <v>261</v>
      </c>
      <c r="B18" s="1" t="s">
        <v>16</v>
      </c>
      <c r="C18" s="4" t="s">
        <v>57</v>
      </c>
    </row>
    <row r="19" spans="1:7" x14ac:dyDescent="0.4">
      <c r="A19" s="17" t="s">
        <v>264</v>
      </c>
      <c r="B19" s="1" t="s">
        <v>17</v>
      </c>
      <c r="C19" s="4" t="s">
        <v>51</v>
      </c>
      <c r="D19" t="s">
        <v>83</v>
      </c>
    </row>
    <row r="20" spans="1:7" x14ac:dyDescent="0.4">
      <c r="A20" s="17" t="s">
        <v>261</v>
      </c>
      <c r="B20" s="1" t="s">
        <v>18</v>
      </c>
      <c r="C20" s="4" t="s">
        <v>60</v>
      </c>
    </row>
    <row r="21" spans="1:7" x14ac:dyDescent="0.4">
      <c r="A21" s="17" t="s">
        <v>261</v>
      </c>
      <c r="B21" s="1" t="s">
        <v>19</v>
      </c>
      <c r="C21" s="4" t="s">
        <v>84</v>
      </c>
      <c r="D21" t="s">
        <v>85</v>
      </c>
    </row>
    <row r="22" spans="1:7" ht="68" x14ac:dyDescent="0.4">
      <c r="A22" s="17" t="s">
        <v>94</v>
      </c>
      <c r="B22" s="1" t="s">
        <v>20</v>
      </c>
      <c r="C22" s="4" t="s">
        <v>92</v>
      </c>
      <c r="D22" s="4" t="s">
        <v>90</v>
      </c>
      <c r="E22">
        <v>127</v>
      </c>
    </row>
    <row r="23" spans="1:7" x14ac:dyDescent="0.4">
      <c r="A23" s="17" t="s">
        <v>261</v>
      </c>
      <c r="B23" s="1" t="s">
        <v>21</v>
      </c>
      <c r="C23" s="4" t="s">
        <v>87</v>
      </c>
      <c r="D23" s="4" t="s">
        <v>63</v>
      </c>
    </row>
    <row r="24" spans="1:7" ht="68" x14ac:dyDescent="0.4">
      <c r="A24" s="17" t="s">
        <v>298</v>
      </c>
      <c r="B24" s="1" t="s">
        <v>22</v>
      </c>
      <c r="C24" s="4" t="s">
        <v>93</v>
      </c>
      <c r="D24" s="4" t="s">
        <v>89</v>
      </c>
      <c r="E24">
        <v>-340</v>
      </c>
    </row>
    <row r="25" spans="1:7" x14ac:dyDescent="0.4">
      <c r="A25" s="17" t="s">
        <v>269</v>
      </c>
      <c r="B25" s="1" t="s">
        <v>23</v>
      </c>
      <c r="C25" s="4" t="s">
        <v>86</v>
      </c>
      <c r="D25" s="4" t="s">
        <v>62</v>
      </c>
    </row>
    <row r="26" spans="1:7" x14ac:dyDescent="0.4">
      <c r="A26" s="17" t="s">
        <v>261</v>
      </c>
      <c r="B26" s="1" t="s">
        <v>24</v>
      </c>
      <c r="D26" s="4"/>
    </row>
    <row r="27" spans="1:7" ht="34" x14ac:dyDescent="0.4">
      <c r="A27" s="17" t="s">
        <v>119</v>
      </c>
      <c r="B27" s="1" t="s">
        <v>25</v>
      </c>
      <c r="C27" s="4" t="s">
        <v>91</v>
      </c>
      <c r="D27" s="4" t="s">
        <v>88</v>
      </c>
    </row>
    <row r="28" spans="1:7" x14ac:dyDescent="0.4">
      <c r="A28" s="17" t="s">
        <v>270</v>
      </c>
      <c r="B28" s="1" t="s">
        <v>26</v>
      </c>
    </row>
    <row r="29" spans="1:7" ht="20" x14ac:dyDescent="0.4">
      <c r="A29" s="18" t="s">
        <v>305</v>
      </c>
      <c r="B29" s="8" t="s">
        <v>27</v>
      </c>
      <c r="C29" s="12">
        <f>HEX2DEC(A29)</f>
        <v>72</v>
      </c>
      <c r="D29" s="9" t="s">
        <v>53</v>
      </c>
      <c r="E29" s="5" t="s">
        <v>52</v>
      </c>
      <c r="F29" s="5" t="s">
        <v>54</v>
      </c>
      <c r="G29" s="6">
        <f>($E$22*72+$E$24/10)/10000</f>
        <v>0.91100000000000003</v>
      </c>
    </row>
    <row r="30" spans="1:7" x14ac:dyDescent="0.4">
      <c r="A30" s="41">
        <v>62</v>
      </c>
      <c r="B30" s="1" t="s">
        <v>28</v>
      </c>
      <c r="C30" s="13">
        <f t="shared" ref="C30:C41" si="0">HEX2DEC(A30)</f>
        <v>98</v>
      </c>
      <c r="D30" s="42">
        <f>($E$22*C30+$E$24/10)/10000</f>
        <v>1.2412000000000001</v>
      </c>
      <c r="G30" s="2"/>
    </row>
    <row r="31" spans="1:7" x14ac:dyDescent="0.4">
      <c r="A31" s="17" t="s">
        <v>136</v>
      </c>
      <c r="B31" s="1" t="s">
        <v>29</v>
      </c>
      <c r="C31" s="13">
        <f t="shared" si="0"/>
        <v>47</v>
      </c>
      <c r="D31" s="43">
        <f t="shared" ref="D31:D41" si="1">($E$22*C31+$E$24/10)/10000</f>
        <v>0.59350000000000003</v>
      </c>
    </row>
    <row r="32" spans="1:7" x14ac:dyDescent="0.4">
      <c r="A32" s="17" t="s">
        <v>130</v>
      </c>
      <c r="B32" s="1" t="s">
        <v>30</v>
      </c>
      <c r="C32" s="13">
        <f t="shared" si="0"/>
        <v>255</v>
      </c>
      <c r="D32" s="43">
        <f t="shared" si="1"/>
        <v>3.2351000000000001</v>
      </c>
    </row>
    <row r="33" spans="1:4" x14ac:dyDescent="0.4">
      <c r="A33" s="17" t="s">
        <v>261</v>
      </c>
      <c r="B33" s="1" t="s">
        <v>31</v>
      </c>
      <c r="C33" s="13">
        <f t="shared" si="0"/>
        <v>0</v>
      </c>
      <c r="D33" s="43">
        <f t="shared" si="1"/>
        <v>-3.3999999999999998E-3</v>
      </c>
    </row>
    <row r="34" spans="1:4" x14ac:dyDescent="0.4">
      <c r="A34" s="47" t="s">
        <v>282</v>
      </c>
      <c r="B34" s="25" t="s">
        <v>32</v>
      </c>
      <c r="C34" s="40">
        <f t="shared" si="0"/>
        <v>130</v>
      </c>
      <c r="D34" s="44">
        <f t="shared" si="1"/>
        <v>1.6476</v>
      </c>
    </row>
    <row r="35" spans="1:4" x14ac:dyDescent="0.4">
      <c r="A35" s="24" t="s">
        <v>307</v>
      </c>
      <c r="B35" s="25" t="s">
        <v>33</v>
      </c>
      <c r="C35" s="40">
        <f t="shared" si="0"/>
        <v>118</v>
      </c>
      <c r="D35" s="44">
        <f t="shared" si="1"/>
        <v>1.4952000000000001</v>
      </c>
    </row>
    <row r="36" spans="1:4" x14ac:dyDescent="0.4">
      <c r="A36" s="17" t="s">
        <v>306</v>
      </c>
      <c r="B36" s="1" t="s">
        <v>34</v>
      </c>
      <c r="C36" s="13">
        <f t="shared" si="0"/>
        <v>101</v>
      </c>
      <c r="D36" s="43">
        <f t="shared" si="1"/>
        <v>1.2793000000000001</v>
      </c>
    </row>
    <row r="37" spans="1:4" x14ac:dyDescent="0.4">
      <c r="A37" s="46" t="s">
        <v>308</v>
      </c>
      <c r="B37" s="21" t="s">
        <v>35</v>
      </c>
      <c r="C37" s="39">
        <f t="shared" si="0"/>
        <v>24</v>
      </c>
      <c r="D37" s="45">
        <f t="shared" si="1"/>
        <v>0.3014</v>
      </c>
    </row>
    <row r="38" spans="1:4" x14ac:dyDescent="0.4">
      <c r="A38" s="20" t="s">
        <v>309</v>
      </c>
      <c r="B38" s="21" t="s">
        <v>36</v>
      </c>
      <c r="C38" s="39">
        <f t="shared" si="0"/>
        <v>27</v>
      </c>
      <c r="D38" s="45">
        <f t="shared" si="1"/>
        <v>0.33950000000000002</v>
      </c>
    </row>
    <row r="39" spans="1:4" x14ac:dyDescent="0.4">
      <c r="A39" s="17" t="s">
        <v>149</v>
      </c>
      <c r="B39" s="1" t="s">
        <v>37</v>
      </c>
      <c r="C39" s="13">
        <f t="shared" si="0"/>
        <v>46</v>
      </c>
      <c r="D39" s="43">
        <f t="shared" si="1"/>
        <v>0.58079999999999998</v>
      </c>
    </row>
    <row r="40" spans="1:4" x14ac:dyDescent="0.4">
      <c r="A40" s="17" t="s">
        <v>258</v>
      </c>
      <c r="B40" s="1" t="s">
        <v>38</v>
      </c>
      <c r="C40" s="13">
        <f t="shared" si="0"/>
        <v>1</v>
      </c>
      <c r="D40" s="43">
        <f t="shared" si="1"/>
        <v>9.2999999999999992E-3</v>
      </c>
    </row>
    <row r="41" spans="1:4" x14ac:dyDescent="0.4">
      <c r="A41" s="17" t="s">
        <v>258</v>
      </c>
      <c r="B41" s="1" t="s">
        <v>39</v>
      </c>
      <c r="C41" s="13">
        <f t="shared" si="0"/>
        <v>1</v>
      </c>
      <c r="D41" s="43">
        <f t="shared" si="1"/>
        <v>9.2999999999999992E-3</v>
      </c>
    </row>
    <row r="42" spans="1:4" x14ac:dyDescent="0.4">
      <c r="A42" s="17" t="s">
        <v>261</v>
      </c>
      <c r="B42" s="1" t="s">
        <v>40</v>
      </c>
    </row>
    <row r="43" spans="1:4" x14ac:dyDescent="0.4">
      <c r="A43" s="17" t="s">
        <v>261</v>
      </c>
      <c r="B43" s="1" t="s">
        <v>40</v>
      </c>
    </row>
    <row r="44" spans="1:4" x14ac:dyDescent="0.4">
      <c r="A44" s="17" t="s">
        <v>261</v>
      </c>
      <c r="B44" s="1" t="s">
        <v>41</v>
      </c>
    </row>
    <row r="45" spans="1:4" x14ac:dyDescent="0.4">
      <c r="A45" s="17" t="s">
        <v>299</v>
      </c>
      <c r="B45" s="1" t="s">
        <v>42</v>
      </c>
    </row>
    <row r="46" spans="1:4" x14ac:dyDescent="0.4">
      <c r="A46" s="17" t="s">
        <v>300</v>
      </c>
      <c r="B46" s="1" t="s">
        <v>43</v>
      </c>
    </row>
    <row r="47" spans="1:4" x14ac:dyDescent="0.4">
      <c r="A47" s="17" t="s">
        <v>44</v>
      </c>
    </row>
    <row r="48" spans="1:4" x14ac:dyDescent="0.4">
      <c r="A48" s="124" t="s">
        <v>287</v>
      </c>
      <c r="B48" s="124"/>
      <c r="C48" s="124"/>
      <c r="D48" s="124"/>
    </row>
    <row r="49" spans="1:4" x14ac:dyDescent="0.4">
      <c r="A49" s="28" t="str">
        <f>DEC2HEX(C49)</f>
        <v>81</v>
      </c>
      <c r="B49" s="29" t="s">
        <v>32</v>
      </c>
      <c r="C49" s="30">
        <f>(D49*10000-($E$24/10))/$E$22</f>
        <v>129.4015748031496</v>
      </c>
      <c r="D49" s="31">
        <v>1.64</v>
      </c>
    </row>
    <row r="50" spans="1:4" x14ac:dyDescent="0.4">
      <c r="A50" s="28" t="str">
        <f>DEC2HEX(C50)</f>
        <v>76</v>
      </c>
      <c r="B50" s="29" t="s">
        <v>33</v>
      </c>
      <c r="C50" s="30">
        <f>(D50*10000-($E$24/10))/$E$22</f>
        <v>118.37795275590551</v>
      </c>
      <c r="D50" s="31">
        <v>1.5</v>
      </c>
    </row>
    <row r="51" spans="1:4" x14ac:dyDescent="0.4">
      <c r="A51" s="32" t="str">
        <f>DEC2HEX(C51)</f>
        <v>17</v>
      </c>
      <c r="B51" s="33" t="s">
        <v>35</v>
      </c>
      <c r="C51" s="34">
        <f>(D51*10000-($E$24/10))/$E$22</f>
        <v>23.889763779527559</v>
      </c>
      <c r="D51" s="35">
        <v>0.3</v>
      </c>
    </row>
    <row r="52" spans="1:4" x14ac:dyDescent="0.4">
      <c r="A52" s="32" t="str">
        <f>DEC2HEX(C52)</f>
        <v>1B</v>
      </c>
      <c r="B52" s="33" t="s">
        <v>36</v>
      </c>
      <c r="C52" s="34">
        <f>(D52*10000-($E$24/10))/$E$22</f>
        <v>27.039370078740163</v>
      </c>
      <c r="D52" s="35">
        <v>0.34</v>
      </c>
    </row>
  </sheetData>
  <mergeCells count="1">
    <mergeCell ref="A48:D48"/>
  </mergeCells>
  <phoneticPr fontId="18" type="noConversion"/>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0D1AC-196D-4223-BDDB-90F021671DBD}">
  <dimension ref="A1:I65"/>
  <sheetViews>
    <sheetView workbookViewId="0">
      <selection activeCell="E15" sqref="E15"/>
    </sheetView>
  </sheetViews>
  <sheetFormatPr defaultRowHeight="17" x14ac:dyDescent="0.4"/>
  <cols>
    <col min="1" max="1" width="8.7265625" style="2"/>
    <col min="2" max="2" width="13" bestFit="1" customWidth="1"/>
    <col min="3" max="3" width="12.26953125" style="2" bestFit="1" customWidth="1"/>
    <col min="4" max="4" width="12.26953125" style="62" bestFit="1" customWidth="1"/>
  </cols>
  <sheetData>
    <row r="1" spans="1:9" x14ac:dyDescent="0.4">
      <c r="A1" s="2" t="s">
        <v>459</v>
      </c>
      <c r="B1" s="68" t="s">
        <v>0</v>
      </c>
      <c r="C1" s="69" t="s">
        <v>0</v>
      </c>
      <c r="D1" s="70" t="s">
        <v>0</v>
      </c>
    </row>
    <row r="2" spans="1:9" x14ac:dyDescent="0.4">
      <c r="A2" s="77">
        <v>4.3055555555555562E-2</v>
      </c>
      <c r="B2" s="63" t="s">
        <v>109</v>
      </c>
      <c r="C2" s="48">
        <v>900</v>
      </c>
      <c r="D2" s="64">
        <v>100</v>
      </c>
      <c r="E2" t="s">
        <v>1</v>
      </c>
      <c r="I2" s="71" t="s">
        <v>447</v>
      </c>
    </row>
    <row r="3" spans="1:9" x14ac:dyDescent="0.4">
      <c r="A3" s="2">
        <v>3</v>
      </c>
      <c r="B3" s="63">
        <v>51</v>
      </c>
      <c r="C3" s="48">
        <v>51</v>
      </c>
      <c r="D3" s="64">
        <v>51</v>
      </c>
      <c r="E3" t="s">
        <v>2</v>
      </c>
    </row>
    <row r="4" spans="1:9" x14ac:dyDescent="0.4">
      <c r="A4" s="2">
        <v>4</v>
      </c>
      <c r="B4" s="63">
        <v>1</v>
      </c>
      <c r="C4" s="48">
        <v>1</v>
      </c>
      <c r="D4" s="64">
        <v>1</v>
      </c>
      <c r="E4" t="s">
        <v>3</v>
      </c>
    </row>
    <row r="5" spans="1:9" x14ac:dyDescent="0.4">
      <c r="A5" s="2">
        <v>5</v>
      </c>
      <c r="B5" s="63">
        <v>36</v>
      </c>
      <c r="C5" s="48">
        <v>35</v>
      </c>
      <c r="D5" s="64">
        <v>33</v>
      </c>
      <c r="E5" t="s">
        <v>4</v>
      </c>
    </row>
    <row r="6" spans="1:9" x14ac:dyDescent="0.4">
      <c r="A6" s="2">
        <v>6</v>
      </c>
      <c r="B6" s="63">
        <v>20</v>
      </c>
      <c r="C6" s="48">
        <v>20</v>
      </c>
      <c r="D6" s="64">
        <v>20</v>
      </c>
      <c r="E6" t="s">
        <v>5</v>
      </c>
    </row>
    <row r="7" spans="1:9" x14ac:dyDescent="0.4">
      <c r="A7" s="2">
        <v>7</v>
      </c>
      <c r="B7" s="63">
        <v>0</v>
      </c>
      <c r="C7" s="48">
        <v>0</v>
      </c>
      <c r="D7" s="64">
        <v>0</v>
      </c>
      <c r="E7" t="s">
        <v>6</v>
      </c>
    </row>
    <row r="8" spans="1:9" x14ac:dyDescent="0.4">
      <c r="A8" s="2">
        <v>8</v>
      </c>
      <c r="B8" s="63" t="s">
        <v>110</v>
      </c>
      <c r="C8" s="48">
        <v>9</v>
      </c>
      <c r="D8" s="64">
        <v>1</v>
      </c>
      <c r="E8" t="s">
        <v>7</v>
      </c>
    </row>
    <row r="9" spans="1:9" x14ac:dyDescent="0.4">
      <c r="A9" s="2">
        <v>9</v>
      </c>
      <c r="B9" s="72">
        <v>7</v>
      </c>
      <c r="C9" s="73">
        <v>7</v>
      </c>
      <c r="D9" s="74">
        <v>3</v>
      </c>
      <c r="E9" s="75" t="s">
        <v>8</v>
      </c>
      <c r="G9" s="50" t="s">
        <v>448</v>
      </c>
    </row>
    <row r="10" spans="1:9" x14ac:dyDescent="0.4">
      <c r="A10" s="2">
        <v>10</v>
      </c>
      <c r="B10" s="72">
        <v>1</v>
      </c>
      <c r="C10" s="73">
        <v>0</v>
      </c>
      <c r="D10" s="74">
        <v>1</v>
      </c>
      <c r="E10" s="75" t="s">
        <v>9</v>
      </c>
      <c r="G10" s="50" t="s">
        <v>449</v>
      </c>
    </row>
    <row r="11" spans="1:9" x14ac:dyDescent="0.4">
      <c r="A11" s="2">
        <v>11</v>
      </c>
      <c r="B11" s="63" t="s">
        <v>102</v>
      </c>
      <c r="C11" s="48" t="s">
        <v>102</v>
      </c>
      <c r="D11" s="64" t="s">
        <v>94</v>
      </c>
      <c r="E11" t="s">
        <v>10</v>
      </c>
    </row>
    <row r="12" spans="1:9" x14ac:dyDescent="0.4">
      <c r="A12" s="2">
        <v>12</v>
      </c>
      <c r="B12" s="63">
        <v>68</v>
      </c>
      <c r="C12" s="48">
        <v>68</v>
      </c>
      <c r="D12" s="64">
        <v>68</v>
      </c>
      <c r="E12" t="s">
        <v>11</v>
      </c>
    </row>
    <row r="13" spans="1:9" x14ac:dyDescent="0.4">
      <c r="A13" s="2">
        <v>13</v>
      </c>
      <c r="B13" s="63">
        <v>1</v>
      </c>
      <c r="C13" s="48">
        <v>1</v>
      </c>
      <c r="D13" s="64">
        <v>1</v>
      </c>
      <c r="E13" t="s">
        <v>12</v>
      </c>
    </row>
    <row r="14" spans="1:9" x14ac:dyDescent="0.4">
      <c r="A14" s="2">
        <v>14</v>
      </c>
      <c r="B14" s="63">
        <v>1</v>
      </c>
      <c r="C14" s="48">
        <v>1</v>
      </c>
      <c r="D14" s="64">
        <v>1</v>
      </c>
      <c r="E14" t="s">
        <v>311</v>
      </c>
    </row>
    <row r="15" spans="1:9" x14ac:dyDescent="0.4">
      <c r="A15" s="77">
        <v>0.63611111111111118</v>
      </c>
      <c r="B15" s="63" t="s">
        <v>111</v>
      </c>
      <c r="C15" s="48" t="s">
        <v>103</v>
      </c>
      <c r="D15" s="64">
        <v>0</v>
      </c>
      <c r="E15" t="s">
        <v>13</v>
      </c>
    </row>
    <row r="16" spans="1:9" x14ac:dyDescent="0.4">
      <c r="A16" s="77">
        <v>0.72083333333333333</v>
      </c>
      <c r="B16" s="63" t="s">
        <v>111</v>
      </c>
      <c r="C16" s="48" t="s">
        <v>104</v>
      </c>
      <c r="D16" s="64">
        <v>0</v>
      </c>
      <c r="E16" t="s">
        <v>14</v>
      </c>
    </row>
    <row r="17" spans="1:5" x14ac:dyDescent="0.4">
      <c r="A17" s="77">
        <v>0.80555555555555547</v>
      </c>
      <c r="B17" s="63" t="s">
        <v>95</v>
      </c>
      <c r="C17" s="48" t="s">
        <v>95</v>
      </c>
      <c r="D17" s="64" t="s">
        <v>95</v>
      </c>
      <c r="E17" t="s">
        <v>15</v>
      </c>
    </row>
    <row r="18" spans="1:5" x14ac:dyDescent="0.4">
      <c r="A18" s="2">
        <v>21</v>
      </c>
      <c r="B18" s="63">
        <v>80</v>
      </c>
      <c r="C18" s="48">
        <v>80</v>
      </c>
      <c r="D18" s="64">
        <v>80</v>
      </c>
      <c r="E18" t="s">
        <v>16</v>
      </c>
    </row>
    <row r="19" spans="1:5" x14ac:dyDescent="0.4">
      <c r="A19" s="2">
        <v>22</v>
      </c>
      <c r="B19" s="63">
        <v>1</v>
      </c>
      <c r="C19" s="48">
        <v>1</v>
      </c>
      <c r="D19" s="64">
        <v>1</v>
      </c>
      <c r="E19" t="s">
        <v>17</v>
      </c>
    </row>
    <row r="20" spans="1:5" x14ac:dyDescent="0.4">
      <c r="A20" s="2">
        <v>23</v>
      </c>
      <c r="B20" s="63">
        <v>0</v>
      </c>
      <c r="C20" s="48">
        <v>0</v>
      </c>
      <c r="D20" s="64">
        <v>0</v>
      </c>
      <c r="E20" t="s">
        <v>18</v>
      </c>
    </row>
    <row r="21" spans="1:5" x14ac:dyDescent="0.4">
      <c r="A21" s="2">
        <v>24</v>
      </c>
      <c r="B21" s="63">
        <v>0</v>
      </c>
      <c r="C21" s="48">
        <v>0</v>
      </c>
      <c r="D21" s="64">
        <v>0</v>
      </c>
      <c r="E21" t="s">
        <v>19</v>
      </c>
    </row>
    <row r="22" spans="1:5" x14ac:dyDescent="0.4">
      <c r="A22" s="2">
        <v>25</v>
      </c>
      <c r="B22" s="63">
        <v>1</v>
      </c>
      <c r="C22" s="48">
        <v>1</v>
      </c>
      <c r="D22" s="64">
        <v>1</v>
      </c>
      <c r="E22" t="s">
        <v>20</v>
      </c>
    </row>
    <row r="23" spans="1:5" x14ac:dyDescent="0.4">
      <c r="A23" s="2">
        <v>26</v>
      </c>
      <c r="B23" s="63">
        <v>0</v>
      </c>
      <c r="C23" s="48">
        <v>0</v>
      </c>
      <c r="D23" s="64">
        <v>0</v>
      </c>
      <c r="E23" t="s">
        <v>21</v>
      </c>
    </row>
    <row r="24" spans="1:5" x14ac:dyDescent="0.4">
      <c r="A24" s="2">
        <v>27</v>
      </c>
      <c r="B24" s="63">
        <v>0</v>
      </c>
      <c r="C24" s="48">
        <v>0</v>
      </c>
      <c r="D24" s="64">
        <v>0</v>
      </c>
      <c r="E24" t="s">
        <v>22</v>
      </c>
    </row>
    <row r="25" spans="1:5" x14ac:dyDescent="0.4">
      <c r="A25" s="2">
        <v>28</v>
      </c>
      <c r="B25" s="63">
        <v>0</v>
      </c>
      <c r="C25" s="48">
        <v>0</v>
      </c>
      <c r="D25" s="64">
        <v>0</v>
      </c>
      <c r="E25" t="s">
        <v>23</v>
      </c>
    </row>
    <row r="26" spans="1:5" x14ac:dyDescent="0.4">
      <c r="A26" s="2">
        <v>29</v>
      </c>
      <c r="B26" s="63">
        <v>0</v>
      </c>
      <c r="C26" s="48">
        <v>0</v>
      </c>
      <c r="D26" s="64">
        <v>0</v>
      </c>
      <c r="E26" t="s">
        <v>24</v>
      </c>
    </row>
    <row r="27" spans="1:5" x14ac:dyDescent="0.4">
      <c r="A27" s="2">
        <v>30</v>
      </c>
      <c r="B27" s="63">
        <v>0</v>
      </c>
      <c r="C27" s="48">
        <v>0</v>
      </c>
      <c r="D27" s="64">
        <v>0</v>
      </c>
      <c r="E27" t="s">
        <v>25</v>
      </c>
    </row>
    <row r="28" spans="1:5" x14ac:dyDescent="0.4">
      <c r="A28" s="2">
        <v>31</v>
      </c>
      <c r="B28" s="63">
        <v>7</v>
      </c>
      <c r="C28" s="48">
        <v>7</v>
      </c>
      <c r="D28" s="64">
        <v>7</v>
      </c>
      <c r="E28" t="s">
        <v>26</v>
      </c>
    </row>
    <row r="29" spans="1:5" x14ac:dyDescent="0.4">
      <c r="A29" s="2">
        <v>32</v>
      </c>
      <c r="B29" s="63" t="s">
        <v>112</v>
      </c>
      <c r="C29" s="48">
        <v>14</v>
      </c>
      <c r="D29" s="64">
        <v>28</v>
      </c>
      <c r="E29" t="s">
        <v>27</v>
      </c>
    </row>
    <row r="30" spans="1:5" x14ac:dyDescent="0.4">
      <c r="A30" s="2">
        <v>33</v>
      </c>
      <c r="B30" s="63" t="s">
        <v>113</v>
      </c>
      <c r="C30" s="48" t="s">
        <v>105</v>
      </c>
      <c r="D30" s="64">
        <v>59</v>
      </c>
      <c r="E30" t="s">
        <v>28</v>
      </c>
    </row>
    <row r="31" spans="1:5" x14ac:dyDescent="0.4">
      <c r="A31" s="2">
        <v>34</v>
      </c>
      <c r="B31" s="63" t="s">
        <v>96</v>
      </c>
      <c r="C31" s="48" t="s">
        <v>96</v>
      </c>
      <c r="D31" s="64" t="s">
        <v>96</v>
      </c>
      <c r="E31" t="s">
        <v>29</v>
      </c>
    </row>
    <row r="32" spans="1:5" x14ac:dyDescent="0.4">
      <c r="A32" s="2">
        <v>35</v>
      </c>
      <c r="B32" s="63" t="s">
        <v>94</v>
      </c>
      <c r="C32" s="48" t="s">
        <v>94</v>
      </c>
      <c r="D32" s="64" t="s">
        <v>94</v>
      </c>
      <c r="E32" t="s">
        <v>30</v>
      </c>
    </row>
    <row r="33" spans="1:8" x14ac:dyDescent="0.4">
      <c r="A33" s="2">
        <v>36</v>
      </c>
      <c r="B33" s="63">
        <v>80</v>
      </c>
      <c r="C33" s="48">
        <v>80</v>
      </c>
      <c r="D33" s="64">
        <v>80</v>
      </c>
      <c r="E33" t="s">
        <v>31</v>
      </c>
    </row>
    <row r="34" spans="1:8" x14ac:dyDescent="0.4">
      <c r="A34" s="2">
        <v>37</v>
      </c>
      <c r="B34" s="63" t="s">
        <v>98</v>
      </c>
      <c r="C34" s="48">
        <v>37</v>
      </c>
      <c r="D34" s="64" t="s">
        <v>98</v>
      </c>
      <c r="E34" t="s">
        <v>32</v>
      </c>
    </row>
    <row r="35" spans="1:8" x14ac:dyDescent="0.4">
      <c r="A35" s="2">
        <v>38</v>
      </c>
      <c r="B35" s="63">
        <v>55</v>
      </c>
      <c r="C35" s="48">
        <v>32</v>
      </c>
      <c r="D35" s="64" t="s">
        <v>98</v>
      </c>
      <c r="E35" t="s">
        <v>33</v>
      </c>
    </row>
    <row r="36" spans="1:8" x14ac:dyDescent="0.4">
      <c r="A36" s="2">
        <v>39</v>
      </c>
      <c r="B36" s="63">
        <v>50</v>
      </c>
      <c r="C36" s="48" t="s">
        <v>106</v>
      </c>
      <c r="D36" s="64">
        <v>55</v>
      </c>
      <c r="E36" t="s">
        <v>34</v>
      </c>
    </row>
    <row r="37" spans="1:8" x14ac:dyDescent="0.4">
      <c r="A37" s="2">
        <v>40</v>
      </c>
      <c r="B37" s="63">
        <v>5</v>
      </c>
      <c r="C37" s="48">
        <v>5</v>
      </c>
      <c r="D37" s="64">
        <v>5</v>
      </c>
      <c r="E37" t="s">
        <v>35</v>
      </c>
    </row>
    <row r="38" spans="1:8" x14ac:dyDescent="0.4">
      <c r="A38" s="2">
        <v>41</v>
      </c>
      <c r="B38" s="63">
        <v>5</v>
      </c>
      <c r="C38" s="48">
        <v>5</v>
      </c>
      <c r="D38" s="64">
        <v>5</v>
      </c>
      <c r="E38" t="s">
        <v>36</v>
      </c>
    </row>
    <row r="39" spans="1:8" x14ac:dyDescent="0.4">
      <c r="A39" s="2">
        <v>42</v>
      </c>
      <c r="B39" s="63" t="s">
        <v>99</v>
      </c>
      <c r="C39" s="48" t="s">
        <v>99</v>
      </c>
      <c r="D39" s="64" t="s">
        <v>99</v>
      </c>
      <c r="E39" t="s">
        <v>37</v>
      </c>
    </row>
    <row r="40" spans="1:8" x14ac:dyDescent="0.4">
      <c r="A40" s="2">
        <v>43</v>
      </c>
      <c r="B40" s="63">
        <v>2</v>
      </c>
      <c r="C40" s="48">
        <v>2</v>
      </c>
      <c r="D40" s="64">
        <v>2</v>
      </c>
      <c r="E40" t="s">
        <v>38</v>
      </c>
    </row>
    <row r="41" spans="1:8" x14ac:dyDescent="0.4">
      <c r="A41" s="2">
        <v>44</v>
      </c>
      <c r="B41" s="63">
        <v>2</v>
      </c>
      <c r="C41" s="48">
        <v>2</v>
      </c>
      <c r="D41" s="64">
        <v>2</v>
      </c>
      <c r="E41" t="s">
        <v>39</v>
      </c>
    </row>
    <row r="42" spans="1:8" x14ac:dyDescent="0.4">
      <c r="A42" s="2">
        <v>45</v>
      </c>
      <c r="B42" s="63">
        <v>0</v>
      </c>
      <c r="C42" s="48">
        <v>0</v>
      </c>
      <c r="D42" s="64">
        <v>0</v>
      </c>
      <c r="E42" t="s">
        <v>40</v>
      </c>
    </row>
    <row r="43" spans="1:8" x14ac:dyDescent="0.4">
      <c r="A43" s="2">
        <v>46</v>
      </c>
      <c r="B43" s="63">
        <v>0</v>
      </c>
      <c r="C43" s="48">
        <v>0</v>
      </c>
      <c r="D43" s="64">
        <v>0</v>
      </c>
      <c r="E43" t="s">
        <v>40</v>
      </c>
    </row>
    <row r="44" spans="1:8" x14ac:dyDescent="0.4">
      <c r="A44" s="2">
        <v>47</v>
      </c>
      <c r="B44" s="63">
        <v>0</v>
      </c>
      <c r="C44" s="48">
        <v>0</v>
      </c>
      <c r="D44" s="64">
        <v>0</v>
      </c>
      <c r="E44" t="s">
        <v>41</v>
      </c>
    </row>
    <row r="45" spans="1:8" x14ac:dyDescent="0.4">
      <c r="A45" s="2">
        <v>48</v>
      </c>
      <c r="B45" s="72" t="s">
        <v>114</v>
      </c>
      <c r="C45" s="73" t="s">
        <v>107</v>
      </c>
      <c r="D45" s="74" t="s">
        <v>100</v>
      </c>
      <c r="E45" s="75" t="s">
        <v>452</v>
      </c>
      <c r="G45" s="76" t="s">
        <v>450</v>
      </c>
    </row>
    <row r="46" spans="1:8" x14ac:dyDescent="0.4">
      <c r="A46" s="2">
        <v>49</v>
      </c>
      <c r="B46" s="72" t="s">
        <v>115</v>
      </c>
      <c r="C46" s="73" t="s">
        <v>108</v>
      </c>
      <c r="D46" s="74" t="s">
        <v>101</v>
      </c>
      <c r="E46" s="75" t="s">
        <v>43</v>
      </c>
      <c r="G46" s="76" t="s">
        <v>451</v>
      </c>
    </row>
    <row r="47" spans="1:8" ht="17.5" thickBot="1" x14ac:dyDescent="0.45">
      <c r="B47" s="65" t="s">
        <v>44</v>
      </c>
      <c r="C47" s="66" t="s">
        <v>44</v>
      </c>
      <c r="D47" s="67" t="s">
        <v>44</v>
      </c>
    </row>
    <row r="48" spans="1:8" x14ac:dyDescent="0.4">
      <c r="E48" s="2" t="s">
        <v>453</v>
      </c>
      <c r="F48" s="2" t="str">
        <f>HEX2BIN(E48)</f>
        <v>1100</v>
      </c>
      <c r="G48" s="2">
        <v>8</v>
      </c>
      <c r="H48" s="2" t="str">
        <f>HEX2BIN(G48)</f>
        <v>1000</v>
      </c>
    </row>
    <row r="49" spans="1:8" ht="34" x14ac:dyDescent="0.4">
      <c r="A49" s="78" t="s">
        <v>479</v>
      </c>
      <c r="B49" s="48" t="s">
        <v>458</v>
      </c>
      <c r="C49" s="48" t="s">
        <v>457</v>
      </c>
      <c r="D49" s="48">
        <v>8</v>
      </c>
      <c r="E49" s="2" t="s">
        <v>454</v>
      </c>
      <c r="F49" s="2" t="str">
        <f>HEX2BIN(E49)</f>
        <v>1101</v>
      </c>
      <c r="G49" s="2" t="s">
        <v>457</v>
      </c>
      <c r="H49" s="2" t="str">
        <f>HEX2BIN(G49)</f>
        <v>1010</v>
      </c>
    </row>
    <row r="50" spans="1:8" x14ac:dyDescent="0.4">
      <c r="B50" s="48">
        <f>HEX2DEC(B49)</f>
        <v>11</v>
      </c>
      <c r="C50" s="48">
        <f>HEX2DEC(C49)</f>
        <v>10</v>
      </c>
      <c r="D50" s="48">
        <f>HEX2DEC(D49)</f>
        <v>8</v>
      </c>
      <c r="E50" s="2" t="s">
        <v>456</v>
      </c>
      <c r="F50" s="2" t="str">
        <f>HEX2BIN(E50)</f>
        <v>1110</v>
      </c>
      <c r="G50" s="2" t="s">
        <v>458</v>
      </c>
      <c r="H50" s="2" t="str">
        <f>HEX2BIN(G50)</f>
        <v>1011</v>
      </c>
    </row>
    <row r="51" spans="1:8" x14ac:dyDescent="0.4">
      <c r="E51" s="2" t="s">
        <v>455</v>
      </c>
      <c r="F51" s="2" t="str">
        <f>HEX2BIN(E51)</f>
        <v>1111</v>
      </c>
      <c r="G51" s="2" t="s">
        <v>456</v>
      </c>
      <c r="H51" s="2" t="str">
        <f>HEX2BIN(G51)</f>
        <v>1110</v>
      </c>
    </row>
    <row r="52" spans="1:8" x14ac:dyDescent="0.4">
      <c r="A52" s="2">
        <v>49</v>
      </c>
      <c r="B52" s="2" t="s">
        <v>460</v>
      </c>
      <c r="C52" s="2" t="s">
        <v>468</v>
      </c>
      <c r="D52" s="2" t="s">
        <v>475</v>
      </c>
      <c r="F52" s="2">
        <v>16</v>
      </c>
      <c r="G52" t="str">
        <f>DEC2BIN(F52)</f>
        <v>10000</v>
      </c>
    </row>
    <row r="53" spans="1:8" x14ac:dyDescent="0.4">
      <c r="A53" s="2">
        <v>50</v>
      </c>
      <c r="B53" s="2" t="s">
        <v>461</v>
      </c>
      <c r="C53" s="2" t="s">
        <v>469</v>
      </c>
      <c r="D53" s="2" t="s">
        <v>465</v>
      </c>
    </row>
    <row r="54" spans="1:8" x14ac:dyDescent="0.4">
      <c r="A54" s="2">
        <v>51</v>
      </c>
      <c r="B54" s="2" t="s">
        <v>460</v>
      </c>
      <c r="C54" s="2" t="s">
        <v>470</v>
      </c>
      <c r="D54" s="2" t="s">
        <v>476</v>
      </c>
    </row>
    <row r="55" spans="1:8" x14ac:dyDescent="0.4">
      <c r="A55" s="2">
        <v>52</v>
      </c>
      <c r="B55" s="2" t="s">
        <v>462</v>
      </c>
      <c r="C55" s="2" t="s">
        <v>463</v>
      </c>
      <c r="D55" s="2" t="s">
        <v>471</v>
      </c>
    </row>
    <row r="56" spans="1:8" x14ac:dyDescent="0.4">
      <c r="A56" s="2">
        <v>53</v>
      </c>
      <c r="B56" s="2" t="s">
        <v>463</v>
      </c>
      <c r="C56" s="2" t="s">
        <v>462</v>
      </c>
      <c r="D56" s="2" t="s">
        <v>462</v>
      </c>
    </row>
    <row r="57" spans="1:8" x14ac:dyDescent="0.4">
      <c r="A57" s="2">
        <v>54</v>
      </c>
      <c r="B57" s="2" t="s">
        <v>464</v>
      </c>
      <c r="C57" s="2" t="s">
        <v>471</v>
      </c>
      <c r="D57" s="2" t="s">
        <v>463</v>
      </c>
    </row>
    <row r="58" spans="1:8" x14ac:dyDescent="0.4">
      <c r="A58" s="2">
        <v>55</v>
      </c>
      <c r="B58" s="2"/>
      <c r="C58" s="2" t="s">
        <v>462</v>
      </c>
      <c r="D58" s="2" t="s">
        <v>464</v>
      </c>
    </row>
    <row r="59" spans="1:8" x14ac:dyDescent="0.4">
      <c r="A59" s="2">
        <v>56</v>
      </c>
      <c r="B59" s="2" t="s">
        <v>462</v>
      </c>
      <c r="C59" s="2" t="s">
        <v>463</v>
      </c>
      <c r="D59" s="2" t="s">
        <v>465</v>
      </c>
    </row>
    <row r="60" spans="1:8" x14ac:dyDescent="0.4">
      <c r="A60" s="2">
        <v>57</v>
      </c>
      <c r="B60" s="2" t="s">
        <v>463</v>
      </c>
      <c r="C60" s="2" t="s">
        <v>464</v>
      </c>
      <c r="D60" s="2"/>
    </row>
    <row r="61" spans="1:8" x14ac:dyDescent="0.4">
      <c r="A61" s="2">
        <v>58</v>
      </c>
      <c r="B61" s="2" t="s">
        <v>464</v>
      </c>
      <c r="C61" s="2" t="s">
        <v>465</v>
      </c>
      <c r="D61" s="2"/>
    </row>
    <row r="62" spans="1:8" x14ac:dyDescent="0.4">
      <c r="A62" s="2">
        <v>59</v>
      </c>
      <c r="B62" s="2" t="s">
        <v>465</v>
      </c>
      <c r="D62" s="2"/>
    </row>
    <row r="63" spans="1:8" x14ac:dyDescent="0.4">
      <c r="D63" s="2"/>
    </row>
    <row r="64" spans="1:8" ht="34" x14ac:dyDescent="0.4">
      <c r="A64" s="78" t="s">
        <v>467</v>
      </c>
      <c r="B64" s="2" t="s">
        <v>466</v>
      </c>
      <c r="C64" s="2" t="s">
        <v>472</v>
      </c>
      <c r="D64" s="2" t="s">
        <v>477</v>
      </c>
    </row>
    <row r="65" spans="2:4" x14ac:dyDescent="0.4">
      <c r="B65" s="2" t="s">
        <v>473</v>
      </c>
      <c r="C65" s="2" t="s">
        <v>474</v>
      </c>
      <c r="D65" s="2" t="s">
        <v>478</v>
      </c>
    </row>
  </sheetData>
  <phoneticPr fontId="18" type="noConversion"/>
  <hyperlinks>
    <hyperlink ref="I2" r:id="rId1" xr:uid="{8816A2E5-CA3E-4F7F-99F6-24E018546282}"/>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72127-22DE-46F8-9446-A68C1453EE32}">
  <dimension ref="A1:J76"/>
  <sheetViews>
    <sheetView topLeftCell="D44" zoomScaleNormal="100" workbookViewId="0">
      <selection activeCell="C15" sqref="C15"/>
    </sheetView>
  </sheetViews>
  <sheetFormatPr defaultRowHeight="17" x14ac:dyDescent="0.4"/>
  <cols>
    <col min="1" max="1" width="12.26953125" bestFit="1" customWidth="1"/>
    <col min="2" max="2" width="37.453125" bestFit="1" customWidth="1"/>
    <col min="3" max="3" width="34.90625" style="4" customWidth="1"/>
    <col min="4" max="4" width="35.453125" customWidth="1"/>
    <col min="6" max="6" width="25.7265625" bestFit="1" customWidth="1"/>
    <col min="10" max="10" width="9.1796875" bestFit="1" customWidth="1"/>
  </cols>
  <sheetData>
    <row r="1" spans="1:10" x14ac:dyDescent="0.4">
      <c r="A1" s="17" t="s">
        <v>0</v>
      </c>
      <c r="B1" s="7" t="s">
        <v>55</v>
      </c>
      <c r="C1" s="10" t="s">
        <v>61</v>
      </c>
      <c r="D1" s="10" t="s">
        <v>75</v>
      </c>
    </row>
    <row r="2" spans="1:10" x14ac:dyDescent="0.4">
      <c r="A2" s="17" t="s">
        <v>702</v>
      </c>
      <c r="B2" s="1" t="s">
        <v>1</v>
      </c>
      <c r="D2" t="s">
        <v>64</v>
      </c>
    </row>
    <row r="3" spans="1:10" x14ac:dyDescent="0.4">
      <c r="A3" s="17" t="s">
        <v>257</v>
      </c>
      <c r="B3" s="1" t="s">
        <v>2</v>
      </c>
      <c r="D3" t="s">
        <v>65</v>
      </c>
    </row>
    <row r="4" spans="1:10" x14ac:dyDescent="0.4">
      <c r="A4" s="17" t="s">
        <v>258</v>
      </c>
      <c r="B4" s="1" t="s">
        <v>3</v>
      </c>
      <c r="D4" t="s">
        <v>66</v>
      </c>
    </row>
    <row r="5" spans="1:10" x14ac:dyDescent="0.4">
      <c r="A5" s="17" t="s">
        <v>703</v>
      </c>
      <c r="B5" s="1" t="s">
        <v>4</v>
      </c>
      <c r="D5" t="s">
        <v>67</v>
      </c>
    </row>
    <row r="6" spans="1:10" x14ac:dyDescent="0.4">
      <c r="A6" s="17" t="s">
        <v>260</v>
      </c>
      <c r="B6" s="1" t="s">
        <v>5</v>
      </c>
      <c r="C6" s="11" t="s">
        <v>46</v>
      </c>
      <c r="D6" t="s">
        <v>68</v>
      </c>
    </row>
    <row r="7" spans="1:10" x14ac:dyDescent="0.4">
      <c r="A7" s="17" t="s">
        <v>261</v>
      </c>
      <c r="B7" s="1" t="s">
        <v>6</v>
      </c>
      <c r="D7" t="s">
        <v>69</v>
      </c>
    </row>
    <row r="8" spans="1:10" x14ac:dyDescent="0.4">
      <c r="A8" s="17" t="s">
        <v>704</v>
      </c>
      <c r="B8" s="1" t="s">
        <v>7</v>
      </c>
      <c r="D8" t="s">
        <v>70</v>
      </c>
    </row>
    <row r="9" spans="1:10" x14ac:dyDescent="0.4">
      <c r="A9" s="17" t="s">
        <v>270</v>
      </c>
      <c r="B9" s="1" t="s">
        <v>8</v>
      </c>
      <c r="C9" s="4" t="s">
        <v>47</v>
      </c>
      <c r="D9" t="s">
        <v>71</v>
      </c>
    </row>
    <row r="10" spans="1:10" x14ac:dyDescent="0.4">
      <c r="A10" s="17" t="s">
        <v>261</v>
      </c>
      <c r="B10" s="1" t="s">
        <v>9</v>
      </c>
      <c r="C10" t="s">
        <v>72</v>
      </c>
      <c r="D10" t="s">
        <v>73</v>
      </c>
    </row>
    <row r="11" spans="1:10" ht="34" x14ac:dyDescent="0.4">
      <c r="A11" s="17" t="s">
        <v>102</v>
      </c>
      <c r="B11" s="1" t="s">
        <v>10</v>
      </c>
      <c r="C11" s="4" t="s">
        <v>48</v>
      </c>
      <c r="D11" t="s">
        <v>74</v>
      </c>
    </row>
    <row r="12" spans="1:10" ht="51" x14ac:dyDescent="0.4">
      <c r="A12" s="17" t="s">
        <v>262</v>
      </c>
      <c r="B12" s="1" t="s">
        <v>11</v>
      </c>
      <c r="C12" s="4" t="s">
        <v>76</v>
      </c>
      <c r="D12" t="s">
        <v>77</v>
      </c>
    </row>
    <row r="13" spans="1:10" x14ac:dyDescent="0.4">
      <c r="A13" s="17" t="s">
        <v>258</v>
      </c>
      <c r="B13" s="1" t="s">
        <v>12</v>
      </c>
      <c r="C13" s="4" t="s">
        <v>58</v>
      </c>
      <c r="D13" t="s">
        <v>79</v>
      </c>
    </row>
    <row r="14" spans="1:10" x14ac:dyDescent="0.4">
      <c r="A14" s="17" t="s">
        <v>258</v>
      </c>
      <c r="B14" s="1" t="s">
        <v>45</v>
      </c>
      <c r="C14" s="4" t="s">
        <v>49</v>
      </c>
      <c r="D14" t="s">
        <v>78</v>
      </c>
    </row>
    <row r="15" spans="1:10" x14ac:dyDescent="0.4">
      <c r="A15" s="17" t="s">
        <v>103</v>
      </c>
      <c r="B15" s="1" t="s">
        <v>13</v>
      </c>
      <c r="C15" s="123" t="s">
        <v>708</v>
      </c>
      <c r="D15" t="s">
        <v>80</v>
      </c>
      <c r="E15" s="3"/>
      <c r="G15" s="55" t="s">
        <v>707</v>
      </c>
      <c r="J15" t="s">
        <v>708</v>
      </c>
    </row>
    <row r="16" spans="1:10" x14ac:dyDescent="0.4">
      <c r="A16" s="17" t="s">
        <v>104</v>
      </c>
      <c r="B16" s="1" t="s">
        <v>14</v>
      </c>
      <c r="C16" s="123" t="s">
        <v>710</v>
      </c>
      <c r="D16" t="s">
        <v>81</v>
      </c>
      <c r="G16" s="55" t="s">
        <v>709</v>
      </c>
      <c r="J16" t="s">
        <v>710</v>
      </c>
    </row>
    <row r="17" spans="1:7" x14ac:dyDescent="0.4">
      <c r="A17" s="17" t="s">
        <v>95</v>
      </c>
      <c r="B17" s="1" t="s">
        <v>15</v>
      </c>
      <c r="C17" s="4" t="s">
        <v>56</v>
      </c>
      <c r="D17" t="s">
        <v>82</v>
      </c>
    </row>
    <row r="18" spans="1:7" x14ac:dyDescent="0.4">
      <c r="A18" s="17" t="s">
        <v>269</v>
      </c>
      <c r="B18" s="1" t="s">
        <v>706</v>
      </c>
      <c r="C18" s="4" t="s">
        <v>57</v>
      </c>
    </row>
    <row r="19" spans="1:7" x14ac:dyDescent="0.4">
      <c r="A19" s="17" t="s">
        <v>258</v>
      </c>
      <c r="B19" s="1" t="s">
        <v>17</v>
      </c>
      <c r="C19" s="4" t="s">
        <v>51</v>
      </c>
      <c r="D19" t="s">
        <v>83</v>
      </c>
    </row>
    <row r="20" spans="1:7" x14ac:dyDescent="0.4">
      <c r="A20" s="17" t="s">
        <v>261</v>
      </c>
      <c r="B20" s="1" t="s">
        <v>18</v>
      </c>
      <c r="C20" s="4" t="s">
        <v>60</v>
      </c>
    </row>
    <row r="21" spans="1:7" x14ac:dyDescent="0.4">
      <c r="A21" s="17" t="s">
        <v>261</v>
      </c>
      <c r="B21" s="1" t="s">
        <v>19</v>
      </c>
      <c r="C21" s="4" t="s">
        <v>84</v>
      </c>
      <c r="D21" t="s">
        <v>85</v>
      </c>
    </row>
    <row r="22" spans="1:7" ht="68" x14ac:dyDescent="0.4">
      <c r="A22" s="17" t="s">
        <v>258</v>
      </c>
      <c r="B22" s="1" t="s">
        <v>20</v>
      </c>
      <c r="C22" s="4" t="s">
        <v>92</v>
      </c>
      <c r="D22" s="4" t="s">
        <v>293</v>
      </c>
      <c r="E22">
        <v>1</v>
      </c>
    </row>
    <row r="23" spans="1:7" x14ac:dyDescent="0.4">
      <c r="A23" s="17" t="s">
        <v>261</v>
      </c>
      <c r="B23" s="1" t="s">
        <v>21</v>
      </c>
      <c r="C23" s="4" t="s">
        <v>87</v>
      </c>
      <c r="D23" s="4" t="s">
        <v>63</v>
      </c>
    </row>
    <row r="24" spans="1:7" ht="68" x14ac:dyDescent="0.4">
      <c r="A24" s="17" t="s">
        <v>261</v>
      </c>
      <c r="B24" s="1" t="s">
        <v>22</v>
      </c>
      <c r="C24" s="4" t="s">
        <v>93</v>
      </c>
      <c r="D24" s="4" t="s">
        <v>294</v>
      </c>
      <c r="E24">
        <v>0</v>
      </c>
    </row>
    <row r="25" spans="1:7" x14ac:dyDescent="0.4">
      <c r="A25" s="17" t="s">
        <v>261</v>
      </c>
      <c r="B25" s="1" t="s">
        <v>23</v>
      </c>
      <c r="C25" s="4" t="s">
        <v>86</v>
      </c>
      <c r="D25" s="4" t="s">
        <v>62</v>
      </c>
    </row>
    <row r="26" spans="1:7" x14ac:dyDescent="0.4">
      <c r="A26" s="17" t="s">
        <v>261</v>
      </c>
      <c r="B26" s="1" t="s">
        <v>24</v>
      </c>
      <c r="D26" s="4"/>
    </row>
    <row r="27" spans="1:7" ht="34" x14ac:dyDescent="0.4">
      <c r="A27" s="17" t="s">
        <v>261</v>
      </c>
      <c r="B27" s="1" t="s">
        <v>25</v>
      </c>
      <c r="C27" s="4" t="s">
        <v>91</v>
      </c>
      <c r="D27" s="4" t="s">
        <v>295</v>
      </c>
    </row>
    <row r="28" spans="1:7" x14ac:dyDescent="0.4">
      <c r="A28" s="17" t="s">
        <v>270</v>
      </c>
      <c r="B28" s="1" t="s">
        <v>26</v>
      </c>
    </row>
    <row r="29" spans="1:7" x14ac:dyDescent="0.4">
      <c r="A29" s="115" t="s">
        <v>705</v>
      </c>
      <c r="B29" s="115" t="s">
        <v>27</v>
      </c>
      <c r="C29" s="119">
        <f>HEX2DEC(A29)</f>
        <v>20</v>
      </c>
      <c r="D29" s="9" t="s">
        <v>53</v>
      </c>
      <c r="E29" s="5" t="s">
        <v>52</v>
      </c>
      <c r="F29" s="5" t="s">
        <v>296</v>
      </c>
      <c r="G29" s="2">
        <f>($E$22*C29+$E$24)</f>
        <v>20</v>
      </c>
    </row>
    <row r="30" spans="1:7" x14ac:dyDescent="0.4">
      <c r="A30" s="48" t="s">
        <v>105</v>
      </c>
      <c r="B30" s="116" t="s">
        <v>28</v>
      </c>
      <c r="C30" s="120">
        <f>HEX2DEC(A30)</f>
        <v>44</v>
      </c>
      <c r="D30" s="2">
        <f>($E$22*C30+$E$24)</f>
        <v>44</v>
      </c>
      <c r="G30" s="2"/>
    </row>
    <row r="31" spans="1:7" x14ac:dyDescent="0.4">
      <c r="A31" s="116" t="s">
        <v>96</v>
      </c>
      <c r="B31" s="116" t="s">
        <v>29</v>
      </c>
      <c r="C31" s="120" t="str">
        <f>HEX2BIN(A31)</f>
        <v>11111100</v>
      </c>
      <c r="D31" s="2">
        <v>-4</v>
      </c>
    </row>
    <row r="32" spans="1:7" x14ac:dyDescent="0.4">
      <c r="A32" s="116" t="s">
        <v>94</v>
      </c>
      <c r="B32" s="116" t="s">
        <v>30</v>
      </c>
      <c r="C32" s="120" t="str">
        <f t="shared" ref="C32:C33" si="0">HEX2BIN(A32)</f>
        <v>1111111</v>
      </c>
      <c r="D32" s="2">
        <v>127</v>
      </c>
    </row>
    <row r="33" spans="1:4" x14ac:dyDescent="0.4">
      <c r="A33" s="116" t="s">
        <v>269</v>
      </c>
      <c r="B33" s="116" t="s">
        <v>31</v>
      </c>
      <c r="C33" s="120" t="str">
        <f t="shared" si="0"/>
        <v>10000000</v>
      </c>
      <c r="D33" s="2">
        <v>-128</v>
      </c>
    </row>
    <row r="34" spans="1:4" x14ac:dyDescent="0.4">
      <c r="A34" s="117" t="s">
        <v>106</v>
      </c>
      <c r="B34" s="117" t="s">
        <v>32</v>
      </c>
      <c r="C34" s="121">
        <f t="shared" ref="C34:C41" si="1">HEX2DEC(A34)</f>
        <v>45</v>
      </c>
      <c r="D34" s="62">
        <f t="shared" ref="D34:D41" si="2">($E$22*C34+$E$24)</f>
        <v>45</v>
      </c>
    </row>
    <row r="35" spans="1:4" x14ac:dyDescent="0.4">
      <c r="A35" s="117" t="s">
        <v>159</v>
      </c>
      <c r="B35" s="117" t="s">
        <v>33</v>
      </c>
      <c r="C35" s="121">
        <f t="shared" si="1"/>
        <v>42</v>
      </c>
      <c r="D35" s="62">
        <f t="shared" si="2"/>
        <v>42</v>
      </c>
    </row>
    <row r="36" spans="1:4" x14ac:dyDescent="0.4">
      <c r="A36" s="118" t="s">
        <v>291</v>
      </c>
      <c r="B36" s="118" t="s">
        <v>34</v>
      </c>
      <c r="C36" s="120">
        <f t="shared" si="1"/>
        <v>40</v>
      </c>
      <c r="D36" s="38">
        <f t="shared" si="2"/>
        <v>40</v>
      </c>
    </row>
    <row r="37" spans="1:4" x14ac:dyDescent="0.4">
      <c r="A37" s="118" t="s">
        <v>292</v>
      </c>
      <c r="B37" s="118" t="s">
        <v>35</v>
      </c>
      <c r="C37" s="120">
        <f t="shared" si="1"/>
        <v>5</v>
      </c>
      <c r="D37" s="38">
        <f t="shared" si="2"/>
        <v>5</v>
      </c>
    </row>
    <row r="38" spans="1:4" x14ac:dyDescent="0.4">
      <c r="A38" s="118" t="s">
        <v>292</v>
      </c>
      <c r="B38" s="118" t="s">
        <v>36</v>
      </c>
      <c r="C38" s="120">
        <f t="shared" si="1"/>
        <v>5</v>
      </c>
      <c r="D38" s="38">
        <f t="shared" si="2"/>
        <v>5</v>
      </c>
    </row>
    <row r="39" spans="1:4" x14ac:dyDescent="0.4">
      <c r="A39" s="118" t="s">
        <v>99</v>
      </c>
      <c r="B39" s="118" t="s">
        <v>37</v>
      </c>
      <c r="C39" s="120">
        <f t="shared" si="1"/>
        <v>10</v>
      </c>
      <c r="D39" s="38">
        <f t="shared" si="2"/>
        <v>10</v>
      </c>
    </row>
    <row r="40" spans="1:4" x14ac:dyDescent="0.4">
      <c r="A40" s="118" t="s">
        <v>263</v>
      </c>
      <c r="B40" s="118" t="s">
        <v>38</v>
      </c>
      <c r="C40" s="120">
        <f t="shared" si="1"/>
        <v>2</v>
      </c>
      <c r="D40" s="38">
        <f t="shared" si="2"/>
        <v>2</v>
      </c>
    </row>
    <row r="41" spans="1:4" x14ac:dyDescent="0.4">
      <c r="A41" s="118" t="s">
        <v>263</v>
      </c>
      <c r="B41" s="118" t="s">
        <v>39</v>
      </c>
      <c r="C41" s="120">
        <f t="shared" si="1"/>
        <v>2</v>
      </c>
      <c r="D41" s="38">
        <f t="shared" si="2"/>
        <v>2</v>
      </c>
    </row>
    <row r="42" spans="1:4" x14ac:dyDescent="0.4">
      <c r="A42" s="17" t="s">
        <v>261</v>
      </c>
      <c r="B42" s="1" t="s">
        <v>40</v>
      </c>
    </row>
    <row r="43" spans="1:4" x14ac:dyDescent="0.4">
      <c r="A43" s="17" t="s">
        <v>261</v>
      </c>
      <c r="B43" s="1" t="s">
        <v>40</v>
      </c>
    </row>
    <row r="44" spans="1:4" x14ac:dyDescent="0.4">
      <c r="A44" s="17" t="s">
        <v>261</v>
      </c>
      <c r="B44" s="1" t="s">
        <v>41</v>
      </c>
    </row>
    <row r="45" spans="1:4" x14ac:dyDescent="0.4">
      <c r="A45" s="17" t="s">
        <v>107</v>
      </c>
      <c r="B45" s="1" t="s">
        <v>42</v>
      </c>
    </row>
    <row r="46" spans="1:4" x14ac:dyDescent="0.4">
      <c r="A46" s="17" t="s">
        <v>108</v>
      </c>
      <c r="B46" s="1" t="s">
        <v>43</v>
      </c>
    </row>
    <row r="47" spans="1:4" x14ac:dyDescent="0.4">
      <c r="A47" s="1" t="s">
        <v>44</v>
      </c>
    </row>
    <row r="48" spans="1:4" x14ac:dyDescent="0.4">
      <c r="A48" s="124" t="s">
        <v>287</v>
      </c>
      <c r="B48" s="124"/>
      <c r="C48" s="124"/>
      <c r="D48" s="124"/>
    </row>
    <row r="49" spans="1:4" x14ac:dyDescent="0.4">
      <c r="A49" s="30" t="s">
        <v>297</v>
      </c>
      <c r="B49" s="29" t="s">
        <v>32</v>
      </c>
      <c r="C49" s="30" t="str">
        <f>DEC2HEX(D49)</f>
        <v>5A</v>
      </c>
      <c r="D49" s="31">
        <v>90</v>
      </c>
    </row>
    <row r="50" spans="1:4" x14ac:dyDescent="0.4">
      <c r="A50" s="30" t="s">
        <v>297</v>
      </c>
      <c r="B50" s="29" t="s">
        <v>33</v>
      </c>
      <c r="C50" s="30" t="str">
        <f>DEC2HEX(D50)</f>
        <v>5A</v>
      </c>
      <c r="D50" s="31">
        <v>90</v>
      </c>
    </row>
    <row r="51" spans="1:4" x14ac:dyDescent="0.4">
      <c r="A51" s="32" t="str">
        <f>DEC2HEX(C51)</f>
        <v>0</v>
      </c>
      <c r="B51" s="33" t="s">
        <v>35</v>
      </c>
      <c r="C51" s="34"/>
      <c r="D51" s="35"/>
    </row>
    <row r="52" spans="1:4" x14ac:dyDescent="0.4">
      <c r="A52" s="32" t="str">
        <f>DEC2HEX(C52)</f>
        <v>0</v>
      </c>
      <c r="B52" s="33" t="s">
        <v>36</v>
      </c>
      <c r="C52" s="34"/>
      <c r="D52" s="35"/>
    </row>
    <row r="64" spans="1:4" x14ac:dyDescent="0.4">
      <c r="A64" s="48" t="s">
        <v>705</v>
      </c>
      <c r="B64" s="48" t="s">
        <v>27</v>
      </c>
      <c r="C64" s="122">
        <v>20</v>
      </c>
    </row>
    <row r="65" spans="1:3" x14ac:dyDescent="0.4">
      <c r="A65" s="48" t="s">
        <v>105</v>
      </c>
      <c r="B65" s="48" t="s">
        <v>28</v>
      </c>
      <c r="C65" s="122">
        <v>44</v>
      </c>
    </row>
    <row r="66" spans="1:3" x14ac:dyDescent="0.4">
      <c r="A66" s="48" t="s">
        <v>96</v>
      </c>
      <c r="B66" s="48" t="s">
        <v>29</v>
      </c>
      <c r="C66" s="122">
        <v>-4</v>
      </c>
    </row>
    <row r="67" spans="1:3" x14ac:dyDescent="0.4">
      <c r="A67" s="48" t="s">
        <v>94</v>
      </c>
      <c r="B67" s="48" t="s">
        <v>30</v>
      </c>
      <c r="C67" s="122">
        <v>127</v>
      </c>
    </row>
    <row r="68" spans="1:3" x14ac:dyDescent="0.4">
      <c r="A68" s="48" t="s">
        <v>269</v>
      </c>
      <c r="B68" s="48" t="s">
        <v>31</v>
      </c>
      <c r="C68" s="122">
        <v>-128</v>
      </c>
    </row>
    <row r="69" spans="1:3" x14ac:dyDescent="0.4">
      <c r="A69" s="48" t="s">
        <v>106</v>
      </c>
      <c r="B69" s="48" t="s">
        <v>32</v>
      </c>
      <c r="C69" s="122">
        <v>45</v>
      </c>
    </row>
    <row r="70" spans="1:3" x14ac:dyDescent="0.4">
      <c r="A70" s="48" t="s">
        <v>159</v>
      </c>
      <c r="B70" s="48" t="s">
        <v>33</v>
      </c>
      <c r="C70" s="122">
        <v>42</v>
      </c>
    </row>
    <row r="71" spans="1:3" x14ac:dyDescent="0.4">
      <c r="A71" s="48" t="s">
        <v>291</v>
      </c>
      <c r="B71" s="48" t="s">
        <v>34</v>
      </c>
      <c r="C71" s="122">
        <v>40</v>
      </c>
    </row>
    <row r="72" spans="1:3" x14ac:dyDescent="0.4">
      <c r="A72" s="48" t="s">
        <v>292</v>
      </c>
      <c r="B72" s="48" t="s">
        <v>35</v>
      </c>
      <c r="C72" s="122">
        <v>5</v>
      </c>
    </row>
    <row r="73" spans="1:3" x14ac:dyDescent="0.4">
      <c r="A73" s="48" t="s">
        <v>292</v>
      </c>
      <c r="B73" s="48" t="s">
        <v>36</v>
      </c>
      <c r="C73" s="122">
        <v>5</v>
      </c>
    </row>
    <row r="74" spans="1:3" x14ac:dyDescent="0.4">
      <c r="A74" s="48" t="s">
        <v>99</v>
      </c>
      <c r="B74" s="48" t="s">
        <v>37</v>
      </c>
      <c r="C74" s="122">
        <v>10</v>
      </c>
    </row>
    <row r="75" spans="1:3" x14ac:dyDescent="0.4">
      <c r="A75" s="48" t="s">
        <v>263</v>
      </c>
      <c r="B75" s="48" t="s">
        <v>38</v>
      </c>
      <c r="C75" s="122">
        <v>2</v>
      </c>
    </row>
    <row r="76" spans="1:3" x14ac:dyDescent="0.4">
      <c r="A76" s="48" t="s">
        <v>263</v>
      </c>
      <c r="B76" s="48" t="s">
        <v>39</v>
      </c>
      <c r="C76" s="122">
        <v>2</v>
      </c>
    </row>
  </sheetData>
  <mergeCells count="1">
    <mergeCell ref="A48:D48"/>
  </mergeCells>
  <phoneticPr fontId="18" type="noConversion"/>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57EB5-9E0E-4FE2-B72E-AB75D2C11278}">
  <dimension ref="B1:N37"/>
  <sheetViews>
    <sheetView topLeftCell="A4" zoomScale="90" zoomScaleNormal="90" workbookViewId="0">
      <selection activeCell="E26" sqref="E26"/>
    </sheetView>
  </sheetViews>
  <sheetFormatPr defaultColWidth="22.36328125" defaultRowHeight="17" x14ac:dyDescent="0.4"/>
  <cols>
    <col min="1" max="1" width="52" customWidth="1"/>
    <col min="2" max="2" width="16" bestFit="1" customWidth="1"/>
    <col min="3" max="3" width="9" bestFit="1" customWidth="1"/>
    <col min="4" max="4" width="20.90625" bestFit="1" customWidth="1"/>
    <col min="5" max="5" width="21.81640625" customWidth="1"/>
    <col min="6" max="6" width="21.6328125" bestFit="1" customWidth="1"/>
    <col min="7" max="7" width="22.26953125" bestFit="1" customWidth="1"/>
    <col min="8" max="11" width="21.1796875" bestFit="1" customWidth="1"/>
    <col min="12" max="12" width="22" bestFit="1" customWidth="1"/>
    <col min="14" max="14" width="18.26953125" bestFit="1" customWidth="1"/>
    <col min="15" max="15" width="18.7265625" bestFit="1" customWidth="1"/>
  </cols>
  <sheetData>
    <row r="1" spans="2:14" ht="17.5" thickBot="1" x14ac:dyDescent="0.45"/>
    <row r="2" spans="2:14" x14ac:dyDescent="0.4">
      <c r="B2" s="128" t="s">
        <v>480</v>
      </c>
      <c r="C2" s="131" t="s">
        <v>513</v>
      </c>
      <c r="D2" s="79" t="s">
        <v>514</v>
      </c>
      <c r="E2" s="79" t="s">
        <v>482</v>
      </c>
      <c r="F2" s="79" t="s">
        <v>484</v>
      </c>
      <c r="G2" s="79" t="s">
        <v>486</v>
      </c>
      <c r="H2" s="79" t="s">
        <v>488</v>
      </c>
      <c r="I2" s="79" t="s">
        <v>490</v>
      </c>
      <c r="J2" s="79" t="s">
        <v>492</v>
      </c>
      <c r="K2" s="79" t="s">
        <v>494</v>
      </c>
      <c r="L2" s="125"/>
      <c r="M2" s="125"/>
      <c r="N2" s="125"/>
    </row>
    <row r="3" spans="2:14" x14ac:dyDescent="0.4">
      <c r="B3" s="129"/>
      <c r="C3" s="132"/>
      <c r="D3" s="80" t="s">
        <v>481</v>
      </c>
      <c r="E3" s="80" t="s">
        <v>483</v>
      </c>
      <c r="F3" s="80" t="s">
        <v>485</v>
      </c>
      <c r="G3" s="80" t="s">
        <v>487</v>
      </c>
      <c r="H3" s="80" t="s">
        <v>489</v>
      </c>
      <c r="I3" s="80" t="s">
        <v>491</v>
      </c>
      <c r="J3" s="80" t="s">
        <v>493</v>
      </c>
      <c r="K3" s="80" t="s">
        <v>495</v>
      </c>
      <c r="L3" s="126"/>
      <c r="M3" s="126"/>
      <c r="N3" s="126"/>
    </row>
    <row r="4" spans="2:14" ht="34" x14ac:dyDescent="0.4">
      <c r="B4" s="129"/>
      <c r="C4" s="132"/>
      <c r="D4" s="81"/>
      <c r="E4" s="81"/>
      <c r="F4" s="81"/>
      <c r="G4" s="81"/>
      <c r="H4" s="81"/>
      <c r="I4" s="81" t="s">
        <v>519</v>
      </c>
      <c r="J4" s="81" t="s">
        <v>520</v>
      </c>
      <c r="K4" s="80" t="s">
        <v>496</v>
      </c>
      <c r="L4" s="126"/>
      <c r="M4" s="126"/>
      <c r="N4" s="126"/>
    </row>
    <row r="5" spans="2:14" ht="51.5" thickBot="1" x14ac:dyDescent="0.45">
      <c r="B5" s="130"/>
      <c r="C5" s="133"/>
      <c r="D5" s="82"/>
      <c r="E5" s="82" t="s">
        <v>535</v>
      </c>
      <c r="F5" s="82" t="s">
        <v>515</v>
      </c>
      <c r="G5" s="82" t="s">
        <v>517</v>
      </c>
      <c r="H5" s="82" t="s">
        <v>516</v>
      </c>
      <c r="I5" s="82" t="s">
        <v>518</v>
      </c>
      <c r="J5" s="82" t="s">
        <v>521</v>
      </c>
      <c r="K5" s="83" t="s">
        <v>497</v>
      </c>
      <c r="L5" s="127"/>
      <c r="M5" s="127"/>
      <c r="N5" s="127"/>
    </row>
    <row r="7" spans="2:14" x14ac:dyDescent="0.4">
      <c r="B7" t="s">
        <v>543</v>
      </c>
    </row>
    <row r="8" spans="2:14" x14ac:dyDescent="0.4">
      <c r="B8" t="s">
        <v>542</v>
      </c>
    </row>
    <row r="9" spans="2:14" x14ac:dyDescent="0.4">
      <c r="B9" s="86" t="s">
        <v>537</v>
      </c>
    </row>
    <row r="10" spans="2:14" x14ac:dyDescent="0.4">
      <c r="B10" s="87" t="s">
        <v>530</v>
      </c>
    </row>
    <row r="11" spans="2:14" x14ac:dyDescent="0.4">
      <c r="B11" s="88" t="s">
        <v>522</v>
      </c>
    </row>
    <row r="12" spans="2:14" x14ac:dyDescent="0.4">
      <c r="B12" t="s">
        <v>538</v>
      </c>
      <c r="D12" t="s">
        <v>539</v>
      </c>
    </row>
    <row r="13" spans="2:14" x14ac:dyDescent="0.4">
      <c r="B13" t="s">
        <v>540</v>
      </c>
      <c r="D13" t="s">
        <v>541</v>
      </c>
      <c r="F13" t="s">
        <v>545</v>
      </c>
      <c r="G13" s="90" t="s">
        <v>548</v>
      </c>
      <c r="H13" t="s">
        <v>552</v>
      </c>
      <c r="I13" t="s">
        <v>553</v>
      </c>
      <c r="J13" s="91">
        <v>0</v>
      </c>
    </row>
    <row r="14" spans="2:14" x14ac:dyDescent="0.4">
      <c r="B14" t="s">
        <v>544</v>
      </c>
      <c r="D14" t="s">
        <v>546</v>
      </c>
      <c r="F14" s="89" t="s">
        <v>547</v>
      </c>
      <c r="G14" s="90" t="s">
        <v>548</v>
      </c>
      <c r="H14" s="89" t="s">
        <v>549</v>
      </c>
      <c r="I14" s="89" t="s">
        <v>550</v>
      </c>
      <c r="J14" s="89" t="s">
        <v>551</v>
      </c>
    </row>
    <row r="16" spans="2:14" x14ac:dyDescent="0.4">
      <c r="B16" s="89" t="s">
        <v>529</v>
      </c>
    </row>
    <row r="17" spans="2:6" x14ac:dyDescent="0.4">
      <c r="B17" t="s">
        <v>523</v>
      </c>
      <c r="E17" t="s">
        <v>524</v>
      </c>
    </row>
    <row r="18" spans="2:6" x14ac:dyDescent="0.4">
      <c r="B18" t="s">
        <v>526</v>
      </c>
      <c r="E18" t="s">
        <v>527</v>
      </c>
    </row>
    <row r="19" spans="2:6" x14ac:dyDescent="0.4">
      <c r="B19" t="s">
        <v>525</v>
      </c>
    </row>
    <row r="21" spans="2:6" x14ac:dyDescent="0.4">
      <c r="B21" t="s">
        <v>531</v>
      </c>
    </row>
    <row r="22" spans="2:6" x14ac:dyDescent="0.4">
      <c r="B22" t="s">
        <v>532</v>
      </c>
      <c r="E22" t="s">
        <v>533</v>
      </c>
      <c r="F22" t="s">
        <v>536</v>
      </c>
    </row>
    <row r="23" spans="2:6" x14ac:dyDescent="0.4">
      <c r="B23" t="s">
        <v>534</v>
      </c>
    </row>
    <row r="24" spans="2:6" x14ac:dyDescent="0.4">
      <c r="B24" s="86" t="s">
        <v>528</v>
      </c>
      <c r="F24" s="86" t="s">
        <v>555</v>
      </c>
    </row>
    <row r="27" spans="2:6" s="60" customFormat="1" x14ac:dyDescent="0.4"/>
    <row r="29" spans="2:6" x14ac:dyDescent="0.4">
      <c r="B29" t="s">
        <v>500</v>
      </c>
    </row>
    <row r="30" spans="2:6" x14ac:dyDescent="0.4">
      <c r="B30" t="s">
        <v>501</v>
      </c>
    </row>
    <row r="31" spans="2:6" x14ac:dyDescent="0.4">
      <c r="B31" t="s">
        <v>502</v>
      </c>
    </row>
    <row r="33" spans="2:9" x14ac:dyDescent="0.4">
      <c r="B33" t="s">
        <v>46</v>
      </c>
      <c r="D33" t="s">
        <v>505</v>
      </c>
      <c r="E33" t="s">
        <v>509</v>
      </c>
      <c r="F33" t="s">
        <v>508</v>
      </c>
      <c r="H33" t="s">
        <v>511</v>
      </c>
    </row>
    <row r="34" spans="2:9" x14ac:dyDescent="0.4">
      <c r="B34" s="85" t="s">
        <v>504</v>
      </c>
      <c r="D34" t="s">
        <v>503</v>
      </c>
      <c r="E34" s="84" t="s">
        <v>506</v>
      </c>
      <c r="F34" t="s">
        <v>507</v>
      </c>
      <c r="G34" s="85" t="s">
        <v>512</v>
      </c>
      <c r="H34" t="s">
        <v>510</v>
      </c>
    </row>
    <row r="36" spans="2:9" x14ac:dyDescent="0.4">
      <c r="B36" t="s">
        <v>498</v>
      </c>
      <c r="C36" s="2"/>
      <c r="D36" s="2"/>
      <c r="E36" s="2"/>
      <c r="F36" s="2"/>
      <c r="G36" s="2"/>
      <c r="H36" s="2"/>
      <c r="I36" s="2"/>
    </row>
    <row r="37" spans="2:9" x14ac:dyDescent="0.4">
      <c r="B37" t="s">
        <v>499</v>
      </c>
      <c r="C37" s="14"/>
      <c r="D37" s="14"/>
      <c r="E37" s="14"/>
      <c r="F37" s="14"/>
      <c r="G37" s="14"/>
      <c r="H37" s="14"/>
      <c r="I37" s="14"/>
    </row>
  </sheetData>
  <mergeCells count="5">
    <mergeCell ref="N2:N5"/>
    <mergeCell ref="B2:B5"/>
    <mergeCell ref="C2:C5"/>
    <mergeCell ref="L2:L5"/>
    <mergeCell ref="M2:M5"/>
  </mergeCells>
  <phoneticPr fontId="18"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ED737-41ED-4779-9A1F-F8280840E2E0}">
  <dimension ref="B7:J15"/>
  <sheetViews>
    <sheetView workbookViewId="0">
      <selection activeCell="B16" sqref="B16"/>
    </sheetView>
  </sheetViews>
  <sheetFormatPr defaultRowHeight="17" x14ac:dyDescent="0.4"/>
  <sheetData>
    <row r="7" spans="2:10" x14ac:dyDescent="0.4">
      <c r="B7" t="s">
        <v>554</v>
      </c>
    </row>
    <row r="14" spans="2:10" x14ac:dyDescent="0.4">
      <c r="B14" t="s">
        <v>612</v>
      </c>
    </row>
    <row r="15" spans="2:10" x14ac:dyDescent="0.4">
      <c r="B15" t="s">
        <v>611</v>
      </c>
      <c r="I15" t="s">
        <v>613</v>
      </c>
      <c r="J15" t="s">
        <v>614</v>
      </c>
    </row>
  </sheetData>
  <phoneticPr fontId="18"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563D4-8CA5-48EE-A33F-7A86D3881819}">
  <dimension ref="B1:D24"/>
  <sheetViews>
    <sheetView topLeftCell="A9" zoomScale="110" zoomScaleNormal="110" workbookViewId="0">
      <selection activeCell="C25" sqref="C25"/>
    </sheetView>
  </sheetViews>
  <sheetFormatPr defaultRowHeight="17" x14ac:dyDescent="0.4"/>
  <sheetData>
    <row r="1" spans="2:3" x14ac:dyDescent="0.4">
      <c r="B1" s="49" t="s">
        <v>558</v>
      </c>
    </row>
    <row r="2" spans="2:3" x14ac:dyDescent="0.4">
      <c r="B2" t="s">
        <v>556</v>
      </c>
    </row>
    <row r="3" spans="2:3" x14ac:dyDescent="0.4">
      <c r="B3" t="s">
        <v>557</v>
      </c>
    </row>
    <row r="5" spans="2:3" x14ac:dyDescent="0.4">
      <c r="B5" t="s">
        <v>559</v>
      </c>
    </row>
    <row r="6" spans="2:3" x14ac:dyDescent="0.4">
      <c r="B6" t="s">
        <v>560</v>
      </c>
    </row>
    <row r="7" spans="2:3" x14ac:dyDescent="0.4">
      <c r="B7" t="s">
        <v>561</v>
      </c>
    </row>
    <row r="8" spans="2:3" x14ac:dyDescent="0.4">
      <c r="B8" t="s">
        <v>562</v>
      </c>
    </row>
    <row r="11" spans="2:3" x14ac:dyDescent="0.4">
      <c r="B11" t="s">
        <v>564</v>
      </c>
      <c r="C11" s="2" t="s">
        <v>563</v>
      </c>
    </row>
    <row r="12" spans="2:3" x14ac:dyDescent="0.4">
      <c r="B12" t="s">
        <v>565</v>
      </c>
      <c r="C12" s="2" t="s">
        <v>566</v>
      </c>
    </row>
    <row r="13" spans="2:3" x14ac:dyDescent="0.4">
      <c r="B13" t="s">
        <v>567</v>
      </c>
      <c r="C13" s="2" t="s">
        <v>568</v>
      </c>
    </row>
    <row r="14" spans="2:3" x14ac:dyDescent="0.4">
      <c r="B14" t="s">
        <v>569</v>
      </c>
      <c r="C14" s="2">
        <v>32</v>
      </c>
    </row>
    <row r="16" spans="2:3" x14ac:dyDescent="0.4">
      <c r="B16" t="s">
        <v>570</v>
      </c>
      <c r="C16" s="14" t="s">
        <v>571</v>
      </c>
    </row>
    <row r="18" spans="2:4" x14ac:dyDescent="0.4">
      <c r="B18" t="s">
        <v>573</v>
      </c>
      <c r="C18" t="s">
        <v>572</v>
      </c>
    </row>
    <row r="19" spans="2:4" x14ac:dyDescent="0.4">
      <c r="C19" t="s">
        <v>574</v>
      </c>
    </row>
    <row r="20" spans="2:4" x14ac:dyDescent="0.4">
      <c r="C20" t="s">
        <v>575</v>
      </c>
    </row>
    <row r="21" spans="2:4" x14ac:dyDescent="0.4">
      <c r="C21" t="s">
        <v>576</v>
      </c>
    </row>
    <row r="23" spans="2:4" x14ac:dyDescent="0.4">
      <c r="B23" t="s">
        <v>577</v>
      </c>
      <c r="D23" t="s">
        <v>578</v>
      </c>
    </row>
    <row r="24" spans="2:4" x14ac:dyDescent="0.4">
      <c r="C24" t="s">
        <v>579</v>
      </c>
    </row>
  </sheetData>
  <phoneticPr fontId="18"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FDD98-D6D2-4CF0-84ED-2D755675E6BD}">
  <dimension ref="B19:M41"/>
  <sheetViews>
    <sheetView topLeftCell="B9" workbookViewId="0">
      <selection activeCell="I24" sqref="I24"/>
    </sheetView>
  </sheetViews>
  <sheetFormatPr defaultRowHeight="17" x14ac:dyDescent="0.4"/>
  <sheetData>
    <row r="19" spans="2:12" x14ac:dyDescent="0.4">
      <c r="B19" t="s">
        <v>580</v>
      </c>
      <c r="E19" t="s">
        <v>581</v>
      </c>
      <c r="L19" t="s">
        <v>582</v>
      </c>
    </row>
    <row r="21" spans="2:12" x14ac:dyDescent="0.4">
      <c r="B21" t="s">
        <v>583</v>
      </c>
    </row>
    <row r="22" spans="2:12" x14ac:dyDescent="0.4">
      <c r="B22" t="s">
        <v>584</v>
      </c>
      <c r="E22" t="s">
        <v>589</v>
      </c>
    </row>
    <row r="23" spans="2:12" x14ac:dyDescent="0.4">
      <c r="B23" t="s">
        <v>585</v>
      </c>
      <c r="E23">
        <v>0</v>
      </c>
    </row>
    <row r="24" spans="2:12" x14ac:dyDescent="0.4">
      <c r="B24" t="s">
        <v>586</v>
      </c>
      <c r="E24">
        <v>0</v>
      </c>
    </row>
    <row r="25" spans="2:12" x14ac:dyDescent="0.4">
      <c r="B25" t="s">
        <v>587</v>
      </c>
      <c r="E25" t="s">
        <v>590</v>
      </c>
    </row>
    <row r="26" spans="2:12" x14ac:dyDescent="0.4">
      <c r="B26" t="s">
        <v>588</v>
      </c>
    </row>
    <row r="28" spans="2:12" x14ac:dyDescent="0.4">
      <c r="B28" t="s">
        <v>591</v>
      </c>
      <c r="G28" t="s">
        <v>604</v>
      </c>
    </row>
    <row r="29" spans="2:12" x14ac:dyDescent="0.4">
      <c r="B29" s="49" t="s">
        <v>605</v>
      </c>
      <c r="G29" s="49"/>
    </row>
    <row r="31" spans="2:12" x14ac:dyDescent="0.4">
      <c r="B31" t="s">
        <v>601</v>
      </c>
      <c r="G31" t="s">
        <v>602</v>
      </c>
      <c r="J31">
        <v>55</v>
      </c>
    </row>
    <row r="33" spans="2:13" x14ac:dyDescent="0.4">
      <c r="B33" t="s">
        <v>603</v>
      </c>
      <c r="G33" t="s">
        <v>592</v>
      </c>
      <c r="M33" t="s">
        <v>593</v>
      </c>
    </row>
    <row r="34" spans="2:13" x14ac:dyDescent="0.4">
      <c r="B34" s="49" t="s">
        <v>606</v>
      </c>
      <c r="G34" s="49" t="s">
        <v>595</v>
      </c>
      <c r="M34" t="s">
        <v>594</v>
      </c>
    </row>
    <row r="35" spans="2:13" x14ac:dyDescent="0.4">
      <c r="G35" t="s">
        <v>596</v>
      </c>
    </row>
    <row r="36" spans="2:13" x14ac:dyDescent="0.4">
      <c r="G36" t="s">
        <v>597</v>
      </c>
    </row>
    <row r="37" spans="2:13" x14ac:dyDescent="0.4">
      <c r="G37" t="s">
        <v>598</v>
      </c>
      <c r="I37" t="s">
        <v>599</v>
      </c>
      <c r="J37" s="49" t="s">
        <v>600</v>
      </c>
    </row>
    <row r="39" spans="2:13" x14ac:dyDescent="0.4">
      <c r="B39" t="s">
        <v>607</v>
      </c>
      <c r="G39" t="s">
        <v>608</v>
      </c>
    </row>
    <row r="41" spans="2:13" x14ac:dyDescent="0.4">
      <c r="B41" t="s">
        <v>609</v>
      </c>
      <c r="G41" t="s">
        <v>610</v>
      </c>
    </row>
  </sheetData>
  <phoneticPr fontId="18"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85FB9-7374-400C-B2BE-2B473D623244}">
  <dimension ref="A1:K46"/>
  <sheetViews>
    <sheetView topLeftCell="A9" zoomScaleNormal="100" workbookViewId="0">
      <selection activeCell="D6" sqref="D6"/>
    </sheetView>
  </sheetViews>
  <sheetFormatPr defaultRowHeight="17" x14ac:dyDescent="0.4"/>
  <cols>
    <col min="1" max="1" width="12.26953125" bestFit="1" customWidth="1"/>
    <col min="2" max="2" width="37.453125" bestFit="1" customWidth="1"/>
    <col min="3" max="3" width="34.90625" style="4" customWidth="1"/>
    <col min="4" max="4" width="35.453125" customWidth="1"/>
    <col min="6" max="6" width="25.7265625" bestFit="1" customWidth="1"/>
  </cols>
  <sheetData>
    <row r="1" spans="1:11" x14ac:dyDescent="0.4">
      <c r="A1" s="17" t="s">
        <v>0</v>
      </c>
      <c r="B1" s="7" t="s">
        <v>55</v>
      </c>
      <c r="C1" s="10" t="s">
        <v>61</v>
      </c>
      <c r="D1" s="10" t="s">
        <v>75</v>
      </c>
    </row>
    <row r="2" spans="1:11" x14ac:dyDescent="0.4">
      <c r="A2" s="17" t="s">
        <v>261</v>
      </c>
      <c r="B2" s="1" t="s">
        <v>16</v>
      </c>
      <c r="C2" s="4" t="s">
        <v>57</v>
      </c>
    </row>
    <row r="3" spans="1:11" x14ac:dyDescent="0.4">
      <c r="A3" s="17" t="s">
        <v>264</v>
      </c>
      <c r="B3" s="1" t="s">
        <v>17</v>
      </c>
      <c r="C3" s="4" t="s">
        <v>51</v>
      </c>
      <c r="D3" t="s">
        <v>83</v>
      </c>
    </row>
    <row r="4" spans="1:11" x14ac:dyDescent="0.4">
      <c r="A4" s="17" t="s">
        <v>261</v>
      </c>
      <c r="B4" s="1" t="s">
        <v>18</v>
      </c>
      <c r="C4" s="4" t="s">
        <v>60</v>
      </c>
    </row>
    <row r="5" spans="1:11" x14ac:dyDescent="0.4">
      <c r="A5" s="17" t="s">
        <v>261</v>
      </c>
      <c r="B5" s="1" t="s">
        <v>19</v>
      </c>
      <c r="C5" s="4" t="s">
        <v>84</v>
      </c>
      <c r="D5" t="s">
        <v>85</v>
      </c>
    </row>
    <row r="6" spans="1:11" ht="68" x14ac:dyDescent="0.4">
      <c r="A6" s="17" t="s">
        <v>615</v>
      </c>
      <c r="B6" s="1" t="s">
        <v>20</v>
      </c>
      <c r="C6" s="4" t="s">
        <v>92</v>
      </c>
      <c r="D6" s="4" t="s">
        <v>616</v>
      </c>
      <c r="E6">
        <v>42</v>
      </c>
      <c r="F6" s="92" t="str">
        <f>HEX2BIN(A6)</f>
        <v>101010</v>
      </c>
    </row>
    <row r="7" spans="1:11" ht="19.5" x14ac:dyDescent="0.4">
      <c r="A7" s="17" t="s">
        <v>261</v>
      </c>
      <c r="B7" s="1" t="s">
        <v>21</v>
      </c>
      <c r="C7" s="4" t="s">
        <v>87</v>
      </c>
      <c r="D7" s="4" t="s">
        <v>63</v>
      </c>
      <c r="F7" s="92" t="str">
        <f t="shared" ref="F7:F12" si="0">HEX2BIN(A7)</f>
        <v>0</v>
      </c>
    </row>
    <row r="8" spans="1:11" ht="68" x14ac:dyDescent="0.4">
      <c r="A8" s="17" t="s">
        <v>617</v>
      </c>
      <c r="B8" s="1" t="s">
        <v>22</v>
      </c>
      <c r="C8" s="4" t="s">
        <v>93</v>
      </c>
      <c r="D8" s="4" t="s">
        <v>620</v>
      </c>
      <c r="E8">
        <v>315</v>
      </c>
      <c r="F8" s="92" t="str">
        <f t="shared" si="0"/>
        <v>111011</v>
      </c>
    </row>
    <row r="9" spans="1:11" ht="19.5" x14ac:dyDescent="0.4">
      <c r="A9" s="17" t="s">
        <v>618</v>
      </c>
      <c r="B9" s="1" t="s">
        <v>23</v>
      </c>
      <c r="C9" s="4" t="s">
        <v>86</v>
      </c>
      <c r="D9" s="4" t="s">
        <v>619</v>
      </c>
      <c r="F9" s="92" t="str">
        <f t="shared" si="0"/>
        <v>1000000</v>
      </c>
    </row>
    <row r="10" spans="1:11" ht="19.5" x14ac:dyDescent="0.4">
      <c r="A10" s="17" t="s">
        <v>261</v>
      </c>
      <c r="B10" s="1" t="s">
        <v>24</v>
      </c>
      <c r="D10" s="4"/>
      <c r="F10" s="92" t="str">
        <f t="shared" si="0"/>
        <v>0</v>
      </c>
    </row>
    <row r="11" spans="1:11" ht="34" x14ac:dyDescent="0.4">
      <c r="A11" s="17" t="s">
        <v>621</v>
      </c>
      <c r="B11" s="1" t="s">
        <v>25</v>
      </c>
      <c r="C11" s="4" t="s">
        <v>91</v>
      </c>
      <c r="D11" s="4" t="s">
        <v>622</v>
      </c>
      <c r="F11" s="92" t="str">
        <f t="shared" si="0"/>
        <v>11011111</v>
      </c>
    </row>
    <row r="12" spans="1:11" ht="19.5" x14ac:dyDescent="0.4">
      <c r="A12" s="17" t="s">
        <v>270</v>
      </c>
      <c r="B12" s="1" t="s">
        <v>26</v>
      </c>
      <c r="F12" s="92" t="str">
        <f t="shared" si="0"/>
        <v>111</v>
      </c>
      <c r="G12" t="s">
        <v>646</v>
      </c>
      <c r="H12">
        <v>5785</v>
      </c>
      <c r="I12">
        <f>H12-31.5</f>
        <v>5753.5</v>
      </c>
      <c r="J12">
        <f>I12/42</f>
        <v>136.98809523809524</v>
      </c>
    </row>
    <row r="13" spans="1:11" ht="20" x14ac:dyDescent="0.4">
      <c r="A13" s="18" t="s">
        <v>307</v>
      </c>
      <c r="B13" s="8" t="s">
        <v>27</v>
      </c>
      <c r="C13" s="12">
        <f>HEX2DEC(A13)</f>
        <v>118</v>
      </c>
      <c r="D13" s="9" t="s">
        <v>53</v>
      </c>
      <c r="E13" s="5" t="s">
        <v>52</v>
      </c>
      <c r="F13" s="5" t="s">
        <v>627</v>
      </c>
      <c r="G13" s="14">
        <f>($E$6*C13+$E$8/10)/1000</f>
        <v>4.9874999999999998</v>
      </c>
      <c r="H13">
        <v>5.7850000000000001</v>
      </c>
      <c r="I13">
        <f>($E$6*C13)/1000</f>
        <v>4.9560000000000004</v>
      </c>
      <c r="J13">
        <f>H13-I13</f>
        <v>0.82899999999999974</v>
      </c>
      <c r="K13">
        <f>J13*10000</f>
        <v>8289.9999999999982</v>
      </c>
    </row>
    <row r="14" spans="1:11" x14ac:dyDescent="0.4">
      <c r="A14" s="2">
        <v>82</v>
      </c>
      <c r="B14" s="1" t="s">
        <v>28</v>
      </c>
      <c r="C14" s="19">
        <f t="shared" ref="C14:C25" si="1">HEX2DEC(A14)</f>
        <v>130</v>
      </c>
      <c r="D14" s="2">
        <f>($E$6*C14+$E$8/10)/1000</f>
        <v>5.4915000000000003</v>
      </c>
      <c r="G14" s="14">
        <v>5.4915000000000003</v>
      </c>
    </row>
    <row r="15" spans="1:11" x14ac:dyDescent="0.4">
      <c r="A15" s="17" t="s">
        <v>623</v>
      </c>
      <c r="B15" s="1" t="s">
        <v>29</v>
      </c>
      <c r="C15" s="19">
        <f t="shared" si="1"/>
        <v>107</v>
      </c>
      <c r="D15" s="2">
        <f t="shared" ref="D15:D25" si="2">($E$6*C15+$E$8/10)/1000</f>
        <v>4.5255000000000001</v>
      </c>
      <c r="G15" s="14">
        <v>4.5255000000000001</v>
      </c>
    </row>
    <row r="16" spans="1:11" x14ac:dyDescent="0.4">
      <c r="A16" s="17" t="s">
        <v>130</v>
      </c>
      <c r="B16" s="1" t="s">
        <v>30</v>
      </c>
      <c r="C16" s="19">
        <f t="shared" si="1"/>
        <v>255</v>
      </c>
      <c r="D16" s="2">
        <f t="shared" si="2"/>
        <v>10.7415</v>
      </c>
      <c r="G16" s="14">
        <v>10.7415</v>
      </c>
    </row>
    <row r="17" spans="1:7" x14ac:dyDescent="0.4">
      <c r="A17" s="17" t="s">
        <v>261</v>
      </c>
      <c r="B17" s="1" t="s">
        <v>31</v>
      </c>
      <c r="C17" s="19">
        <f t="shared" si="1"/>
        <v>0</v>
      </c>
      <c r="D17" s="2">
        <f t="shared" si="2"/>
        <v>3.15E-2</v>
      </c>
      <c r="G17" s="14">
        <v>3.15E-2</v>
      </c>
    </row>
    <row r="18" spans="1:7" x14ac:dyDescent="0.4">
      <c r="A18" s="24" t="s">
        <v>624</v>
      </c>
      <c r="B18" s="25" t="s">
        <v>32</v>
      </c>
      <c r="C18" s="26">
        <f t="shared" si="1"/>
        <v>131</v>
      </c>
      <c r="D18" s="2">
        <f t="shared" si="2"/>
        <v>5.5335000000000001</v>
      </c>
      <c r="G18" s="14">
        <v>5.5335000000000001</v>
      </c>
    </row>
    <row r="19" spans="1:7" x14ac:dyDescent="0.4">
      <c r="A19" s="24" t="s">
        <v>624</v>
      </c>
      <c r="B19" s="25" t="s">
        <v>33</v>
      </c>
      <c r="C19" s="26">
        <f t="shared" si="1"/>
        <v>131</v>
      </c>
      <c r="D19" s="2">
        <f t="shared" si="2"/>
        <v>5.5335000000000001</v>
      </c>
      <c r="G19" s="14">
        <v>5.5335000000000001</v>
      </c>
    </row>
    <row r="20" spans="1:7" x14ac:dyDescent="0.4">
      <c r="A20" s="17" t="s">
        <v>624</v>
      </c>
      <c r="B20" s="1" t="s">
        <v>34</v>
      </c>
      <c r="C20" s="19">
        <f t="shared" si="1"/>
        <v>131</v>
      </c>
      <c r="D20" s="2">
        <f t="shared" si="2"/>
        <v>5.5335000000000001</v>
      </c>
      <c r="G20" s="14">
        <v>5.5335000000000001</v>
      </c>
    </row>
    <row r="21" spans="1:7" x14ac:dyDescent="0.4">
      <c r="A21" s="20" t="s">
        <v>626</v>
      </c>
      <c r="B21" s="21" t="s">
        <v>35</v>
      </c>
      <c r="C21" s="22">
        <f t="shared" si="1"/>
        <v>106</v>
      </c>
      <c r="D21" s="2">
        <f t="shared" si="2"/>
        <v>4.4835000000000003</v>
      </c>
      <c r="G21" s="14">
        <v>4.4835000000000003</v>
      </c>
    </row>
    <row r="22" spans="1:7" x14ac:dyDescent="0.4">
      <c r="A22" s="20" t="s">
        <v>626</v>
      </c>
      <c r="B22" s="21" t="s">
        <v>36</v>
      </c>
      <c r="C22" s="22">
        <f t="shared" si="1"/>
        <v>106</v>
      </c>
      <c r="D22" s="2">
        <f t="shared" si="2"/>
        <v>4.4835000000000003</v>
      </c>
      <c r="G22" s="14">
        <v>4.4835000000000003</v>
      </c>
    </row>
    <row r="23" spans="1:7" x14ac:dyDescent="0.4">
      <c r="A23" s="17" t="s">
        <v>626</v>
      </c>
      <c r="B23" s="1" t="s">
        <v>37</v>
      </c>
      <c r="C23" s="19">
        <f t="shared" si="1"/>
        <v>106</v>
      </c>
      <c r="D23" s="2">
        <f t="shared" si="2"/>
        <v>4.4835000000000003</v>
      </c>
      <c r="G23" s="14">
        <v>4.4835000000000003</v>
      </c>
    </row>
    <row r="24" spans="1:7" x14ac:dyDescent="0.4">
      <c r="A24" s="17" t="s">
        <v>258</v>
      </c>
      <c r="B24" s="1" t="s">
        <v>38</v>
      </c>
      <c r="C24" s="19">
        <f t="shared" si="1"/>
        <v>1</v>
      </c>
      <c r="D24" s="2">
        <f t="shared" si="2"/>
        <v>7.3499999999999996E-2</v>
      </c>
      <c r="G24" s="14">
        <v>7.3499999999999996E-2</v>
      </c>
    </row>
    <row r="25" spans="1:7" x14ac:dyDescent="0.4">
      <c r="A25" s="17" t="s">
        <v>258</v>
      </c>
      <c r="B25" s="1" t="s">
        <v>39</v>
      </c>
      <c r="C25" s="19">
        <f t="shared" si="1"/>
        <v>1</v>
      </c>
      <c r="D25" s="2">
        <f t="shared" si="2"/>
        <v>7.3499999999999996E-2</v>
      </c>
      <c r="G25" s="14">
        <v>7.3499999999999996E-2</v>
      </c>
    </row>
    <row r="26" spans="1:7" x14ac:dyDescent="0.4">
      <c r="A26" s="17" t="s">
        <v>261</v>
      </c>
      <c r="B26" s="1" t="s">
        <v>40</v>
      </c>
    </row>
    <row r="27" spans="1:7" x14ac:dyDescent="0.4">
      <c r="A27" s="17" t="s">
        <v>261</v>
      </c>
      <c r="B27" s="1" t="s">
        <v>40</v>
      </c>
    </row>
    <row r="28" spans="1:7" x14ac:dyDescent="0.4">
      <c r="A28" s="17" t="s">
        <v>261</v>
      </c>
      <c r="B28" s="1" t="s">
        <v>41</v>
      </c>
    </row>
    <row r="29" spans="1:7" x14ac:dyDescent="0.4">
      <c r="A29" s="17" t="s">
        <v>224</v>
      </c>
      <c r="B29" s="1" t="s">
        <v>42</v>
      </c>
    </row>
    <row r="30" spans="1:7" x14ac:dyDescent="0.4">
      <c r="A30" s="17" t="s">
        <v>243</v>
      </c>
      <c r="B30" s="1" t="s">
        <v>43</v>
      </c>
    </row>
    <row r="31" spans="1:7" x14ac:dyDescent="0.4">
      <c r="A31" s="1" t="s">
        <v>44</v>
      </c>
    </row>
    <row r="33" spans="2:4" x14ac:dyDescent="0.4">
      <c r="B33" s="97"/>
      <c r="C33" s="98" t="s">
        <v>644</v>
      </c>
      <c r="D33" s="97" t="s">
        <v>645</v>
      </c>
    </row>
    <row r="34" spans="2:4" x14ac:dyDescent="0.4">
      <c r="B34" s="94" t="s">
        <v>27</v>
      </c>
      <c r="C34" s="99">
        <v>4.9874999999999998</v>
      </c>
      <c r="D34" s="100">
        <v>5.0949999999999998</v>
      </c>
    </row>
    <row r="35" spans="2:4" x14ac:dyDescent="0.4">
      <c r="B35" s="94" t="s">
        <v>28</v>
      </c>
      <c r="C35" s="99">
        <v>5.4915000000000003</v>
      </c>
      <c r="D35" s="100">
        <v>5.2329999999999997</v>
      </c>
    </row>
    <row r="36" spans="2:4" x14ac:dyDescent="0.4">
      <c r="B36" s="94" t="s">
        <v>29</v>
      </c>
      <c r="C36" s="99">
        <v>4.5255000000000001</v>
      </c>
      <c r="D36" s="100">
        <v>4.9109999999999996</v>
      </c>
    </row>
    <row r="37" spans="2:4" x14ac:dyDescent="0.4">
      <c r="B37" s="93" t="s">
        <v>30</v>
      </c>
      <c r="C37" s="101">
        <v>10.7415</v>
      </c>
      <c r="D37" s="102">
        <v>11.811</v>
      </c>
    </row>
    <row r="38" spans="2:4" x14ac:dyDescent="0.4">
      <c r="B38" s="93" t="s">
        <v>31</v>
      </c>
      <c r="C38" s="101">
        <v>3.15E-2</v>
      </c>
      <c r="D38" s="102">
        <v>8.1000000000000003E-2</v>
      </c>
    </row>
    <row r="39" spans="2:4" x14ac:dyDescent="0.4">
      <c r="B39" s="95" t="s">
        <v>32</v>
      </c>
      <c r="C39" s="103">
        <v>5.5335000000000001</v>
      </c>
      <c r="D39" s="104">
        <v>5.6470000000000002</v>
      </c>
    </row>
    <row r="40" spans="2:4" x14ac:dyDescent="0.4">
      <c r="B40" s="95" t="s">
        <v>33</v>
      </c>
      <c r="C40" s="103">
        <v>5.5335000000000001</v>
      </c>
      <c r="D40" s="104">
        <v>5.601</v>
      </c>
    </row>
    <row r="41" spans="2:4" x14ac:dyDescent="0.4">
      <c r="B41" s="95" t="s">
        <v>34</v>
      </c>
      <c r="C41" s="103">
        <v>5.5335000000000001</v>
      </c>
      <c r="D41" s="104">
        <v>5.2789999999999999</v>
      </c>
    </row>
    <row r="42" spans="2:4" x14ac:dyDescent="0.4">
      <c r="B42" s="96" t="s">
        <v>35</v>
      </c>
      <c r="C42" s="105">
        <v>4.4835000000000003</v>
      </c>
      <c r="D42" s="106">
        <v>4.4969999999999999</v>
      </c>
    </row>
    <row r="43" spans="2:4" x14ac:dyDescent="0.4">
      <c r="B43" s="96" t="s">
        <v>36</v>
      </c>
      <c r="C43" s="105">
        <v>4.4835000000000003</v>
      </c>
      <c r="D43" s="106">
        <v>4.5430000000000001</v>
      </c>
    </row>
    <row r="44" spans="2:4" x14ac:dyDescent="0.4">
      <c r="B44" s="96" t="s">
        <v>37</v>
      </c>
      <c r="C44" s="105">
        <v>4.4835000000000003</v>
      </c>
      <c r="D44" s="106">
        <v>4.8650000000000002</v>
      </c>
    </row>
    <row r="45" spans="2:4" x14ac:dyDescent="0.4">
      <c r="B45" s="93" t="s">
        <v>38</v>
      </c>
      <c r="C45" s="101">
        <v>7.3499999999999996E-2</v>
      </c>
      <c r="D45" s="102">
        <v>0.127</v>
      </c>
    </row>
    <row r="46" spans="2:4" x14ac:dyDescent="0.4">
      <c r="B46" s="93" t="s">
        <v>39</v>
      </c>
      <c r="C46" s="101">
        <v>7.3499999999999996E-2</v>
      </c>
      <c r="D46" s="102">
        <v>0.127</v>
      </c>
    </row>
  </sheetData>
  <phoneticPr fontId="18" type="noConversion"/>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68C5E-907D-4206-AE7C-93C57FB0C06B}">
  <dimension ref="A1:J31"/>
  <sheetViews>
    <sheetView zoomScale="90" zoomScaleNormal="90" workbookViewId="0">
      <selection activeCell="E12" sqref="E12"/>
    </sheetView>
  </sheetViews>
  <sheetFormatPr defaultRowHeight="17" x14ac:dyDescent="0.4"/>
  <cols>
    <col min="1" max="1" width="12.26953125" bestFit="1" customWidth="1"/>
    <col min="2" max="2" width="37.453125" bestFit="1" customWidth="1"/>
    <col min="3" max="3" width="34.90625" style="4" customWidth="1"/>
    <col min="4" max="4" width="35.453125" customWidth="1"/>
    <col min="6" max="6" width="25.7265625" bestFit="1" customWidth="1"/>
  </cols>
  <sheetData>
    <row r="1" spans="1:10" x14ac:dyDescent="0.4">
      <c r="A1" s="17" t="s">
        <v>0</v>
      </c>
      <c r="B1" s="7" t="s">
        <v>55</v>
      </c>
      <c r="C1" s="10" t="s">
        <v>61</v>
      </c>
      <c r="D1" s="10" t="s">
        <v>75</v>
      </c>
    </row>
    <row r="2" spans="1:10" x14ac:dyDescent="0.4">
      <c r="A2" s="17" t="s">
        <v>261</v>
      </c>
      <c r="B2" s="1" t="s">
        <v>16</v>
      </c>
      <c r="C2" s="4" t="s">
        <v>57</v>
      </c>
    </row>
    <row r="3" spans="1:10" x14ac:dyDescent="0.4">
      <c r="A3" s="17" t="s">
        <v>264</v>
      </c>
      <c r="B3" s="1" t="s">
        <v>17</v>
      </c>
      <c r="C3" s="4" t="s">
        <v>51</v>
      </c>
      <c r="D3" t="s">
        <v>83</v>
      </c>
    </row>
    <row r="4" spans="1:10" x14ac:dyDescent="0.4">
      <c r="A4" s="17" t="s">
        <v>261</v>
      </c>
      <c r="B4" s="1" t="s">
        <v>18</v>
      </c>
      <c r="C4" s="4" t="s">
        <v>60</v>
      </c>
    </row>
    <row r="5" spans="1:10" x14ac:dyDescent="0.4">
      <c r="A5" s="17" t="s">
        <v>261</v>
      </c>
      <c r="B5" s="1" t="s">
        <v>19</v>
      </c>
      <c r="C5" s="4" t="s">
        <v>84</v>
      </c>
      <c r="D5" t="s">
        <v>85</v>
      </c>
    </row>
    <row r="6" spans="1:10" ht="68" x14ac:dyDescent="0.4">
      <c r="A6" s="17" t="s">
        <v>628</v>
      </c>
      <c r="B6" s="1" t="s">
        <v>20</v>
      </c>
      <c r="C6" s="4" t="s">
        <v>92</v>
      </c>
      <c r="D6" s="4" t="s">
        <v>640</v>
      </c>
      <c r="E6">
        <v>46</v>
      </c>
      <c r="F6" s="92" t="str">
        <f>HEX2BIN(A6)</f>
        <v>101110</v>
      </c>
    </row>
    <row r="7" spans="1:10" ht="19.5" x14ac:dyDescent="0.4">
      <c r="A7" s="17" t="s">
        <v>261</v>
      </c>
      <c r="B7" s="1" t="s">
        <v>21</v>
      </c>
      <c r="C7" s="4" t="s">
        <v>87</v>
      </c>
      <c r="D7" s="4" t="s">
        <v>63</v>
      </c>
      <c r="F7" s="92" t="str">
        <f t="shared" ref="F7:F12" si="0">HEX2BIN(A7)</f>
        <v>0</v>
      </c>
    </row>
    <row r="8" spans="1:10" ht="68" x14ac:dyDescent="0.4">
      <c r="A8" s="17" t="s">
        <v>629</v>
      </c>
      <c r="B8" s="1" t="s">
        <v>22</v>
      </c>
      <c r="C8" s="4" t="s">
        <v>93</v>
      </c>
      <c r="D8" s="4" t="s">
        <v>642</v>
      </c>
      <c r="E8">
        <v>81</v>
      </c>
      <c r="F8" s="92" t="str">
        <f t="shared" si="0"/>
        <v>1010001</v>
      </c>
    </row>
    <row r="9" spans="1:10" ht="19.5" x14ac:dyDescent="0.4">
      <c r="A9" s="17" t="s">
        <v>630</v>
      </c>
      <c r="B9" s="1" t="s">
        <v>23</v>
      </c>
      <c r="C9" s="4" t="s">
        <v>86</v>
      </c>
      <c r="D9" s="4" t="s">
        <v>641</v>
      </c>
      <c r="F9" s="92" t="str">
        <f t="shared" si="0"/>
        <v>0</v>
      </c>
    </row>
    <row r="10" spans="1:10" ht="19.5" x14ac:dyDescent="0.4">
      <c r="A10" s="17" t="s">
        <v>261</v>
      </c>
      <c r="B10" s="1" t="s">
        <v>24</v>
      </c>
      <c r="D10" s="4"/>
      <c r="F10" s="92" t="str">
        <f t="shared" si="0"/>
        <v>0</v>
      </c>
    </row>
    <row r="11" spans="1:10" ht="34" x14ac:dyDescent="0.4">
      <c r="A11" s="17" t="s">
        <v>631</v>
      </c>
      <c r="B11" s="1" t="s">
        <v>25</v>
      </c>
      <c r="C11" s="4" t="s">
        <v>91</v>
      </c>
      <c r="D11" s="4" t="s">
        <v>643</v>
      </c>
      <c r="F11" s="92" t="str">
        <f t="shared" si="0"/>
        <v>11010000</v>
      </c>
    </row>
    <row r="12" spans="1:10" ht="19.5" x14ac:dyDescent="0.4">
      <c r="A12" s="17" t="s">
        <v>270</v>
      </c>
      <c r="B12" s="1" t="s">
        <v>26</v>
      </c>
      <c r="F12" s="92" t="str">
        <f t="shared" si="0"/>
        <v>111</v>
      </c>
      <c r="G12" t="s">
        <v>647</v>
      </c>
      <c r="H12">
        <v>5785</v>
      </c>
      <c r="I12">
        <f>H12-81</f>
        <v>5704</v>
      </c>
      <c r="J12">
        <f>I12/46</f>
        <v>124</v>
      </c>
    </row>
    <row r="13" spans="1:10" ht="20" x14ac:dyDescent="0.4">
      <c r="A13" s="18" t="s">
        <v>632</v>
      </c>
      <c r="B13" s="8" t="s">
        <v>27</v>
      </c>
      <c r="C13" s="12">
        <f>HEX2DEC(A13)</f>
        <v>109</v>
      </c>
      <c r="D13" s="9" t="s">
        <v>53</v>
      </c>
      <c r="E13" s="5" t="s">
        <v>52</v>
      </c>
      <c r="F13" s="5" t="s">
        <v>627</v>
      </c>
      <c r="G13" s="14">
        <f>($E$6*C13+$E$8/1)/1000</f>
        <v>5.0949999999999998</v>
      </c>
    </row>
    <row r="14" spans="1:10" x14ac:dyDescent="0.4">
      <c r="A14" s="2">
        <v>70</v>
      </c>
      <c r="B14" s="1" t="s">
        <v>28</v>
      </c>
      <c r="C14" s="19">
        <f t="shared" ref="C14:C25" si="1">HEX2DEC(A14)</f>
        <v>112</v>
      </c>
      <c r="D14" s="2">
        <f>($E$6*C14+$E$8/1)/1000</f>
        <v>5.2329999999999997</v>
      </c>
      <c r="G14" s="14">
        <v>5.2329999999999997</v>
      </c>
    </row>
    <row r="15" spans="1:10" x14ac:dyDescent="0.4">
      <c r="A15" s="17" t="s">
        <v>633</v>
      </c>
      <c r="B15" s="1" t="s">
        <v>29</v>
      </c>
      <c r="C15" s="19">
        <f t="shared" si="1"/>
        <v>105</v>
      </c>
      <c r="D15" s="2">
        <f t="shared" ref="D15:D25" si="2">($E$6*C15+$E$8/1)/1000</f>
        <v>4.9109999999999996</v>
      </c>
      <c r="G15" s="14">
        <v>4.9109999999999996</v>
      </c>
    </row>
    <row r="16" spans="1:10" x14ac:dyDescent="0.4">
      <c r="A16" s="17" t="s">
        <v>130</v>
      </c>
      <c r="B16" s="1" t="s">
        <v>30</v>
      </c>
      <c r="C16" s="19">
        <f t="shared" si="1"/>
        <v>255</v>
      </c>
      <c r="D16" s="2">
        <f t="shared" si="2"/>
        <v>11.811</v>
      </c>
      <c r="G16" s="14">
        <v>11.811</v>
      </c>
    </row>
    <row r="17" spans="1:7" x14ac:dyDescent="0.4">
      <c r="A17" s="17" t="s">
        <v>261</v>
      </c>
      <c r="B17" s="1" t="s">
        <v>31</v>
      </c>
      <c r="C17" s="19">
        <f t="shared" si="1"/>
        <v>0</v>
      </c>
      <c r="D17" s="2">
        <f t="shared" si="2"/>
        <v>8.1000000000000003E-2</v>
      </c>
      <c r="G17" s="14">
        <v>8.1000000000000003E-2</v>
      </c>
    </row>
    <row r="18" spans="1:7" x14ac:dyDescent="0.4">
      <c r="A18" s="24" t="s">
        <v>634</v>
      </c>
      <c r="B18" s="25" t="s">
        <v>32</v>
      </c>
      <c r="C18" s="26">
        <f t="shared" si="1"/>
        <v>121</v>
      </c>
      <c r="D18" s="2">
        <f t="shared" si="2"/>
        <v>5.6470000000000002</v>
      </c>
      <c r="G18" s="14">
        <v>5.6470000000000002</v>
      </c>
    </row>
    <row r="19" spans="1:7" x14ac:dyDescent="0.4">
      <c r="A19" s="24" t="s">
        <v>635</v>
      </c>
      <c r="B19" s="25" t="s">
        <v>33</v>
      </c>
      <c r="C19" s="26">
        <f t="shared" si="1"/>
        <v>120</v>
      </c>
      <c r="D19" s="2">
        <f t="shared" si="2"/>
        <v>5.601</v>
      </c>
      <c r="G19" s="14">
        <v>5.601</v>
      </c>
    </row>
    <row r="20" spans="1:7" x14ac:dyDescent="0.4">
      <c r="A20" s="17" t="s">
        <v>636</v>
      </c>
      <c r="B20" s="1" t="s">
        <v>34</v>
      </c>
      <c r="C20" s="19">
        <f t="shared" si="1"/>
        <v>113</v>
      </c>
      <c r="D20" s="2">
        <f t="shared" si="2"/>
        <v>5.2789999999999999</v>
      </c>
      <c r="G20" s="14">
        <v>5.2789999999999999</v>
      </c>
    </row>
    <row r="21" spans="1:7" x14ac:dyDescent="0.4">
      <c r="A21" s="20" t="s">
        <v>637</v>
      </c>
      <c r="B21" s="21" t="s">
        <v>35</v>
      </c>
      <c r="C21" s="22">
        <f t="shared" si="1"/>
        <v>96</v>
      </c>
      <c r="D21" s="2">
        <f t="shared" si="2"/>
        <v>4.4969999999999999</v>
      </c>
      <c r="G21" s="14">
        <v>4.4969999999999999</v>
      </c>
    </row>
    <row r="22" spans="1:7" x14ac:dyDescent="0.4">
      <c r="A22" s="20" t="s">
        <v>638</v>
      </c>
      <c r="B22" s="21" t="s">
        <v>36</v>
      </c>
      <c r="C22" s="22">
        <f t="shared" si="1"/>
        <v>97</v>
      </c>
      <c r="D22" s="2">
        <f t="shared" si="2"/>
        <v>4.5430000000000001</v>
      </c>
      <c r="G22" s="14">
        <v>4.5430000000000001</v>
      </c>
    </row>
    <row r="23" spans="1:7" x14ac:dyDescent="0.4">
      <c r="A23" s="17" t="s">
        <v>639</v>
      </c>
      <c r="B23" s="1" t="s">
        <v>37</v>
      </c>
      <c r="C23" s="19">
        <f t="shared" si="1"/>
        <v>104</v>
      </c>
      <c r="D23" s="2">
        <f t="shared" si="2"/>
        <v>4.8650000000000002</v>
      </c>
      <c r="G23" s="14">
        <v>4.8650000000000002</v>
      </c>
    </row>
    <row r="24" spans="1:7" x14ac:dyDescent="0.4">
      <c r="A24" s="17" t="s">
        <v>258</v>
      </c>
      <c r="B24" s="1" t="s">
        <v>38</v>
      </c>
      <c r="C24" s="19">
        <f t="shared" si="1"/>
        <v>1</v>
      </c>
      <c r="D24" s="2">
        <f t="shared" si="2"/>
        <v>0.127</v>
      </c>
      <c r="G24" s="14">
        <v>0.127</v>
      </c>
    </row>
    <row r="25" spans="1:7" x14ac:dyDescent="0.4">
      <c r="A25" s="17" t="s">
        <v>258</v>
      </c>
      <c r="B25" s="1" t="s">
        <v>39</v>
      </c>
      <c r="C25" s="19">
        <f t="shared" si="1"/>
        <v>1</v>
      </c>
      <c r="D25" s="2">
        <f t="shared" si="2"/>
        <v>0.127</v>
      </c>
      <c r="G25" s="14">
        <v>0.127</v>
      </c>
    </row>
    <row r="26" spans="1:7" x14ac:dyDescent="0.4">
      <c r="A26" s="17" t="s">
        <v>261</v>
      </c>
      <c r="B26" s="1" t="s">
        <v>40</v>
      </c>
    </row>
    <row r="27" spans="1:7" x14ac:dyDescent="0.4">
      <c r="A27" s="17" t="s">
        <v>261</v>
      </c>
      <c r="B27" s="1" t="s">
        <v>40</v>
      </c>
    </row>
    <row r="28" spans="1:7" x14ac:dyDescent="0.4">
      <c r="A28" s="17" t="s">
        <v>261</v>
      </c>
      <c r="B28" s="1" t="s">
        <v>41</v>
      </c>
    </row>
    <row r="29" spans="1:7" x14ac:dyDescent="0.4">
      <c r="A29" s="17" t="s">
        <v>224</v>
      </c>
      <c r="B29" s="1" t="s">
        <v>42</v>
      </c>
    </row>
    <row r="30" spans="1:7" x14ac:dyDescent="0.4">
      <c r="A30" s="17" t="s">
        <v>243</v>
      </c>
      <c r="B30" s="1" t="s">
        <v>43</v>
      </c>
    </row>
    <row r="31" spans="1:7" x14ac:dyDescent="0.4">
      <c r="A31" s="1" t="s">
        <v>44</v>
      </c>
    </row>
  </sheetData>
  <phoneticPr fontId="18" type="noConversion"/>
  <pageMargins left="0.7" right="0.7" top="0.75" bottom="0.75" header="0.3" footer="0.3"/>
  <pageSetup paperSize="9" orientation="portrait"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8D733-C1E9-40B0-98ED-388E5110DFE2}">
  <dimension ref="A1:G31"/>
  <sheetViews>
    <sheetView zoomScale="85" zoomScaleNormal="85" workbookViewId="0">
      <selection activeCell="C8" sqref="C8"/>
    </sheetView>
  </sheetViews>
  <sheetFormatPr defaultRowHeight="17" x14ac:dyDescent="0.4"/>
  <cols>
    <col min="1" max="1" width="12.26953125" bestFit="1" customWidth="1"/>
    <col min="2" max="2" width="37.453125" bestFit="1" customWidth="1"/>
    <col min="3" max="3" width="34.90625" style="4" customWidth="1"/>
    <col min="4" max="4" width="35.453125" customWidth="1"/>
    <col min="6" max="6" width="25.7265625" bestFit="1" customWidth="1"/>
  </cols>
  <sheetData>
    <row r="1" spans="1:7" x14ac:dyDescent="0.4">
      <c r="A1" s="17" t="s">
        <v>0</v>
      </c>
      <c r="B1" s="7" t="s">
        <v>55</v>
      </c>
      <c r="C1" s="10" t="s">
        <v>61</v>
      </c>
      <c r="D1" s="10" t="s">
        <v>75</v>
      </c>
    </row>
    <row r="2" spans="1:7" x14ac:dyDescent="0.4">
      <c r="A2" s="17" t="s">
        <v>261</v>
      </c>
      <c r="B2" s="1" t="s">
        <v>16</v>
      </c>
      <c r="C2" s="4" t="s">
        <v>57</v>
      </c>
    </row>
    <row r="3" spans="1:7" x14ac:dyDescent="0.4">
      <c r="A3" s="17" t="s">
        <v>264</v>
      </c>
      <c r="B3" s="1" t="s">
        <v>17</v>
      </c>
      <c r="C3" s="4" t="s">
        <v>51</v>
      </c>
      <c r="D3" t="s">
        <v>83</v>
      </c>
    </row>
    <row r="4" spans="1:7" x14ac:dyDescent="0.4">
      <c r="A4" s="17" t="s">
        <v>261</v>
      </c>
      <c r="B4" s="1" t="s">
        <v>18</v>
      </c>
      <c r="C4" s="4" t="s">
        <v>60</v>
      </c>
    </row>
    <row r="5" spans="1:7" x14ac:dyDescent="0.4">
      <c r="A5" s="17" t="s">
        <v>261</v>
      </c>
      <c r="B5" s="1" t="s">
        <v>19</v>
      </c>
      <c r="C5" s="4" t="s">
        <v>84</v>
      </c>
      <c r="D5" t="s">
        <v>85</v>
      </c>
    </row>
    <row r="6" spans="1:7" ht="68" x14ac:dyDescent="0.4">
      <c r="A6" s="17" t="s">
        <v>615</v>
      </c>
      <c r="B6" s="1" t="s">
        <v>20</v>
      </c>
      <c r="C6" s="4" t="s">
        <v>92</v>
      </c>
      <c r="D6" s="4" t="s">
        <v>640</v>
      </c>
      <c r="E6">
        <v>46</v>
      </c>
      <c r="F6" s="92" t="str">
        <f>HEX2BIN(A6)</f>
        <v>101010</v>
      </c>
    </row>
    <row r="7" spans="1:7" ht="19.5" x14ac:dyDescent="0.4">
      <c r="A7" s="17" t="s">
        <v>261</v>
      </c>
      <c r="B7" s="1" t="s">
        <v>21</v>
      </c>
      <c r="C7" s="4" t="s">
        <v>87</v>
      </c>
      <c r="D7" s="4" t="s">
        <v>63</v>
      </c>
      <c r="F7" s="92" t="str">
        <f t="shared" ref="F7:F12" si="0">HEX2BIN(A7)</f>
        <v>0</v>
      </c>
    </row>
    <row r="8" spans="1:7" ht="68" x14ac:dyDescent="0.4">
      <c r="A8" s="17" t="s">
        <v>628</v>
      </c>
      <c r="B8" s="1" t="s">
        <v>22</v>
      </c>
      <c r="C8" s="4" t="s">
        <v>93</v>
      </c>
      <c r="D8" s="4" t="s">
        <v>659</v>
      </c>
      <c r="E8">
        <v>-64</v>
      </c>
      <c r="F8" s="92" t="str">
        <f t="shared" si="0"/>
        <v>101110</v>
      </c>
    </row>
    <row r="9" spans="1:7" ht="19.5" x14ac:dyDescent="0.4">
      <c r="A9" s="17" t="s">
        <v>657</v>
      </c>
      <c r="B9" s="1" t="s">
        <v>23</v>
      </c>
      <c r="C9" s="4" t="s">
        <v>86</v>
      </c>
      <c r="D9" s="4" t="s">
        <v>658</v>
      </c>
      <c r="F9" s="92" t="str">
        <f t="shared" si="0"/>
        <v>11000000</v>
      </c>
    </row>
    <row r="10" spans="1:7" ht="19.5" x14ac:dyDescent="0.4">
      <c r="A10" s="17" t="s">
        <v>261</v>
      </c>
      <c r="B10" s="1" t="s">
        <v>24</v>
      </c>
      <c r="D10" s="4"/>
      <c r="F10" s="92" t="str">
        <f t="shared" si="0"/>
        <v>0</v>
      </c>
    </row>
    <row r="11" spans="1:7" ht="34" x14ac:dyDescent="0.4">
      <c r="A11" s="17" t="s">
        <v>621</v>
      </c>
      <c r="B11" s="1" t="s">
        <v>25</v>
      </c>
      <c r="C11" s="4" t="s">
        <v>91</v>
      </c>
      <c r="D11" s="4" t="s">
        <v>622</v>
      </c>
      <c r="F11" s="92" t="str">
        <f t="shared" si="0"/>
        <v>11011111</v>
      </c>
    </row>
    <row r="12" spans="1:7" ht="19.5" x14ac:dyDescent="0.4">
      <c r="A12" s="17" t="s">
        <v>270</v>
      </c>
      <c r="B12" s="1" t="s">
        <v>26</v>
      </c>
      <c r="F12" s="92" t="str">
        <f t="shared" si="0"/>
        <v>111</v>
      </c>
    </row>
    <row r="13" spans="1:7" ht="20" x14ac:dyDescent="0.4">
      <c r="A13" s="18">
        <v>77</v>
      </c>
      <c r="B13" s="8" t="s">
        <v>27</v>
      </c>
      <c r="C13" s="19">
        <f t="shared" ref="C13:C25" si="1">HEX2DEC(A13)</f>
        <v>119</v>
      </c>
      <c r="D13" s="9" t="s">
        <v>53</v>
      </c>
      <c r="E13" s="5" t="s">
        <v>52</v>
      </c>
      <c r="F13" s="5" t="s">
        <v>627</v>
      </c>
      <c r="G13" s="14">
        <f>($E$6*C13+$E$8/10)/1000</f>
        <v>5.4676</v>
      </c>
    </row>
    <row r="14" spans="1:7" x14ac:dyDescent="0.4">
      <c r="A14" s="2">
        <v>79</v>
      </c>
      <c r="B14" s="1" t="s">
        <v>28</v>
      </c>
      <c r="C14" s="19">
        <f t="shared" si="1"/>
        <v>121</v>
      </c>
      <c r="D14" s="2">
        <f>($E$6*C14+$E$8/1)/1000</f>
        <v>5.5019999999999998</v>
      </c>
      <c r="G14" s="14"/>
    </row>
    <row r="15" spans="1:7" x14ac:dyDescent="0.4">
      <c r="A15" s="17">
        <v>75</v>
      </c>
      <c r="B15" s="1" t="s">
        <v>29</v>
      </c>
      <c r="C15" s="19">
        <f t="shared" si="1"/>
        <v>117</v>
      </c>
      <c r="D15" s="2">
        <f t="shared" ref="D15:D25" si="2">($E$6*C15+$E$8/1)/1000</f>
        <v>5.3179999999999996</v>
      </c>
      <c r="G15" s="14"/>
    </row>
    <row r="16" spans="1:7" x14ac:dyDescent="0.4">
      <c r="A16" s="17" t="s">
        <v>130</v>
      </c>
      <c r="B16" s="1" t="s">
        <v>30</v>
      </c>
      <c r="C16" s="19">
        <f t="shared" si="1"/>
        <v>255</v>
      </c>
      <c r="D16" s="2">
        <f t="shared" si="2"/>
        <v>11.666</v>
      </c>
      <c r="G16" s="14"/>
    </row>
    <row r="17" spans="1:7" x14ac:dyDescent="0.4">
      <c r="A17" s="17">
        <v>0</v>
      </c>
      <c r="B17" s="1" t="s">
        <v>31</v>
      </c>
      <c r="C17" s="19">
        <f t="shared" si="1"/>
        <v>0</v>
      </c>
      <c r="D17" s="2">
        <f t="shared" si="2"/>
        <v>-6.4000000000000001E-2</v>
      </c>
      <c r="G17" s="14"/>
    </row>
    <row r="18" spans="1:7" x14ac:dyDescent="0.4">
      <c r="A18" s="24">
        <v>83</v>
      </c>
      <c r="B18" s="25" t="s">
        <v>32</v>
      </c>
      <c r="C18" s="26">
        <f t="shared" si="1"/>
        <v>131</v>
      </c>
      <c r="D18" s="2">
        <f t="shared" si="2"/>
        <v>5.9619999999999997</v>
      </c>
      <c r="G18" s="14"/>
    </row>
    <row r="19" spans="1:7" x14ac:dyDescent="0.4">
      <c r="A19" s="24">
        <v>83</v>
      </c>
      <c r="B19" s="25" t="s">
        <v>33</v>
      </c>
      <c r="C19" s="26">
        <f t="shared" si="1"/>
        <v>131</v>
      </c>
      <c r="D19" s="2">
        <f t="shared" si="2"/>
        <v>5.9619999999999997</v>
      </c>
      <c r="G19" s="14"/>
    </row>
    <row r="20" spans="1:7" x14ac:dyDescent="0.4">
      <c r="A20" s="17" t="s">
        <v>102</v>
      </c>
      <c r="B20" s="1" t="s">
        <v>34</v>
      </c>
      <c r="C20" s="19">
        <f t="shared" si="1"/>
        <v>125</v>
      </c>
      <c r="D20" s="2">
        <f t="shared" si="2"/>
        <v>5.6859999999999999</v>
      </c>
      <c r="G20" s="14"/>
    </row>
    <row r="21" spans="1:7" x14ac:dyDescent="0.4">
      <c r="A21" s="20" t="s">
        <v>175</v>
      </c>
      <c r="B21" s="21" t="s">
        <v>35</v>
      </c>
      <c r="C21" s="22">
        <f t="shared" si="1"/>
        <v>107</v>
      </c>
      <c r="D21" s="2">
        <f t="shared" si="2"/>
        <v>4.8579999999999997</v>
      </c>
      <c r="G21" s="14"/>
    </row>
    <row r="22" spans="1:7" x14ac:dyDescent="0.4">
      <c r="A22" s="20" t="s">
        <v>175</v>
      </c>
      <c r="B22" s="21" t="s">
        <v>36</v>
      </c>
      <c r="C22" s="22">
        <f t="shared" si="1"/>
        <v>107</v>
      </c>
      <c r="D22" s="2">
        <f t="shared" si="2"/>
        <v>4.8579999999999997</v>
      </c>
      <c r="G22" s="14"/>
    </row>
    <row r="23" spans="1:7" x14ac:dyDescent="0.4">
      <c r="A23" s="17">
        <v>71</v>
      </c>
      <c r="B23" s="1" t="s">
        <v>37</v>
      </c>
      <c r="C23" s="19">
        <f t="shared" si="1"/>
        <v>113</v>
      </c>
      <c r="D23" s="2">
        <f t="shared" si="2"/>
        <v>5.1340000000000003</v>
      </c>
      <c r="G23" s="14"/>
    </row>
    <row r="24" spans="1:7" x14ac:dyDescent="0.4">
      <c r="A24" s="17">
        <v>1</v>
      </c>
      <c r="B24" s="1" t="s">
        <v>38</v>
      </c>
      <c r="C24" s="19">
        <f t="shared" si="1"/>
        <v>1</v>
      </c>
      <c r="D24" s="2">
        <f t="shared" si="2"/>
        <v>-1.7999999999999999E-2</v>
      </c>
      <c r="G24" s="14"/>
    </row>
    <row r="25" spans="1:7" x14ac:dyDescent="0.4">
      <c r="A25" s="17">
        <v>1</v>
      </c>
      <c r="B25" s="1" t="s">
        <v>39</v>
      </c>
      <c r="C25" s="19">
        <f t="shared" si="1"/>
        <v>1</v>
      </c>
      <c r="D25" s="2">
        <f t="shared" si="2"/>
        <v>-1.7999999999999999E-2</v>
      </c>
      <c r="G25" s="14"/>
    </row>
    <row r="26" spans="1:7" x14ac:dyDescent="0.4">
      <c r="A26" s="17" t="s">
        <v>261</v>
      </c>
      <c r="B26" s="1" t="s">
        <v>40</v>
      </c>
    </row>
    <row r="27" spans="1:7" x14ac:dyDescent="0.4">
      <c r="A27" s="17" t="s">
        <v>261</v>
      </c>
      <c r="B27" s="1" t="s">
        <v>40</v>
      </c>
    </row>
    <row r="28" spans="1:7" x14ac:dyDescent="0.4">
      <c r="A28" s="17" t="s">
        <v>261</v>
      </c>
      <c r="B28" s="1" t="s">
        <v>41</v>
      </c>
    </row>
    <row r="29" spans="1:7" x14ac:dyDescent="0.4">
      <c r="A29" s="17" t="s">
        <v>224</v>
      </c>
      <c r="B29" s="1" t="s">
        <v>42</v>
      </c>
    </row>
    <row r="30" spans="1:7" x14ac:dyDescent="0.4">
      <c r="A30" s="17" t="s">
        <v>243</v>
      </c>
      <c r="B30" s="1" t="s">
        <v>43</v>
      </c>
    </row>
    <row r="31" spans="1:7" x14ac:dyDescent="0.4">
      <c r="A31" s="1" t="s">
        <v>44</v>
      </c>
    </row>
  </sheetData>
  <phoneticPr fontId="18" type="noConversion"/>
  <pageMargins left="0.7" right="0.7" top="0.75" bottom="0.75" header="0.3" footer="0.3"/>
  <pageSetup paperSize="9" orientation="portrait" r:id="rId1"/>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792A8-230B-4E5F-920D-98E09FC602B8}">
  <dimension ref="B1:P29"/>
  <sheetViews>
    <sheetView topLeftCell="A25" workbookViewId="0">
      <selection activeCell="F29" sqref="F29"/>
    </sheetView>
  </sheetViews>
  <sheetFormatPr defaultRowHeight="17" x14ac:dyDescent="0.4"/>
  <cols>
    <col min="3" max="3" width="10.54296875" bestFit="1" customWidth="1"/>
    <col min="4" max="4" width="12.7265625" bestFit="1" customWidth="1"/>
    <col min="5" max="5" width="13" bestFit="1" customWidth="1"/>
    <col min="6" max="6" width="14" bestFit="1" customWidth="1"/>
    <col min="15" max="15" width="10.54296875" bestFit="1" customWidth="1"/>
    <col min="16" max="16" width="10.90625" bestFit="1" customWidth="1"/>
  </cols>
  <sheetData>
    <row r="1" spans="2:16" x14ac:dyDescent="0.4">
      <c r="C1" t="s">
        <v>428</v>
      </c>
      <c r="D1" t="s">
        <v>654</v>
      </c>
      <c r="E1" s="113" t="s">
        <v>655</v>
      </c>
      <c r="F1" s="114" t="s">
        <v>656</v>
      </c>
    </row>
    <row r="2" spans="2:16" x14ac:dyDescent="0.4">
      <c r="B2" s="2">
        <v>21</v>
      </c>
      <c r="C2" s="63">
        <v>0</v>
      </c>
      <c r="D2" s="48">
        <v>0</v>
      </c>
      <c r="E2" s="64">
        <v>0</v>
      </c>
      <c r="F2" s="64">
        <v>0</v>
      </c>
      <c r="G2" t="s">
        <v>16</v>
      </c>
    </row>
    <row r="3" spans="2:16" x14ac:dyDescent="0.4">
      <c r="B3" s="2">
        <v>22</v>
      </c>
      <c r="C3" s="63">
        <v>4</v>
      </c>
      <c r="D3" s="48">
        <v>4</v>
      </c>
      <c r="E3" s="64">
        <v>4</v>
      </c>
      <c r="F3" s="64">
        <v>4</v>
      </c>
      <c r="G3" t="s">
        <v>17</v>
      </c>
    </row>
    <row r="4" spans="2:16" x14ac:dyDescent="0.4">
      <c r="B4" s="2">
        <v>23</v>
      </c>
      <c r="C4" s="63">
        <v>0</v>
      </c>
      <c r="D4" s="48">
        <v>0</v>
      </c>
      <c r="E4" s="64">
        <v>0</v>
      </c>
      <c r="F4" s="64">
        <v>0</v>
      </c>
      <c r="G4" t="s">
        <v>18</v>
      </c>
    </row>
    <row r="5" spans="2:16" x14ac:dyDescent="0.4">
      <c r="B5" s="2">
        <v>24</v>
      </c>
      <c r="C5" s="63">
        <v>0</v>
      </c>
      <c r="D5" s="48">
        <v>0</v>
      </c>
      <c r="E5" s="64">
        <v>0</v>
      </c>
      <c r="F5" s="64">
        <v>0</v>
      </c>
      <c r="G5" t="s">
        <v>19</v>
      </c>
      <c r="K5" t="s">
        <v>675</v>
      </c>
    </row>
    <row r="6" spans="2:16" x14ac:dyDescent="0.4">
      <c r="B6" s="2">
        <v>25</v>
      </c>
      <c r="C6" s="109" t="s">
        <v>159</v>
      </c>
      <c r="D6" s="107" t="s">
        <v>112</v>
      </c>
      <c r="E6" s="108" t="s">
        <v>159</v>
      </c>
      <c r="F6" s="108" t="s">
        <v>149</v>
      </c>
      <c r="G6" t="s">
        <v>20</v>
      </c>
      <c r="K6" t="s">
        <v>663</v>
      </c>
    </row>
    <row r="7" spans="2:16" x14ac:dyDescent="0.4">
      <c r="B7" s="2">
        <v>26</v>
      </c>
      <c r="C7" s="109">
        <v>0</v>
      </c>
      <c r="D7" s="107">
        <v>0</v>
      </c>
      <c r="E7" s="108">
        <v>0</v>
      </c>
      <c r="F7" s="108">
        <v>0</v>
      </c>
      <c r="G7" t="s">
        <v>21</v>
      </c>
      <c r="K7" t="s">
        <v>664</v>
      </c>
    </row>
    <row r="8" spans="2:16" x14ac:dyDescent="0.4">
      <c r="B8" s="2">
        <v>27</v>
      </c>
      <c r="C8" s="109" t="s">
        <v>149</v>
      </c>
      <c r="D8" s="107" t="s">
        <v>648</v>
      </c>
      <c r="E8" s="108" t="s">
        <v>245</v>
      </c>
      <c r="F8" s="108">
        <v>51</v>
      </c>
      <c r="G8" t="s">
        <v>22</v>
      </c>
      <c r="K8" t="s">
        <v>665</v>
      </c>
      <c r="N8" s="110" t="s">
        <v>672</v>
      </c>
      <c r="O8" s="110" t="s">
        <v>674</v>
      </c>
      <c r="P8" s="110" t="s">
        <v>673</v>
      </c>
    </row>
    <row r="9" spans="2:16" x14ac:dyDescent="0.4">
      <c r="B9" s="2">
        <v>28</v>
      </c>
      <c r="C9" s="109" t="s">
        <v>152</v>
      </c>
      <c r="D9" s="107">
        <v>0</v>
      </c>
      <c r="E9" s="108">
        <v>40</v>
      </c>
      <c r="F9" s="108">
        <v>0</v>
      </c>
      <c r="G9" t="s">
        <v>23</v>
      </c>
      <c r="K9" s="111" t="s">
        <v>660</v>
      </c>
      <c r="L9" s="112"/>
      <c r="M9" s="112"/>
      <c r="N9" s="112"/>
      <c r="O9" s="112"/>
      <c r="P9" s="112"/>
    </row>
    <row r="10" spans="2:16" x14ac:dyDescent="0.4">
      <c r="B10" s="2">
        <v>29</v>
      </c>
      <c r="C10" s="109">
        <v>0</v>
      </c>
      <c r="D10" s="107">
        <v>0</v>
      </c>
      <c r="E10" s="108">
        <v>0</v>
      </c>
      <c r="F10" s="108">
        <v>0</v>
      </c>
      <c r="G10" t="s">
        <v>24</v>
      </c>
      <c r="K10" s="111" t="s">
        <v>661</v>
      </c>
      <c r="L10" s="112"/>
      <c r="M10" s="112"/>
      <c r="N10" s="112"/>
      <c r="O10" s="112"/>
      <c r="P10" s="112"/>
    </row>
    <row r="11" spans="2:16" x14ac:dyDescent="0.4">
      <c r="B11" s="2">
        <v>30</v>
      </c>
      <c r="C11" s="109" t="s">
        <v>153</v>
      </c>
      <c r="D11" s="107" t="s">
        <v>249</v>
      </c>
      <c r="E11" s="108" t="s">
        <v>153</v>
      </c>
      <c r="F11" s="108" t="s">
        <v>249</v>
      </c>
      <c r="G11" t="s">
        <v>25</v>
      </c>
      <c r="K11" s="111" t="s">
        <v>662</v>
      </c>
      <c r="L11" s="112"/>
      <c r="M11" s="112"/>
      <c r="N11" s="112"/>
      <c r="O11" s="112"/>
      <c r="P11" s="112"/>
    </row>
    <row r="12" spans="2:16" x14ac:dyDescent="0.4">
      <c r="B12" s="2">
        <v>31</v>
      </c>
      <c r="C12" s="63">
        <v>7</v>
      </c>
      <c r="D12" s="48">
        <v>7</v>
      </c>
      <c r="E12" s="64">
        <v>7</v>
      </c>
      <c r="F12" s="64">
        <v>7</v>
      </c>
      <c r="G12" t="s">
        <v>26</v>
      </c>
      <c r="K12" t="s">
        <v>666</v>
      </c>
    </row>
    <row r="13" spans="2:16" x14ac:dyDescent="0.4">
      <c r="B13" s="2">
        <v>32</v>
      </c>
      <c r="C13" s="63">
        <v>77</v>
      </c>
      <c r="D13" s="48" t="s">
        <v>649</v>
      </c>
      <c r="E13" s="64">
        <v>76</v>
      </c>
      <c r="F13" s="64" t="s">
        <v>223</v>
      </c>
      <c r="G13" t="s">
        <v>27</v>
      </c>
      <c r="K13" t="s">
        <v>667</v>
      </c>
    </row>
    <row r="14" spans="2:16" x14ac:dyDescent="0.4">
      <c r="B14" s="2">
        <v>33</v>
      </c>
      <c r="C14" s="63">
        <v>79</v>
      </c>
      <c r="D14" s="48" t="s">
        <v>650</v>
      </c>
      <c r="E14" s="64">
        <v>82</v>
      </c>
      <c r="F14" s="64">
        <v>70</v>
      </c>
      <c r="G14" t="s">
        <v>28</v>
      </c>
      <c r="K14" s="111" t="s">
        <v>668</v>
      </c>
      <c r="L14" s="112"/>
      <c r="M14" s="112"/>
      <c r="N14" s="112"/>
      <c r="O14" s="112"/>
      <c r="P14" s="112"/>
    </row>
    <row r="15" spans="2:16" x14ac:dyDescent="0.4">
      <c r="B15" s="2">
        <v>34</v>
      </c>
      <c r="C15" s="63">
        <v>75</v>
      </c>
      <c r="D15" s="48">
        <v>93</v>
      </c>
      <c r="E15" s="64" t="s">
        <v>175</v>
      </c>
      <c r="F15" s="64">
        <v>69</v>
      </c>
      <c r="G15" t="s">
        <v>29</v>
      </c>
      <c r="K15" t="s">
        <v>669</v>
      </c>
    </row>
    <row r="16" spans="2:16" x14ac:dyDescent="0.4">
      <c r="B16" s="2">
        <v>35</v>
      </c>
      <c r="C16" s="63" t="s">
        <v>130</v>
      </c>
      <c r="D16" s="48" t="s">
        <v>130</v>
      </c>
      <c r="E16" s="64" t="s">
        <v>130</v>
      </c>
      <c r="F16" s="64" t="s">
        <v>130</v>
      </c>
      <c r="G16" t="s">
        <v>30</v>
      </c>
      <c r="K16" t="s">
        <v>670</v>
      </c>
    </row>
    <row r="17" spans="2:11" x14ac:dyDescent="0.4">
      <c r="B17" s="2">
        <v>36</v>
      </c>
      <c r="C17" s="63">
        <v>0</v>
      </c>
      <c r="D17" s="48">
        <v>0</v>
      </c>
      <c r="E17" s="64">
        <v>0</v>
      </c>
      <c r="F17" s="64">
        <v>0</v>
      </c>
      <c r="G17" t="s">
        <v>31</v>
      </c>
      <c r="K17" t="s">
        <v>671</v>
      </c>
    </row>
    <row r="18" spans="2:11" x14ac:dyDescent="0.4">
      <c r="B18" s="2">
        <v>37</v>
      </c>
      <c r="C18" s="63">
        <v>83</v>
      </c>
      <c r="D18" s="48" t="s">
        <v>651</v>
      </c>
      <c r="E18" s="64">
        <v>83</v>
      </c>
      <c r="F18" s="64">
        <v>79</v>
      </c>
      <c r="G18" t="s">
        <v>32</v>
      </c>
    </row>
    <row r="19" spans="2:11" x14ac:dyDescent="0.4">
      <c r="B19" s="2">
        <v>38</v>
      </c>
      <c r="C19" s="63">
        <v>83</v>
      </c>
      <c r="D19" s="48" t="s">
        <v>652</v>
      </c>
      <c r="E19" s="64">
        <v>83</v>
      </c>
      <c r="F19" s="64">
        <v>78</v>
      </c>
      <c r="G19" t="s">
        <v>33</v>
      </c>
    </row>
    <row r="20" spans="2:11" x14ac:dyDescent="0.4">
      <c r="B20" s="2">
        <v>39</v>
      </c>
      <c r="C20" s="63" t="s">
        <v>102</v>
      </c>
      <c r="D20" s="48" t="s">
        <v>127</v>
      </c>
      <c r="E20" s="64">
        <v>83</v>
      </c>
      <c r="F20" s="64">
        <v>71</v>
      </c>
      <c r="G20" t="s">
        <v>34</v>
      </c>
    </row>
    <row r="21" spans="2:11" x14ac:dyDescent="0.4">
      <c r="B21" s="2">
        <v>40</v>
      </c>
      <c r="C21" s="63" t="s">
        <v>175</v>
      </c>
      <c r="D21" s="48" t="s">
        <v>653</v>
      </c>
      <c r="E21" s="64" t="s">
        <v>625</v>
      </c>
      <c r="F21" s="64">
        <v>60</v>
      </c>
      <c r="G21" t="s">
        <v>35</v>
      </c>
    </row>
    <row r="22" spans="2:11" x14ac:dyDescent="0.4">
      <c r="B22" s="2">
        <v>41</v>
      </c>
      <c r="C22" s="63" t="s">
        <v>175</v>
      </c>
      <c r="D22" s="48" t="s">
        <v>167</v>
      </c>
      <c r="E22" s="64" t="s">
        <v>625</v>
      </c>
      <c r="F22" s="64">
        <v>61</v>
      </c>
      <c r="G22" t="s">
        <v>36</v>
      </c>
    </row>
    <row r="23" spans="2:11" x14ac:dyDescent="0.4">
      <c r="B23" s="2">
        <v>42</v>
      </c>
      <c r="C23" s="63">
        <v>71</v>
      </c>
      <c r="D23" s="48">
        <v>92</v>
      </c>
      <c r="E23" s="64" t="s">
        <v>625</v>
      </c>
      <c r="F23" s="64">
        <v>68</v>
      </c>
      <c r="G23" t="s">
        <v>37</v>
      </c>
    </row>
    <row r="24" spans="2:11" x14ac:dyDescent="0.4">
      <c r="B24" s="2">
        <v>43</v>
      </c>
      <c r="C24" s="63">
        <v>1</v>
      </c>
      <c r="D24" s="48">
        <v>1</v>
      </c>
      <c r="E24" s="64">
        <v>1</v>
      </c>
      <c r="F24" s="64">
        <v>1</v>
      </c>
      <c r="G24" t="s">
        <v>38</v>
      </c>
    </row>
    <row r="25" spans="2:11" x14ac:dyDescent="0.4">
      <c r="B25" s="2">
        <v>44</v>
      </c>
      <c r="C25" s="63">
        <v>1</v>
      </c>
      <c r="D25" s="48">
        <v>1</v>
      </c>
      <c r="E25" s="64">
        <v>1</v>
      </c>
      <c r="F25" s="64">
        <v>1</v>
      </c>
      <c r="G25" t="s">
        <v>39</v>
      </c>
    </row>
    <row r="29" spans="2:11" x14ac:dyDescent="0.4">
      <c r="B29" t="s">
        <v>676</v>
      </c>
      <c r="I29" t="s">
        <v>677</v>
      </c>
    </row>
  </sheetData>
  <phoneticPr fontId="1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1FF33-AFBE-46EF-86E7-1EB2C125D36B}">
  <dimension ref="A1:G52"/>
  <sheetViews>
    <sheetView zoomScale="80" zoomScaleNormal="80" workbookViewId="0">
      <selection activeCell="C17" sqref="C17"/>
    </sheetView>
  </sheetViews>
  <sheetFormatPr defaultRowHeight="17" x14ac:dyDescent="0.4"/>
  <cols>
    <col min="1" max="1" width="12.26953125" bestFit="1" customWidth="1"/>
    <col min="2" max="2" width="37.453125" bestFit="1" customWidth="1"/>
    <col min="3" max="3" width="34.90625" style="4" customWidth="1"/>
    <col min="4" max="4" width="35.453125" customWidth="1"/>
    <col min="6" max="6" width="25.7265625" bestFit="1" customWidth="1"/>
  </cols>
  <sheetData>
    <row r="1" spans="1:5" x14ac:dyDescent="0.4">
      <c r="A1" s="17" t="s">
        <v>0</v>
      </c>
      <c r="B1" s="7" t="s">
        <v>55</v>
      </c>
      <c r="C1" s="10" t="s">
        <v>61</v>
      </c>
      <c r="D1" s="10" t="s">
        <v>75</v>
      </c>
    </row>
    <row r="2" spans="1:5" x14ac:dyDescent="0.4">
      <c r="A2" s="17" t="s">
        <v>288</v>
      </c>
      <c r="B2" s="1" t="s">
        <v>1</v>
      </c>
      <c r="D2" t="s">
        <v>64</v>
      </c>
    </row>
    <row r="3" spans="1:5" x14ac:dyDescent="0.4">
      <c r="A3" s="17" t="s">
        <v>257</v>
      </c>
      <c r="B3" s="1" t="s">
        <v>2</v>
      </c>
      <c r="D3" t="s">
        <v>65</v>
      </c>
    </row>
    <row r="4" spans="1:5" x14ac:dyDescent="0.4">
      <c r="A4" s="17" t="s">
        <v>258</v>
      </c>
      <c r="B4" s="1" t="s">
        <v>3</v>
      </c>
      <c r="D4" t="s">
        <v>66</v>
      </c>
    </row>
    <row r="5" spans="1:5" x14ac:dyDescent="0.4">
      <c r="A5" s="17" t="s">
        <v>285</v>
      </c>
      <c r="B5" s="1" t="s">
        <v>4</v>
      </c>
      <c r="D5" t="s">
        <v>67</v>
      </c>
    </row>
    <row r="6" spans="1:5" x14ac:dyDescent="0.4">
      <c r="A6" s="17" t="s">
        <v>260</v>
      </c>
      <c r="B6" s="1" t="s">
        <v>5</v>
      </c>
      <c r="C6" s="11" t="s">
        <v>46</v>
      </c>
      <c r="D6" t="s">
        <v>68</v>
      </c>
    </row>
    <row r="7" spans="1:5" x14ac:dyDescent="0.4">
      <c r="A7" s="17" t="s">
        <v>261</v>
      </c>
      <c r="B7" s="1" t="s">
        <v>6</v>
      </c>
      <c r="D7" t="s">
        <v>69</v>
      </c>
    </row>
    <row r="8" spans="1:5" x14ac:dyDescent="0.4">
      <c r="A8" s="17" t="s">
        <v>258</v>
      </c>
      <c r="B8" s="1" t="s">
        <v>7</v>
      </c>
      <c r="D8" t="s">
        <v>70</v>
      </c>
    </row>
    <row r="9" spans="1:5" x14ac:dyDescent="0.4">
      <c r="A9" s="17" t="s">
        <v>289</v>
      </c>
      <c r="B9" s="1" t="s">
        <v>8</v>
      </c>
      <c r="C9" s="4" t="s">
        <v>47</v>
      </c>
      <c r="D9" t="s">
        <v>71</v>
      </c>
    </row>
    <row r="10" spans="1:5" x14ac:dyDescent="0.4">
      <c r="A10" s="17" t="s">
        <v>258</v>
      </c>
      <c r="B10" s="1" t="s">
        <v>9</v>
      </c>
      <c r="C10" t="s">
        <v>72</v>
      </c>
      <c r="D10" t="s">
        <v>73</v>
      </c>
    </row>
    <row r="11" spans="1:5" ht="34" x14ac:dyDescent="0.4">
      <c r="A11" s="17" t="s">
        <v>94</v>
      </c>
      <c r="B11" s="1" t="s">
        <v>10</v>
      </c>
      <c r="C11" s="4" t="s">
        <v>48</v>
      </c>
      <c r="D11" t="s">
        <v>74</v>
      </c>
    </row>
    <row r="12" spans="1:5" ht="51" x14ac:dyDescent="0.4">
      <c r="A12" s="17" t="s">
        <v>262</v>
      </c>
      <c r="B12" s="1" t="s">
        <v>11</v>
      </c>
      <c r="C12" s="4" t="s">
        <v>76</v>
      </c>
      <c r="D12" t="s">
        <v>77</v>
      </c>
    </row>
    <row r="13" spans="1:5" x14ac:dyDescent="0.4">
      <c r="A13" s="17" t="s">
        <v>258</v>
      </c>
      <c r="B13" s="1" t="s">
        <v>12</v>
      </c>
      <c r="C13" s="4" t="s">
        <v>58</v>
      </c>
      <c r="D13" t="s">
        <v>79</v>
      </c>
    </row>
    <row r="14" spans="1:5" x14ac:dyDescent="0.4">
      <c r="A14" s="17" t="s">
        <v>258</v>
      </c>
      <c r="B14" s="1" t="s">
        <v>45</v>
      </c>
      <c r="C14" s="4" t="s">
        <v>49</v>
      </c>
      <c r="D14" t="s">
        <v>78</v>
      </c>
    </row>
    <row r="15" spans="1:5" x14ac:dyDescent="0.4">
      <c r="A15" s="17" t="s">
        <v>290</v>
      </c>
      <c r="B15" s="1" t="s">
        <v>13</v>
      </c>
      <c r="C15" s="4" t="s">
        <v>50</v>
      </c>
      <c r="D15" t="s">
        <v>80</v>
      </c>
      <c r="E15" s="3"/>
    </row>
    <row r="16" spans="1:5" x14ac:dyDescent="0.4">
      <c r="A16" s="17" t="s">
        <v>290</v>
      </c>
      <c r="B16" s="1" t="s">
        <v>14</v>
      </c>
      <c r="C16" s="4" t="s">
        <v>59</v>
      </c>
      <c r="D16" t="s">
        <v>81</v>
      </c>
    </row>
    <row r="17" spans="1:7" x14ac:dyDescent="0.4">
      <c r="A17" s="17" t="s">
        <v>95</v>
      </c>
      <c r="B17" s="1" t="s">
        <v>15</v>
      </c>
      <c r="C17" s="4" t="s">
        <v>56</v>
      </c>
      <c r="D17" t="s">
        <v>82</v>
      </c>
    </row>
    <row r="18" spans="1:7" x14ac:dyDescent="0.4">
      <c r="A18" s="17" t="s">
        <v>269</v>
      </c>
      <c r="B18" s="1" t="s">
        <v>16</v>
      </c>
      <c r="C18" s="4" t="s">
        <v>57</v>
      </c>
    </row>
    <row r="19" spans="1:7" x14ac:dyDescent="0.4">
      <c r="A19" s="17" t="s">
        <v>258</v>
      </c>
      <c r="B19" s="1" t="s">
        <v>17</v>
      </c>
      <c r="C19" s="4" t="s">
        <v>51</v>
      </c>
      <c r="D19" t="s">
        <v>83</v>
      </c>
    </row>
    <row r="20" spans="1:7" x14ac:dyDescent="0.4">
      <c r="A20" s="17" t="s">
        <v>261</v>
      </c>
      <c r="B20" s="1" t="s">
        <v>18</v>
      </c>
      <c r="C20" s="4" t="s">
        <v>60</v>
      </c>
    </row>
    <row r="21" spans="1:7" x14ac:dyDescent="0.4">
      <c r="A21" s="17" t="s">
        <v>261</v>
      </c>
      <c r="B21" s="1" t="s">
        <v>19</v>
      </c>
      <c r="C21" s="4" t="s">
        <v>84</v>
      </c>
      <c r="D21" t="s">
        <v>85</v>
      </c>
    </row>
    <row r="22" spans="1:7" ht="68" x14ac:dyDescent="0.4">
      <c r="A22" s="17" t="s">
        <v>258</v>
      </c>
      <c r="B22" s="1" t="s">
        <v>20</v>
      </c>
      <c r="C22" s="4" t="s">
        <v>92</v>
      </c>
      <c r="D22" s="4" t="s">
        <v>293</v>
      </c>
      <c r="E22">
        <v>1</v>
      </c>
    </row>
    <row r="23" spans="1:7" x14ac:dyDescent="0.4">
      <c r="A23" s="17" t="s">
        <v>261</v>
      </c>
      <c r="B23" s="1" t="s">
        <v>21</v>
      </c>
      <c r="C23" s="4" t="s">
        <v>87</v>
      </c>
      <c r="D23" s="4" t="s">
        <v>63</v>
      </c>
    </row>
    <row r="24" spans="1:7" ht="68" x14ac:dyDescent="0.4">
      <c r="A24" s="17" t="s">
        <v>261</v>
      </c>
      <c r="B24" s="1" t="s">
        <v>22</v>
      </c>
      <c r="C24" s="4" t="s">
        <v>93</v>
      </c>
      <c r="D24" s="4" t="s">
        <v>294</v>
      </c>
      <c r="E24">
        <v>0</v>
      </c>
    </row>
    <row r="25" spans="1:7" x14ac:dyDescent="0.4">
      <c r="A25" s="17" t="s">
        <v>261</v>
      </c>
      <c r="B25" s="1" t="s">
        <v>23</v>
      </c>
      <c r="C25" s="4" t="s">
        <v>86</v>
      </c>
      <c r="D25" s="4" t="s">
        <v>62</v>
      </c>
    </row>
    <row r="26" spans="1:7" x14ac:dyDescent="0.4">
      <c r="A26" s="17" t="s">
        <v>261</v>
      </c>
      <c r="B26" s="1" t="s">
        <v>24</v>
      </c>
      <c r="D26" s="4"/>
    </row>
    <row r="27" spans="1:7" ht="34" x14ac:dyDescent="0.4">
      <c r="A27" s="17" t="s">
        <v>261</v>
      </c>
      <c r="B27" s="1" t="s">
        <v>25</v>
      </c>
      <c r="C27" s="4" t="s">
        <v>91</v>
      </c>
      <c r="D27" s="4" t="s">
        <v>295</v>
      </c>
    </row>
    <row r="28" spans="1:7" x14ac:dyDescent="0.4">
      <c r="A28" s="17" t="s">
        <v>270</v>
      </c>
      <c r="B28" s="1" t="s">
        <v>26</v>
      </c>
    </row>
    <row r="29" spans="1:7" x14ac:dyDescent="0.4">
      <c r="A29" s="18" t="s">
        <v>291</v>
      </c>
      <c r="B29" s="8" t="s">
        <v>27</v>
      </c>
      <c r="C29" s="12">
        <f>HEX2DEC(A29)</f>
        <v>40</v>
      </c>
      <c r="D29" s="9" t="s">
        <v>53</v>
      </c>
      <c r="E29" s="5" t="s">
        <v>52</v>
      </c>
      <c r="F29" s="5" t="s">
        <v>296</v>
      </c>
      <c r="G29" s="2">
        <f>($E$22*C29+$E$24)</f>
        <v>40</v>
      </c>
    </row>
    <row r="30" spans="1:7" x14ac:dyDescent="0.4">
      <c r="A30" s="2">
        <v>59</v>
      </c>
      <c r="B30" s="1" t="s">
        <v>28</v>
      </c>
      <c r="C30" s="19">
        <f>HEX2DEC(A30)</f>
        <v>89</v>
      </c>
      <c r="D30" s="2">
        <f>($E$22*C30+$E$24)</f>
        <v>89</v>
      </c>
      <c r="G30" s="2"/>
    </row>
    <row r="31" spans="1:7" x14ac:dyDescent="0.4">
      <c r="A31" s="17" t="s">
        <v>96</v>
      </c>
      <c r="B31" s="1" t="s">
        <v>29</v>
      </c>
      <c r="C31" s="19">
        <f>HEX2DEC(A31)</f>
        <v>252</v>
      </c>
      <c r="D31" s="2">
        <f t="shared" ref="D31:D41" si="0">($E$22*C31+$E$24)</f>
        <v>252</v>
      </c>
    </row>
    <row r="32" spans="1:7" x14ac:dyDescent="0.4">
      <c r="A32" s="17" t="s">
        <v>94</v>
      </c>
      <c r="B32" s="1" t="s">
        <v>30</v>
      </c>
      <c r="C32" s="19">
        <f t="shared" ref="C32:C41" si="1">HEX2DEC(A32)</f>
        <v>127</v>
      </c>
      <c r="D32" s="2">
        <f t="shared" si="0"/>
        <v>127</v>
      </c>
    </row>
    <row r="33" spans="1:4" x14ac:dyDescent="0.4">
      <c r="A33" s="17" t="s">
        <v>269</v>
      </c>
      <c r="B33" s="1" t="s">
        <v>31</v>
      </c>
      <c r="C33" s="19">
        <f t="shared" si="1"/>
        <v>128</v>
      </c>
      <c r="D33" s="2">
        <f t="shared" si="0"/>
        <v>128</v>
      </c>
    </row>
    <row r="34" spans="1:4" x14ac:dyDescent="0.4">
      <c r="A34" s="24" t="s">
        <v>97</v>
      </c>
      <c r="B34" s="25" t="s">
        <v>32</v>
      </c>
      <c r="C34" s="26">
        <f t="shared" si="1"/>
        <v>95</v>
      </c>
      <c r="D34" s="27">
        <f t="shared" si="0"/>
        <v>95</v>
      </c>
    </row>
    <row r="35" spans="1:4" x14ac:dyDescent="0.4">
      <c r="A35" s="24" t="s">
        <v>97</v>
      </c>
      <c r="B35" s="25" t="s">
        <v>33</v>
      </c>
      <c r="C35" s="26">
        <f t="shared" si="1"/>
        <v>95</v>
      </c>
      <c r="D35" s="27">
        <f t="shared" si="0"/>
        <v>95</v>
      </c>
    </row>
    <row r="36" spans="1:4" x14ac:dyDescent="0.4">
      <c r="A36" s="36" t="s">
        <v>98</v>
      </c>
      <c r="B36" s="37" t="s">
        <v>34</v>
      </c>
      <c r="C36" s="19">
        <f t="shared" si="1"/>
        <v>90</v>
      </c>
      <c r="D36" s="38">
        <f t="shared" si="0"/>
        <v>90</v>
      </c>
    </row>
    <row r="37" spans="1:4" x14ac:dyDescent="0.4">
      <c r="A37" s="36" t="s">
        <v>292</v>
      </c>
      <c r="B37" s="37" t="s">
        <v>35</v>
      </c>
      <c r="C37" s="19">
        <f t="shared" si="1"/>
        <v>5</v>
      </c>
      <c r="D37" s="38">
        <f t="shared" si="0"/>
        <v>5</v>
      </c>
    </row>
    <row r="38" spans="1:4" x14ac:dyDescent="0.4">
      <c r="A38" s="36" t="s">
        <v>292</v>
      </c>
      <c r="B38" s="37" t="s">
        <v>36</v>
      </c>
      <c r="C38" s="19">
        <f t="shared" si="1"/>
        <v>5</v>
      </c>
      <c r="D38" s="38">
        <f t="shared" si="0"/>
        <v>5</v>
      </c>
    </row>
    <row r="39" spans="1:4" x14ac:dyDescent="0.4">
      <c r="A39" s="36" t="s">
        <v>99</v>
      </c>
      <c r="B39" s="37" t="s">
        <v>37</v>
      </c>
      <c r="C39" s="19">
        <f t="shared" si="1"/>
        <v>10</v>
      </c>
      <c r="D39" s="38">
        <f t="shared" si="0"/>
        <v>10</v>
      </c>
    </row>
    <row r="40" spans="1:4" x14ac:dyDescent="0.4">
      <c r="A40" s="36" t="s">
        <v>263</v>
      </c>
      <c r="B40" s="37" t="s">
        <v>38</v>
      </c>
      <c r="C40" s="19">
        <f t="shared" si="1"/>
        <v>2</v>
      </c>
      <c r="D40" s="38">
        <f t="shared" si="0"/>
        <v>2</v>
      </c>
    </row>
    <row r="41" spans="1:4" x14ac:dyDescent="0.4">
      <c r="A41" s="36" t="s">
        <v>263</v>
      </c>
      <c r="B41" s="37" t="s">
        <v>39</v>
      </c>
      <c r="C41" s="19">
        <f t="shared" si="1"/>
        <v>2</v>
      </c>
      <c r="D41" s="38">
        <f t="shared" si="0"/>
        <v>2</v>
      </c>
    </row>
    <row r="42" spans="1:4" x14ac:dyDescent="0.4">
      <c r="A42" s="17" t="s">
        <v>261</v>
      </c>
      <c r="B42" s="1" t="s">
        <v>40</v>
      </c>
    </row>
    <row r="43" spans="1:4" x14ac:dyDescent="0.4">
      <c r="A43" s="17" t="s">
        <v>261</v>
      </c>
      <c r="B43" s="1" t="s">
        <v>40</v>
      </c>
    </row>
    <row r="44" spans="1:4" x14ac:dyDescent="0.4">
      <c r="A44" s="17" t="s">
        <v>261</v>
      </c>
      <c r="B44" s="1" t="s">
        <v>41</v>
      </c>
    </row>
    <row r="45" spans="1:4" x14ac:dyDescent="0.4">
      <c r="A45" s="17" t="s">
        <v>100</v>
      </c>
      <c r="B45" s="1" t="s">
        <v>42</v>
      </c>
    </row>
    <row r="46" spans="1:4" x14ac:dyDescent="0.4">
      <c r="A46" s="17" t="s">
        <v>101</v>
      </c>
      <c r="B46" s="1" t="s">
        <v>43</v>
      </c>
    </row>
    <row r="47" spans="1:4" x14ac:dyDescent="0.4">
      <c r="A47" s="1" t="s">
        <v>44</v>
      </c>
    </row>
    <row r="48" spans="1:4" x14ac:dyDescent="0.4">
      <c r="A48" s="124" t="s">
        <v>287</v>
      </c>
      <c r="B48" s="124"/>
      <c r="C48" s="124"/>
      <c r="D48" s="124"/>
    </row>
    <row r="49" spans="1:4" x14ac:dyDescent="0.4">
      <c r="A49" s="30" t="s">
        <v>297</v>
      </c>
      <c r="B49" s="29" t="s">
        <v>32</v>
      </c>
      <c r="C49" s="30" t="str">
        <f>DEC2HEX(D49)</f>
        <v>5A</v>
      </c>
      <c r="D49" s="31">
        <v>90</v>
      </c>
    </row>
    <row r="50" spans="1:4" x14ac:dyDescent="0.4">
      <c r="A50" s="30" t="s">
        <v>297</v>
      </c>
      <c r="B50" s="29" t="s">
        <v>33</v>
      </c>
      <c r="C50" s="30" t="str">
        <f>DEC2HEX(D50)</f>
        <v>5A</v>
      </c>
      <c r="D50" s="31">
        <v>90</v>
      </c>
    </row>
    <row r="51" spans="1:4" x14ac:dyDescent="0.4">
      <c r="A51" s="32" t="str">
        <f>DEC2HEX(C51)</f>
        <v>0</v>
      </c>
      <c r="B51" s="33" t="s">
        <v>35</v>
      </c>
      <c r="C51" s="34"/>
      <c r="D51" s="35"/>
    </row>
    <row r="52" spans="1:4" x14ac:dyDescent="0.4">
      <c r="A52" s="32" t="str">
        <f>DEC2HEX(C52)</f>
        <v>0</v>
      </c>
      <c r="B52" s="33" t="s">
        <v>36</v>
      </c>
      <c r="C52" s="34"/>
      <c r="D52" s="35"/>
    </row>
  </sheetData>
  <mergeCells count="1">
    <mergeCell ref="A48:D48"/>
  </mergeCells>
  <phoneticPr fontId="18" type="noConversion"/>
  <pageMargins left="0.7" right="0.7" top="0.75" bottom="0.75" header="0.3" footer="0.3"/>
  <drawing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683A3-B0D5-475E-A7D7-13A8C60C04FD}">
  <dimension ref="A1:G26"/>
  <sheetViews>
    <sheetView zoomScaleNormal="100" workbookViewId="0">
      <selection activeCell="C13" sqref="C13"/>
    </sheetView>
  </sheetViews>
  <sheetFormatPr defaultRowHeight="17" x14ac:dyDescent="0.4"/>
  <cols>
    <col min="1" max="1" width="12.26953125" bestFit="1" customWidth="1"/>
    <col min="2" max="2" width="37.453125" bestFit="1" customWidth="1"/>
    <col min="3" max="3" width="34.90625" style="4" customWidth="1"/>
    <col min="4" max="4" width="35.453125" customWidth="1"/>
    <col min="6" max="6" width="25.7265625" bestFit="1" customWidth="1"/>
  </cols>
  <sheetData>
    <row r="1" spans="1:7" x14ac:dyDescent="0.4">
      <c r="A1" s="17" t="s">
        <v>0</v>
      </c>
      <c r="B1" s="7" t="s">
        <v>55</v>
      </c>
      <c r="C1" s="10" t="s">
        <v>61</v>
      </c>
      <c r="D1" s="10" t="s">
        <v>75</v>
      </c>
    </row>
    <row r="2" spans="1:7" x14ac:dyDescent="0.4">
      <c r="A2" s="17" t="s">
        <v>261</v>
      </c>
      <c r="B2" s="1" t="s">
        <v>16</v>
      </c>
      <c r="C2" s="4" t="s">
        <v>57</v>
      </c>
    </row>
    <row r="3" spans="1:7" x14ac:dyDescent="0.4">
      <c r="A3" s="17" t="s">
        <v>264</v>
      </c>
      <c r="B3" s="1" t="s">
        <v>17</v>
      </c>
      <c r="C3" s="4" t="s">
        <v>51</v>
      </c>
      <c r="D3" t="s">
        <v>83</v>
      </c>
    </row>
    <row r="4" spans="1:7" x14ac:dyDescent="0.4">
      <c r="A4" s="17" t="s">
        <v>261</v>
      </c>
      <c r="B4" s="1" t="s">
        <v>18</v>
      </c>
      <c r="C4" s="4" t="s">
        <v>60</v>
      </c>
    </row>
    <row r="5" spans="1:7" x14ac:dyDescent="0.4">
      <c r="A5" s="17" t="s">
        <v>261</v>
      </c>
      <c r="B5" s="1" t="s">
        <v>19</v>
      </c>
      <c r="C5" s="4" t="s">
        <v>84</v>
      </c>
      <c r="D5" t="s">
        <v>85</v>
      </c>
    </row>
    <row r="6" spans="1:7" ht="68" x14ac:dyDescent="0.4">
      <c r="A6" s="17" t="s">
        <v>678</v>
      </c>
      <c r="B6" s="1" t="s">
        <v>20</v>
      </c>
      <c r="C6" s="4" t="s">
        <v>92</v>
      </c>
      <c r="D6" s="4" t="s">
        <v>681</v>
      </c>
      <c r="E6">
        <v>98</v>
      </c>
      <c r="F6" s="92" t="str">
        <f>HEX2BIN(A6)</f>
        <v>1100010</v>
      </c>
    </row>
    <row r="7" spans="1:7" ht="19.5" x14ac:dyDescent="0.4">
      <c r="A7" s="17" t="s">
        <v>261</v>
      </c>
      <c r="B7" s="1" t="s">
        <v>21</v>
      </c>
      <c r="C7" s="4" t="s">
        <v>87</v>
      </c>
      <c r="D7" s="4" t="s">
        <v>63</v>
      </c>
      <c r="F7" s="92" t="str">
        <f t="shared" ref="F7:F12" si="0">HEX2BIN(A7)</f>
        <v>0</v>
      </c>
    </row>
    <row r="8" spans="1:7" ht="68" x14ac:dyDescent="0.4">
      <c r="A8" s="17" t="s">
        <v>679</v>
      </c>
      <c r="B8" s="1" t="s">
        <v>22</v>
      </c>
      <c r="C8" s="4" t="s">
        <v>93</v>
      </c>
      <c r="D8" s="4" t="s">
        <v>682</v>
      </c>
      <c r="E8">
        <v>73</v>
      </c>
      <c r="F8" s="92" t="str">
        <f t="shared" si="0"/>
        <v>1001001</v>
      </c>
    </row>
    <row r="9" spans="1:7" ht="19.5" x14ac:dyDescent="0.4">
      <c r="A9" s="17" t="s">
        <v>261</v>
      </c>
      <c r="B9" s="1" t="s">
        <v>23</v>
      </c>
      <c r="C9" s="4" t="s">
        <v>86</v>
      </c>
      <c r="D9" s="4" t="s">
        <v>619</v>
      </c>
      <c r="F9" s="92" t="str">
        <f t="shared" si="0"/>
        <v>0</v>
      </c>
    </row>
    <row r="10" spans="1:7" ht="19.5" x14ac:dyDescent="0.4">
      <c r="A10" s="17" t="s">
        <v>261</v>
      </c>
      <c r="B10" s="1" t="s">
        <v>24</v>
      </c>
      <c r="D10" s="4"/>
      <c r="F10" s="92" t="str">
        <f t="shared" si="0"/>
        <v>0</v>
      </c>
    </row>
    <row r="11" spans="1:7" ht="34" x14ac:dyDescent="0.4">
      <c r="A11" s="17" t="s">
        <v>152</v>
      </c>
      <c r="B11" s="1" t="s">
        <v>25</v>
      </c>
      <c r="C11" s="4" t="s">
        <v>91</v>
      </c>
      <c r="D11" s="4" t="s">
        <v>683</v>
      </c>
      <c r="F11" s="92" t="str">
        <f t="shared" si="0"/>
        <v>11000000</v>
      </c>
    </row>
    <row r="12" spans="1:7" ht="19.5" x14ac:dyDescent="0.4">
      <c r="A12" s="17" t="s">
        <v>270</v>
      </c>
      <c r="B12" s="1" t="s">
        <v>26</v>
      </c>
      <c r="F12" s="92" t="str">
        <f t="shared" si="0"/>
        <v>111</v>
      </c>
    </row>
    <row r="13" spans="1:7" ht="20" x14ac:dyDescent="0.4">
      <c r="A13" s="18" t="s">
        <v>691</v>
      </c>
      <c r="B13" s="8" t="s">
        <v>27</v>
      </c>
      <c r="C13" s="12">
        <f>HEX2DEC(A13)</f>
        <v>123</v>
      </c>
      <c r="D13" s="9" t="s">
        <v>53</v>
      </c>
      <c r="E13" s="5" t="s">
        <v>52</v>
      </c>
      <c r="F13" s="5" t="s">
        <v>627</v>
      </c>
      <c r="G13" s="14">
        <f>($E$6*C13+$E$8/1)/10000</f>
        <v>1.2126999999999999</v>
      </c>
    </row>
    <row r="14" spans="1:7" x14ac:dyDescent="0.4">
      <c r="A14" s="2">
        <v>85</v>
      </c>
      <c r="B14" s="1" t="s">
        <v>28</v>
      </c>
      <c r="C14" s="19">
        <f t="shared" ref="C14:C25" si="1">HEX2DEC(A14)</f>
        <v>133</v>
      </c>
      <c r="D14" s="2">
        <f>($E$6*C14+$E$8/1)/10000</f>
        <v>1.3107</v>
      </c>
      <c r="G14" s="14"/>
    </row>
    <row r="15" spans="1:7" x14ac:dyDescent="0.4">
      <c r="A15" s="17" t="s">
        <v>648</v>
      </c>
      <c r="B15" s="1" t="s">
        <v>29</v>
      </c>
      <c r="C15" s="19">
        <f t="shared" si="1"/>
        <v>110</v>
      </c>
      <c r="D15" s="2">
        <f t="shared" ref="D15:D25" si="2">($E$6*C15+$E$8/1)/10000</f>
        <v>1.0852999999999999</v>
      </c>
      <c r="G15" s="14"/>
    </row>
    <row r="16" spans="1:7" x14ac:dyDescent="0.4">
      <c r="A16" s="17" t="s">
        <v>130</v>
      </c>
      <c r="B16" s="1" t="s">
        <v>30</v>
      </c>
      <c r="C16" s="19">
        <f t="shared" si="1"/>
        <v>255</v>
      </c>
      <c r="D16" s="2">
        <f t="shared" si="2"/>
        <v>2.5063</v>
      </c>
      <c r="G16" s="14"/>
    </row>
    <row r="17" spans="1:7" x14ac:dyDescent="0.4">
      <c r="A17" s="17" t="s">
        <v>261</v>
      </c>
      <c r="B17" s="1" t="s">
        <v>31</v>
      </c>
      <c r="C17" s="19">
        <f t="shared" si="1"/>
        <v>0</v>
      </c>
      <c r="D17" s="2">
        <f t="shared" si="2"/>
        <v>7.3000000000000001E-3</v>
      </c>
      <c r="G17" s="14"/>
    </row>
    <row r="18" spans="1:7" x14ac:dyDescent="0.4">
      <c r="A18" s="24" t="s">
        <v>680</v>
      </c>
      <c r="B18" s="25" t="s">
        <v>32</v>
      </c>
      <c r="C18" s="26">
        <f t="shared" si="1"/>
        <v>134</v>
      </c>
      <c r="D18" s="2">
        <f t="shared" si="2"/>
        <v>1.3205</v>
      </c>
      <c r="G18" s="14"/>
    </row>
    <row r="19" spans="1:7" x14ac:dyDescent="0.4">
      <c r="A19" s="24" t="s">
        <v>680</v>
      </c>
      <c r="B19" s="25" t="s">
        <v>33</v>
      </c>
      <c r="C19" s="26">
        <f t="shared" si="1"/>
        <v>134</v>
      </c>
      <c r="D19" s="2">
        <f t="shared" si="2"/>
        <v>1.3205</v>
      </c>
      <c r="G19" s="14"/>
    </row>
    <row r="20" spans="1:7" x14ac:dyDescent="0.4">
      <c r="A20" s="17" t="s">
        <v>680</v>
      </c>
      <c r="B20" s="1" t="s">
        <v>34</v>
      </c>
      <c r="C20" s="19">
        <f t="shared" si="1"/>
        <v>134</v>
      </c>
      <c r="D20" s="2">
        <f t="shared" si="2"/>
        <v>1.3205</v>
      </c>
      <c r="G20" s="14"/>
    </row>
    <row r="21" spans="1:7" x14ac:dyDescent="0.4">
      <c r="A21" s="20" t="s">
        <v>223</v>
      </c>
      <c r="B21" s="21" t="s">
        <v>35</v>
      </c>
      <c r="C21" s="22">
        <f t="shared" si="1"/>
        <v>109</v>
      </c>
      <c r="D21" s="2">
        <f t="shared" si="2"/>
        <v>1.0754999999999999</v>
      </c>
      <c r="G21" s="14"/>
    </row>
    <row r="22" spans="1:7" x14ac:dyDescent="0.4">
      <c r="A22" s="20" t="s">
        <v>223</v>
      </c>
      <c r="B22" s="21" t="s">
        <v>36</v>
      </c>
      <c r="C22" s="22">
        <f t="shared" si="1"/>
        <v>109</v>
      </c>
      <c r="D22" s="2">
        <f t="shared" si="2"/>
        <v>1.0754999999999999</v>
      </c>
      <c r="G22" s="14"/>
    </row>
    <row r="23" spans="1:7" x14ac:dyDescent="0.4">
      <c r="A23" s="17" t="s">
        <v>223</v>
      </c>
      <c r="B23" s="1" t="s">
        <v>37</v>
      </c>
      <c r="C23" s="19">
        <f t="shared" si="1"/>
        <v>109</v>
      </c>
      <c r="D23" s="2">
        <f t="shared" si="2"/>
        <v>1.0754999999999999</v>
      </c>
      <c r="G23" s="14"/>
    </row>
    <row r="24" spans="1:7" x14ac:dyDescent="0.4">
      <c r="A24" s="17" t="s">
        <v>258</v>
      </c>
      <c r="B24" s="1" t="s">
        <v>38</v>
      </c>
      <c r="C24" s="19">
        <f t="shared" si="1"/>
        <v>1</v>
      </c>
      <c r="D24" s="2">
        <f t="shared" si="2"/>
        <v>1.7100000000000001E-2</v>
      </c>
      <c r="G24" s="14"/>
    </row>
    <row r="25" spans="1:7" x14ac:dyDescent="0.4">
      <c r="A25" s="17" t="s">
        <v>258</v>
      </c>
      <c r="B25" s="1" t="s">
        <v>39</v>
      </c>
      <c r="C25" s="19">
        <f t="shared" si="1"/>
        <v>1</v>
      </c>
      <c r="D25" s="2">
        <f t="shared" si="2"/>
        <v>1.7100000000000001E-2</v>
      </c>
      <c r="G25" s="14"/>
    </row>
    <row r="26" spans="1:7" x14ac:dyDescent="0.4">
      <c r="A26" s="1" t="s">
        <v>44</v>
      </c>
    </row>
  </sheetData>
  <phoneticPr fontId="18" type="noConversion"/>
  <pageMargins left="0.7" right="0.7" top="0.75" bottom="0.75" header="0.3" footer="0.3"/>
  <pageSetup paperSize="9" orientation="portrait"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BBD72-E94F-46A8-8123-437A1F5A73AE}">
  <dimension ref="A1:J41"/>
  <sheetViews>
    <sheetView zoomScaleNormal="100" workbookViewId="0">
      <selection activeCell="C27" sqref="C27"/>
    </sheetView>
  </sheetViews>
  <sheetFormatPr defaultRowHeight="17" x14ac:dyDescent="0.4"/>
  <cols>
    <col min="1" max="1" width="12.26953125" bestFit="1" customWidth="1"/>
    <col min="2" max="2" width="37.453125" bestFit="1" customWidth="1"/>
    <col min="3" max="3" width="34.90625" style="4" customWidth="1"/>
    <col min="4" max="4" width="35.453125" customWidth="1"/>
    <col min="6" max="6" width="25.7265625" bestFit="1" customWidth="1"/>
  </cols>
  <sheetData>
    <row r="1" spans="1:10" x14ac:dyDescent="0.4">
      <c r="A1" s="17" t="s">
        <v>0</v>
      </c>
      <c r="B1" s="7" t="s">
        <v>55</v>
      </c>
      <c r="C1" s="10" t="s">
        <v>61</v>
      </c>
      <c r="D1" s="10" t="s">
        <v>75</v>
      </c>
    </row>
    <row r="2" spans="1:10" x14ac:dyDescent="0.4">
      <c r="A2" s="17" t="s">
        <v>261</v>
      </c>
      <c r="B2" s="1" t="s">
        <v>16</v>
      </c>
      <c r="C2" s="4" t="s">
        <v>57</v>
      </c>
    </row>
    <row r="3" spans="1:10" x14ac:dyDescent="0.4">
      <c r="A3" s="17" t="s">
        <v>264</v>
      </c>
      <c r="B3" s="1" t="s">
        <v>17</v>
      </c>
      <c r="C3" s="4" t="s">
        <v>51</v>
      </c>
      <c r="D3" t="s">
        <v>83</v>
      </c>
    </row>
    <row r="4" spans="1:10" x14ac:dyDescent="0.4">
      <c r="A4" s="17" t="s">
        <v>261</v>
      </c>
      <c r="B4" s="1" t="s">
        <v>18</v>
      </c>
      <c r="C4" s="4" t="s">
        <v>60</v>
      </c>
    </row>
    <row r="5" spans="1:10" x14ac:dyDescent="0.4">
      <c r="A5" s="17" t="s">
        <v>261</v>
      </c>
      <c r="B5" s="1" t="s">
        <v>19</v>
      </c>
      <c r="C5" s="4" t="s">
        <v>84</v>
      </c>
      <c r="D5" t="s">
        <v>85</v>
      </c>
    </row>
    <row r="6" spans="1:10" ht="68" x14ac:dyDescent="0.4">
      <c r="A6" s="17" t="s">
        <v>684</v>
      </c>
      <c r="B6" s="1" t="s">
        <v>20</v>
      </c>
      <c r="C6" s="4" t="s">
        <v>92</v>
      </c>
      <c r="D6" s="4" t="s">
        <v>690</v>
      </c>
      <c r="E6">
        <v>8</v>
      </c>
      <c r="F6" s="92" t="str">
        <f>HEX2BIN(A6)</f>
        <v>1000</v>
      </c>
    </row>
    <row r="7" spans="1:10" ht="19.5" x14ac:dyDescent="0.4">
      <c r="A7" s="17" t="s">
        <v>261</v>
      </c>
      <c r="B7" s="1" t="s">
        <v>21</v>
      </c>
      <c r="C7" s="4" t="s">
        <v>87</v>
      </c>
      <c r="D7" s="4" t="s">
        <v>63</v>
      </c>
      <c r="F7" s="92" t="str">
        <f t="shared" ref="F7:F12" si="0">HEX2BIN(A7)</f>
        <v>0</v>
      </c>
    </row>
    <row r="8" spans="1:10" ht="68" x14ac:dyDescent="0.4">
      <c r="A8" s="17" t="s">
        <v>685</v>
      </c>
      <c r="B8" s="1" t="s">
        <v>22</v>
      </c>
      <c r="C8" s="4" t="s">
        <v>93</v>
      </c>
      <c r="D8" s="4" t="s">
        <v>692</v>
      </c>
      <c r="E8">
        <v>96</v>
      </c>
      <c r="F8" s="92" t="str">
        <f t="shared" si="0"/>
        <v>1100000</v>
      </c>
    </row>
    <row r="9" spans="1:10" ht="19.5" x14ac:dyDescent="0.4">
      <c r="A9" s="17" t="s">
        <v>261</v>
      </c>
      <c r="B9" s="1" t="s">
        <v>23</v>
      </c>
      <c r="C9" s="4" t="s">
        <v>86</v>
      </c>
      <c r="D9" s="4" t="s">
        <v>619</v>
      </c>
      <c r="F9" s="92" t="str">
        <f t="shared" si="0"/>
        <v>0</v>
      </c>
    </row>
    <row r="10" spans="1:10" ht="19.5" x14ac:dyDescent="0.4">
      <c r="A10" s="17" t="s">
        <v>261</v>
      </c>
      <c r="B10" s="1" t="s">
        <v>24</v>
      </c>
      <c r="D10" s="4"/>
      <c r="F10" s="92" t="str">
        <f t="shared" si="0"/>
        <v>0</v>
      </c>
    </row>
    <row r="11" spans="1:10" ht="34" x14ac:dyDescent="0.4">
      <c r="A11" s="17" t="s">
        <v>249</v>
      </c>
      <c r="B11" s="1" t="s">
        <v>25</v>
      </c>
      <c r="C11" s="4" t="s">
        <v>91</v>
      </c>
      <c r="D11" s="4" t="s">
        <v>643</v>
      </c>
      <c r="F11" s="92" t="str">
        <f t="shared" si="0"/>
        <v>11010000</v>
      </c>
      <c r="H11" s="4" t="s">
        <v>694</v>
      </c>
      <c r="I11">
        <v>1.1040000000000001</v>
      </c>
      <c r="J11">
        <f>(I11*1000-$E$8)/$E$6</f>
        <v>126</v>
      </c>
    </row>
    <row r="12" spans="1:10" ht="19.5" x14ac:dyDescent="0.4">
      <c r="A12" s="17" t="s">
        <v>270</v>
      </c>
      <c r="B12" s="1" t="s">
        <v>26</v>
      </c>
      <c r="F12" s="92" t="str">
        <f t="shared" si="0"/>
        <v>111</v>
      </c>
    </row>
    <row r="13" spans="1:10" ht="20" x14ac:dyDescent="0.4">
      <c r="A13" s="18" t="s">
        <v>693</v>
      </c>
      <c r="B13" s="8" t="s">
        <v>27</v>
      </c>
      <c r="C13" s="12">
        <f>HEX2DEC(A13)</f>
        <v>139</v>
      </c>
      <c r="D13" s="9" t="s">
        <v>53</v>
      </c>
      <c r="E13" s="5" t="s">
        <v>52</v>
      </c>
      <c r="F13" s="5" t="s">
        <v>627</v>
      </c>
      <c r="G13" s="14">
        <f>($E$6*C13+$E$8/1)/1000</f>
        <v>1.208</v>
      </c>
    </row>
    <row r="14" spans="1:10" x14ac:dyDescent="0.4">
      <c r="A14" s="2">
        <v>90</v>
      </c>
      <c r="B14" s="1" t="s">
        <v>28</v>
      </c>
      <c r="C14" s="19">
        <f t="shared" ref="C14:C25" si="1">HEX2DEC(A14)</f>
        <v>144</v>
      </c>
      <c r="D14" s="2">
        <f>($E$6*C14+$E$8/1)/1000</f>
        <v>1.248</v>
      </c>
      <c r="G14" s="14"/>
    </row>
    <row r="15" spans="1:10" x14ac:dyDescent="0.4">
      <c r="A15" s="17" t="s">
        <v>686</v>
      </c>
      <c r="B15" s="1" t="s">
        <v>29</v>
      </c>
      <c r="C15" s="19">
        <f t="shared" si="1"/>
        <v>133</v>
      </c>
      <c r="D15" s="2">
        <f t="shared" ref="D15:D25" si="2">($E$6*C15+$E$8/1)/1000</f>
        <v>1.1599999999999999</v>
      </c>
      <c r="G15" s="14"/>
    </row>
    <row r="16" spans="1:10" x14ac:dyDescent="0.4">
      <c r="A16" s="17" t="s">
        <v>130</v>
      </c>
      <c r="B16" s="1" t="s">
        <v>30</v>
      </c>
      <c r="C16" s="19">
        <f t="shared" si="1"/>
        <v>255</v>
      </c>
      <c r="D16" s="2">
        <f t="shared" si="2"/>
        <v>2.1360000000000001</v>
      </c>
      <c r="G16" s="14"/>
    </row>
    <row r="17" spans="1:7" x14ac:dyDescent="0.4">
      <c r="A17" s="17" t="s">
        <v>261</v>
      </c>
      <c r="B17" s="1" t="s">
        <v>31</v>
      </c>
      <c r="C17" s="19">
        <f t="shared" si="1"/>
        <v>0</v>
      </c>
      <c r="D17" s="2">
        <f t="shared" si="2"/>
        <v>9.6000000000000002E-2</v>
      </c>
      <c r="G17" s="14"/>
    </row>
    <row r="18" spans="1:7" x14ac:dyDescent="0.4">
      <c r="A18" s="24" t="s">
        <v>687</v>
      </c>
      <c r="B18" s="25" t="s">
        <v>32</v>
      </c>
      <c r="C18" s="26">
        <f t="shared" si="1"/>
        <v>152</v>
      </c>
      <c r="D18" s="2">
        <f t="shared" si="2"/>
        <v>1.3120000000000001</v>
      </c>
      <c r="G18" s="14"/>
    </row>
    <row r="19" spans="1:7" x14ac:dyDescent="0.4">
      <c r="A19" s="24" t="s">
        <v>165</v>
      </c>
      <c r="B19" s="25" t="s">
        <v>33</v>
      </c>
      <c r="C19" s="26">
        <f t="shared" si="1"/>
        <v>154</v>
      </c>
      <c r="D19" s="2">
        <f t="shared" si="2"/>
        <v>1.3280000000000001</v>
      </c>
      <c r="G19" s="14"/>
    </row>
    <row r="20" spans="1:7" x14ac:dyDescent="0.4">
      <c r="A20" s="17" t="s">
        <v>688</v>
      </c>
      <c r="B20" s="1" t="s">
        <v>34</v>
      </c>
      <c r="C20" s="19">
        <f t="shared" si="1"/>
        <v>145</v>
      </c>
      <c r="D20" s="2">
        <f t="shared" si="2"/>
        <v>1.256</v>
      </c>
      <c r="G20" s="14"/>
    </row>
    <row r="21" spans="1:7" x14ac:dyDescent="0.4">
      <c r="A21" s="20" t="s">
        <v>160</v>
      </c>
      <c r="B21" s="21" t="s">
        <v>35</v>
      </c>
      <c r="C21" s="22">
        <f t="shared" si="1"/>
        <v>122</v>
      </c>
      <c r="D21" s="2">
        <f t="shared" si="2"/>
        <v>1.0720000000000001</v>
      </c>
      <c r="G21" s="14"/>
    </row>
    <row r="22" spans="1:7" x14ac:dyDescent="0.4">
      <c r="A22" s="20" t="s">
        <v>222</v>
      </c>
      <c r="B22" s="21" t="s">
        <v>36</v>
      </c>
      <c r="C22" s="22">
        <f t="shared" si="1"/>
        <v>123</v>
      </c>
      <c r="D22" s="2">
        <f t="shared" si="2"/>
        <v>1.08</v>
      </c>
      <c r="G22" s="14"/>
    </row>
    <row r="23" spans="1:7" x14ac:dyDescent="0.4">
      <c r="A23" s="17" t="s">
        <v>689</v>
      </c>
      <c r="B23" s="1" t="s">
        <v>37</v>
      </c>
      <c r="C23" s="19">
        <f t="shared" si="1"/>
        <v>132</v>
      </c>
      <c r="D23" s="2">
        <f t="shared" si="2"/>
        <v>1.1519999999999999</v>
      </c>
      <c r="G23" s="14"/>
    </row>
    <row r="24" spans="1:7" x14ac:dyDescent="0.4">
      <c r="A24" s="17" t="s">
        <v>258</v>
      </c>
      <c r="B24" s="1" t="s">
        <v>38</v>
      </c>
      <c r="C24" s="19">
        <f t="shared" si="1"/>
        <v>1</v>
      </c>
      <c r="D24" s="2">
        <f t="shared" si="2"/>
        <v>0.104</v>
      </c>
      <c r="G24" s="14"/>
    </row>
    <row r="25" spans="1:7" x14ac:dyDescent="0.4">
      <c r="A25" s="17" t="s">
        <v>258</v>
      </c>
      <c r="B25" s="1" t="s">
        <v>39</v>
      </c>
      <c r="C25" s="19">
        <f t="shared" si="1"/>
        <v>1</v>
      </c>
      <c r="D25" s="2">
        <f t="shared" si="2"/>
        <v>0.104</v>
      </c>
      <c r="G25" s="14"/>
    </row>
    <row r="26" spans="1:7" x14ac:dyDescent="0.4">
      <c r="A26" s="1" t="s">
        <v>44</v>
      </c>
    </row>
    <row r="27" spans="1:7" x14ac:dyDescent="0.4">
      <c r="C27" s="4" t="s">
        <v>696</v>
      </c>
      <c r="D27" t="s">
        <v>695</v>
      </c>
    </row>
    <row r="28" spans="1:7" x14ac:dyDescent="0.4">
      <c r="B28" s="97"/>
      <c r="C28" s="98" t="s">
        <v>644</v>
      </c>
      <c r="D28" s="97" t="s">
        <v>645</v>
      </c>
    </row>
    <row r="29" spans="1:7" x14ac:dyDescent="0.4">
      <c r="B29" s="94" t="s">
        <v>27</v>
      </c>
      <c r="C29" s="99">
        <v>1.1931</v>
      </c>
      <c r="D29" s="100">
        <v>1.304</v>
      </c>
    </row>
    <row r="30" spans="1:7" x14ac:dyDescent="0.4">
      <c r="B30" s="94" t="s">
        <v>28</v>
      </c>
      <c r="C30" s="99">
        <v>1.3107</v>
      </c>
      <c r="D30" s="100">
        <v>1.3440000000000001</v>
      </c>
    </row>
    <row r="31" spans="1:7" x14ac:dyDescent="0.4">
      <c r="B31" s="94" t="s">
        <v>29</v>
      </c>
      <c r="C31" s="99">
        <v>1.0852999999999999</v>
      </c>
      <c r="D31" s="100">
        <v>1.256</v>
      </c>
    </row>
    <row r="32" spans="1:7" x14ac:dyDescent="0.4">
      <c r="B32" s="93" t="s">
        <v>30</v>
      </c>
      <c r="C32" s="101">
        <v>2.5063</v>
      </c>
      <c r="D32" s="102">
        <v>2.2320000000000002</v>
      </c>
    </row>
    <row r="33" spans="2:4" x14ac:dyDescent="0.4">
      <c r="B33" s="93" t="s">
        <v>31</v>
      </c>
      <c r="C33" s="101">
        <v>7.3000000000000001E-3</v>
      </c>
      <c r="D33" s="102">
        <v>0.192</v>
      </c>
    </row>
    <row r="34" spans="2:4" x14ac:dyDescent="0.4">
      <c r="B34" s="95" t="s">
        <v>32</v>
      </c>
      <c r="C34" s="103">
        <v>1.3205</v>
      </c>
      <c r="D34" s="104">
        <v>1.4079999999999999</v>
      </c>
    </row>
    <row r="35" spans="2:4" x14ac:dyDescent="0.4">
      <c r="B35" s="95" t="s">
        <v>33</v>
      </c>
      <c r="C35" s="103">
        <v>1.3205</v>
      </c>
      <c r="D35" s="104">
        <v>1.4239999999999999</v>
      </c>
    </row>
    <row r="36" spans="2:4" x14ac:dyDescent="0.4">
      <c r="B36" s="95" t="s">
        <v>34</v>
      </c>
      <c r="C36" s="103">
        <v>1.3205</v>
      </c>
      <c r="D36" s="104">
        <v>1.3520000000000001</v>
      </c>
    </row>
    <row r="37" spans="2:4" x14ac:dyDescent="0.4">
      <c r="B37" s="96" t="s">
        <v>35</v>
      </c>
      <c r="C37" s="105">
        <v>1.0754999999999999</v>
      </c>
      <c r="D37" s="106">
        <v>1.1679999999999999</v>
      </c>
    </row>
    <row r="38" spans="2:4" x14ac:dyDescent="0.4">
      <c r="B38" s="96" t="s">
        <v>36</v>
      </c>
      <c r="C38" s="105">
        <v>1.0754999999999999</v>
      </c>
      <c r="D38" s="106">
        <v>1.1759999999999999</v>
      </c>
    </row>
    <row r="39" spans="2:4" x14ac:dyDescent="0.4">
      <c r="B39" s="96" t="s">
        <v>37</v>
      </c>
      <c r="C39" s="105">
        <v>1.0754999999999999</v>
      </c>
      <c r="D39" s="106">
        <v>1.248</v>
      </c>
    </row>
    <row r="40" spans="2:4" x14ac:dyDescent="0.4">
      <c r="B40" s="93" t="s">
        <v>38</v>
      </c>
      <c r="C40" s="101">
        <v>1.7100000000000001E-2</v>
      </c>
      <c r="D40" s="102">
        <v>0.2</v>
      </c>
    </row>
    <row r="41" spans="2:4" x14ac:dyDescent="0.4">
      <c r="B41" s="93" t="s">
        <v>39</v>
      </c>
      <c r="C41" s="101">
        <v>1.7100000000000001E-2</v>
      </c>
      <c r="D41" s="102">
        <v>0.2</v>
      </c>
    </row>
  </sheetData>
  <phoneticPr fontId="18" type="noConversion"/>
  <pageMargins left="0.7" right="0.7" top="0.75" bottom="0.75" header="0.3" footer="0.3"/>
  <pageSetup paperSize="9" orientation="portrait" r:id="rId1"/>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5FA03-5128-41C5-B0B4-23F19736807E}">
  <dimension ref="A1:G31"/>
  <sheetViews>
    <sheetView zoomScaleNormal="100" workbookViewId="0">
      <selection activeCell="C2" sqref="C2:D11"/>
    </sheetView>
  </sheetViews>
  <sheetFormatPr defaultRowHeight="17" x14ac:dyDescent="0.4"/>
  <cols>
    <col min="1" max="1" width="12.26953125" bestFit="1" customWidth="1"/>
    <col min="2" max="2" width="37.453125" bestFit="1" customWidth="1"/>
    <col min="3" max="3" width="34.90625" style="4" customWidth="1"/>
    <col min="4" max="4" width="35.453125" customWidth="1"/>
    <col min="6" max="6" width="25.7265625" bestFit="1" customWidth="1"/>
  </cols>
  <sheetData>
    <row r="1" spans="1:7" x14ac:dyDescent="0.4">
      <c r="A1" s="17" t="s">
        <v>0</v>
      </c>
      <c r="B1" s="7" t="s">
        <v>55</v>
      </c>
      <c r="C1" s="10" t="s">
        <v>61</v>
      </c>
      <c r="D1" s="10" t="s">
        <v>75</v>
      </c>
    </row>
    <row r="2" spans="1:7" x14ac:dyDescent="0.4">
      <c r="A2" s="17" t="s">
        <v>152</v>
      </c>
      <c r="B2" s="1" t="s">
        <v>16</v>
      </c>
      <c r="C2" s="4" t="s">
        <v>57</v>
      </c>
      <c r="D2" t="s">
        <v>701</v>
      </c>
    </row>
    <row r="3" spans="1:7" x14ac:dyDescent="0.4">
      <c r="A3" s="17" t="s">
        <v>261</v>
      </c>
      <c r="B3" s="1" t="s">
        <v>17</v>
      </c>
      <c r="C3" s="4" t="s">
        <v>51</v>
      </c>
      <c r="D3" t="s">
        <v>83</v>
      </c>
    </row>
    <row r="4" spans="1:7" x14ac:dyDescent="0.4">
      <c r="A4" s="17" t="s">
        <v>261</v>
      </c>
      <c r="B4" s="1" t="s">
        <v>18</v>
      </c>
      <c r="C4" s="4" t="s">
        <v>60</v>
      </c>
    </row>
    <row r="5" spans="1:7" x14ac:dyDescent="0.4">
      <c r="A5" s="17" t="s">
        <v>261</v>
      </c>
      <c r="B5" s="1" t="s">
        <v>19</v>
      </c>
      <c r="C5" s="4" t="s">
        <v>84</v>
      </c>
      <c r="D5" t="s">
        <v>85</v>
      </c>
    </row>
    <row r="6" spans="1:7" ht="68" x14ac:dyDescent="0.4">
      <c r="A6" s="17" t="s">
        <v>106</v>
      </c>
      <c r="B6" s="1" t="s">
        <v>20</v>
      </c>
      <c r="C6" s="4" t="s">
        <v>92</v>
      </c>
      <c r="D6" s="4" t="s">
        <v>698</v>
      </c>
      <c r="E6">
        <v>45</v>
      </c>
      <c r="F6" s="92" t="str">
        <f>HEX2BIN(A6)</f>
        <v>101101</v>
      </c>
    </row>
    <row r="7" spans="1:7" ht="19.5" x14ac:dyDescent="0.4">
      <c r="A7" s="17" t="s">
        <v>261</v>
      </c>
      <c r="B7" s="1" t="s">
        <v>21</v>
      </c>
      <c r="C7" s="4" t="s">
        <v>87</v>
      </c>
      <c r="D7" s="4" t="s">
        <v>63</v>
      </c>
      <c r="F7" s="92" t="str">
        <f t="shared" ref="F7:F12" si="0">HEX2BIN(A7)</f>
        <v>0</v>
      </c>
    </row>
    <row r="8" spans="1:7" ht="68" x14ac:dyDescent="0.4">
      <c r="A8" s="17" t="s">
        <v>172</v>
      </c>
      <c r="B8" s="1" t="s">
        <v>22</v>
      </c>
      <c r="C8" s="4" t="s">
        <v>93</v>
      </c>
      <c r="D8" s="4" t="s">
        <v>699</v>
      </c>
      <c r="E8">
        <v>187</v>
      </c>
      <c r="F8" s="92" t="str">
        <f t="shared" si="0"/>
        <v>10111011</v>
      </c>
    </row>
    <row r="9" spans="1:7" ht="19.5" x14ac:dyDescent="0.4">
      <c r="A9" s="17" t="s">
        <v>261</v>
      </c>
      <c r="B9" s="1" t="s">
        <v>23</v>
      </c>
      <c r="C9" s="4" t="s">
        <v>86</v>
      </c>
      <c r="D9" s="4" t="s">
        <v>619</v>
      </c>
      <c r="F9" s="92" t="str">
        <f t="shared" si="0"/>
        <v>0</v>
      </c>
    </row>
    <row r="10" spans="1:7" ht="19.5" x14ac:dyDescent="0.4">
      <c r="A10" s="17" t="s">
        <v>261</v>
      </c>
      <c r="B10" s="1" t="s">
        <v>24</v>
      </c>
      <c r="D10" s="4"/>
      <c r="F10" s="92" t="str">
        <f t="shared" si="0"/>
        <v>0</v>
      </c>
    </row>
    <row r="11" spans="1:7" ht="34" x14ac:dyDescent="0.4">
      <c r="A11" s="17" t="s">
        <v>173</v>
      </c>
      <c r="B11" s="1" t="s">
        <v>25</v>
      </c>
      <c r="C11" s="4" t="s">
        <v>91</v>
      </c>
      <c r="D11" s="4" t="s">
        <v>700</v>
      </c>
      <c r="F11" s="92" t="str">
        <f t="shared" si="0"/>
        <v>11101110</v>
      </c>
    </row>
    <row r="12" spans="1:7" ht="19.5" x14ac:dyDescent="0.4">
      <c r="A12" s="17" t="s">
        <v>270</v>
      </c>
      <c r="B12" s="1" t="s">
        <v>26</v>
      </c>
      <c r="F12" s="92" t="str">
        <f t="shared" si="0"/>
        <v>111</v>
      </c>
    </row>
    <row r="13" spans="1:7" ht="20" x14ac:dyDescent="0.4">
      <c r="A13" s="18" t="s">
        <v>697</v>
      </c>
      <c r="B13" s="8" t="s">
        <v>27</v>
      </c>
      <c r="C13" s="12">
        <f>HEX2DEC(A13)</f>
        <v>6</v>
      </c>
      <c r="D13" s="9" t="s">
        <v>53</v>
      </c>
      <c r="E13" s="5" t="s">
        <v>52</v>
      </c>
      <c r="F13" s="5" t="s">
        <v>627</v>
      </c>
      <c r="G13" s="14">
        <f>($E$6*C13+$E$8/100)/100</f>
        <v>2.7187000000000001</v>
      </c>
    </row>
    <row r="14" spans="1:7" x14ac:dyDescent="0.4">
      <c r="A14" s="2">
        <v>6</v>
      </c>
      <c r="B14" s="1" t="s">
        <v>28</v>
      </c>
      <c r="C14" s="19">
        <f t="shared" ref="C14:C25" si="1">HEX2DEC(A14)</f>
        <v>6</v>
      </c>
      <c r="D14" s="2">
        <f>($E$6*C14+$E$8/100)/100</f>
        <v>2.7187000000000001</v>
      </c>
      <c r="G14" s="14">
        <f>D14</f>
        <v>2.7187000000000001</v>
      </c>
    </row>
    <row r="15" spans="1:7" x14ac:dyDescent="0.4">
      <c r="A15" s="17" t="s">
        <v>697</v>
      </c>
      <c r="B15" s="1" t="s">
        <v>29</v>
      </c>
      <c r="C15" s="19">
        <f t="shared" si="1"/>
        <v>6</v>
      </c>
      <c r="D15" s="2">
        <f t="shared" ref="D15:D25" si="2">($E$6*C15+$E$8/100)/100</f>
        <v>2.7187000000000001</v>
      </c>
      <c r="G15" s="14">
        <f t="shared" ref="G15:G25" si="3">D15</f>
        <v>2.7187000000000001</v>
      </c>
    </row>
    <row r="16" spans="1:7" x14ac:dyDescent="0.4">
      <c r="A16" s="17" t="s">
        <v>130</v>
      </c>
      <c r="B16" s="1" t="s">
        <v>30</v>
      </c>
      <c r="C16" s="19">
        <f t="shared" si="1"/>
        <v>255</v>
      </c>
      <c r="D16" s="2">
        <f t="shared" si="2"/>
        <v>114.76870000000001</v>
      </c>
      <c r="G16" s="14">
        <f t="shared" si="3"/>
        <v>114.76870000000001</v>
      </c>
    </row>
    <row r="17" spans="1:7" x14ac:dyDescent="0.4">
      <c r="A17" s="17" t="s">
        <v>261</v>
      </c>
      <c r="B17" s="1" t="s">
        <v>31</v>
      </c>
      <c r="C17" s="19">
        <f t="shared" si="1"/>
        <v>0</v>
      </c>
      <c r="D17" s="2">
        <f t="shared" si="2"/>
        <v>1.8700000000000001E-2</v>
      </c>
      <c r="G17" s="14">
        <f t="shared" si="3"/>
        <v>1.8700000000000001E-2</v>
      </c>
    </row>
    <row r="18" spans="1:7" x14ac:dyDescent="0.4">
      <c r="A18" s="24" t="s">
        <v>270</v>
      </c>
      <c r="B18" s="25" t="s">
        <v>32</v>
      </c>
      <c r="C18" s="26">
        <f t="shared" si="1"/>
        <v>7</v>
      </c>
      <c r="D18" s="2">
        <f t="shared" si="2"/>
        <v>3.1686999999999999</v>
      </c>
      <c r="G18" s="14">
        <f t="shared" si="3"/>
        <v>3.1686999999999999</v>
      </c>
    </row>
    <row r="19" spans="1:7" x14ac:dyDescent="0.4">
      <c r="A19" s="24" t="s">
        <v>270</v>
      </c>
      <c r="B19" s="25" t="s">
        <v>33</v>
      </c>
      <c r="C19" s="26">
        <f t="shared" si="1"/>
        <v>7</v>
      </c>
      <c r="D19" s="2">
        <f t="shared" si="2"/>
        <v>3.1686999999999999</v>
      </c>
      <c r="G19" s="14">
        <f t="shared" si="3"/>
        <v>3.1686999999999999</v>
      </c>
    </row>
    <row r="20" spans="1:7" x14ac:dyDescent="0.4">
      <c r="A20" s="17" t="s">
        <v>270</v>
      </c>
      <c r="B20" s="1" t="s">
        <v>34</v>
      </c>
      <c r="C20" s="19">
        <f t="shared" si="1"/>
        <v>7</v>
      </c>
      <c r="D20" s="2">
        <f t="shared" si="2"/>
        <v>3.1686999999999999</v>
      </c>
      <c r="G20" s="14">
        <f t="shared" si="3"/>
        <v>3.1686999999999999</v>
      </c>
    </row>
    <row r="21" spans="1:7" x14ac:dyDescent="0.4">
      <c r="A21" s="20" t="s">
        <v>292</v>
      </c>
      <c r="B21" s="21" t="s">
        <v>35</v>
      </c>
      <c r="C21" s="22">
        <f t="shared" si="1"/>
        <v>5</v>
      </c>
      <c r="D21" s="2">
        <f t="shared" si="2"/>
        <v>2.2686999999999999</v>
      </c>
      <c r="G21" s="14">
        <f t="shared" si="3"/>
        <v>2.2686999999999999</v>
      </c>
    </row>
    <row r="22" spans="1:7" x14ac:dyDescent="0.4">
      <c r="A22" s="20" t="s">
        <v>292</v>
      </c>
      <c r="B22" s="21" t="s">
        <v>36</v>
      </c>
      <c r="C22" s="22">
        <f t="shared" si="1"/>
        <v>5</v>
      </c>
      <c r="D22" s="2">
        <f t="shared" si="2"/>
        <v>2.2686999999999999</v>
      </c>
      <c r="G22" s="14">
        <f t="shared" si="3"/>
        <v>2.2686999999999999</v>
      </c>
    </row>
    <row r="23" spans="1:7" x14ac:dyDescent="0.4">
      <c r="A23" s="17" t="s">
        <v>292</v>
      </c>
      <c r="B23" s="1" t="s">
        <v>37</v>
      </c>
      <c r="C23" s="19">
        <f t="shared" si="1"/>
        <v>5</v>
      </c>
      <c r="D23" s="2">
        <f t="shared" si="2"/>
        <v>2.2686999999999999</v>
      </c>
      <c r="G23" s="14">
        <f t="shared" si="3"/>
        <v>2.2686999999999999</v>
      </c>
    </row>
    <row r="24" spans="1:7" x14ac:dyDescent="0.4">
      <c r="A24" s="17" t="s">
        <v>258</v>
      </c>
      <c r="B24" s="1" t="s">
        <v>38</v>
      </c>
      <c r="C24" s="19">
        <f t="shared" si="1"/>
        <v>1</v>
      </c>
      <c r="D24" s="2">
        <f t="shared" si="2"/>
        <v>0.46869999999999995</v>
      </c>
      <c r="G24" s="14">
        <f t="shared" si="3"/>
        <v>0.46869999999999995</v>
      </c>
    </row>
    <row r="25" spans="1:7" x14ac:dyDescent="0.4">
      <c r="A25" s="17" t="s">
        <v>258</v>
      </c>
      <c r="B25" s="1" t="s">
        <v>39</v>
      </c>
      <c r="C25" s="19">
        <f t="shared" si="1"/>
        <v>1</v>
      </c>
      <c r="D25" s="2">
        <f t="shared" si="2"/>
        <v>0.46869999999999995</v>
      </c>
      <c r="G25" s="14">
        <f t="shared" si="3"/>
        <v>0.46869999999999995</v>
      </c>
    </row>
    <row r="26" spans="1:7" x14ac:dyDescent="0.4">
      <c r="A26" s="17"/>
      <c r="B26" s="1"/>
    </row>
    <row r="27" spans="1:7" x14ac:dyDescent="0.4">
      <c r="A27" s="17"/>
      <c r="B27" s="1"/>
    </row>
    <row r="28" spans="1:7" x14ac:dyDescent="0.4">
      <c r="A28" s="17"/>
      <c r="B28" s="1"/>
    </row>
    <row r="29" spans="1:7" x14ac:dyDescent="0.4">
      <c r="A29" s="17"/>
      <c r="B29" s="1"/>
    </row>
    <row r="30" spans="1:7" x14ac:dyDescent="0.4">
      <c r="A30" s="17"/>
      <c r="B30" s="1"/>
    </row>
    <row r="31" spans="1:7" x14ac:dyDescent="0.4">
      <c r="A31" s="1"/>
    </row>
  </sheetData>
  <phoneticPr fontId="18" type="noConversion"/>
  <pageMargins left="0.7" right="0.7" top="0.75" bottom="0.75" header="0.3" footer="0.3"/>
  <pageSetup paperSize="9" orientation="portrait" r:id="rId1"/>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E3D9C-7F99-422A-B1B8-630C7E6A77BD}">
  <dimension ref="A1:I24"/>
  <sheetViews>
    <sheetView tabSelected="1" zoomScale="110" zoomScaleNormal="110" workbookViewId="0">
      <selection activeCell="K17" sqref="K17"/>
    </sheetView>
  </sheetViews>
  <sheetFormatPr defaultRowHeight="17" x14ac:dyDescent="0.4"/>
  <cols>
    <col min="7" max="7" width="8.7265625" style="2"/>
    <col min="8" max="8" width="56.7265625" bestFit="1" customWidth="1"/>
  </cols>
  <sheetData>
    <row r="1" spans="1:9" x14ac:dyDescent="0.4">
      <c r="A1" s="2">
        <v>0</v>
      </c>
      <c r="B1" t="s">
        <v>16</v>
      </c>
      <c r="G1" s="2" t="s">
        <v>711</v>
      </c>
    </row>
    <row r="2" spans="1:9" x14ac:dyDescent="0.4">
      <c r="A2" s="2">
        <v>12</v>
      </c>
      <c r="B2" t="s">
        <v>17</v>
      </c>
      <c r="G2" s="2" t="s">
        <v>722</v>
      </c>
      <c r="H2" t="s">
        <v>712</v>
      </c>
    </row>
    <row r="3" spans="1:9" x14ac:dyDescent="0.4">
      <c r="A3" s="2">
        <v>0</v>
      </c>
      <c r="B3" t="s">
        <v>18</v>
      </c>
      <c r="G3" s="2" t="s">
        <v>713</v>
      </c>
    </row>
    <row r="4" spans="1:9" x14ac:dyDescent="0.4">
      <c r="A4" s="2">
        <v>0</v>
      </c>
      <c r="B4" t="s">
        <v>19</v>
      </c>
      <c r="G4" s="2" t="s">
        <v>714</v>
      </c>
      <c r="I4" t="s">
        <v>724</v>
      </c>
    </row>
    <row r="5" spans="1:9" x14ac:dyDescent="0.4">
      <c r="A5" s="2" t="s">
        <v>138</v>
      </c>
      <c r="B5" t="s">
        <v>20</v>
      </c>
      <c r="G5" s="2">
        <v>140</v>
      </c>
      <c r="H5" t="s">
        <v>715</v>
      </c>
      <c r="I5" t="s">
        <v>723</v>
      </c>
    </row>
    <row r="6" spans="1:9" x14ac:dyDescent="0.4">
      <c r="A6" s="2">
        <v>0</v>
      </c>
      <c r="B6" t="s">
        <v>21</v>
      </c>
      <c r="G6" s="2">
        <v>0</v>
      </c>
      <c r="H6" t="s">
        <v>716</v>
      </c>
      <c r="I6" t="s">
        <v>63</v>
      </c>
    </row>
    <row r="7" spans="1:9" x14ac:dyDescent="0.4">
      <c r="A7" s="2">
        <v>0</v>
      </c>
      <c r="B7" t="s">
        <v>22</v>
      </c>
      <c r="G7" s="2">
        <v>0</v>
      </c>
      <c r="H7" t="s">
        <v>717</v>
      </c>
      <c r="I7" t="s">
        <v>718</v>
      </c>
    </row>
    <row r="8" spans="1:9" x14ac:dyDescent="0.4">
      <c r="A8" s="2">
        <v>0</v>
      </c>
      <c r="B8" t="s">
        <v>23</v>
      </c>
      <c r="G8" s="2">
        <v>0</v>
      </c>
      <c r="H8" t="s">
        <v>719</v>
      </c>
      <c r="I8" t="s">
        <v>720</v>
      </c>
    </row>
    <row r="9" spans="1:9" x14ac:dyDescent="0.4">
      <c r="A9" s="2">
        <v>0</v>
      </c>
      <c r="B9" t="s">
        <v>24</v>
      </c>
      <c r="G9" s="2">
        <v>0</v>
      </c>
    </row>
    <row r="10" spans="1:9" x14ac:dyDescent="0.4">
      <c r="A10" s="2">
        <v>0</v>
      </c>
      <c r="B10" t="s">
        <v>25</v>
      </c>
      <c r="G10" s="2">
        <v>1</v>
      </c>
      <c r="H10" t="s">
        <v>721</v>
      </c>
    </row>
    <row r="11" spans="1:9" x14ac:dyDescent="0.4">
      <c r="A11" s="2">
        <v>7</v>
      </c>
      <c r="B11" t="s">
        <v>26</v>
      </c>
    </row>
    <row r="12" spans="1:9" x14ac:dyDescent="0.4">
      <c r="A12" s="2">
        <v>80</v>
      </c>
      <c r="B12" t="s">
        <v>27</v>
      </c>
      <c r="G12" s="2">
        <f>HEX2DEC(A12)</f>
        <v>128</v>
      </c>
      <c r="H12" s="2">
        <f>G12*$G$5</f>
        <v>17920</v>
      </c>
    </row>
    <row r="13" spans="1:9" x14ac:dyDescent="0.4">
      <c r="A13" s="2" t="s">
        <v>139</v>
      </c>
      <c r="B13" t="s">
        <v>28</v>
      </c>
      <c r="G13" s="2">
        <f t="shared" ref="G13:G24" si="0">HEX2DEC(A13)</f>
        <v>170</v>
      </c>
      <c r="H13" s="2">
        <f t="shared" ref="H13:H24" si="1">G13*$G$5</f>
        <v>23800</v>
      </c>
    </row>
    <row r="14" spans="1:9" x14ac:dyDescent="0.4">
      <c r="A14" s="2">
        <v>14</v>
      </c>
      <c r="B14" t="s">
        <v>29</v>
      </c>
      <c r="G14" s="2">
        <f t="shared" si="0"/>
        <v>20</v>
      </c>
      <c r="H14" s="2">
        <f t="shared" si="1"/>
        <v>2800</v>
      </c>
    </row>
    <row r="15" spans="1:9" x14ac:dyDescent="0.4">
      <c r="A15" s="2" t="s">
        <v>130</v>
      </c>
      <c r="B15" t="s">
        <v>30</v>
      </c>
      <c r="G15" s="2">
        <f t="shared" si="0"/>
        <v>255</v>
      </c>
      <c r="H15" s="2">
        <f t="shared" si="1"/>
        <v>35700</v>
      </c>
    </row>
    <row r="16" spans="1:9" x14ac:dyDescent="0.4">
      <c r="A16" s="2">
        <v>0</v>
      </c>
      <c r="B16" t="s">
        <v>31</v>
      </c>
      <c r="G16" s="2">
        <f t="shared" si="0"/>
        <v>0</v>
      </c>
      <c r="H16" s="2">
        <f t="shared" si="1"/>
        <v>0</v>
      </c>
    </row>
    <row r="17" spans="1:8" x14ac:dyDescent="0.4">
      <c r="A17" s="2" t="s">
        <v>130</v>
      </c>
      <c r="B17" t="s">
        <v>32</v>
      </c>
      <c r="G17" s="2">
        <f t="shared" si="0"/>
        <v>255</v>
      </c>
      <c r="H17" s="2">
        <f t="shared" si="1"/>
        <v>35700</v>
      </c>
    </row>
    <row r="18" spans="1:8" x14ac:dyDescent="0.4">
      <c r="A18" s="2" t="s">
        <v>140</v>
      </c>
      <c r="B18" t="s">
        <v>33</v>
      </c>
      <c r="G18" s="2">
        <f t="shared" si="0"/>
        <v>254</v>
      </c>
      <c r="H18" s="2">
        <f t="shared" si="1"/>
        <v>35560</v>
      </c>
    </row>
    <row r="19" spans="1:8" x14ac:dyDescent="0.4">
      <c r="A19" s="2" t="s">
        <v>141</v>
      </c>
      <c r="B19" t="s">
        <v>34</v>
      </c>
      <c r="G19" s="2">
        <f t="shared" si="0"/>
        <v>253</v>
      </c>
      <c r="H19" s="2">
        <f t="shared" si="1"/>
        <v>35420</v>
      </c>
    </row>
    <row r="20" spans="1:8" x14ac:dyDescent="0.4">
      <c r="A20" s="2">
        <v>2</v>
      </c>
      <c r="B20" t="s">
        <v>35</v>
      </c>
      <c r="G20" s="2">
        <f t="shared" si="0"/>
        <v>2</v>
      </c>
      <c r="H20" s="2">
        <f t="shared" si="1"/>
        <v>280</v>
      </c>
    </row>
    <row r="21" spans="1:8" x14ac:dyDescent="0.4">
      <c r="A21" s="2">
        <v>3</v>
      </c>
      <c r="B21" t="s">
        <v>36</v>
      </c>
      <c r="G21" s="2">
        <f t="shared" si="0"/>
        <v>3</v>
      </c>
      <c r="H21" s="2">
        <f t="shared" si="1"/>
        <v>420</v>
      </c>
    </row>
    <row r="22" spans="1:8" x14ac:dyDescent="0.4">
      <c r="A22" s="2">
        <v>5</v>
      </c>
      <c r="B22" t="s">
        <v>37</v>
      </c>
      <c r="G22" s="2">
        <f t="shared" si="0"/>
        <v>5</v>
      </c>
      <c r="H22" s="2">
        <f t="shared" si="1"/>
        <v>700</v>
      </c>
    </row>
    <row r="23" spans="1:8" x14ac:dyDescent="0.4">
      <c r="A23" s="2">
        <v>1</v>
      </c>
      <c r="B23" t="s">
        <v>38</v>
      </c>
      <c r="G23" s="2">
        <f t="shared" si="0"/>
        <v>1</v>
      </c>
      <c r="H23" s="2">
        <f t="shared" si="1"/>
        <v>140</v>
      </c>
    </row>
    <row r="24" spans="1:8" x14ac:dyDescent="0.4">
      <c r="A24" s="2">
        <v>1</v>
      </c>
      <c r="B24" t="s">
        <v>39</v>
      </c>
      <c r="G24" s="2">
        <f t="shared" si="0"/>
        <v>1</v>
      </c>
      <c r="H24" s="2">
        <f t="shared" si="1"/>
        <v>140</v>
      </c>
    </row>
  </sheetData>
  <phoneticPr fontId="18"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0AC65-B379-44EF-BF1A-9646A1CA378D}">
  <dimension ref="A1:H47"/>
  <sheetViews>
    <sheetView topLeftCell="A10" workbookViewId="0">
      <selection activeCell="F8" sqref="F8"/>
    </sheetView>
  </sheetViews>
  <sheetFormatPr defaultRowHeight="17" x14ac:dyDescent="0.4"/>
  <cols>
    <col min="1" max="1" width="13" bestFit="1" customWidth="1"/>
    <col min="2" max="2" width="12.26953125" style="2" bestFit="1" customWidth="1"/>
    <col min="3" max="3" width="12.26953125" style="62" bestFit="1" customWidth="1"/>
  </cols>
  <sheetData>
    <row r="1" spans="1:8" x14ac:dyDescent="0.4">
      <c r="A1" s="68" t="s">
        <v>0</v>
      </c>
      <c r="B1" s="69" t="s">
        <v>0</v>
      </c>
      <c r="C1" s="70" t="s">
        <v>0</v>
      </c>
    </row>
    <row r="2" spans="1:8" x14ac:dyDescent="0.4">
      <c r="A2" s="63" t="s">
        <v>109</v>
      </c>
      <c r="B2" s="48">
        <v>900</v>
      </c>
      <c r="C2" s="64">
        <v>100</v>
      </c>
      <c r="D2" t="s">
        <v>1</v>
      </c>
      <c r="H2" s="71" t="s">
        <v>447</v>
      </c>
    </row>
    <row r="3" spans="1:8" x14ac:dyDescent="0.4">
      <c r="A3" s="63">
        <v>51</v>
      </c>
      <c r="B3" s="48">
        <v>51</v>
      </c>
      <c r="C3" s="64">
        <v>51</v>
      </c>
      <c r="D3" t="s">
        <v>2</v>
      </c>
    </row>
    <row r="4" spans="1:8" x14ac:dyDescent="0.4">
      <c r="A4" s="63">
        <v>1</v>
      </c>
      <c r="B4" s="48">
        <v>1</v>
      </c>
      <c r="C4" s="64">
        <v>1</v>
      </c>
      <c r="D4" t="s">
        <v>3</v>
      </c>
    </row>
    <row r="5" spans="1:8" x14ac:dyDescent="0.4">
      <c r="A5" s="63">
        <v>36</v>
      </c>
      <c r="B5" s="48">
        <v>35</v>
      </c>
      <c r="C5" s="64">
        <v>33</v>
      </c>
      <c r="D5" t="s">
        <v>4</v>
      </c>
    </row>
    <row r="6" spans="1:8" x14ac:dyDescent="0.4">
      <c r="A6" s="63">
        <v>20</v>
      </c>
      <c r="B6" s="48">
        <v>20</v>
      </c>
      <c r="C6" s="64">
        <v>20</v>
      </c>
      <c r="D6" t="s">
        <v>5</v>
      </c>
    </row>
    <row r="7" spans="1:8" x14ac:dyDescent="0.4">
      <c r="A7" s="63">
        <v>0</v>
      </c>
      <c r="B7" s="48">
        <v>0</v>
      </c>
      <c r="C7" s="64">
        <v>0</v>
      </c>
      <c r="D7" t="s">
        <v>6</v>
      </c>
    </row>
    <row r="8" spans="1:8" x14ac:dyDescent="0.4">
      <c r="A8" s="63" t="s">
        <v>110</v>
      </c>
      <c r="B8" s="48">
        <v>9</v>
      </c>
      <c r="C8" s="64">
        <v>1</v>
      </c>
      <c r="D8" t="s">
        <v>7</v>
      </c>
    </row>
    <row r="9" spans="1:8" x14ac:dyDescent="0.4">
      <c r="A9" s="63">
        <v>7</v>
      </c>
      <c r="B9" s="48">
        <v>7</v>
      </c>
      <c r="C9" s="64">
        <v>3</v>
      </c>
      <c r="D9" t="s">
        <v>8</v>
      </c>
    </row>
    <row r="10" spans="1:8" x14ac:dyDescent="0.4">
      <c r="A10" s="63">
        <v>1</v>
      </c>
      <c r="B10" s="48">
        <v>0</v>
      </c>
      <c r="C10" s="64">
        <v>1</v>
      </c>
      <c r="D10" t="s">
        <v>9</v>
      </c>
    </row>
    <row r="11" spans="1:8" x14ac:dyDescent="0.4">
      <c r="A11" s="63" t="s">
        <v>102</v>
      </c>
      <c r="B11" s="48" t="s">
        <v>102</v>
      </c>
      <c r="C11" s="64" t="s">
        <v>94</v>
      </c>
      <c r="D11" t="s">
        <v>10</v>
      </c>
    </row>
    <row r="12" spans="1:8" x14ac:dyDescent="0.4">
      <c r="A12" s="63">
        <v>68</v>
      </c>
      <c r="B12" s="48">
        <v>68</v>
      </c>
      <c r="C12" s="64">
        <v>68</v>
      </c>
      <c r="D12" t="s">
        <v>11</v>
      </c>
    </row>
    <row r="13" spans="1:8" x14ac:dyDescent="0.4">
      <c r="A13" s="63">
        <v>1</v>
      </c>
      <c r="B13" s="48">
        <v>1</v>
      </c>
      <c r="C13" s="64">
        <v>1</v>
      </c>
      <c r="D13" t="s">
        <v>12</v>
      </c>
    </row>
    <row r="14" spans="1:8" x14ac:dyDescent="0.4">
      <c r="A14" s="63">
        <v>1</v>
      </c>
      <c r="B14" s="48">
        <v>1</v>
      </c>
      <c r="C14" s="64">
        <v>1</v>
      </c>
      <c r="D14" t="s">
        <v>311</v>
      </c>
    </row>
    <row r="15" spans="1:8" x14ac:dyDescent="0.4">
      <c r="A15" s="63" t="s">
        <v>111</v>
      </c>
      <c r="B15" s="48" t="s">
        <v>103</v>
      </c>
      <c r="C15" s="64">
        <v>0</v>
      </c>
      <c r="D15" t="s">
        <v>13</v>
      </c>
    </row>
    <row r="16" spans="1:8" x14ac:dyDescent="0.4">
      <c r="A16" s="63" t="s">
        <v>111</v>
      </c>
      <c r="B16" s="48" t="s">
        <v>104</v>
      </c>
      <c r="C16" s="64">
        <v>0</v>
      </c>
      <c r="D16" t="s">
        <v>14</v>
      </c>
    </row>
    <row r="17" spans="1:4" x14ac:dyDescent="0.4">
      <c r="A17" s="63" t="s">
        <v>95</v>
      </c>
      <c r="B17" s="48" t="s">
        <v>95</v>
      </c>
      <c r="C17" s="64" t="s">
        <v>95</v>
      </c>
      <c r="D17" t="s">
        <v>15</v>
      </c>
    </row>
    <row r="18" spans="1:4" x14ac:dyDescent="0.4">
      <c r="A18" s="63">
        <v>80</v>
      </c>
      <c r="B18" s="48">
        <v>80</v>
      </c>
      <c r="C18" s="64">
        <v>80</v>
      </c>
      <c r="D18" t="s">
        <v>16</v>
      </c>
    </row>
    <row r="19" spans="1:4" x14ac:dyDescent="0.4">
      <c r="A19" s="63">
        <v>1</v>
      </c>
      <c r="B19" s="48">
        <v>1</v>
      </c>
      <c r="C19" s="64">
        <v>1</v>
      </c>
      <c r="D19" t="s">
        <v>17</v>
      </c>
    </row>
    <row r="20" spans="1:4" x14ac:dyDescent="0.4">
      <c r="A20" s="63">
        <v>0</v>
      </c>
      <c r="B20" s="48">
        <v>0</v>
      </c>
      <c r="C20" s="64">
        <v>0</v>
      </c>
      <c r="D20" t="s">
        <v>18</v>
      </c>
    </row>
    <row r="21" spans="1:4" x14ac:dyDescent="0.4">
      <c r="A21" s="63">
        <v>0</v>
      </c>
      <c r="B21" s="48">
        <v>0</v>
      </c>
      <c r="C21" s="64">
        <v>0</v>
      </c>
      <c r="D21" t="s">
        <v>19</v>
      </c>
    </row>
    <row r="22" spans="1:4" x14ac:dyDescent="0.4">
      <c r="A22" s="63">
        <v>1</v>
      </c>
      <c r="B22" s="48">
        <v>1</v>
      </c>
      <c r="C22" s="64">
        <v>1</v>
      </c>
      <c r="D22" t="s">
        <v>20</v>
      </c>
    </row>
    <row r="23" spans="1:4" x14ac:dyDescent="0.4">
      <c r="A23" s="63">
        <v>0</v>
      </c>
      <c r="B23" s="48">
        <v>0</v>
      </c>
      <c r="C23" s="64">
        <v>0</v>
      </c>
      <c r="D23" t="s">
        <v>21</v>
      </c>
    </row>
    <row r="24" spans="1:4" x14ac:dyDescent="0.4">
      <c r="A24" s="63">
        <v>0</v>
      </c>
      <c r="B24" s="48">
        <v>0</v>
      </c>
      <c r="C24" s="64">
        <v>0</v>
      </c>
      <c r="D24" t="s">
        <v>22</v>
      </c>
    </row>
    <row r="25" spans="1:4" x14ac:dyDescent="0.4">
      <c r="A25" s="63">
        <v>0</v>
      </c>
      <c r="B25" s="48">
        <v>0</v>
      </c>
      <c r="C25" s="64">
        <v>0</v>
      </c>
      <c r="D25" t="s">
        <v>23</v>
      </c>
    </row>
    <row r="26" spans="1:4" x14ac:dyDescent="0.4">
      <c r="A26" s="63">
        <v>0</v>
      </c>
      <c r="B26" s="48">
        <v>0</v>
      </c>
      <c r="C26" s="64">
        <v>0</v>
      </c>
      <c r="D26" t="s">
        <v>24</v>
      </c>
    </row>
    <row r="27" spans="1:4" x14ac:dyDescent="0.4">
      <c r="A27" s="63">
        <v>0</v>
      </c>
      <c r="B27" s="48">
        <v>0</v>
      </c>
      <c r="C27" s="64">
        <v>0</v>
      </c>
      <c r="D27" t="s">
        <v>25</v>
      </c>
    </row>
    <row r="28" spans="1:4" x14ac:dyDescent="0.4">
      <c r="A28" s="63">
        <v>7</v>
      </c>
      <c r="B28" s="48">
        <v>7</v>
      </c>
      <c r="C28" s="64">
        <v>7</v>
      </c>
      <c r="D28" t="s">
        <v>26</v>
      </c>
    </row>
    <row r="29" spans="1:4" x14ac:dyDescent="0.4">
      <c r="A29" s="63" t="s">
        <v>112</v>
      </c>
      <c r="B29" s="48">
        <v>14</v>
      </c>
      <c r="C29" s="64">
        <v>28</v>
      </c>
      <c r="D29" t="s">
        <v>27</v>
      </c>
    </row>
    <row r="30" spans="1:4" x14ac:dyDescent="0.4">
      <c r="A30" s="63" t="s">
        <v>113</v>
      </c>
      <c r="B30" s="48" t="s">
        <v>105</v>
      </c>
      <c r="C30" s="64">
        <v>59</v>
      </c>
      <c r="D30" t="s">
        <v>28</v>
      </c>
    </row>
    <row r="31" spans="1:4" x14ac:dyDescent="0.4">
      <c r="A31" s="63" t="s">
        <v>96</v>
      </c>
      <c r="B31" s="48" t="s">
        <v>96</v>
      </c>
      <c r="C31" s="64" t="s">
        <v>96</v>
      </c>
      <c r="D31" t="s">
        <v>29</v>
      </c>
    </row>
    <row r="32" spans="1:4" x14ac:dyDescent="0.4">
      <c r="A32" s="63" t="s">
        <v>94</v>
      </c>
      <c r="B32" s="48" t="s">
        <v>94</v>
      </c>
      <c r="C32" s="64" t="s">
        <v>94</v>
      </c>
      <c r="D32" t="s">
        <v>30</v>
      </c>
    </row>
    <row r="33" spans="1:4" x14ac:dyDescent="0.4">
      <c r="A33" s="63">
        <v>80</v>
      </c>
      <c r="B33" s="48">
        <v>80</v>
      </c>
      <c r="C33" s="64">
        <v>80</v>
      </c>
      <c r="D33" t="s">
        <v>31</v>
      </c>
    </row>
    <row r="34" spans="1:4" x14ac:dyDescent="0.4">
      <c r="A34" s="63" t="s">
        <v>98</v>
      </c>
      <c r="B34" s="48">
        <v>37</v>
      </c>
      <c r="C34" s="64" t="s">
        <v>98</v>
      </c>
      <c r="D34" t="s">
        <v>32</v>
      </c>
    </row>
    <row r="35" spans="1:4" x14ac:dyDescent="0.4">
      <c r="A35" s="63">
        <v>55</v>
      </c>
      <c r="B35" s="48">
        <v>32</v>
      </c>
      <c r="C35" s="64" t="s">
        <v>98</v>
      </c>
      <c r="D35" t="s">
        <v>33</v>
      </c>
    </row>
    <row r="36" spans="1:4" x14ac:dyDescent="0.4">
      <c r="A36" s="63">
        <v>50</v>
      </c>
      <c r="B36" s="48" t="s">
        <v>106</v>
      </c>
      <c r="C36" s="64">
        <v>55</v>
      </c>
      <c r="D36" t="s">
        <v>34</v>
      </c>
    </row>
    <row r="37" spans="1:4" x14ac:dyDescent="0.4">
      <c r="A37" s="63">
        <v>5</v>
      </c>
      <c r="B37" s="48">
        <v>5</v>
      </c>
      <c r="C37" s="64">
        <v>5</v>
      </c>
      <c r="D37" t="s">
        <v>35</v>
      </c>
    </row>
    <row r="38" spans="1:4" x14ac:dyDescent="0.4">
      <c r="A38" s="63">
        <v>5</v>
      </c>
      <c r="B38" s="48">
        <v>5</v>
      </c>
      <c r="C38" s="64">
        <v>5</v>
      </c>
      <c r="D38" t="s">
        <v>36</v>
      </c>
    </row>
    <row r="39" spans="1:4" x14ac:dyDescent="0.4">
      <c r="A39" s="63" t="s">
        <v>99</v>
      </c>
      <c r="B39" s="48" t="s">
        <v>99</v>
      </c>
      <c r="C39" s="64" t="s">
        <v>99</v>
      </c>
      <c r="D39" t="s">
        <v>37</v>
      </c>
    </row>
    <row r="40" spans="1:4" x14ac:dyDescent="0.4">
      <c r="A40" s="63">
        <v>2</v>
      </c>
      <c r="B40" s="48">
        <v>2</v>
      </c>
      <c r="C40" s="64">
        <v>2</v>
      </c>
      <c r="D40" t="s">
        <v>38</v>
      </c>
    </row>
    <row r="41" spans="1:4" x14ac:dyDescent="0.4">
      <c r="A41" s="63">
        <v>2</v>
      </c>
      <c r="B41" s="48">
        <v>2</v>
      </c>
      <c r="C41" s="64">
        <v>2</v>
      </c>
      <c r="D41" t="s">
        <v>39</v>
      </c>
    </row>
    <row r="42" spans="1:4" x14ac:dyDescent="0.4">
      <c r="A42" s="63">
        <v>0</v>
      </c>
      <c r="B42" s="48">
        <v>0</v>
      </c>
      <c r="C42" s="64">
        <v>0</v>
      </c>
      <c r="D42" t="s">
        <v>40</v>
      </c>
    </row>
    <row r="43" spans="1:4" x14ac:dyDescent="0.4">
      <c r="A43" s="63">
        <v>0</v>
      </c>
      <c r="B43" s="48">
        <v>0</v>
      </c>
      <c r="C43" s="64">
        <v>0</v>
      </c>
      <c r="D43" t="s">
        <v>40</v>
      </c>
    </row>
    <row r="44" spans="1:4" x14ac:dyDescent="0.4">
      <c r="A44" s="63">
        <v>0</v>
      </c>
      <c r="B44" s="48">
        <v>0</v>
      </c>
      <c r="C44" s="64">
        <v>0</v>
      </c>
      <c r="D44" t="s">
        <v>41</v>
      </c>
    </row>
    <row r="45" spans="1:4" x14ac:dyDescent="0.4">
      <c r="A45" s="63" t="s">
        <v>114</v>
      </c>
      <c r="B45" s="48" t="s">
        <v>107</v>
      </c>
      <c r="C45" s="64" t="s">
        <v>100</v>
      </c>
      <c r="D45" t="s">
        <v>42</v>
      </c>
    </row>
    <row r="46" spans="1:4" x14ac:dyDescent="0.4">
      <c r="A46" s="63" t="s">
        <v>115</v>
      </c>
      <c r="B46" s="48" t="s">
        <v>108</v>
      </c>
      <c r="C46" s="64" t="s">
        <v>101</v>
      </c>
      <c r="D46" t="s">
        <v>43</v>
      </c>
    </row>
    <row r="47" spans="1:4" ht="17.5" thickBot="1" x14ac:dyDescent="0.45">
      <c r="A47" s="65" t="s">
        <v>44</v>
      </c>
      <c r="B47" s="66" t="s">
        <v>44</v>
      </c>
      <c r="C47" s="67" t="s">
        <v>44</v>
      </c>
    </row>
  </sheetData>
  <phoneticPr fontId="18" type="noConversion"/>
  <hyperlinks>
    <hyperlink ref="H2" r:id="rId1" xr:uid="{1D5440B6-310A-4B13-A7A9-9087D857678A}"/>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4E7A-79DE-496A-87B6-4A4AF9779D4A}">
  <dimension ref="A1:G52"/>
  <sheetViews>
    <sheetView zoomScaleNormal="100" workbookViewId="0">
      <selection activeCell="B17" sqref="B17"/>
    </sheetView>
  </sheetViews>
  <sheetFormatPr defaultRowHeight="17" x14ac:dyDescent="0.4"/>
  <cols>
    <col min="1" max="1" width="12.26953125" bestFit="1" customWidth="1"/>
    <col min="2" max="2" width="37.453125" bestFit="1" customWidth="1"/>
    <col min="3" max="3" width="34.90625" style="4" customWidth="1"/>
    <col min="4" max="4" width="35.453125" customWidth="1"/>
    <col min="6" max="6" width="25.7265625" bestFit="1" customWidth="1"/>
  </cols>
  <sheetData>
    <row r="1" spans="1:5" x14ac:dyDescent="0.4">
      <c r="A1" s="17" t="s">
        <v>0</v>
      </c>
      <c r="B1" s="7" t="s">
        <v>55</v>
      </c>
      <c r="C1" s="10" t="s">
        <v>61</v>
      </c>
      <c r="D1" s="10" t="s">
        <v>75</v>
      </c>
    </row>
    <row r="2" spans="1:5" x14ac:dyDescent="0.4">
      <c r="A2" s="17" t="s">
        <v>288</v>
      </c>
      <c r="B2" s="1" t="s">
        <v>1</v>
      </c>
      <c r="D2" t="s">
        <v>64</v>
      </c>
    </row>
    <row r="3" spans="1:5" x14ac:dyDescent="0.4">
      <c r="A3" s="17" t="s">
        <v>257</v>
      </c>
      <c r="B3" s="1" t="s">
        <v>2</v>
      </c>
      <c r="D3" t="s">
        <v>65</v>
      </c>
    </row>
    <row r="4" spans="1:5" x14ac:dyDescent="0.4">
      <c r="A4" s="17" t="s">
        <v>258</v>
      </c>
      <c r="B4" s="1" t="s">
        <v>3</v>
      </c>
      <c r="D4" t="s">
        <v>66</v>
      </c>
    </row>
    <row r="5" spans="1:5" x14ac:dyDescent="0.4">
      <c r="A5" s="17" t="s">
        <v>285</v>
      </c>
      <c r="B5" s="1" t="s">
        <v>4</v>
      </c>
      <c r="D5" t="s">
        <v>67</v>
      </c>
    </row>
    <row r="6" spans="1:5" x14ac:dyDescent="0.4">
      <c r="A6" s="17" t="s">
        <v>260</v>
      </c>
      <c r="B6" s="1" t="s">
        <v>5</v>
      </c>
      <c r="C6" s="11" t="s">
        <v>46</v>
      </c>
      <c r="D6" t="s">
        <v>68</v>
      </c>
    </row>
    <row r="7" spans="1:5" x14ac:dyDescent="0.4">
      <c r="A7" s="17" t="s">
        <v>261</v>
      </c>
      <c r="B7" s="1" t="s">
        <v>6</v>
      </c>
      <c r="D7" t="s">
        <v>69</v>
      </c>
    </row>
    <row r="8" spans="1:5" x14ac:dyDescent="0.4">
      <c r="A8" s="17" t="s">
        <v>258</v>
      </c>
      <c r="B8" s="1" t="s">
        <v>7</v>
      </c>
      <c r="D8" t="s">
        <v>70</v>
      </c>
    </row>
    <row r="9" spans="1:5" x14ac:dyDescent="0.4">
      <c r="A9" s="17" t="s">
        <v>289</v>
      </c>
      <c r="B9" s="1" t="s">
        <v>8</v>
      </c>
      <c r="C9" s="4" t="s">
        <v>47</v>
      </c>
      <c r="D9" t="s">
        <v>71</v>
      </c>
    </row>
    <row r="10" spans="1:5" x14ac:dyDescent="0.4">
      <c r="A10" s="17" t="s">
        <v>258</v>
      </c>
      <c r="B10" s="1" t="s">
        <v>9</v>
      </c>
      <c r="C10" t="s">
        <v>72</v>
      </c>
      <c r="D10" t="s">
        <v>73</v>
      </c>
    </row>
    <row r="11" spans="1:5" ht="34" x14ac:dyDescent="0.4">
      <c r="A11" s="17" t="s">
        <v>94</v>
      </c>
      <c r="B11" s="1" t="s">
        <v>10</v>
      </c>
      <c r="C11" s="4" t="s">
        <v>48</v>
      </c>
      <c r="D11" t="s">
        <v>74</v>
      </c>
    </row>
    <row r="12" spans="1:5" ht="51" x14ac:dyDescent="0.4">
      <c r="A12" s="17" t="s">
        <v>262</v>
      </c>
      <c r="B12" s="1" t="s">
        <v>11</v>
      </c>
      <c r="C12" s="4" t="s">
        <v>76</v>
      </c>
      <c r="D12" t="s">
        <v>77</v>
      </c>
    </row>
    <row r="13" spans="1:5" x14ac:dyDescent="0.4">
      <c r="A13" s="17" t="s">
        <v>258</v>
      </c>
      <c r="B13" s="1" t="s">
        <v>12</v>
      </c>
      <c r="C13" s="4" t="s">
        <v>58</v>
      </c>
      <c r="D13" t="s">
        <v>79</v>
      </c>
    </row>
    <row r="14" spans="1:5" x14ac:dyDescent="0.4">
      <c r="A14" s="17" t="s">
        <v>258</v>
      </c>
      <c r="B14" s="1" t="s">
        <v>45</v>
      </c>
      <c r="C14" s="4" t="s">
        <v>49</v>
      </c>
      <c r="D14" t="s">
        <v>78</v>
      </c>
    </row>
    <row r="15" spans="1:5" x14ac:dyDescent="0.4">
      <c r="A15" s="17" t="s">
        <v>290</v>
      </c>
      <c r="B15" s="1" t="s">
        <v>13</v>
      </c>
      <c r="C15" s="4" t="s">
        <v>50</v>
      </c>
      <c r="D15" t="s">
        <v>80</v>
      </c>
      <c r="E15" s="3"/>
    </row>
    <row r="16" spans="1:5" x14ac:dyDescent="0.4">
      <c r="A16" s="17" t="s">
        <v>290</v>
      </c>
      <c r="B16" s="1" t="s">
        <v>14</v>
      </c>
      <c r="C16" s="4" t="s">
        <v>59</v>
      </c>
      <c r="D16" t="s">
        <v>81</v>
      </c>
    </row>
    <row r="17" spans="1:7" x14ac:dyDescent="0.4">
      <c r="A17" s="17" t="s">
        <v>95</v>
      </c>
      <c r="B17" s="1" t="s">
        <v>15</v>
      </c>
      <c r="C17" s="4" t="s">
        <v>56</v>
      </c>
      <c r="D17" t="s">
        <v>82</v>
      </c>
    </row>
    <row r="18" spans="1:7" x14ac:dyDescent="0.4">
      <c r="A18" s="17" t="s">
        <v>269</v>
      </c>
      <c r="B18" s="1" t="s">
        <v>16</v>
      </c>
      <c r="C18" s="4" t="s">
        <v>57</v>
      </c>
    </row>
    <row r="19" spans="1:7" x14ac:dyDescent="0.4">
      <c r="A19" s="17" t="s">
        <v>258</v>
      </c>
      <c r="B19" s="1" t="s">
        <v>17</v>
      </c>
      <c r="C19" s="4" t="s">
        <v>51</v>
      </c>
      <c r="D19" t="s">
        <v>83</v>
      </c>
    </row>
    <row r="20" spans="1:7" x14ac:dyDescent="0.4">
      <c r="A20" s="17" t="s">
        <v>261</v>
      </c>
      <c r="B20" s="1" t="s">
        <v>18</v>
      </c>
      <c r="C20" s="4" t="s">
        <v>60</v>
      </c>
    </row>
    <row r="21" spans="1:7" x14ac:dyDescent="0.4">
      <c r="A21" s="17" t="s">
        <v>261</v>
      </c>
      <c r="B21" s="1" t="s">
        <v>19</v>
      </c>
      <c r="C21" s="4" t="s">
        <v>84</v>
      </c>
      <c r="D21" t="s">
        <v>85</v>
      </c>
    </row>
    <row r="22" spans="1:7" ht="68" x14ac:dyDescent="0.4">
      <c r="A22" s="17" t="s">
        <v>258</v>
      </c>
      <c r="B22" s="1" t="s">
        <v>20</v>
      </c>
      <c r="C22" s="4" t="s">
        <v>92</v>
      </c>
      <c r="D22" s="4" t="s">
        <v>293</v>
      </c>
      <c r="E22">
        <v>1</v>
      </c>
    </row>
    <row r="23" spans="1:7" x14ac:dyDescent="0.4">
      <c r="A23" s="17" t="s">
        <v>261</v>
      </c>
      <c r="B23" s="1" t="s">
        <v>21</v>
      </c>
      <c r="C23" s="4" t="s">
        <v>87</v>
      </c>
      <c r="D23" s="4" t="s">
        <v>63</v>
      </c>
    </row>
    <row r="24" spans="1:7" ht="68" x14ac:dyDescent="0.4">
      <c r="A24" s="17" t="s">
        <v>261</v>
      </c>
      <c r="B24" s="1" t="s">
        <v>22</v>
      </c>
      <c r="C24" s="4" t="s">
        <v>93</v>
      </c>
      <c r="D24" s="4" t="s">
        <v>294</v>
      </c>
      <c r="E24">
        <v>0</v>
      </c>
    </row>
    <row r="25" spans="1:7" x14ac:dyDescent="0.4">
      <c r="A25" s="17" t="s">
        <v>261</v>
      </c>
      <c r="B25" s="1" t="s">
        <v>23</v>
      </c>
      <c r="C25" s="4" t="s">
        <v>86</v>
      </c>
      <c r="D25" s="4" t="s">
        <v>62</v>
      </c>
    </row>
    <row r="26" spans="1:7" x14ac:dyDescent="0.4">
      <c r="A26" s="17" t="s">
        <v>261</v>
      </c>
      <c r="B26" s="1" t="s">
        <v>24</v>
      </c>
      <c r="D26" s="4"/>
    </row>
    <row r="27" spans="1:7" ht="34" x14ac:dyDescent="0.4">
      <c r="A27" s="17" t="s">
        <v>261</v>
      </c>
      <c r="B27" s="1" t="s">
        <v>25</v>
      </c>
      <c r="C27" s="4" t="s">
        <v>91</v>
      </c>
      <c r="D27" s="4" t="s">
        <v>295</v>
      </c>
    </row>
    <row r="28" spans="1:7" x14ac:dyDescent="0.4">
      <c r="A28" s="17" t="s">
        <v>270</v>
      </c>
      <c r="B28" s="1" t="s">
        <v>26</v>
      </c>
    </row>
    <row r="29" spans="1:7" x14ac:dyDescent="0.4">
      <c r="A29" s="18" t="s">
        <v>291</v>
      </c>
      <c r="B29" s="8" t="s">
        <v>27</v>
      </c>
      <c r="C29" s="12">
        <f>HEX2DEC(A29)</f>
        <v>40</v>
      </c>
      <c r="D29" s="9" t="s">
        <v>53</v>
      </c>
      <c r="E29" s="5" t="s">
        <v>52</v>
      </c>
      <c r="F29" s="5" t="s">
        <v>296</v>
      </c>
      <c r="G29" s="2">
        <f>($E$22*C29+$E$24)</f>
        <v>40</v>
      </c>
    </row>
    <row r="30" spans="1:7" x14ac:dyDescent="0.4">
      <c r="A30" s="2">
        <v>59</v>
      </c>
      <c r="B30" s="1" t="s">
        <v>28</v>
      </c>
      <c r="C30" s="19">
        <f>HEX2DEC(A30)</f>
        <v>89</v>
      </c>
      <c r="D30" s="2">
        <f>($E$22*C30+$E$24)</f>
        <v>89</v>
      </c>
      <c r="G30" s="2"/>
    </row>
    <row r="31" spans="1:7" x14ac:dyDescent="0.4">
      <c r="A31" s="17" t="s">
        <v>96</v>
      </c>
      <c r="B31" s="1" t="s">
        <v>29</v>
      </c>
      <c r="C31" s="19">
        <f>HEX2DEC(A31)</f>
        <v>252</v>
      </c>
      <c r="D31" s="2">
        <f t="shared" ref="D31:D41" si="0">($E$22*C31+$E$24)</f>
        <v>252</v>
      </c>
    </row>
    <row r="32" spans="1:7" x14ac:dyDescent="0.4">
      <c r="A32" s="17" t="s">
        <v>94</v>
      </c>
      <c r="B32" s="1" t="s">
        <v>30</v>
      </c>
      <c r="C32" s="19">
        <f t="shared" ref="C32:C41" si="1">HEX2DEC(A32)</f>
        <v>127</v>
      </c>
      <c r="D32" s="2">
        <f t="shared" si="0"/>
        <v>127</v>
      </c>
    </row>
    <row r="33" spans="1:4" x14ac:dyDescent="0.4">
      <c r="A33" s="17" t="s">
        <v>269</v>
      </c>
      <c r="B33" s="1" t="s">
        <v>31</v>
      </c>
      <c r="C33" s="19">
        <f t="shared" si="1"/>
        <v>128</v>
      </c>
      <c r="D33" s="2">
        <f t="shared" si="0"/>
        <v>128</v>
      </c>
    </row>
    <row r="34" spans="1:4" x14ac:dyDescent="0.4">
      <c r="A34" s="24" t="s">
        <v>297</v>
      </c>
      <c r="B34" s="25" t="s">
        <v>32</v>
      </c>
      <c r="C34" s="26">
        <f t="shared" si="1"/>
        <v>90</v>
      </c>
      <c r="D34" s="27">
        <f t="shared" si="0"/>
        <v>90</v>
      </c>
    </row>
    <row r="35" spans="1:4" x14ac:dyDescent="0.4">
      <c r="A35" s="24" t="s">
        <v>297</v>
      </c>
      <c r="B35" s="25" t="s">
        <v>33</v>
      </c>
      <c r="C35" s="26">
        <f t="shared" si="1"/>
        <v>90</v>
      </c>
      <c r="D35" s="27">
        <f t="shared" si="0"/>
        <v>90</v>
      </c>
    </row>
    <row r="36" spans="1:4" x14ac:dyDescent="0.4">
      <c r="A36" s="36" t="s">
        <v>310</v>
      </c>
      <c r="B36" s="37" t="s">
        <v>34</v>
      </c>
      <c r="C36" s="19">
        <f t="shared" si="1"/>
        <v>85</v>
      </c>
      <c r="D36" s="38">
        <f t="shared" si="0"/>
        <v>85</v>
      </c>
    </row>
    <row r="37" spans="1:4" x14ac:dyDescent="0.4">
      <c r="A37" s="36" t="s">
        <v>292</v>
      </c>
      <c r="B37" s="37" t="s">
        <v>35</v>
      </c>
      <c r="C37" s="19">
        <f t="shared" si="1"/>
        <v>5</v>
      </c>
      <c r="D37" s="38">
        <f t="shared" si="0"/>
        <v>5</v>
      </c>
    </row>
    <row r="38" spans="1:4" x14ac:dyDescent="0.4">
      <c r="A38" s="36" t="s">
        <v>292</v>
      </c>
      <c r="B38" s="37" t="s">
        <v>36</v>
      </c>
      <c r="C38" s="19">
        <f t="shared" si="1"/>
        <v>5</v>
      </c>
      <c r="D38" s="38">
        <f t="shared" si="0"/>
        <v>5</v>
      </c>
    </row>
    <row r="39" spans="1:4" x14ac:dyDescent="0.4">
      <c r="A39" s="36" t="s">
        <v>99</v>
      </c>
      <c r="B39" s="37" t="s">
        <v>37</v>
      </c>
      <c r="C39" s="19">
        <f t="shared" si="1"/>
        <v>10</v>
      </c>
      <c r="D39" s="38">
        <f t="shared" si="0"/>
        <v>10</v>
      </c>
    </row>
    <row r="40" spans="1:4" x14ac:dyDescent="0.4">
      <c r="A40" s="36" t="s">
        <v>263</v>
      </c>
      <c r="B40" s="37" t="s">
        <v>38</v>
      </c>
      <c r="C40" s="19">
        <f t="shared" si="1"/>
        <v>2</v>
      </c>
      <c r="D40" s="38">
        <f t="shared" si="0"/>
        <v>2</v>
      </c>
    </row>
    <row r="41" spans="1:4" x14ac:dyDescent="0.4">
      <c r="A41" s="36" t="s">
        <v>263</v>
      </c>
      <c r="B41" s="37" t="s">
        <v>39</v>
      </c>
      <c r="C41" s="19">
        <f t="shared" si="1"/>
        <v>2</v>
      </c>
      <c r="D41" s="38">
        <f t="shared" si="0"/>
        <v>2</v>
      </c>
    </row>
    <row r="42" spans="1:4" x14ac:dyDescent="0.4">
      <c r="A42" s="17" t="s">
        <v>261</v>
      </c>
      <c r="B42" s="1" t="s">
        <v>40</v>
      </c>
    </row>
    <row r="43" spans="1:4" x14ac:dyDescent="0.4">
      <c r="A43" s="17" t="s">
        <v>261</v>
      </c>
      <c r="B43" s="1" t="s">
        <v>40</v>
      </c>
    </row>
    <row r="44" spans="1:4" x14ac:dyDescent="0.4">
      <c r="A44" s="17" t="s">
        <v>261</v>
      </c>
      <c r="B44" s="1" t="s">
        <v>41</v>
      </c>
    </row>
    <row r="45" spans="1:4" x14ac:dyDescent="0.4">
      <c r="A45" s="17" t="s">
        <v>100</v>
      </c>
      <c r="B45" s="1" t="s">
        <v>42</v>
      </c>
    </row>
    <row r="46" spans="1:4" x14ac:dyDescent="0.4">
      <c r="A46" s="17" t="s">
        <v>101</v>
      </c>
      <c r="B46" s="1" t="s">
        <v>43</v>
      </c>
    </row>
    <row r="47" spans="1:4" x14ac:dyDescent="0.4">
      <c r="A47" s="1" t="s">
        <v>44</v>
      </c>
    </row>
    <row r="48" spans="1:4" x14ac:dyDescent="0.4">
      <c r="A48" s="124" t="s">
        <v>287</v>
      </c>
      <c r="B48" s="124"/>
      <c r="C48" s="124"/>
      <c r="D48" s="124"/>
    </row>
    <row r="49" spans="1:4" x14ac:dyDescent="0.4">
      <c r="A49" s="30" t="s">
        <v>297</v>
      </c>
      <c r="B49" s="29" t="s">
        <v>32</v>
      </c>
      <c r="C49" s="30" t="str">
        <f>DEC2HEX(D49)</f>
        <v>5A</v>
      </c>
      <c r="D49" s="31">
        <v>90</v>
      </c>
    </row>
    <row r="50" spans="1:4" x14ac:dyDescent="0.4">
      <c r="A50" s="30" t="s">
        <v>297</v>
      </c>
      <c r="B50" s="29" t="s">
        <v>33</v>
      </c>
      <c r="C50" s="30" t="str">
        <f>DEC2HEX(D50)</f>
        <v>5A</v>
      </c>
      <c r="D50" s="31">
        <v>90</v>
      </c>
    </row>
    <row r="51" spans="1:4" x14ac:dyDescent="0.4">
      <c r="A51" s="32" t="str">
        <f>DEC2HEX(C51)</f>
        <v>0</v>
      </c>
      <c r="B51" s="33" t="s">
        <v>35</v>
      </c>
      <c r="C51" s="34"/>
      <c r="D51" s="35"/>
    </row>
    <row r="52" spans="1:4" x14ac:dyDescent="0.4">
      <c r="A52" s="32" t="str">
        <f>DEC2HEX(C52)</f>
        <v>0</v>
      </c>
      <c r="B52" s="33" t="s">
        <v>36</v>
      </c>
      <c r="C52" s="34"/>
      <c r="D52" s="35"/>
    </row>
  </sheetData>
  <mergeCells count="1">
    <mergeCell ref="A48:D48"/>
  </mergeCells>
  <phoneticPr fontId="18"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E511C-FA47-4301-B49B-FBA89BA671AC}">
  <dimension ref="A1:G52"/>
  <sheetViews>
    <sheetView topLeftCell="A25" zoomScale="143" zoomScaleNormal="70" workbookViewId="0">
      <selection activeCell="C24" sqref="C24"/>
    </sheetView>
  </sheetViews>
  <sheetFormatPr defaultRowHeight="17" x14ac:dyDescent="0.4"/>
  <cols>
    <col min="1" max="1" width="12.26953125" bestFit="1" customWidth="1"/>
    <col min="2" max="2" width="37.453125" bestFit="1" customWidth="1"/>
    <col min="3" max="3" width="34.90625" style="4" customWidth="1"/>
    <col min="4" max="4" width="35.453125" customWidth="1"/>
    <col min="6" max="6" width="25.7265625" bestFit="1" customWidth="1"/>
  </cols>
  <sheetData>
    <row r="1" spans="1:5" x14ac:dyDescent="0.4">
      <c r="A1" s="17" t="s">
        <v>0</v>
      </c>
      <c r="B1" s="7" t="s">
        <v>55</v>
      </c>
      <c r="C1" s="10" t="s">
        <v>61</v>
      </c>
      <c r="D1" s="10" t="s">
        <v>75</v>
      </c>
    </row>
    <row r="2" spans="1:5" x14ac:dyDescent="0.4">
      <c r="A2" s="17" t="s">
        <v>234</v>
      </c>
      <c r="B2" s="1" t="s">
        <v>1</v>
      </c>
      <c r="D2" t="s">
        <v>64</v>
      </c>
    </row>
    <row r="3" spans="1:5" x14ac:dyDescent="0.4">
      <c r="A3" s="17" t="s">
        <v>257</v>
      </c>
      <c r="B3" s="1" t="s">
        <v>2</v>
      </c>
      <c r="D3" t="s">
        <v>65</v>
      </c>
    </row>
    <row r="4" spans="1:5" x14ac:dyDescent="0.4">
      <c r="A4" s="17" t="s">
        <v>258</v>
      </c>
      <c r="B4" s="1" t="s">
        <v>3</v>
      </c>
      <c r="D4" t="s">
        <v>66</v>
      </c>
    </row>
    <row r="5" spans="1:5" x14ac:dyDescent="0.4">
      <c r="A5" s="17" t="s">
        <v>259</v>
      </c>
      <c r="B5" s="1" t="s">
        <v>4</v>
      </c>
      <c r="D5" t="s">
        <v>67</v>
      </c>
    </row>
    <row r="6" spans="1:5" x14ac:dyDescent="0.4">
      <c r="A6" s="17" t="s">
        <v>260</v>
      </c>
      <c r="B6" s="1" t="s">
        <v>5</v>
      </c>
      <c r="C6" s="11" t="s">
        <v>46</v>
      </c>
      <c r="D6" t="s">
        <v>68</v>
      </c>
    </row>
    <row r="7" spans="1:5" x14ac:dyDescent="0.4">
      <c r="A7" s="17" t="s">
        <v>261</v>
      </c>
      <c r="B7" s="1" t="s">
        <v>6</v>
      </c>
      <c r="D7" t="s">
        <v>69</v>
      </c>
    </row>
    <row r="8" spans="1:5" x14ac:dyDescent="0.4">
      <c r="A8" s="17" t="s">
        <v>235</v>
      </c>
      <c r="B8" s="1" t="s">
        <v>7</v>
      </c>
      <c r="D8" t="s">
        <v>70</v>
      </c>
    </row>
    <row r="9" spans="1:5" x14ac:dyDescent="0.4">
      <c r="A9" s="17" t="s">
        <v>260</v>
      </c>
      <c r="B9" s="1" t="s">
        <v>8</v>
      </c>
      <c r="C9" s="4" t="s">
        <v>47</v>
      </c>
      <c r="D9" t="s">
        <v>71</v>
      </c>
    </row>
    <row r="10" spans="1:5" x14ac:dyDescent="0.4">
      <c r="A10" s="17" t="s">
        <v>236</v>
      </c>
      <c r="B10" s="1" t="s">
        <v>9</v>
      </c>
      <c r="C10" t="s">
        <v>72</v>
      </c>
      <c r="D10" t="s">
        <v>73</v>
      </c>
    </row>
    <row r="11" spans="1:5" ht="34" x14ac:dyDescent="0.4">
      <c r="A11" s="17" t="s">
        <v>102</v>
      </c>
      <c r="B11" s="1" t="s">
        <v>10</v>
      </c>
      <c r="C11" s="4" t="s">
        <v>48</v>
      </c>
      <c r="D11" t="s">
        <v>74</v>
      </c>
    </row>
    <row r="12" spans="1:5" ht="51" x14ac:dyDescent="0.4">
      <c r="A12" s="17" t="s">
        <v>262</v>
      </c>
      <c r="B12" s="1" t="s">
        <v>11</v>
      </c>
      <c r="C12" s="4" t="s">
        <v>76</v>
      </c>
      <c r="D12" t="s">
        <v>77</v>
      </c>
    </row>
    <row r="13" spans="1:5" x14ac:dyDescent="0.4">
      <c r="A13" s="17" t="s">
        <v>263</v>
      </c>
      <c r="B13" s="1" t="s">
        <v>12</v>
      </c>
      <c r="C13" s="4" t="s">
        <v>58</v>
      </c>
      <c r="D13" t="s">
        <v>79</v>
      </c>
    </row>
    <row r="14" spans="1:5" x14ac:dyDescent="0.4">
      <c r="A14" s="17" t="s">
        <v>258</v>
      </c>
      <c r="B14" s="1" t="s">
        <v>45</v>
      </c>
      <c r="C14" s="4" t="s">
        <v>49</v>
      </c>
      <c r="D14" t="s">
        <v>78</v>
      </c>
    </row>
    <row r="15" spans="1:5" x14ac:dyDescent="0.4">
      <c r="A15" s="17" t="s">
        <v>150</v>
      </c>
      <c r="B15" s="1" t="s">
        <v>13</v>
      </c>
      <c r="C15" s="4" t="s">
        <v>50</v>
      </c>
      <c r="D15" t="s">
        <v>80</v>
      </c>
      <c r="E15" s="3"/>
    </row>
    <row r="16" spans="1:5" x14ac:dyDescent="0.4">
      <c r="A16" s="17" t="s">
        <v>150</v>
      </c>
      <c r="B16" s="1" t="s">
        <v>14</v>
      </c>
      <c r="C16" s="4" t="s">
        <v>59</v>
      </c>
      <c r="D16" t="s">
        <v>81</v>
      </c>
    </row>
    <row r="17" spans="1:7" x14ac:dyDescent="0.4">
      <c r="A17" s="17" t="s">
        <v>95</v>
      </c>
      <c r="B17" s="1" t="s">
        <v>15</v>
      </c>
      <c r="C17" s="4" t="s">
        <v>56</v>
      </c>
      <c r="D17" t="s">
        <v>82</v>
      </c>
    </row>
    <row r="18" spans="1:7" x14ac:dyDescent="0.4">
      <c r="A18" s="17" t="s">
        <v>261</v>
      </c>
      <c r="B18" s="1" t="s">
        <v>16</v>
      </c>
      <c r="C18" s="4" t="s">
        <v>57</v>
      </c>
    </row>
    <row r="19" spans="1:7" x14ac:dyDescent="0.4">
      <c r="A19" s="17" t="s">
        <v>264</v>
      </c>
      <c r="B19" s="1" t="s">
        <v>17</v>
      </c>
      <c r="C19" s="4" t="s">
        <v>51</v>
      </c>
      <c r="D19" t="s">
        <v>83</v>
      </c>
    </row>
    <row r="20" spans="1:7" x14ac:dyDescent="0.4">
      <c r="A20" s="17" t="s">
        <v>261</v>
      </c>
      <c r="B20" s="1" t="s">
        <v>18</v>
      </c>
      <c r="C20" s="4" t="s">
        <v>60</v>
      </c>
    </row>
    <row r="21" spans="1:7" x14ac:dyDescent="0.4">
      <c r="A21" s="17" t="s">
        <v>261</v>
      </c>
      <c r="B21" s="1" t="s">
        <v>19</v>
      </c>
      <c r="C21" s="4" t="s">
        <v>84</v>
      </c>
      <c r="D21" t="s">
        <v>85</v>
      </c>
    </row>
    <row r="22" spans="1:7" ht="68" x14ac:dyDescent="0.4">
      <c r="A22" s="17" t="s">
        <v>265</v>
      </c>
      <c r="B22" s="1" t="s">
        <v>20</v>
      </c>
      <c r="C22" s="4" t="s">
        <v>92</v>
      </c>
      <c r="D22" s="4" t="s">
        <v>266</v>
      </c>
      <c r="E22">
        <v>100</v>
      </c>
    </row>
    <row r="23" spans="1:7" x14ac:dyDescent="0.4">
      <c r="A23" s="17" t="s">
        <v>261</v>
      </c>
      <c r="B23" s="1" t="s">
        <v>21</v>
      </c>
      <c r="C23" s="4" t="s">
        <v>87</v>
      </c>
      <c r="D23" s="4" t="s">
        <v>63</v>
      </c>
    </row>
    <row r="24" spans="1:7" ht="68" x14ac:dyDescent="0.4">
      <c r="A24" s="17" t="s">
        <v>267</v>
      </c>
      <c r="B24" s="1" t="s">
        <v>22</v>
      </c>
      <c r="C24" s="4" t="s">
        <v>93</v>
      </c>
      <c r="D24" s="4" t="s">
        <v>268</v>
      </c>
      <c r="E24">
        <v>-490</v>
      </c>
    </row>
    <row r="25" spans="1:7" x14ac:dyDescent="0.4">
      <c r="A25" s="17" t="s">
        <v>269</v>
      </c>
      <c r="B25" s="1" t="s">
        <v>23</v>
      </c>
      <c r="C25" s="4" t="s">
        <v>86</v>
      </c>
      <c r="D25" s="4" t="s">
        <v>62</v>
      </c>
    </row>
    <row r="26" spans="1:7" x14ac:dyDescent="0.4">
      <c r="A26" s="17" t="s">
        <v>261</v>
      </c>
      <c r="B26" s="1" t="s">
        <v>24</v>
      </c>
      <c r="D26" s="4"/>
    </row>
    <row r="27" spans="1:7" ht="34" x14ac:dyDescent="0.4">
      <c r="A27" s="17" t="s">
        <v>119</v>
      </c>
      <c r="B27" s="1" t="s">
        <v>25</v>
      </c>
      <c r="C27" s="4" t="s">
        <v>91</v>
      </c>
      <c r="D27" s="4" t="s">
        <v>88</v>
      </c>
    </row>
    <row r="28" spans="1:7" x14ac:dyDescent="0.4">
      <c r="A28" s="17" t="s">
        <v>270</v>
      </c>
      <c r="B28" s="1" t="s">
        <v>26</v>
      </c>
    </row>
    <row r="29" spans="1:7" ht="20" x14ac:dyDescent="0.4">
      <c r="A29" s="18" t="s">
        <v>280</v>
      </c>
      <c r="B29" s="8" t="s">
        <v>27</v>
      </c>
      <c r="C29" s="12">
        <f>HEX2DEC(A29)</f>
        <v>111</v>
      </c>
      <c r="D29" s="9" t="s">
        <v>53</v>
      </c>
      <c r="E29" s="5" t="s">
        <v>52</v>
      </c>
      <c r="F29" s="5" t="s">
        <v>281</v>
      </c>
      <c r="G29" s="2">
        <f>($E$22*C29+$E$24/10)/10000</f>
        <v>1.1051</v>
      </c>
    </row>
    <row r="30" spans="1:7" x14ac:dyDescent="0.4">
      <c r="A30" s="2">
        <v>70</v>
      </c>
      <c r="B30" s="1" t="s">
        <v>28</v>
      </c>
      <c r="C30" s="19">
        <f>HEX2DEC(A30)</f>
        <v>112</v>
      </c>
      <c r="D30" s="2">
        <f>($E$22*C30+$E$24/10)/10000</f>
        <v>1.1151</v>
      </c>
      <c r="G30" s="2"/>
    </row>
    <row r="31" spans="1:7" x14ac:dyDescent="0.4">
      <c r="A31" s="17" t="s">
        <v>271</v>
      </c>
      <c r="B31" s="1" t="s">
        <v>29</v>
      </c>
      <c r="C31" s="19">
        <f>HEX2DEC(A31)</f>
        <v>69</v>
      </c>
      <c r="D31" s="2">
        <f t="shared" ref="D31:D41" si="0">($E$22*C31+$E$24/10)/10000</f>
        <v>0.68510000000000004</v>
      </c>
    </row>
    <row r="32" spans="1:7" x14ac:dyDescent="0.4">
      <c r="A32" s="17" t="s">
        <v>130</v>
      </c>
      <c r="B32" s="1" t="s">
        <v>30</v>
      </c>
      <c r="C32" s="19">
        <f t="shared" ref="C32:C41" si="1">HEX2DEC(A32)</f>
        <v>255</v>
      </c>
      <c r="D32" s="2">
        <f t="shared" si="0"/>
        <v>2.5451000000000001</v>
      </c>
    </row>
    <row r="33" spans="1:4" x14ac:dyDescent="0.4">
      <c r="A33" s="17" t="s">
        <v>261</v>
      </c>
      <c r="B33" s="1" t="s">
        <v>31</v>
      </c>
      <c r="C33" s="19">
        <f t="shared" si="1"/>
        <v>0</v>
      </c>
      <c r="D33" s="2">
        <f t="shared" si="0"/>
        <v>-4.8999999999999998E-3</v>
      </c>
    </row>
    <row r="34" spans="1:4" x14ac:dyDescent="0.4">
      <c r="A34" s="24" t="s">
        <v>283</v>
      </c>
      <c r="B34" s="25" t="s">
        <v>32</v>
      </c>
      <c r="C34" s="26">
        <f t="shared" si="1"/>
        <v>142</v>
      </c>
      <c r="D34" s="27">
        <f t="shared" si="0"/>
        <v>1.4151</v>
      </c>
    </row>
    <row r="35" spans="1:4" x14ac:dyDescent="0.4">
      <c r="A35" s="24" t="s">
        <v>282</v>
      </c>
      <c r="B35" s="25" t="s">
        <v>33</v>
      </c>
      <c r="C35" s="26">
        <f t="shared" si="1"/>
        <v>130</v>
      </c>
      <c r="D35" s="27">
        <f t="shared" si="0"/>
        <v>1.2950999999999999</v>
      </c>
    </row>
    <row r="36" spans="1:4" x14ac:dyDescent="0.4">
      <c r="A36" s="17" t="s">
        <v>272</v>
      </c>
      <c r="B36" s="1" t="s">
        <v>34</v>
      </c>
      <c r="C36" s="19">
        <f t="shared" si="1"/>
        <v>115</v>
      </c>
      <c r="D36" s="2">
        <f t="shared" si="0"/>
        <v>1.1451</v>
      </c>
    </row>
    <row r="37" spans="1:4" x14ac:dyDescent="0.4">
      <c r="A37" s="20" t="s">
        <v>284</v>
      </c>
      <c r="B37" s="21" t="s">
        <v>35</v>
      </c>
      <c r="C37" s="22">
        <f t="shared" si="1"/>
        <v>50</v>
      </c>
      <c r="D37" s="23">
        <f t="shared" si="0"/>
        <v>0.49509999999999998</v>
      </c>
    </row>
    <row r="38" spans="1:4" x14ac:dyDescent="0.4">
      <c r="A38" s="20" t="s">
        <v>286</v>
      </c>
      <c r="B38" s="21" t="s">
        <v>36</v>
      </c>
      <c r="C38" s="22">
        <f t="shared" si="1"/>
        <v>56</v>
      </c>
      <c r="D38" s="23">
        <f t="shared" si="0"/>
        <v>0.55510000000000004</v>
      </c>
    </row>
    <row r="39" spans="1:4" x14ac:dyDescent="0.4">
      <c r="A39" s="17" t="s">
        <v>273</v>
      </c>
      <c r="B39" s="1" t="s">
        <v>37</v>
      </c>
      <c r="C39" s="19">
        <f t="shared" si="1"/>
        <v>66</v>
      </c>
      <c r="D39" s="2">
        <f t="shared" si="0"/>
        <v>0.65510000000000002</v>
      </c>
    </row>
    <row r="40" spans="1:4" x14ac:dyDescent="0.4">
      <c r="A40" s="17" t="s">
        <v>258</v>
      </c>
      <c r="B40" s="1" t="s">
        <v>38</v>
      </c>
      <c r="C40" s="19">
        <f t="shared" si="1"/>
        <v>1</v>
      </c>
      <c r="D40" s="2">
        <f t="shared" si="0"/>
        <v>5.1000000000000004E-3</v>
      </c>
    </row>
    <row r="41" spans="1:4" x14ac:dyDescent="0.4">
      <c r="A41" s="17" t="s">
        <v>258</v>
      </c>
      <c r="B41" s="1" t="s">
        <v>39</v>
      </c>
      <c r="C41" s="19">
        <f t="shared" si="1"/>
        <v>1</v>
      </c>
      <c r="D41" s="2">
        <f t="shared" si="0"/>
        <v>5.1000000000000004E-3</v>
      </c>
    </row>
    <row r="42" spans="1:4" x14ac:dyDescent="0.4">
      <c r="A42" s="17" t="s">
        <v>261</v>
      </c>
      <c r="B42" s="1" t="s">
        <v>40</v>
      </c>
    </row>
    <row r="43" spans="1:4" x14ac:dyDescent="0.4">
      <c r="A43" s="17" t="s">
        <v>261</v>
      </c>
      <c r="B43" s="1" t="s">
        <v>40</v>
      </c>
    </row>
    <row r="44" spans="1:4" x14ac:dyDescent="0.4">
      <c r="A44" s="17" t="s">
        <v>261</v>
      </c>
      <c r="B44" s="1" t="s">
        <v>41</v>
      </c>
    </row>
    <row r="45" spans="1:4" x14ac:dyDescent="0.4">
      <c r="A45" s="17" t="s">
        <v>169</v>
      </c>
      <c r="B45" s="1" t="s">
        <v>42</v>
      </c>
    </row>
    <row r="46" spans="1:4" x14ac:dyDescent="0.4">
      <c r="A46" s="17" t="s">
        <v>238</v>
      </c>
      <c r="B46" s="1" t="s">
        <v>43</v>
      </c>
    </row>
    <row r="47" spans="1:4" x14ac:dyDescent="0.4">
      <c r="A47" s="1" t="s">
        <v>44</v>
      </c>
    </row>
    <row r="48" spans="1:4" x14ac:dyDescent="0.4">
      <c r="A48" s="124" t="s">
        <v>287</v>
      </c>
      <c r="B48" s="124"/>
      <c r="C48" s="124"/>
      <c r="D48" s="124"/>
    </row>
    <row r="49" spans="1:4" x14ac:dyDescent="0.4">
      <c r="A49" s="28" t="str">
        <f>DEC2HEX(C49)</f>
        <v>8E</v>
      </c>
      <c r="B49" s="29" t="s">
        <v>32</v>
      </c>
      <c r="C49" s="30">
        <f>(D49*10000-($E$24/10))/$E$22</f>
        <v>142.49</v>
      </c>
      <c r="D49" s="31">
        <v>1.42</v>
      </c>
    </row>
    <row r="50" spans="1:4" x14ac:dyDescent="0.4">
      <c r="A50" s="28" t="str">
        <f>DEC2HEX(C50)</f>
        <v>82</v>
      </c>
      <c r="B50" s="29" t="s">
        <v>33</v>
      </c>
      <c r="C50" s="30">
        <f>(D50*10000-($E$24/10))/$E$22</f>
        <v>130.49</v>
      </c>
      <c r="D50" s="31">
        <v>1.3</v>
      </c>
    </row>
    <row r="51" spans="1:4" x14ac:dyDescent="0.4">
      <c r="A51" s="32" t="str">
        <f>DEC2HEX(C51)</f>
        <v>32</v>
      </c>
      <c r="B51" s="33" t="s">
        <v>35</v>
      </c>
      <c r="C51" s="34">
        <f>(D51*10000-($E$24/10))/$E$22</f>
        <v>50.49</v>
      </c>
      <c r="D51" s="35">
        <v>0.5</v>
      </c>
    </row>
    <row r="52" spans="1:4" x14ac:dyDescent="0.4">
      <c r="A52" s="32" t="str">
        <f>DEC2HEX(C52)</f>
        <v>39</v>
      </c>
      <c r="B52" s="33" t="s">
        <v>36</v>
      </c>
      <c r="C52" s="34">
        <f>(D52*10000-($E$24/10))/$E$22</f>
        <v>57.489999999999988</v>
      </c>
      <c r="D52" s="35">
        <v>0.56999999999999995</v>
      </c>
    </row>
  </sheetData>
  <mergeCells count="1">
    <mergeCell ref="A48:D48"/>
  </mergeCells>
  <phoneticPr fontId="18" type="noConversion"/>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FD788-185A-4936-93E6-41D4BD4BFDFB}">
  <dimension ref="A1:G52"/>
  <sheetViews>
    <sheetView topLeftCell="A21" zoomScaleNormal="100" workbookViewId="0">
      <selection activeCell="D22" sqref="D22"/>
    </sheetView>
  </sheetViews>
  <sheetFormatPr defaultRowHeight="17" x14ac:dyDescent="0.4"/>
  <cols>
    <col min="1" max="1" width="12.26953125" bestFit="1" customWidth="1"/>
    <col min="2" max="2" width="37.453125" bestFit="1" customWidth="1"/>
    <col min="3" max="3" width="34.90625" style="4" customWidth="1"/>
    <col min="4" max="4" width="35.453125" customWidth="1"/>
    <col min="6" max="6" width="25.7265625" bestFit="1" customWidth="1"/>
  </cols>
  <sheetData>
    <row r="1" spans="1:5" x14ac:dyDescent="0.4">
      <c r="A1" s="17" t="s">
        <v>0</v>
      </c>
      <c r="B1" s="7" t="s">
        <v>55</v>
      </c>
      <c r="C1" s="10" t="s">
        <v>61</v>
      </c>
      <c r="D1" s="10" t="s">
        <v>75</v>
      </c>
    </row>
    <row r="2" spans="1:5" x14ac:dyDescent="0.4">
      <c r="A2" s="17" t="s">
        <v>274</v>
      </c>
      <c r="B2" s="1" t="s">
        <v>1</v>
      </c>
      <c r="D2" t="s">
        <v>64</v>
      </c>
    </row>
    <row r="3" spans="1:5" x14ac:dyDescent="0.4">
      <c r="A3" s="17" t="s">
        <v>257</v>
      </c>
      <c r="B3" s="1" t="s">
        <v>2</v>
      </c>
      <c r="D3" t="s">
        <v>65</v>
      </c>
    </row>
    <row r="4" spans="1:5" x14ac:dyDescent="0.4">
      <c r="A4" s="17" t="s">
        <v>258</v>
      </c>
      <c r="B4" s="1" t="s">
        <v>3</v>
      </c>
      <c r="D4" t="s">
        <v>66</v>
      </c>
    </row>
    <row r="5" spans="1:5" x14ac:dyDescent="0.4">
      <c r="A5" s="17" t="s">
        <v>275</v>
      </c>
      <c r="B5" s="1" t="s">
        <v>4</v>
      </c>
      <c r="D5" t="s">
        <v>67</v>
      </c>
    </row>
    <row r="6" spans="1:5" x14ac:dyDescent="0.4">
      <c r="A6" s="17" t="s">
        <v>260</v>
      </c>
      <c r="B6" s="1" t="s">
        <v>5</v>
      </c>
      <c r="C6" s="11" t="s">
        <v>46</v>
      </c>
      <c r="D6" t="s">
        <v>68</v>
      </c>
    </row>
    <row r="7" spans="1:5" x14ac:dyDescent="0.4">
      <c r="A7" s="17" t="s">
        <v>261</v>
      </c>
      <c r="B7" s="1" t="s">
        <v>6</v>
      </c>
      <c r="D7" t="s">
        <v>69</v>
      </c>
    </row>
    <row r="8" spans="1:5" x14ac:dyDescent="0.4">
      <c r="A8" s="17" t="s">
        <v>239</v>
      </c>
      <c r="B8" s="1" t="s">
        <v>7</v>
      </c>
      <c r="D8" t="s">
        <v>70</v>
      </c>
    </row>
    <row r="9" spans="1:5" x14ac:dyDescent="0.4">
      <c r="A9" s="17" t="s">
        <v>260</v>
      </c>
      <c r="B9" s="1" t="s">
        <v>8</v>
      </c>
      <c r="C9" s="4" t="s">
        <v>47</v>
      </c>
      <c r="D9" t="s">
        <v>71</v>
      </c>
    </row>
    <row r="10" spans="1:5" x14ac:dyDescent="0.4">
      <c r="A10" s="17" t="s">
        <v>106</v>
      </c>
      <c r="B10" s="1" t="s">
        <v>9</v>
      </c>
      <c r="C10" t="s">
        <v>72</v>
      </c>
      <c r="D10" t="s">
        <v>73</v>
      </c>
    </row>
    <row r="11" spans="1:5" ht="34" x14ac:dyDescent="0.4">
      <c r="A11" s="17" t="s">
        <v>102</v>
      </c>
      <c r="B11" s="1" t="s">
        <v>10</v>
      </c>
      <c r="C11" s="4" t="s">
        <v>48</v>
      </c>
      <c r="D11" t="s">
        <v>74</v>
      </c>
    </row>
    <row r="12" spans="1:5" ht="51" x14ac:dyDescent="0.4">
      <c r="A12" s="17" t="s">
        <v>262</v>
      </c>
      <c r="B12" s="1" t="s">
        <v>11</v>
      </c>
      <c r="C12" s="4" t="s">
        <v>76</v>
      </c>
      <c r="D12" t="s">
        <v>77</v>
      </c>
    </row>
    <row r="13" spans="1:5" x14ac:dyDescent="0.4">
      <c r="A13" s="17" t="s">
        <v>263</v>
      </c>
      <c r="B13" s="1" t="s">
        <v>12</v>
      </c>
      <c r="C13" s="4" t="s">
        <v>58</v>
      </c>
      <c r="D13" t="s">
        <v>79</v>
      </c>
    </row>
    <row r="14" spans="1:5" x14ac:dyDescent="0.4">
      <c r="A14" s="17" t="s">
        <v>258</v>
      </c>
      <c r="B14" s="1" t="s">
        <v>45</v>
      </c>
      <c r="C14" s="4" t="s">
        <v>49</v>
      </c>
      <c r="D14" t="s">
        <v>78</v>
      </c>
    </row>
    <row r="15" spans="1:5" x14ac:dyDescent="0.4">
      <c r="A15" s="17" t="s">
        <v>150</v>
      </c>
      <c r="B15" s="1" t="s">
        <v>13</v>
      </c>
      <c r="C15" s="4" t="s">
        <v>50</v>
      </c>
      <c r="D15" t="s">
        <v>80</v>
      </c>
      <c r="E15" s="3"/>
    </row>
    <row r="16" spans="1:5" x14ac:dyDescent="0.4">
      <c r="A16" s="17" t="s">
        <v>150</v>
      </c>
      <c r="B16" s="1" t="s">
        <v>14</v>
      </c>
      <c r="C16" s="4" t="s">
        <v>59</v>
      </c>
      <c r="D16" t="s">
        <v>81</v>
      </c>
    </row>
    <row r="17" spans="1:7" x14ac:dyDescent="0.4">
      <c r="A17" s="17" t="s">
        <v>95</v>
      </c>
      <c r="B17" s="1" t="s">
        <v>15</v>
      </c>
      <c r="C17" s="4" t="s">
        <v>56</v>
      </c>
      <c r="D17" t="s">
        <v>82</v>
      </c>
    </row>
    <row r="18" spans="1:7" x14ac:dyDescent="0.4">
      <c r="A18" s="17" t="s">
        <v>261</v>
      </c>
      <c r="B18" s="1" t="s">
        <v>16</v>
      </c>
      <c r="C18" s="4" t="s">
        <v>57</v>
      </c>
    </row>
    <row r="19" spans="1:7" x14ac:dyDescent="0.4">
      <c r="A19" s="17" t="s">
        <v>264</v>
      </c>
      <c r="B19" s="1" t="s">
        <v>17</v>
      </c>
      <c r="C19" s="4" t="s">
        <v>51</v>
      </c>
      <c r="D19" t="s">
        <v>83</v>
      </c>
    </row>
    <row r="20" spans="1:7" x14ac:dyDescent="0.4">
      <c r="A20" s="17" t="s">
        <v>261</v>
      </c>
      <c r="B20" s="1" t="s">
        <v>18</v>
      </c>
      <c r="C20" s="4" t="s">
        <v>60</v>
      </c>
    </row>
    <row r="21" spans="1:7" x14ac:dyDescent="0.4">
      <c r="A21" s="17" t="s">
        <v>261</v>
      </c>
      <c r="B21" s="1" t="s">
        <v>19</v>
      </c>
      <c r="C21" s="4" t="s">
        <v>84</v>
      </c>
      <c r="D21" t="s">
        <v>85</v>
      </c>
    </row>
    <row r="22" spans="1:7" ht="68" x14ac:dyDescent="0.4">
      <c r="A22" s="17" t="s">
        <v>265</v>
      </c>
      <c r="B22" s="1" t="s">
        <v>20</v>
      </c>
      <c r="C22" s="4" t="s">
        <v>92</v>
      </c>
      <c r="D22" s="4" t="s">
        <v>266</v>
      </c>
      <c r="E22">
        <v>100</v>
      </c>
    </row>
    <row r="23" spans="1:7" x14ac:dyDescent="0.4">
      <c r="A23" s="17" t="s">
        <v>261</v>
      </c>
      <c r="B23" s="1" t="s">
        <v>21</v>
      </c>
      <c r="C23" s="4" t="s">
        <v>87</v>
      </c>
      <c r="D23" s="4" t="s">
        <v>63</v>
      </c>
    </row>
    <row r="24" spans="1:7" ht="68" x14ac:dyDescent="0.4">
      <c r="A24" s="17" t="s">
        <v>240</v>
      </c>
      <c r="B24" s="1" t="s">
        <v>22</v>
      </c>
      <c r="C24" s="4" t="s">
        <v>93</v>
      </c>
      <c r="D24" s="4" t="s">
        <v>276</v>
      </c>
      <c r="E24">
        <v>-70</v>
      </c>
    </row>
    <row r="25" spans="1:7" x14ac:dyDescent="0.4">
      <c r="A25" s="17" t="s">
        <v>152</v>
      </c>
      <c r="B25" s="1" t="s">
        <v>23</v>
      </c>
      <c r="C25" s="4" t="s">
        <v>86</v>
      </c>
      <c r="D25" s="4" t="s">
        <v>62</v>
      </c>
    </row>
    <row r="26" spans="1:7" x14ac:dyDescent="0.4">
      <c r="A26" s="17" t="s">
        <v>261</v>
      </c>
      <c r="B26" s="1" t="s">
        <v>24</v>
      </c>
      <c r="D26" s="4"/>
    </row>
    <row r="27" spans="1:7" ht="34" x14ac:dyDescent="0.4">
      <c r="A27" s="17" t="s">
        <v>119</v>
      </c>
      <c r="B27" s="1" t="s">
        <v>25</v>
      </c>
      <c r="C27" s="4" t="s">
        <v>91</v>
      </c>
      <c r="D27" s="4" t="s">
        <v>88</v>
      </c>
    </row>
    <row r="28" spans="1:7" x14ac:dyDescent="0.4">
      <c r="A28" s="17" t="s">
        <v>270</v>
      </c>
      <c r="B28" s="1" t="s">
        <v>26</v>
      </c>
    </row>
    <row r="29" spans="1:7" ht="20" x14ac:dyDescent="0.4">
      <c r="A29" s="18" t="s">
        <v>98</v>
      </c>
      <c r="B29" s="8" t="s">
        <v>27</v>
      </c>
      <c r="C29" s="12">
        <f>HEX2DEC(A29)</f>
        <v>90</v>
      </c>
      <c r="D29" s="9" t="s">
        <v>53</v>
      </c>
      <c r="E29" s="5" t="s">
        <v>52</v>
      </c>
      <c r="F29" s="5" t="s">
        <v>281</v>
      </c>
      <c r="G29" s="2">
        <f>($E$22*C29+$E$24/10)/10000</f>
        <v>0.89929999999999999</v>
      </c>
    </row>
    <row r="30" spans="1:7" x14ac:dyDescent="0.4">
      <c r="A30" s="2" t="s">
        <v>241</v>
      </c>
      <c r="B30" s="1" t="s">
        <v>28</v>
      </c>
      <c r="C30" s="19">
        <f t="shared" ref="C30:C41" si="0">HEX2DEC(A30)</f>
        <v>91</v>
      </c>
      <c r="D30" s="2">
        <f>($E$22*C30+$E$24/10)/10000</f>
        <v>0.9093</v>
      </c>
      <c r="G30" s="2"/>
    </row>
    <row r="31" spans="1:7" x14ac:dyDescent="0.4">
      <c r="A31" s="17" t="s">
        <v>277</v>
      </c>
      <c r="B31" s="1" t="s">
        <v>29</v>
      </c>
      <c r="C31" s="19">
        <f t="shared" si="0"/>
        <v>88</v>
      </c>
      <c r="D31" s="2">
        <f t="shared" ref="D31:D41" si="1">($E$22*C31+$E$24/10)/10000</f>
        <v>0.87929999999999997</v>
      </c>
    </row>
    <row r="32" spans="1:7" x14ac:dyDescent="0.4">
      <c r="A32" s="17" t="s">
        <v>130</v>
      </c>
      <c r="B32" s="1" t="s">
        <v>30</v>
      </c>
      <c r="C32" s="19">
        <f t="shared" si="0"/>
        <v>255</v>
      </c>
      <c r="D32" s="2">
        <f t="shared" si="1"/>
        <v>2.5493000000000001</v>
      </c>
    </row>
    <row r="33" spans="1:4" x14ac:dyDescent="0.4">
      <c r="A33" s="17" t="s">
        <v>261</v>
      </c>
      <c r="B33" s="1" t="s">
        <v>31</v>
      </c>
      <c r="C33" s="19">
        <f t="shared" si="0"/>
        <v>0</v>
      </c>
      <c r="D33" s="2">
        <f t="shared" si="1"/>
        <v>-6.9999999999999999E-4</v>
      </c>
    </row>
    <row r="34" spans="1:4" x14ac:dyDescent="0.4">
      <c r="A34" s="24" t="s">
        <v>278</v>
      </c>
      <c r="B34" s="25" t="s">
        <v>32</v>
      </c>
      <c r="C34" s="26">
        <f t="shared" si="0"/>
        <v>99</v>
      </c>
      <c r="D34" s="27">
        <f t="shared" si="1"/>
        <v>0.98929999999999996</v>
      </c>
    </row>
    <row r="35" spans="1:4" x14ac:dyDescent="0.4">
      <c r="A35" s="24" t="s">
        <v>278</v>
      </c>
      <c r="B35" s="25" t="s">
        <v>33</v>
      </c>
      <c r="C35" s="26">
        <f t="shared" si="0"/>
        <v>99</v>
      </c>
      <c r="D35" s="27">
        <f t="shared" si="1"/>
        <v>0.98929999999999996</v>
      </c>
    </row>
    <row r="36" spans="1:4" x14ac:dyDescent="0.4">
      <c r="A36" s="17" t="s">
        <v>242</v>
      </c>
      <c r="B36" s="1" t="s">
        <v>34</v>
      </c>
      <c r="C36" s="19">
        <f t="shared" si="0"/>
        <v>94</v>
      </c>
      <c r="D36" s="2">
        <f t="shared" si="1"/>
        <v>0.93930000000000002</v>
      </c>
    </row>
    <row r="37" spans="1:4" x14ac:dyDescent="0.4">
      <c r="A37" s="20" t="s">
        <v>257</v>
      </c>
      <c r="B37" s="21" t="s">
        <v>35</v>
      </c>
      <c r="C37" s="22">
        <f t="shared" si="0"/>
        <v>81</v>
      </c>
      <c r="D37" s="23">
        <f t="shared" si="1"/>
        <v>0.80930000000000002</v>
      </c>
    </row>
    <row r="38" spans="1:4" x14ac:dyDescent="0.4">
      <c r="A38" s="20" t="s">
        <v>257</v>
      </c>
      <c r="B38" s="21" t="s">
        <v>36</v>
      </c>
      <c r="C38" s="22">
        <f t="shared" si="0"/>
        <v>81</v>
      </c>
      <c r="D38" s="23">
        <f t="shared" si="1"/>
        <v>0.80930000000000002</v>
      </c>
    </row>
    <row r="39" spans="1:4" x14ac:dyDescent="0.4">
      <c r="A39" s="17" t="s">
        <v>279</v>
      </c>
      <c r="B39" s="1" t="s">
        <v>37</v>
      </c>
      <c r="C39" s="19">
        <f t="shared" si="0"/>
        <v>85</v>
      </c>
      <c r="D39" s="2">
        <f t="shared" si="1"/>
        <v>0.84930000000000005</v>
      </c>
    </row>
    <row r="40" spans="1:4" x14ac:dyDescent="0.4">
      <c r="A40" s="17" t="s">
        <v>258</v>
      </c>
      <c r="B40" s="1" t="s">
        <v>38</v>
      </c>
      <c r="C40" s="19">
        <f t="shared" si="0"/>
        <v>1</v>
      </c>
      <c r="D40" s="2">
        <f t="shared" si="1"/>
        <v>9.2999999999999992E-3</v>
      </c>
    </row>
    <row r="41" spans="1:4" x14ac:dyDescent="0.4">
      <c r="A41" s="17" t="s">
        <v>258</v>
      </c>
      <c r="B41" s="1" t="s">
        <v>39</v>
      </c>
      <c r="C41" s="19">
        <f t="shared" si="0"/>
        <v>1</v>
      </c>
      <c r="D41" s="2">
        <f t="shared" si="1"/>
        <v>9.2999999999999992E-3</v>
      </c>
    </row>
    <row r="42" spans="1:4" x14ac:dyDescent="0.4">
      <c r="A42" s="17" t="s">
        <v>261</v>
      </c>
      <c r="B42" s="1" t="s">
        <v>40</v>
      </c>
    </row>
    <row r="43" spans="1:4" x14ac:dyDescent="0.4">
      <c r="A43" s="17" t="s">
        <v>261</v>
      </c>
      <c r="B43" s="1" t="s">
        <v>40</v>
      </c>
    </row>
    <row r="44" spans="1:4" x14ac:dyDescent="0.4">
      <c r="A44" s="17" t="s">
        <v>261</v>
      </c>
      <c r="B44" s="1" t="s">
        <v>41</v>
      </c>
    </row>
    <row r="45" spans="1:4" x14ac:dyDescent="0.4">
      <c r="A45" s="17" t="s">
        <v>224</v>
      </c>
      <c r="B45" s="1" t="s">
        <v>42</v>
      </c>
    </row>
    <row r="46" spans="1:4" x14ac:dyDescent="0.4">
      <c r="A46" s="17" t="s">
        <v>243</v>
      </c>
      <c r="B46" s="1" t="s">
        <v>43</v>
      </c>
    </row>
    <row r="47" spans="1:4" x14ac:dyDescent="0.4">
      <c r="A47" s="1" t="s">
        <v>44</v>
      </c>
    </row>
    <row r="48" spans="1:4" x14ac:dyDescent="0.4">
      <c r="A48" s="124" t="s">
        <v>287</v>
      </c>
      <c r="B48" s="124"/>
      <c r="C48" s="124"/>
      <c r="D48" s="124"/>
    </row>
    <row r="49" spans="1:4" x14ac:dyDescent="0.4">
      <c r="A49" s="28" t="str">
        <f>DEC2HEX(C49)</f>
        <v>8E</v>
      </c>
      <c r="B49" s="29" t="s">
        <v>32</v>
      </c>
      <c r="C49" s="30">
        <f>(D49*10000-($E$24/10))/$E$22</f>
        <v>142.07</v>
      </c>
      <c r="D49" s="31">
        <v>1.42</v>
      </c>
    </row>
    <row r="50" spans="1:4" x14ac:dyDescent="0.4">
      <c r="A50" s="28" t="str">
        <f>DEC2HEX(C50)</f>
        <v>82</v>
      </c>
      <c r="B50" s="29" t="s">
        <v>33</v>
      </c>
      <c r="C50" s="30">
        <f>(D50*10000-($E$24/10))/$E$22</f>
        <v>130.07</v>
      </c>
      <c r="D50" s="31">
        <v>1.3</v>
      </c>
    </row>
    <row r="51" spans="1:4" x14ac:dyDescent="0.4">
      <c r="A51" s="32" t="str">
        <f>DEC2HEX(C51)</f>
        <v>32</v>
      </c>
      <c r="B51" s="33" t="s">
        <v>35</v>
      </c>
      <c r="C51" s="34">
        <f>(D51*10000-($E$24/10))/$E$22</f>
        <v>50.07</v>
      </c>
      <c r="D51" s="35">
        <v>0.5</v>
      </c>
    </row>
    <row r="52" spans="1:4" x14ac:dyDescent="0.4">
      <c r="A52" s="32" t="str">
        <f>DEC2HEX(C52)</f>
        <v>39</v>
      </c>
      <c r="B52" s="33" t="s">
        <v>36</v>
      </c>
      <c r="C52" s="34">
        <f>(D52*10000-($E$24/10))/$E$22</f>
        <v>57.069999999999993</v>
      </c>
      <c r="D52" s="35">
        <v>0.56999999999999995</v>
      </c>
    </row>
  </sheetData>
  <mergeCells count="1">
    <mergeCell ref="A48:D48"/>
  </mergeCells>
  <phoneticPr fontId="18" type="noConversion"/>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C62E7-D993-44AB-965B-0D48A2D56246}">
  <dimension ref="A1:A1532"/>
  <sheetViews>
    <sheetView topLeftCell="A60" workbookViewId="0">
      <selection activeCell="A65" sqref="A65"/>
    </sheetView>
  </sheetViews>
  <sheetFormatPr defaultRowHeight="17" x14ac:dyDescent="0.4"/>
  <sheetData>
    <row r="1" spans="1:1" x14ac:dyDescent="0.4">
      <c r="A1" s="15" t="s">
        <v>0</v>
      </c>
    </row>
    <row r="2" spans="1:1" x14ac:dyDescent="0.4">
      <c r="A2" s="15">
        <v>100</v>
      </c>
    </row>
    <row r="3" spans="1:1" x14ac:dyDescent="0.4">
      <c r="A3" s="15">
        <v>51</v>
      </c>
    </row>
    <row r="4" spans="1:1" x14ac:dyDescent="0.4">
      <c r="A4" s="15">
        <v>1</v>
      </c>
    </row>
    <row r="5" spans="1:1" x14ac:dyDescent="0.4">
      <c r="A5" s="15">
        <v>33</v>
      </c>
    </row>
    <row r="6" spans="1:1" x14ac:dyDescent="0.4">
      <c r="A6" s="15">
        <v>20</v>
      </c>
    </row>
    <row r="7" spans="1:1" x14ac:dyDescent="0.4">
      <c r="A7" s="15">
        <v>0</v>
      </c>
    </row>
    <row r="8" spans="1:1" x14ac:dyDescent="0.4">
      <c r="A8" s="15">
        <v>1</v>
      </c>
    </row>
    <row r="9" spans="1:1" x14ac:dyDescent="0.4">
      <c r="A9" s="15">
        <v>3</v>
      </c>
    </row>
    <row r="10" spans="1:1" x14ac:dyDescent="0.4">
      <c r="A10" s="15">
        <v>1</v>
      </c>
    </row>
    <row r="11" spans="1:1" x14ac:dyDescent="0.4">
      <c r="A11" s="15" t="s">
        <v>94</v>
      </c>
    </row>
    <row r="12" spans="1:1" x14ac:dyDescent="0.4">
      <c r="A12" s="15">
        <v>68</v>
      </c>
    </row>
    <row r="13" spans="1:1" x14ac:dyDescent="0.4">
      <c r="A13" s="15">
        <v>1</v>
      </c>
    </row>
    <row r="14" spans="1:1" x14ac:dyDescent="0.4">
      <c r="A14" s="15">
        <v>1</v>
      </c>
    </row>
    <row r="15" spans="1:1" x14ac:dyDescent="0.4">
      <c r="A15" s="15">
        <v>0</v>
      </c>
    </row>
    <row r="16" spans="1:1" x14ac:dyDescent="0.4">
      <c r="A16" s="15">
        <v>0</v>
      </c>
    </row>
    <row r="17" spans="1:1" x14ac:dyDescent="0.4">
      <c r="A17" s="15" t="s">
        <v>95</v>
      </c>
    </row>
    <row r="18" spans="1:1" x14ac:dyDescent="0.4">
      <c r="A18" s="15">
        <v>80</v>
      </c>
    </row>
    <row r="19" spans="1:1" x14ac:dyDescent="0.4">
      <c r="A19" s="15">
        <v>1</v>
      </c>
    </row>
    <row r="20" spans="1:1" x14ac:dyDescent="0.4">
      <c r="A20" s="15">
        <v>0</v>
      </c>
    </row>
    <row r="21" spans="1:1" x14ac:dyDescent="0.4">
      <c r="A21" s="15">
        <v>0</v>
      </c>
    </row>
    <row r="22" spans="1:1" x14ac:dyDescent="0.4">
      <c r="A22" s="15">
        <v>1</v>
      </c>
    </row>
    <row r="23" spans="1:1" x14ac:dyDescent="0.4">
      <c r="A23" s="15">
        <v>0</v>
      </c>
    </row>
    <row r="24" spans="1:1" x14ac:dyDescent="0.4">
      <c r="A24" s="15">
        <v>0</v>
      </c>
    </row>
    <row r="25" spans="1:1" x14ac:dyDescent="0.4">
      <c r="A25" s="15">
        <v>0</v>
      </c>
    </row>
    <row r="26" spans="1:1" x14ac:dyDescent="0.4">
      <c r="A26" s="15">
        <v>0</v>
      </c>
    </row>
    <row r="27" spans="1:1" x14ac:dyDescent="0.4">
      <c r="A27" s="15">
        <v>0</v>
      </c>
    </row>
    <row r="28" spans="1:1" x14ac:dyDescent="0.4">
      <c r="A28" s="15">
        <v>7</v>
      </c>
    </row>
    <row r="29" spans="1:1" x14ac:dyDescent="0.4">
      <c r="A29" s="15">
        <v>28</v>
      </c>
    </row>
    <row r="30" spans="1:1" x14ac:dyDescent="0.4">
      <c r="A30" s="15">
        <v>59</v>
      </c>
    </row>
    <row r="31" spans="1:1" x14ac:dyDescent="0.4">
      <c r="A31" s="15" t="s">
        <v>96</v>
      </c>
    </row>
    <row r="32" spans="1:1" x14ac:dyDescent="0.4">
      <c r="A32" s="15" t="s">
        <v>94</v>
      </c>
    </row>
    <row r="33" spans="1:1" x14ac:dyDescent="0.4">
      <c r="A33" s="15">
        <v>80</v>
      </c>
    </row>
    <row r="34" spans="1:1" x14ac:dyDescent="0.4">
      <c r="A34" s="15" t="s">
        <v>97</v>
      </c>
    </row>
    <row r="35" spans="1:1" x14ac:dyDescent="0.4">
      <c r="A35" s="15" t="s">
        <v>97</v>
      </c>
    </row>
    <row r="36" spans="1:1" x14ac:dyDescent="0.4">
      <c r="A36" s="15" t="s">
        <v>98</v>
      </c>
    </row>
    <row r="37" spans="1:1" x14ac:dyDescent="0.4">
      <c r="A37" s="15">
        <v>5</v>
      </c>
    </row>
    <row r="38" spans="1:1" x14ac:dyDescent="0.4">
      <c r="A38" s="15">
        <v>5</v>
      </c>
    </row>
    <row r="39" spans="1:1" x14ac:dyDescent="0.4">
      <c r="A39" s="15" t="s">
        <v>99</v>
      </c>
    </row>
    <row r="40" spans="1:1" x14ac:dyDescent="0.4">
      <c r="A40" s="15">
        <v>2</v>
      </c>
    </row>
    <row r="41" spans="1:1" x14ac:dyDescent="0.4">
      <c r="A41" s="15">
        <v>2</v>
      </c>
    </row>
    <row r="42" spans="1:1" x14ac:dyDescent="0.4">
      <c r="A42" s="15">
        <v>0</v>
      </c>
    </row>
    <row r="43" spans="1:1" x14ac:dyDescent="0.4">
      <c r="A43" s="15">
        <v>0</v>
      </c>
    </row>
    <row r="44" spans="1:1" x14ac:dyDescent="0.4">
      <c r="A44" s="15">
        <v>0</v>
      </c>
    </row>
    <row r="45" spans="1:1" x14ac:dyDescent="0.4">
      <c r="A45" s="15" t="s">
        <v>100</v>
      </c>
    </row>
    <row r="46" spans="1:1" x14ac:dyDescent="0.4">
      <c r="A46" s="15" t="s">
        <v>101</v>
      </c>
    </row>
    <row r="47" spans="1:1" x14ac:dyDescent="0.4">
      <c r="A47" s="15" t="s">
        <v>44</v>
      </c>
    </row>
    <row r="48" spans="1:1" x14ac:dyDescent="0.4">
      <c r="A48" s="15"/>
    </row>
    <row r="49" spans="1:1" x14ac:dyDescent="0.4">
      <c r="A49" s="15" t="s">
        <v>0</v>
      </c>
    </row>
    <row r="50" spans="1:1" x14ac:dyDescent="0.4">
      <c r="A50" s="15">
        <v>900</v>
      </c>
    </row>
    <row r="51" spans="1:1" x14ac:dyDescent="0.4">
      <c r="A51" s="15">
        <v>51</v>
      </c>
    </row>
    <row r="52" spans="1:1" x14ac:dyDescent="0.4">
      <c r="A52" s="15">
        <v>1</v>
      </c>
    </row>
    <row r="53" spans="1:1" x14ac:dyDescent="0.4">
      <c r="A53" s="15">
        <v>35</v>
      </c>
    </row>
    <row r="54" spans="1:1" x14ac:dyDescent="0.4">
      <c r="A54" s="15">
        <v>20</v>
      </c>
    </row>
    <row r="55" spans="1:1" x14ac:dyDescent="0.4">
      <c r="A55" s="15">
        <v>0</v>
      </c>
    </row>
    <row r="56" spans="1:1" x14ac:dyDescent="0.4">
      <c r="A56" s="15">
        <v>9</v>
      </c>
    </row>
    <row r="57" spans="1:1" x14ac:dyDescent="0.4">
      <c r="A57" s="15">
        <v>7</v>
      </c>
    </row>
    <row r="58" spans="1:1" x14ac:dyDescent="0.4">
      <c r="A58" s="15">
        <v>0</v>
      </c>
    </row>
    <row r="59" spans="1:1" x14ac:dyDescent="0.4">
      <c r="A59" s="15" t="s">
        <v>102</v>
      </c>
    </row>
    <row r="60" spans="1:1" x14ac:dyDescent="0.4">
      <c r="A60" s="15">
        <v>68</v>
      </c>
    </row>
    <row r="61" spans="1:1" x14ac:dyDescent="0.4">
      <c r="A61" s="15">
        <v>1</v>
      </c>
    </row>
    <row r="62" spans="1:1" x14ac:dyDescent="0.4">
      <c r="A62" s="15">
        <v>1</v>
      </c>
    </row>
    <row r="63" spans="1:1" x14ac:dyDescent="0.4">
      <c r="A63" s="15" t="s">
        <v>103</v>
      </c>
    </row>
    <row r="64" spans="1:1" x14ac:dyDescent="0.4">
      <c r="A64" s="15" t="s">
        <v>104</v>
      </c>
    </row>
    <row r="65" spans="1:1" x14ac:dyDescent="0.4">
      <c r="A65" s="15" t="s">
        <v>95</v>
      </c>
    </row>
    <row r="66" spans="1:1" x14ac:dyDescent="0.4">
      <c r="A66" s="15">
        <v>80</v>
      </c>
    </row>
    <row r="67" spans="1:1" x14ac:dyDescent="0.4">
      <c r="A67" s="15">
        <v>1</v>
      </c>
    </row>
    <row r="68" spans="1:1" x14ac:dyDescent="0.4">
      <c r="A68" s="15">
        <v>0</v>
      </c>
    </row>
    <row r="69" spans="1:1" x14ac:dyDescent="0.4">
      <c r="A69" s="15">
        <v>0</v>
      </c>
    </row>
    <row r="70" spans="1:1" x14ac:dyDescent="0.4">
      <c r="A70" s="15">
        <v>1</v>
      </c>
    </row>
    <row r="71" spans="1:1" x14ac:dyDescent="0.4">
      <c r="A71" s="15">
        <v>0</v>
      </c>
    </row>
    <row r="72" spans="1:1" x14ac:dyDescent="0.4">
      <c r="A72" s="15">
        <v>0</v>
      </c>
    </row>
    <row r="73" spans="1:1" x14ac:dyDescent="0.4">
      <c r="A73" s="15">
        <v>0</v>
      </c>
    </row>
    <row r="74" spans="1:1" x14ac:dyDescent="0.4">
      <c r="A74" s="15">
        <v>0</v>
      </c>
    </row>
    <row r="75" spans="1:1" x14ac:dyDescent="0.4">
      <c r="A75" s="15">
        <v>0</v>
      </c>
    </row>
    <row r="76" spans="1:1" x14ac:dyDescent="0.4">
      <c r="A76" s="15">
        <v>7</v>
      </c>
    </row>
    <row r="77" spans="1:1" x14ac:dyDescent="0.4">
      <c r="A77" s="15">
        <v>14</v>
      </c>
    </row>
    <row r="78" spans="1:1" x14ac:dyDescent="0.4">
      <c r="A78" s="15" t="s">
        <v>105</v>
      </c>
    </row>
    <row r="79" spans="1:1" x14ac:dyDescent="0.4">
      <c r="A79" s="15" t="s">
        <v>96</v>
      </c>
    </row>
    <row r="80" spans="1:1" x14ac:dyDescent="0.4">
      <c r="A80" s="15" t="s">
        <v>94</v>
      </c>
    </row>
    <row r="81" spans="1:1" x14ac:dyDescent="0.4">
      <c r="A81" s="15">
        <v>80</v>
      </c>
    </row>
    <row r="82" spans="1:1" x14ac:dyDescent="0.4">
      <c r="A82" s="15">
        <v>37</v>
      </c>
    </row>
    <row r="83" spans="1:1" x14ac:dyDescent="0.4">
      <c r="A83" s="15">
        <v>32</v>
      </c>
    </row>
    <row r="84" spans="1:1" x14ac:dyDescent="0.4">
      <c r="A84" s="15" t="s">
        <v>106</v>
      </c>
    </row>
    <row r="85" spans="1:1" x14ac:dyDescent="0.4">
      <c r="A85" s="15">
        <v>5</v>
      </c>
    </row>
    <row r="86" spans="1:1" x14ac:dyDescent="0.4">
      <c r="A86" s="15">
        <v>5</v>
      </c>
    </row>
    <row r="87" spans="1:1" x14ac:dyDescent="0.4">
      <c r="A87" s="15" t="s">
        <v>99</v>
      </c>
    </row>
    <row r="88" spans="1:1" x14ac:dyDescent="0.4">
      <c r="A88" s="15">
        <v>2</v>
      </c>
    </row>
    <row r="89" spans="1:1" x14ac:dyDescent="0.4">
      <c r="A89" s="15">
        <v>2</v>
      </c>
    </row>
    <row r="90" spans="1:1" x14ac:dyDescent="0.4">
      <c r="A90" s="15">
        <v>0</v>
      </c>
    </row>
    <row r="91" spans="1:1" x14ac:dyDescent="0.4">
      <c r="A91" s="15">
        <v>0</v>
      </c>
    </row>
    <row r="92" spans="1:1" x14ac:dyDescent="0.4">
      <c r="A92" s="15">
        <v>0</v>
      </c>
    </row>
    <row r="93" spans="1:1" x14ac:dyDescent="0.4">
      <c r="A93" s="15" t="s">
        <v>107</v>
      </c>
    </row>
    <row r="94" spans="1:1" x14ac:dyDescent="0.4">
      <c r="A94" s="15" t="s">
        <v>108</v>
      </c>
    </row>
    <row r="95" spans="1:1" x14ac:dyDescent="0.4">
      <c r="A95" s="15" t="s">
        <v>44</v>
      </c>
    </row>
    <row r="96" spans="1:1" x14ac:dyDescent="0.4">
      <c r="A96" s="15"/>
    </row>
    <row r="97" spans="1:1" x14ac:dyDescent="0.4">
      <c r="A97" s="15" t="s">
        <v>0</v>
      </c>
    </row>
    <row r="98" spans="1:1" x14ac:dyDescent="0.4">
      <c r="A98" s="15" t="s">
        <v>109</v>
      </c>
    </row>
    <row r="99" spans="1:1" x14ac:dyDescent="0.4">
      <c r="A99" s="15">
        <v>51</v>
      </c>
    </row>
    <row r="100" spans="1:1" x14ac:dyDescent="0.4">
      <c r="A100" s="15">
        <v>1</v>
      </c>
    </row>
    <row r="101" spans="1:1" x14ac:dyDescent="0.4">
      <c r="A101" s="15">
        <v>36</v>
      </c>
    </row>
    <row r="102" spans="1:1" x14ac:dyDescent="0.4">
      <c r="A102" s="15">
        <v>20</v>
      </c>
    </row>
    <row r="103" spans="1:1" x14ac:dyDescent="0.4">
      <c r="A103" s="15">
        <v>0</v>
      </c>
    </row>
    <row r="104" spans="1:1" x14ac:dyDescent="0.4">
      <c r="A104" s="15" t="s">
        <v>110</v>
      </c>
    </row>
    <row r="105" spans="1:1" x14ac:dyDescent="0.4">
      <c r="A105" s="15">
        <v>7</v>
      </c>
    </row>
    <row r="106" spans="1:1" x14ac:dyDescent="0.4">
      <c r="A106" s="15">
        <v>1</v>
      </c>
    </row>
    <row r="107" spans="1:1" x14ac:dyDescent="0.4">
      <c r="A107" s="15" t="s">
        <v>102</v>
      </c>
    </row>
    <row r="108" spans="1:1" x14ac:dyDescent="0.4">
      <c r="A108" s="15">
        <v>68</v>
      </c>
    </row>
    <row r="109" spans="1:1" x14ac:dyDescent="0.4">
      <c r="A109" s="15">
        <v>1</v>
      </c>
    </row>
    <row r="110" spans="1:1" x14ac:dyDescent="0.4">
      <c r="A110" s="15">
        <v>1</v>
      </c>
    </row>
    <row r="111" spans="1:1" x14ac:dyDescent="0.4">
      <c r="A111" s="15" t="s">
        <v>111</v>
      </c>
    </row>
    <row r="112" spans="1:1" x14ac:dyDescent="0.4">
      <c r="A112" s="15" t="s">
        <v>111</v>
      </c>
    </row>
    <row r="113" spans="1:1" x14ac:dyDescent="0.4">
      <c r="A113" s="15" t="s">
        <v>95</v>
      </c>
    </row>
    <row r="114" spans="1:1" x14ac:dyDescent="0.4">
      <c r="A114" s="15">
        <v>80</v>
      </c>
    </row>
    <row r="115" spans="1:1" x14ac:dyDescent="0.4">
      <c r="A115" s="15">
        <v>1</v>
      </c>
    </row>
    <row r="116" spans="1:1" x14ac:dyDescent="0.4">
      <c r="A116" s="15">
        <v>0</v>
      </c>
    </row>
    <row r="117" spans="1:1" x14ac:dyDescent="0.4">
      <c r="A117" s="15">
        <v>0</v>
      </c>
    </row>
    <row r="118" spans="1:1" x14ac:dyDescent="0.4">
      <c r="A118" s="15">
        <v>1</v>
      </c>
    </row>
    <row r="119" spans="1:1" x14ac:dyDescent="0.4">
      <c r="A119" s="15">
        <v>0</v>
      </c>
    </row>
    <row r="120" spans="1:1" x14ac:dyDescent="0.4">
      <c r="A120" s="15">
        <v>0</v>
      </c>
    </row>
    <row r="121" spans="1:1" x14ac:dyDescent="0.4">
      <c r="A121" s="15">
        <v>0</v>
      </c>
    </row>
    <row r="122" spans="1:1" x14ac:dyDescent="0.4">
      <c r="A122" s="15">
        <v>0</v>
      </c>
    </row>
    <row r="123" spans="1:1" x14ac:dyDescent="0.4">
      <c r="A123" s="15">
        <v>0</v>
      </c>
    </row>
    <row r="124" spans="1:1" x14ac:dyDescent="0.4">
      <c r="A124" s="15">
        <v>7</v>
      </c>
    </row>
    <row r="125" spans="1:1" x14ac:dyDescent="0.4">
      <c r="A125" s="15" t="s">
        <v>112</v>
      </c>
    </row>
    <row r="126" spans="1:1" x14ac:dyDescent="0.4">
      <c r="A126" s="15" t="s">
        <v>113</v>
      </c>
    </row>
    <row r="127" spans="1:1" x14ac:dyDescent="0.4">
      <c r="A127" s="15" t="s">
        <v>96</v>
      </c>
    </row>
    <row r="128" spans="1:1" x14ac:dyDescent="0.4">
      <c r="A128" s="15" t="s">
        <v>94</v>
      </c>
    </row>
    <row r="129" spans="1:1" x14ac:dyDescent="0.4">
      <c r="A129" s="15">
        <v>80</v>
      </c>
    </row>
    <row r="130" spans="1:1" x14ac:dyDescent="0.4">
      <c r="A130" s="15" t="s">
        <v>98</v>
      </c>
    </row>
    <row r="131" spans="1:1" x14ac:dyDescent="0.4">
      <c r="A131" s="15">
        <v>55</v>
      </c>
    </row>
    <row r="132" spans="1:1" x14ac:dyDescent="0.4">
      <c r="A132" s="15">
        <v>50</v>
      </c>
    </row>
    <row r="133" spans="1:1" x14ac:dyDescent="0.4">
      <c r="A133" s="15">
        <v>5</v>
      </c>
    </row>
    <row r="134" spans="1:1" x14ac:dyDescent="0.4">
      <c r="A134" s="15">
        <v>5</v>
      </c>
    </row>
    <row r="135" spans="1:1" x14ac:dyDescent="0.4">
      <c r="A135" s="15" t="s">
        <v>99</v>
      </c>
    </row>
    <row r="136" spans="1:1" x14ac:dyDescent="0.4">
      <c r="A136" s="15">
        <v>2</v>
      </c>
    </row>
    <row r="137" spans="1:1" x14ac:dyDescent="0.4">
      <c r="A137" s="15">
        <v>2</v>
      </c>
    </row>
    <row r="138" spans="1:1" x14ac:dyDescent="0.4">
      <c r="A138" s="15">
        <v>0</v>
      </c>
    </row>
    <row r="139" spans="1:1" x14ac:dyDescent="0.4">
      <c r="A139" s="15">
        <v>0</v>
      </c>
    </row>
    <row r="140" spans="1:1" x14ac:dyDescent="0.4">
      <c r="A140" s="15">
        <v>0</v>
      </c>
    </row>
    <row r="141" spans="1:1" x14ac:dyDescent="0.4">
      <c r="A141" s="15" t="s">
        <v>114</v>
      </c>
    </row>
    <row r="142" spans="1:1" x14ac:dyDescent="0.4">
      <c r="A142" s="15" t="s">
        <v>115</v>
      </c>
    </row>
    <row r="143" spans="1:1" x14ac:dyDescent="0.4">
      <c r="A143" s="15" t="s">
        <v>44</v>
      </c>
    </row>
    <row r="144" spans="1:1" x14ac:dyDescent="0.4">
      <c r="A144" s="15"/>
    </row>
    <row r="145" spans="1:1" x14ac:dyDescent="0.4">
      <c r="A145" s="15" t="s">
        <v>0</v>
      </c>
    </row>
    <row r="146" spans="1:1" x14ac:dyDescent="0.4">
      <c r="A146" s="15" t="s">
        <v>116</v>
      </c>
    </row>
    <row r="147" spans="1:1" x14ac:dyDescent="0.4">
      <c r="A147" s="15">
        <v>51</v>
      </c>
    </row>
    <row r="148" spans="1:1" x14ac:dyDescent="0.4">
      <c r="A148" s="15">
        <v>1</v>
      </c>
    </row>
    <row r="149" spans="1:1" x14ac:dyDescent="0.4">
      <c r="A149" s="15" t="s">
        <v>117</v>
      </c>
    </row>
    <row r="150" spans="1:1" x14ac:dyDescent="0.4">
      <c r="A150" s="15">
        <v>20</v>
      </c>
    </row>
    <row r="151" spans="1:1" x14ac:dyDescent="0.4">
      <c r="A151" s="15">
        <v>0</v>
      </c>
    </row>
    <row r="152" spans="1:1" x14ac:dyDescent="0.4">
      <c r="A152" s="15" t="s">
        <v>118</v>
      </c>
    </row>
    <row r="153" spans="1:1" x14ac:dyDescent="0.4">
      <c r="A153" s="15">
        <v>7</v>
      </c>
    </row>
    <row r="154" spans="1:1" x14ac:dyDescent="0.4">
      <c r="A154" s="15">
        <v>2</v>
      </c>
    </row>
    <row r="155" spans="1:1" x14ac:dyDescent="0.4">
      <c r="A155" s="15" t="s">
        <v>102</v>
      </c>
    </row>
    <row r="156" spans="1:1" x14ac:dyDescent="0.4">
      <c r="A156" s="15">
        <v>68</v>
      </c>
    </row>
    <row r="157" spans="1:1" x14ac:dyDescent="0.4">
      <c r="A157" s="15">
        <v>1</v>
      </c>
    </row>
    <row r="158" spans="1:1" x14ac:dyDescent="0.4">
      <c r="A158" s="15">
        <v>1</v>
      </c>
    </row>
    <row r="159" spans="1:1" x14ac:dyDescent="0.4">
      <c r="A159" s="15" t="s">
        <v>111</v>
      </c>
    </row>
    <row r="160" spans="1:1" x14ac:dyDescent="0.4">
      <c r="A160" s="15" t="s">
        <v>111</v>
      </c>
    </row>
    <row r="161" spans="1:1" x14ac:dyDescent="0.4">
      <c r="A161" s="15" t="s">
        <v>95</v>
      </c>
    </row>
    <row r="162" spans="1:1" x14ac:dyDescent="0.4">
      <c r="A162" s="15">
        <v>80</v>
      </c>
    </row>
    <row r="163" spans="1:1" x14ac:dyDescent="0.4">
      <c r="A163" s="15">
        <v>1</v>
      </c>
    </row>
    <row r="164" spans="1:1" x14ac:dyDescent="0.4">
      <c r="A164" s="15">
        <v>0</v>
      </c>
    </row>
    <row r="165" spans="1:1" x14ac:dyDescent="0.4">
      <c r="A165" s="15">
        <v>0</v>
      </c>
    </row>
    <row r="166" spans="1:1" x14ac:dyDescent="0.4">
      <c r="A166" s="15">
        <v>1</v>
      </c>
    </row>
    <row r="167" spans="1:1" x14ac:dyDescent="0.4">
      <c r="A167" s="15">
        <v>0</v>
      </c>
    </row>
    <row r="168" spans="1:1" x14ac:dyDescent="0.4">
      <c r="A168" s="15">
        <v>0</v>
      </c>
    </row>
    <row r="169" spans="1:1" x14ac:dyDescent="0.4">
      <c r="A169" s="15">
        <v>0</v>
      </c>
    </row>
    <row r="170" spans="1:1" x14ac:dyDescent="0.4">
      <c r="A170" s="15">
        <v>0</v>
      </c>
    </row>
    <row r="171" spans="1:1" x14ac:dyDescent="0.4">
      <c r="A171" s="15">
        <v>0</v>
      </c>
    </row>
    <row r="172" spans="1:1" x14ac:dyDescent="0.4">
      <c r="A172" s="15">
        <v>7</v>
      </c>
    </row>
    <row r="173" spans="1:1" x14ac:dyDescent="0.4">
      <c r="A173" s="15" t="s">
        <v>112</v>
      </c>
    </row>
    <row r="174" spans="1:1" x14ac:dyDescent="0.4">
      <c r="A174" s="15" t="s">
        <v>113</v>
      </c>
    </row>
    <row r="175" spans="1:1" x14ac:dyDescent="0.4">
      <c r="A175" s="15" t="s">
        <v>96</v>
      </c>
    </row>
    <row r="176" spans="1:1" x14ac:dyDescent="0.4">
      <c r="A176" s="15" t="s">
        <v>94</v>
      </c>
    </row>
    <row r="177" spans="1:1" x14ac:dyDescent="0.4">
      <c r="A177" s="15">
        <v>80</v>
      </c>
    </row>
    <row r="178" spans="1:1" x14ac:dyDescent="0.4">
      <c r="A178" s="15" t="s">
        <v>98</v>
      </c>
    </row>
    <row r="179" spans="1:1" x14ac:dyDescent="0.4">
      <c r="A179" s="15">
        <v>55</v>
      </c>
    </row>
    <row r="180" spans="1:1" x14ac:dyDescent="0.4">
      <c r="A180" s="15">
        <v>50</v>
      </c>
    </row>
    <row r="181" spans="1:1" x14ac:dyDescent="0.4">
      <c r="A181" s="15">
        <v>5</v>
      </c>
    </row>
    <row r="182" spans="1:1" x14ac:dyDescent="0.4">
      <c r="A182" s="15">
        <v>5</v>
      </c>
    </row>
    <row r="183" spans="1:1" x14ac:dyDescent="0.4">
      <c r="A183" s="15" t="s">
        <v>99</v>
      </c>
    </row>
    <row r="184" spans="1:1" x14ac:dyDescent="0.4">
      <c r="A184" s="15">
        <v>2</v>
      </c>
    </row>
    <row r="185" spans="1:1" x14ac:dyDescent="0.4">
      <c r="A185" s="15">
        <v>2</v>
      </c>
    </row>
    <row r="186" spans="1:1" x14ac:dyDescent="0.4">
      <c r="A186" s="15">
        <v>0</v>
      </c>
    </row>
    <row r="187" spans="1:1" x14ac:dyDescent="0.4">
      <c r="A187" s="15">
        <v>0</v>
      </c>
    </row>
    <row r="188" spans="1:1" x14ac:dyDescent="0.4">
      <c r="A188" s="15">
        <v>0</v>
      </c>
    </row>
    <row r="189" spans="1:1" x14ac:dyDescent="0.4">
      <c r="A189" s="15" t="s">
        <v>119</v>
      </c>
    </row>
    <row r="190" spans="1:1" x14ac:dyDescent="0.4">
      <c r="A190" s="15" t="s">
        <v>120</v>
      </c>
    </row>
    <row r="191" spans="1:1" x14ac:dyDescent="0.4">
      <c r="A191" s="15" t="s">
        <v>44</v>
      </c>
    </row>
    <row r="192" spans="1:1" x14ac:dyDescent="0.4">
      <c r="A192" s="15"/>
    </row>
    <row r="193" spans="1:1" x14ac:dyDescent="0.4">
      <c r="A193" s="15" t="s">
        <v>0</v>
      </c>
    </row>
    <row r="194" spans="1:1" x14ac:dyDescent="0.4">
      <c r="A194" s="15">
        <v>1000</v>
      </c>
    </row>
    <row r="195" spans="1:1" x14ac:dyDescent="0.4">
      <c r="A195" s="15">
        <v>51</v>
      </c>
    </row>
    <row r="196" spans="1:1" x14ac:dyDescent="0.4">
      <c r="A196" s="15">
        <v>1</v>
      </c>
    </row>
    <row r="197" spans="1:1" x14ac:dyDescent="0.4">
      <c r="A197" s="15">
        <v>37</v>
      </c>
    </row>
    <row r="198" spans="1:1" x14ac:dyDescent="0.4">
      <c r="A198" s="15">
        <v>20</v>
      </c>
    </row>
    <row r="199" spans="1:1" x14ac:dyDescent="0.4">
      <c r="A199" s="15">
        <v>0</v>
      </c>
    </row>
    <row r="200" spans="1:1" x14ac:dyDescent="0.4">
      <c r="A200" s="15">
        <v>10</v>
      </c>
    </row>
    <row r="201" spans="1:1" x14ac:dyDescent="0.4">
      <c r="A201" s="15">
        <v>8</v>
      </c>
    </row>
    <row r="202" spans="1:1" x14ac:dyDescent="0.4">
      <c r="A202" s="15">
        <v>1</v>
      </c>
    </row>
    <row r="203" spans="1:1" x14ac:dyDescent="0.4">
      <c r="A203" s="15" t="s">
        <v>102</v>
      </c>
    </row>
    <row r="204" spans="1:1" x14ac:dyDescent="0.4">
      <c r="A204" s="15">
        <v>68</v>
      </c>
    </row>
    <row r="205" spans="1:1" x14ac:dyDescent="0.4">
      <c r="A205" s="15">
        <v>1</v>
      </c>
    </row>
    <row r="206" spans="1:1" x14ac:dyDescent="0.4">
      <c r="A206" s="15">
        <v>1</v>
      </c>
    </row>
    <row r="207" spans="1:1" x14ac:dyDescent="0.4">
      <c r="A207" s="15" t="s">
        <v>111</v>
      </c>
    </row>
    <row r="208" spans="1:1" x14ac:dyDescent="0.4">
      <c r="A208" s="15" t="s">
        <v>111</v>
      </c>
    </row>
    <row r="209" spans="1:1" x14ac:dyDescent="0.4">
      <c r="A209" s="15" t="s">
        <v>95</v>
      </c>
    </row>
    <row r="210" spans="1:1" x14ac:dyDescent="0.4">
      <c r="A210" s="15">
        <v>80</v>
      </c>
    </row>
    <row r="211" spans="1:1" x14ac:dyDescent="0.4">
      <c r="A211" s="15">
        <v>1</v>
      </c>
    </row>
    <row r="212" spans="1:1" x14ac:dyDescent="0.4">
      <c r="A212" s="15">
        <v>0</v>
      </c>
    </row>
    <row r="213" spans="1:1" x14ac:dyDescent="0.4">
      <c r="A213" s="15">
        <v>0</v>
      </c>
    </row>
    <row r="214" spans="1:1" x14ac:dyDescent="0.4">
      <c r="A214" s="15">
        <v>1</v>
      </c>
    </row>
    <row r="215" spans="1:1" x14ac:dyDescent="0.4">
      <c r="A215" s="15">
        <v>0</v>
      </c>
    </row>
    <row r="216" spans="1:1" x14ac:dyDescent="0.4">
      <c r="A216" s="15">
        <v>0</v>
      </c>
    </row>
    <row r="217" spans="1:1" x14ac:dyDescent="0.4">
      <c r="A217" s="15">
        <v>0</v>
      </c>
    </row>
    <row r="218" spans="1:1" x14ac:dyDescent="0.4">
      <c r="A218" s="15">
        <v>0</v>
      </c>
    </row>
    <row r="219" spans="1:1" x14ac:dyDescent="0.4">
      <c r="A219" s="15">
        <v>0</v>
      </c>
    </row>
    <row r="220" spans="1:1" x14ac:dyDescent="0.4">
      <c r="A220" s="15">
        <v>7</v>
      </c>
    </row>
    <row r="221" spans="1:1" x14ac:dyDescent="0.4">
      <c r="A221" s="15">
        <v>19</v>
      </c>
    </row>
    <row r="222" spans="1:1" x14ac:dyDescent="0.4">
      <c r="A222" s="15" t="s">
        <v>113</v>
      </c>
    </row>
    <row r="223" spans="1:1" x14ac:dyDescent="0.4">
      <c r="A223" s="15" t="s">
        <v>96</v>
      </c>
    </row>
    <row r="224" spans="1:1" x14ac:dyDescent="0.4">
      <c r="A224" s="15" t="s">
        <v>94</v>
      </c>
    </row>
    <row r="225" spans="1:1" x14ac:dyDescent="0.4">
      <c r="A225" s="15">
        <v>80</v>
      </c>
    </row>
    <row r="226" spans="1:1" x14ac:dyDescent="0.4">
      <c r="A226" s="15">
        <v>69</v>
      </c>
    </row>
    <row r="227" spans="1:1" x14ac:dyDescent="0.4">
      <c r="A227" s="15">
        <v>64</v>
      </c>
    </row>
    <row r="228" spans="1:1" x14ac:dyDescent="0.4">
      <c r="A228" s="15" t="s">
        <v>97</v>
      </c>
    </row>
    <row r="229" spans="1:1" x14ac:dyDescent="0.4">
      <c r="A229" s="15">
        <v>5</v>
      </c>
    </row>
    <row r="230" spans="1:1" x14ac:dyDescent="0.4">
      <c r="A230" s="15">
        <v>5</v>
      </c>
    </row>
    <row r="231" spans="1:1" x14ac:dyDescent="0.4">
      <c r="A231" s="15" t="s">
        <v>99</v>
      </c>
    </row>
    <row r="232" spans="1:1" x14ac:dyDescent="0.4">
      <c r="A232" s="15">
        <v>2</v>
      </c>
    </row>
    <row r="233" spans="1:1" x14ac:dyDescent="0.4">
      <c r="A233" s="15">
        <v>2</v>
      </c>
    </row>
    <row r="234" spans="1:1" x14ac:dyDescent="0.4">
      <c r="A234" s="15">
        <v>0</v>
      </c>
    </row>
    <row r="235" spans="1:1" x14ac:dyDescent="0.4">
      <c r="A235" s="15">
        <v>0</v>
      </c>
    </row>
    <row r="236" spans="1:1" x14ac:dyDescent="0.4">
      <c r="A236" s="15">
        <v>0</v>
      </c>
    </row>
    <row r="237" spans="1:1" x14ac:dyDescent="0.4">
      <c r="A237" s="15" t="s">
        <v>121</v>
      </c>
    </row>
    <row r="238" spans="1:1" x14ac:dyDescent="0.4">
      <c r="A238" s="15" t="s">
        <v>122</v>
      </c>
    </row>
    <row r="239" spans="1:1" x14ac:dyDescent="0.4">
      <c r="A239" s="15" t="s">
        <v>44</v>
      </c>
    </row>
    <row r="240" spans="1:1" x14ac:dyDescent="0.4">
      <c r="A240" s="15"/>
    </row>
    <row r="241" spans="1:1" x14ac:dyDescent="0.4">
      <c r="A241" s="15" t="s">
        <v>0</v>
      </c>
    </row>
    <row r="242" spans="1:1" x14ac:dyDescent="0.4">
      <c r="A242" s="15">
        <v>1200</v>
      </c>
    </row>
    <row r="243" spans="1:1" x14ac:dyDescent="0.4">
      <c r="A243" s="15">
        <v>51</v>
      </c>
    </row>
    <row r="244" spans="1:1" x14ac:dyDescent="0.4">
      <c r="A244" s="15">
        <v>1</v>
      </c>
    </row>
    <row r="245" spans="1:1" x14ac:dyDescent="0.4">
      <c r="A245" s="15">
        <v>37</v>
      </c>
    </row>
    <row r="246" spans="1:1" x14ac:dyDescent="0.4">
      <c r="A246" s="15">
        <v>20</v>
      </c>
    </row>
    <row r="247" spans="1:1" x14ac:dyDescent="0.4">
      <c r="A247" s="15">
        <v>0</v>
      </c>
    </row>
    <row r="248" spans="1:1" x14ac:dyDescent="0.4">
      <c r="A248" s="15">
        <v>12</v>
      </c>
    </row>
    <row r="249" spans="1:1" x14ac:dyDescent="0.4">
      <c r="A249" s="15">
        <v>8</v>
      </c>
    </row>
    <row r="250" spans="1:1" x14ac:dyDescent="0.4">
      <c r="A250" s="15">
        <v>3</v>
      </c>
    </row>
    <row r="251" spans="1:1" x14ac:dyDescent="0.4">
      <c r="A251" s="15" t="s">
        <v>102</v>
      </c>
    </row>
    <row r="252" spans="1:1" x14ac:dyDescent="0.4">
      <c r="A252" s="15">
        <v>68</v>
      </c>
    </row>
    <row r="253" spans="1:1" x14ac:dyDescent="0.4">
      <c r="A253" s="15">
        <v>1</v>
      </c>
    </row>
    <row r="254" spans="1:1" x14ac:dyDescent="0.4">
      <c r="A254" s="15">
        <v>1</v>
      </c>
    </row>
    <row r="255" spans="1:1" x14ac:dyDescent="0.4">
      <c r="A255" s="15" t="s">
        <v>111</v>
      </c>
    </row>
    <row r="256" spans="1:1" x14ac:dyDescent="0.4">
      <c r="A256" s="15" t="s">
        <v>111</v>
      </c>
    </row>
    <row r="257" spans="1:1" x14ac:dyDescent="0.4">
      <c r="A257" s="15" t="s">
        <v>95</v>
      </c>
    </row>
    <row r="258" spans="1:1" x14ac:dyDescent="0.4">
      <c r="A258" s="15">
        <v>80</v>
      </c>
    </row>
    <row r="259" spans="1:1" x14ac:dyDescent="0.4">
      <c r="A259" s="15">
        <v>1</v>
      </c>
    </row>
    <row r="260" spans="1:1" x14ac:dyDescent="0.4">
      <c r="A260" s="15">
        <v>0</v>
      </c>
    </row>
    <row r="261" spans="1:1" x14ac:dyDescent="0.4">
      <c r="A261" s="15">
        <v>0</v>
      </c>
    </row>
    <row r="262" spans="1:1" x14ac:dyDescent="0.4">
      <c r="A262" s="15">
        <v>1</v>
      </c>
    </row>
    <row r="263" spans="1:1" x14ac:dyDescent="0.4">
      <c r="A263" s="15">
        <v>0</v>
      </c>
    </row>
    <row r="264" spans="1:1" x14ac:dyDescent="0.4">
      <c r="A264" s="15">
        <v>0</v>
      </c>
    </row>
    <row r="265" spans="1:1" x14ac:dyDescent="0.4">
      <c r="A265" s="15">
        <v>0</v>
      </c>
    </row>
    <row r="266" spans="1:1" x14ac:dyDescent="0.4">
      <c r="A266" s="15">
        <v>0</v>
      </c>
    </row>
    <row r="267" spans="1:1" x14ac:dyDescent="0.4">
      <c r="A267" s="15">
        <v>0</v>
      </c>
    </row>
    <row r="268" spans="1:1" x14ac:dyDescent="0.4">
      <c r="A268" s="15">
        <v>7</v>
      </c>
    </row>
    <row r="269" spans="1:1" x14ac:dyDescent="0.4">
      <c r="A269" s="15">
        <v>19</v>
      </c>
    </row>
    <row r="270" spans="1:1" x14ac:dyDescent="0.4">
      <c r="A270" s="15" t="s">
        <v>113</v>
      </c>
    </row>
    <row r="271" spans="1:1" x14ac:dyDescent="0.4">
      <c r="A271" s="15" t="s">
        <v>96</v>
      </c>
    </row>
    <row r="272" spans="1:1" x14ac:dyDescent="0.4">
      <c r="A272" s="15" t="s">
        <v>94</v>
      </c>
    </row>
    <row r="273" spans="1:1" x14ac:dyDescent="0.4">
      <c r="A273" s="15">
        <v>80</v>
      </c>
    </row>
    <row r="274" spans="1:1" x14ac:dyDescent="0.4">
      <c r="A274" s="15">
        <v>69</v>
      </c>
    </row>
    <row r="275" spans="1:1" x14ac:dyDescent="0.4">
      <c r="A275" s="15">
        <v>64</v>
      </c>
    </row>
    <row r="276" spans="1:1" x14ac:dyDescent="0.4">
      <c r="A276" s="15" t="s">
        <v>97</v>
      </c>
    </row>
    <row r="277" spans="1:1" x14ac:dyDescent="0.4">
      <c r="A277" s="15">
        <v>5</v>
      </c>
    </row>
    <row r="278" spans="1:1" x14ac:dyDescent="0.4">
      <c r="A278" s="15">
        <v>5</v>
      </c>
    </row>
    <row r="279" spans="1:1" x14ac:dyDescent="0.4">
      <c r="A279" s="15" t="s">
        <v>99</v>
      </c>
    </row>
    <row r="280" spans="1:1" x14ac:dyDescent="0.4">
      <c r="A280" s="15">
        <v>2</v>
      </c>
    </row>
    <row r="281" spans="1:1" x14ac:dyDescent="0.4">
      <c r="A281" s="15">
        <v>2</v>
      </c>
    </row>
    <row r="282" spans="1:1" x14ac:dyDescent="0.4">
      <c r="A282" s="15">
        <v>0</v>
      </c>
    </row>
    <row r="283" spans="1:1" x14ac:dyDescent="0.4">
      <c r="A283" s="15">
        <v>0</v>
      </c>
    </row>
    <row r="284" spans="1:1" x14ac:dyDescent="0.4">
      <c r="A284" s="15">
        <v>0</v>
      </c>
    </row>
    <row r="285" spans="1:1" x14ac:dyDescent="0.4">
      <c r="A285" s="15" t="s">
        <v>121</v>
      </c>
    </row>
    <row r="286" spans="1:1" x14ac:dyDescent="0.4">
      <c r="A286" s="15" t="s">
        <v>123</v>
      </c>
    </row>
    <row r="287" spans="1:1" x14ac:dyDescent="0.4">
      <c r="A287" s="15" t="s">
        <v>44</v>
      </c>
    </row>
    <row r="288" spans="1:1" x14ac:dyDescent="0.4">
      <c r="A288" s="15"/>
    </row>
    <row r="289" spans="1:1" x14ac:dyDescent="0.4">
      <c r="A289" s="15" t="s">
        <v>0</v>
      </c>
    </row>
    <row r="290" spans="1:1" x14ac:dyDescent="0.4">
      <c r="A290" s="15">
        <v>1400</v>
      </c>
    </row>
    <row r="291" spans="1:1" x14ac:dyDescent="0.4">
      <c r="A291" s="15">
        <v>51</v>
      </c>
    </row>
    <row r="292" spans="1:1" x14ac:dyDescent="0.4">
      <c r="A292" s="15">
        <v>1</v>
      </c>
    </row>
    <row r="293" spans="1:1" x14ac:dyDescent="0.4">
      <c r="A293" s="15">
        <v>37</v>
      </c>
    </row>
    <row r="294" spans="1:1" x14ac:dyDescent="0.4">
      <c r="A294" s="15">
        <v>20</v>
      </c>
    </row>
    <row r="295" spans="1:1" x14ac:dyDescent="0.4">
      <c r="A295" s="15">
        <v>0</v>
      </c>
    </row>
    <row r="296" spans="1:1" x14ac:dyDescent="0.4">
      <c r="A296" s="15">
        <v>14</v>
      </c>
    </row>
    <row r="297" spans="1:1" x14ac:dyDescent="0.4">
      <c r="A297" s="15">
        <v>8</v>
      </c>
    </row>
    <row r="298" spans="1:1" x14ac:dyDescent="0.4">
      <c r="A298" s="15">
        <v>5</v>
      </c>
    </row>
    <row r="299" spans="1:1" x14ac:dyDescent="0.4">
      <c r="A299" s="15" t="s">
        <v>102</v>
      </c>
    </row>
    <row r="300" spans="1:1" x14ac:dyDescent="0.4">
      <c r="A300" s="15">
        <v>68</v>
      </c>
    </row>
    <row r="301" spans="1:1" x14ac:dyDescent="0.4">
      <c r="A301" s="15">
        <v>1</v>
      </c>
    </row>
    <row r="302" spans="1:1" x14ac:dyDescent="0.4">
      <c r="A302" s="15">
        <v>1</v>
      </c>
    </row>
    <row r="303" spans="1:1" x14ac:dyDescent="0.4">
      <c r="A303" s="15" t="s">
        <v>111</v>
      </c>
    </row>
    <row r="304" spans="1:1" x14ac:dyDescent="0.4">
      <c r="A304" s="15" t="s">
        <v>111</v>
      </c>
    </row>
    <row r="305" spans="1:1" x14ac:dyDescent="0.4">
      <c r="A305" s="15" t="s">
        <v>95</v>
      </c>
    </row>
    <row r="306" spans="1:1" x14ac:dyDescent="0.4">
      <c r="A306" s="15">
        <v>80</v>
      </c>
    </row>
    <row r="307" spans="1:1" x14ac:dyDescent="0.4">
      <c r="A307" s="15">
        <v>1</v>
      </c>
    </row>
    <row r="308" spans="1:1" x14ac:dyDescent="0.4">
      <c r="A308" s="15">
        <v>0</v>
      </c>
    </row>
    <row r="309" spans="1:1" x14ac:dyDescent="0.4">
      <c r="A309" s="15">
        <v>0</v>
      </c>
    </row>
    <row r="310" spans="1:1" x14ac:dyDescent="0.4">
      <c r="A310" s="15">
        <v>1</v>
      </c>
    </row>
    <row r="311" spans="1:1" x14ac:dyDescent="0.4">
      <c r="A311" s="15">
        <v>0</v>
      </c>
    </row>
    <row r="312" spans="1:1" x14ac:dyDescent="0.4">
      <c r="A312" s="15">
        <v>0</v>
      </c>
    </row>
    <row r="313" spans="1:1" x14ac:dyDescent="0.4">
      <c r="A313" s="15">
        <v>0</v>
      </c>
    </row>
    <row r="314" spans="1:1" x14ac:dyDescent="0.4">
      <c r="A314" s="15">
        <v>0</v>
      </c>
    </row>
    <row r="315" spans="1:1" x14ac:dyDescent="0.4">
      <c r="A315" s="15">
        <v>0</v>
      </c>
    </row>
    <row r="316" spans="1:1" x14ac:dyDescent="0.4">
      <c r="A316" s="15">
        <v>7</v>
      </c>
    </row>
    <row r="317" spans="1:1" x14ac:dyDescent="0.4">
      <c r="A317" s="15">
        <v>19</v>
      </c>
    </row>
    <row r="318" spans="1:1" x14ac:dyDescent="0.4">
      <c r="A318" s="15" t="s">
        <v>113</v>
      </c>
    </row>
    <row r="319" spans="1:1" x14ac:dyDescent="0.4">
      <c r="A319" s="15" t="s">
        <v>96</v>
      </c>
    </row>
    <row r="320" spans="1:1" x14ac:dyDescent="0.4">
      <c r="A320" s="15" t="s">
        <v>94</v>
      </c>
    </row>
    <row r="321" spans="1:1" x14ac:dyDescent="0.4">
      <c r="A321" s="15">
        <v>80</v>
      </c>
    </row>
    <row r="322" spans="1:1" x14ac:dyDescent="0.4">
      <c r="A322" s="15">
        <v>69</v>
      </c>
    </row>
    <row r="323" spans="1:1" x14ac:dyDescent="0.4">
      <c r="A323" s="15">
        <v>64</v>
      </c>
    </row>
    <row r="324" spans="1:1" x14ac:dyDescent="0.4">
      <c r="A324" s="15" t="s">
        <v>97</v>
      </c>
    </row>
    <row r="325" spans="1:1" x14ac:dyDescent="0.4">
      <c r="A325" s="15">
        <v>5</v>
      </c>
    </row>
    <row r="326" spans="1:1" x14ac:dyDescent="0.4">
      <c r="A326" s="15">
        <v>5</v>
      </c>
    </row>
    <row r="327" spans="1:1" x14ac:dyDescent="0.4">
      <c r="A327" s="15" t="s">
        <v>99</v>
      </c>
    </row>
    <row r="328" spans="1:1" x14ac:dyDescent="0.4">
      <c r="A328" s="15">
        <v>2</v>
      </c>
    </row>
    <row r="329" spans="1:1" x14ac:dyDescent="0.4">
      <c r="A329" s="15">
        <v>2</v>
      </c>
    </row>
    <row r="330" spans="1:1" x14ac:dyDescent="0.4">
      <c r="A330" s="15">
        <v>0</v>
      </c>
    </row>
    <row r="331" spans="1:1" x14ac:dyDescent="0.4">
      <c r="A331" s="15">
        <v>0</v>
      </c>
    </row>
    <row r="332" spans="1:1" x14ac:dyDescent="0.4">
      <c r="A332" s="15">
        <v>0</v>
      </c>
    </row>
    <row r="333" spans="1:1" x14ac:dyDescent="0.4">
      <c r="A333" s="15" t="s">
        <v>121</v>
      </c>
    </row>
    <row r="334" spans="1:1" x14ac:dyDescent="0.4">
      <c r="A334" s="15" t="s">
        <v>124</v>
      </c>
    </row>
    <row r="335" spans="1:1" x14ac:dyDescent="0.4">
      <c r="A335" s="15" t="s">
        <v>44</v>
      </c>
    </row>
    <row r="336" spans="1:1" x14ac:dyDescent="0.4">
      <c r="A336" s="15"/>
    </row>
    <row r="337" spans="1:1" x14ac:dyDescent="0.4">
      <c r="A337" s="15" t="s">
        <v>0</v>
      </c>
    </row>
    <row r="338" spans="1:1" x14ac:dyDescent="0.4">
      <c r="A338" s="15">
        <v>1600</v>
      </c>
    </row>
    <row r="339" spans="1:1" x14ac:dyDescent="0.4">
      <c r="A339" s="15">
        <v>51</v>
      </c>
    </row>
    <row r="340" spans="1:1" x14ac:dyDescent="0.4">
      <c r="A340" s="15">
        <v>1</v>
      </c>
    </row>
    <row r="341" spans="1:1" x14ac:dyDescent="0.4">
      <c r="A341" s="15">
        <v>37</v>
      </c>
    </row>
    <row r="342" spans="1:1" x14ac:dyDescent="0.4">
      <c r="A342" s="15">
        <v>20</v>
      </c>
    </row>
    <row r="343" spans="1:1" x14ac:dyDescent="0.4">
      <c r="A343" s="15">
        <v>0</v>
      </c>
    </row>
    <row r="344" spans="1:1" x14ac:dyDescent="0.4">
      <c r="A344" s="15">
        <v>16</v>
      </c>
    </row>
    <row r="345" spans="1:1" x14ac:dyDescent="0.4">
      <c r="A345" s="15">
        <v>8</v>
      </c>
    </row>
    <row r="346" spans="1:1" x14ac:dyDescent="0.4">
      <c r="A346" s="15">
        <v>7</v>
      </c>
    </row>
    <row r="347" spans="1:1" x14ac:dyDescent="0.4">
      <c r="A347" s="15" t="s">
        <v>102</v>
      </c>
    </row>
    <row r="348" spans="1:1" x14ac:dyDescent="0.4">
      <c r="A348" s="15">
        <v>68</v>
      </c>
    </row>
    <row r="349" spans="1:1" x14ac:dyDescent="0.4">
      <c r="A349" s="15">
        <v>1</v>
      </c>
    </row>
    <row r="350" spans="1:1" x14ac:dyDescent="0.4">
      <c r="A350" s="15">
        <v>1</v>
      </c>
    </row>
    <row r="351" spans="1:1" x14ac:dyDescent="0.4">
      <c r="A351" s="15" t="s">
        <v>111</v>
      </c>
    </row>
    <row r="352" spans="1:1" x14ac:dyDescent="0.4">
      <c r="A352" s="15" t="s">
        <v>111</v>
      </c>
    </row>
    <row r="353" spans="1:1" x14ac:dyDescent="0.4">
      <c r="A353" s="15" t="s">
        <v>95</v>
      </c>
    </row>
    <row r="354" spans="1:1" x14ac:dyDescent="0.4">
      <c r="A354" s="15">
        <v>80</v>
      </c>
    </row>
    <row r="355" spans="1:1" x14ac:dyDescent="0.4">
      <c r="A355" s="15">
        <v>1</v>
      </c>
    </row>
    <row r="356" spans="1:1" x14ac:dyDescent="0.4">
      <c r="A356" s="15">
        <v>0</v>
      </c>
    </row>
    <row r="357" spans="1:1" x14ac:dyDescent="0.4">
      <c r="A357" s="15">
        <v>0</v>
      </c>
    </row>
    <row r="358" spans="1:1" x14ac:dyDescent="0.4">
      <c r="A358" s="15">
        <v>1</v>
      </c>
    </row>
    <row r="359" spans="1:1" x14ac:dyDescent="0.4">
      <c r="A359" s="15">
        <v>0</v>
      </c>
    </row>
    <row r="360" spans="1:1" x14ac:dyDescent="0.4">
      <c r="A360" s="15">
        <v>0</v>
      </c>
    </row>
    <row r="361" spans="1:1" x14ac:dyDescent="0.4">
      <c r="A361" s="15">
        <v>0</v>
      </c>
    </row>
    <row r="362" spans="1:1" x14ac:dyDescent="0.4">
      <c r="A362" s="15">
        <v>0</v>
      </c>
    </row>
    <row r="363" spans="1:1" x14ac:dyDescent="0.4">
      <c r="A363" s="15">
        <v>0</v>
      </c>
    </row>
    <row r="364" spans="1:1" x14ac:dyDescent="0.4">
      <c r="A364" s="15">
        <v>7</v>
      </c>
    </row>
    <row r="365" spans="1:1" x14ac:dyDescent="0.4">
      <c r="A365" s="15">
        <v>19</v>
      </c>
    </row>
    <row r="366" spans="1:1" x14ac:dyDescent="0.4">
      <c r="A366" s="15" t="s">
        <v>113</v>
      </c>
    </row>
    <row r="367" spans="1:1" x14ac:dyDescent="0.4">
      <c r="A367" s="15" t="s">
        <v>96</v>
      </c>
    </row>
    <row r="368" spans="1:1" x14ac:dyDescent="0.4">
      <c r="A368" s="15" t="s">
        <v>94</v>
      </c>
    </row>
    <row r="369" spans="1:1" x14ac:dyDescent="0.4">
      <c r="A369" s="15">
        <v>80</v>
      </c>
    </row>
    <row r="370" spans="1:1" x14ac:dyDescent="0.4">
      <c r="A370" s="15">
        <v>69</v>
      </c>
    </row>
    <row r="371" spans="1:1" x14ac:dyDescent="0.4">
      <c r="A371" s="15">
        <v>64</v>
      </c>
    </row>
    <row r="372" spans="1:1" x14ac:dyDescent="0.4">
      <c r="A372" s="15" t="s">
        <v>97</v>
      </c>
    </row>
    <row r="373" spans="1:1" x14ac:dyDescent="0.4">
      <c r="A373" s="15">
        <v>5</v>
      </c>
    </row>
    <row r="374" spans="1:1" x14ac:dyDescent="0.4">
      <c r="A374" s="15">
        <v>5</v>
      </c>
    </row>
    <row r="375" spans="1:1" x14ac:dyDescent="0.4">
      <c r="A375" s="15" t="s">
        <v>99</v>
      </c>
    </row>
    <row r="376" spans="1:1" x14ac:dyDescent="0.4">
      <c r="A376" s="15">
        <v>2</v>
      </c>
    </row>
    <row r="377" spans="1:1" x14ac:dyDescent="0.4">
      <c r="A377" s="15">
        <v>2</v>
      </c>
    </row>
    <row r="378" spans="1:1" x14ac:dyDescent="0.4">
      <c r="A378" s="15">
        <v>0</v>
      </c>
    </row>
    <row r="379" spans="1:1" x14ac:dyDescent="0.4">
      <c r="A379" s="15">
        <v>0</v>
      </c>
    </row>
    <row r="380" spans="1:1" x14ac:dyDescent="0.4">
      <c r="A380" s="15">
        <v>0</v>
      </c>
    </row>
    <row r="381" spans="1:1" x14ac:dyDescent="0.4">
      <c r="A381" s="15" t="s">
        <v>121</v>
      </c>
    </row>
    <row r="382" spans="1:1" x14ac:dyDescent="0.4">
      <c r="A382" s="15" t="s">
        <v>125</v>
      </c>
    </row>
    <row r="383" spans="1:1" x14ac:dyDescent="0.4">
      <c r="A383" s="15" t="s">
        <v>44</v>
      </c>
    </row>
    <row r="384" spans="1:1" x14ac:dyDescent="0.4">
      <c r="A384" s="15"/>
    </row>
    <row r="385" spans="1:1" x14ac:dyDescent="0.4">
      <c r="A385" s="15" t="s">
        <v>0</v>
      </c>
    </row>
    <row r="386" spans="1:1" x14ac:dyDescent="0.4">
      <c r="A386" s="15" t="s">
        <v>126</v>
      </c>
    </row>
    <row r="387" spans="1:1" x14ac:dyDescent="0.4">
      <c r="A387" s="15">
        <v>51</v>
      </c>
    </row>
    <row r="388" spans="1:1" x14ac:dyDescent="0.4">
      <c r="A388" s="15">
        <v>1</v>
      </c>
    </row>
    <row r="389" spans="1:1" x14ac:dyDescent="0.4">
      <c r="A389" s="15">
        <v>38</v>
      </c>
    </row>
    <row r="390" spans="1:1" x14ac:dyDescent="0.4">
      <c r="A390" s="15">
        <v>20</v>
      </c>
    </row>
    <row r="391" spans="1:1" x14ac:dyDescent="0.4">
      <c r="A391" s="15">
        <v>0</v>
      </c>
    </row>
    <row r="392" spans="1:1" x14ac:dyDescent="0.4">
      <c r="A392" s="15" t="s">
        <v>127</v>
      </c>
    </row>
    <row r="393" spans="1:1" x14ac:dyDescent="0.4">
      <c r="A393" s="15">
        <v>20</v>
      </c>
    </row>
    <row r="394" spans="1:1" x14ac:dyDescent="0.4">
      <c r="A394" s="15">
        <v>40</v>
      </c>
    </row>
    <row r="395" spans="1:1" x14ac:dyDescent="0.4">
      <c r="A395" s="15" t="s">
        <v>102</v>
      </c>
    </row>
    <row r="396" spans="1:1" x14ac:dyDescent="0.4">
      <c r="A396" s="15">
        <v>68</v>
      </c>
    </row>
    <row r="397" spans="1:1" x14ac:dyDescent="0.4">
      <c r="A397" s="15">
        <v>1</v>
      </c>
    </row>
    <row r="398" spans="1:1" x14ac:dyDescent="0.4">
      <c r="A398" s="15">
        <v>1</v>
      </c>
    </row>
    <row r="399" spans="1:1" x14ac:dyDescent="0.4">
      <c r="A399" s="15" t="s">
        <v>111</v>
      </c>
    </row>
    <row r="400" spans="1:1" x14ac:dyDescent="0.4">
      <c r="A400" s="15" t="s">
        <v>111</v>
      </c>
    </row>
    <row r="401" spans="1:1" x14ac:dyDescent="0.4">
      <c r="A401" s="15" t="s">
        <v>95</v>
      </c>
    </row>
    <row r="402" spans="1:1" x14ac:dyDescent="0.4">
      <c r="A402" s="15">
        <v>80</v>
      </c>
    </row>
    <row r="403" spans="1:1" x14ac:dyDescent="0.4">
      <c r="A403" s="15">
        <v>1</v>
      </c>
    </row>
    <row r="404" spans="1:1" x14ac:dyDescent="0.4">
      <c r="A404" s="15">
        <v>0</v>
      </c>
    </row>
    <row r="405" spans="1:1" x14ac:dyDescent="0.4">
      <c r="A405" s="15">
        <v>0</v>
      </c>
    </row>
    <row r="406" spans="1:1" x14ac:dyDescent="0.4">
      <c r="A406" s="15">
        <v>1</v>
      </c>
    </row>
    <row r="407" spans="1:1" x14ac:dyDescent="0.4">
      <c r="A407" s="15">
        <v>0</v>
      </c>
    </row>
    <row r="408" spans="1:1" x14ac:dyDescent="0.4">
      <c r="A408" s="15">
        <v>0</v>
      </c>
    </row>
    <row r="409" spans="1:1" x14ac:dyDescent="0.4">
      <c r="A409" s="15">
        <v>0</v>
      </c>
    </row>
    <row r="410" spans="1:1" x14ac:dyDescent="0.4">
      <c r="A410" s="15">
        <v>0</v>
      </c>
    </row>
    <row r="411" spans="1:1" x14ac:dyDescent="0.4">
      <c r="A411" s="15">
        <v>0</v>
      </c>
    </row>
    <row r="412" spans="1:1" x14ac:dyDescent="0.4">
      <c r="A412" s="15">
        <v>7</v>
      </c>
    </row>
    <row r="413" spans="1:1" x14ac:dyDescent="0.4">
      <c r="A413" s="15" t="s">
        <v>112</v>
      </c>
    </row>
    <row r="414" spans="1:1" x14ac:dyDescent="0.4">
      <c r="A414" s="15" t="s">
        <v>128</v>
      </c>
    </row>
    <row r="415" spans="1:1" x14ac:dyDescent="0.4">
      <c r="A415" s="15" t="s">
        <v>129</v>
      </c>
    </row>
    <row r="416" spans="1:1" x14ac:dyDescent="0.4">
      <c r="A416" s="15" t="s">
        <v>130</v>
      </c>
    </row>
    <row r="417" spans="1:1" x14ac:dyDescent="0.4">
      <c r="A417" s="15">
        <v>0</v>
      </c>
    </row>
    <row r="418" spans="1:1" x14ac:dyDescent="0.4">
      <c r="A418" s="15" t="s">
        <v>98</v>
      </c>
    </row>
    <row r="419" spans="1:1" x14ac:dyDescent="0.4">
      <c r="A419" s="15">
        <v>55</v>
      </c>
    </row>
    <row r="420" spans="1:1" x14ac:dyDescent="0.4">
      <c r="A420" s="15">
        <v>50</v>
      </c>
    </row>
    <row r="421" spans="1:1" x14ac:dyDescent="0.4">
      <c r="A421" s="15">
        <v>5</v>
      </c>
    </row>
    <row r="422" spans="1:1" x14ac:dyDescent="0.4">
      <c r="A422" s="15">
        <v>5</v>
      </c>
    </row>
    <row r="423" spans="1:1" x14ac:dyDescent="0.4">
      <c r="A423" s="15" t="s">
        <v>99</v>
      </c>
    </row>
    <row r="424" spans="1:1" x14ac:dyDescent="0.4">
      <c r="A424" s="15">
        <v>1</v>
      </c>
    </row>
    <row r="425" spans="1:1" x14ac:dyDescent="0.4">
      <c r="A425" s="15">
        <v>1</v>
      </c>
    </row>
    <row r="426" spans="1:1" x14ac:dyDescent="0.4">
      <c r="A426" s="15">
        <v>0</v>
      </c>
    </row>
    <row r="427" spans="1:1" x14ac:dyDescent="0.4">
      <c r="A427" s="15">
        <v>0</v>
      </c>
    </row>
    <row r="428" spans="1:1" x14ac:dyDescent="0.4">
      <c r="A428" s="15">
        <v>0</v>
      </c>
    </row>
    <row r="429" spans="1:1" x14ac:dyDescent="0.4">
      <c r="A429" s="15" t="s">
        <v>131</v>
      </c>
    </row>
    <row r="430" spans="1:1" x14ac:dyDescent="0.4">
      <c r="A430" s="15" t="s">
        <v>132</v>
      </c>
    </row>
    <row r="431" spans="1:1" x14ac:dyDescent="0.4">
      <c r="A431" s="15" t="s">
        <v>44</v>
      </c>
    </row>
    <row r="432" spans="1:1" x14ac:dyDescent="0.4">
      <c r="A432" s="15"/>
    </row>
    <row r="433" spans="1:1" x14ac:dyDescent="0.4">
      <c r="A433" s="15" t="s">
        <v>0</v>
      </c>
    </row>
    <row r="434" spans="1:1" x14ac:dyDescent="0.4">
      <c r="A434" s="15" t="s">
        <v>133</v>
      </c>
    </row>
    <row r="435" spans="1:1" x14ac:dyDescent="0.4">
      <c r="A435" s="15">
        <v>51</v>
      </c>
    </row>
    <row r="436" spans="1:1" x14ac:dyDescent="0.4">
      <c r="A436" s="15">
        <v>1</v>
      </c>
    </row>
    <row r="437" spans="1:1" x14ac:dyDescent="0.4">
      <c r="A437" s="15">
        <v>38</v>
      </c>
    </row>
    <row r="438" spans="1:1" x14ac:dyDescent="0.4">
      <c r="A438" s="15">
        <v>20</v>
      </c>
    </row>
    <row r="439" spans="1:1" x14ac:dyDescent="0.4">
      <c r="A439" s="15">
        <v>0</v>
      </c>
    </row>
    <row r="440" spans="1:1" x14ac:dyDescent="0.4">
      <c r="A440" s="15" t="s">
        <v>134</v>
      </c>
    </row>
    <row r="441" spans="1:1" x14ac:dyDescent="0.4">
      <c r="A441" s="15">
        <v>20</v>
      </c>
    </row>
    <row r="442" spans="1:1" x14ac:dyDescent="0.4">
      <c r="A442" s="15">
        <v>41</v>
      </c>
    </row>
    <row r="443" spans="1:1" x14ac:dyDescent="0.4">
      <c r="A443" s="15" t="s">
        <v>102</v>
      </c>
    </row>
    <row r="444" spans="1:1" x14ac:dyDescent="0.4">
      <c r="A444" s="15">
        <v>68</v>
      </c>
    </row>
    <row r="445" spans="1:1" x14ac:dyDescent="0.4">
      <c r="A445" s="15">
        <v>1</v>
      </c>
    </row>
    <row r="446" spans="1:1" x14ac:dyDescent="0.4">
      <c r="A446" s="15">
        <v>1</v>
      </c>
    </row>
    <row r="447" spans="1:1" x14ac:dyDescent="0.4">
      <c r="A447" s="15" t="s">
        <v>111</v>
      </c>
    </row>
    <row r="448" spans="1:1" x14ac:dyDescent="0.4">
      <c r="A448" s="15" t="s">
        <v>111</v>
      </c>
    </row>
    <row r="449" spans="1:1" x14ac:dyDescent="0.4">
      <c r="A449" s="15" t="s">
        <v>95</v>
      </c>
    </row>
    <row r="450" spans="1:1" x14ac:dyDescent="0.4">
      <c r="A450" s="15">
        <v>80</v>
      </c>
    </row>
    <row r="451" spans="1:1" x14ac:dyDescent="0.4">
      <c r="A451" s="15">
        <v>1</v>
      </c>
    </row>
    <row r="452" spans="1:1" x14ac:dyDescent="0.4">
      <c r="A452" s="15">
        <v>0</v>
      </c>
    </row>
    <row r="453" spans="1:1" x14ac:dyDescent="0.4">
      <c r="A453" s="15">
        <v>0</v>
      </c>
    </row>
    <row r="454" spans="1:1" x14ac:dyDescent="0.4">
      <c r="A454" s="15">
        <v>1</v>
      </c>
    </row>
    <row r="455" spans="1:1" x14ac:dyDescent="0.4">
      <c r="A455" s="15">
        <v>0</v>
      </c>
    </row>
    <row r="456" spans="1:1" x14ac:dyDescent="0.4">
      <c r="A456" s="15">
        <v>0</v>
      </c>
    </row>
    <row r="457" spans="1:1" x14ac:dyDescent="0.4">
      <c r="A457" s="15">
        <v>0</v>
      </c>
    </row>
    <row r="458" spans="1:1" x14ac:dyDescent="0.4">
      <c r="A458" s="15">
        <v>0</v>
      </c>
    </row>
    <row r="459" spans="1:1" x14ac:dyDescent="0.4">
      <c r="A459" s="15">
        <v>0</v>
      </c>
    </row>
    <row r="460" spans="1:1" x14ac:dyDescent="0.4">
      <c r="A460" s="15">
        <v>7</v>
      </c>
    </row>
    <row r="461" spans="1:1" x14ac:dyDescent="0.4">
      <c r="A461" s="15" t="s">
        <v>112</v>
      </c>
    </row>
    <row r="462" spans="1:1" x14ac:dyDescent="0.4">
      <c r="A462" s="15" t="s">
        <v>128</v>
      </c>
    </row>
    <row r="463" spans="1:1" x14ac:dyDescent="0.4">
      <c r="A463" s="15" t="s">
        <v>129</v>
      </c>
    </row>
    <row r="464" spans="1:1" x14ac:dyDescent="0.4">
      <c r="A464" s="15" t="s">
        <v>130</v>
      </c>
    </row>
    <row r="465" spans="1:1" x14ac:dyDescent="0.4">
      <c r="A465" s="15">
        <v>0</v>
      </c>
    </row>
    <row r="466" spans="1:1" x14ac:dyDescent="0.4">
      <c r="A466" s="15" t="s">
        <v>98</v>
      </c>
    </row>
    <row r="467" spans="1:1" x14ac:dyDescent="0.4">
      <c r="A467" s="15">
        <v>55</v>
      </c>
    </row>
    <row r="468" spans="1:1" x14ac:dyDescent="0.4">
      <c r="A468" s="15">
        <v>50</v>
      </c>
    </row>
    <row r="469" spans="1:1" x14ac:dyDescent="0.4">
      <c r="A469" s="15">
        <v>5</v>
      </c>
    </row>
    <row r="470" spans="1:1" x14ac:dyDescent="0.4">
      <c r="A470" s="15">
        <v>5</v>
      </c>
    </row>
    <row r="471" spans="1:1" x14ac:dyDescent="0.4">
      <c r="A471" s="15" t="s">
        <v>99</v>
      </c>
    </row>
    <row r="472" spans="1:1" x14ac:dyDescent="0.4">
      <c r="A472" s="15">
        <v>1</v>
      </c>
    </row>
    <row r="473" spans="1:1" x14ac:dyDescent="0.4">
      <c r="A473" s="15">
        <v>1</v>
      </c>
    </row>
    <row r="474" spans="1:1" x14ac:dyDescent="0.4">
      <c r="A474" s="15">
        <v>0</v>
      </c>
    </row>
    <row r="475" spans="1:1" x14ac:dyDescent="0.4">
      <c r="A475" s="15">
        <v>0</v>
      </c>
    </row>
    <row r="476" spans="1:1" x14ac:dyDescent="0.4">
      <c r="A476" s="15">
        <v>0</v>
      </c>
    </row>
    <row r="477" spans="1:1" x14ac:dyDescent="0.4">
      <c r="A477" s="15" t="s">
        <v>131</v>
      </c>
    </row>
    <row r="478" spans="1:1" x14ac:dyDescent="0.4">
      <c r="A478" s="15" t="s">
        <v>135</v>
      </c>
    </row>
    <row r="479" spans="1:1" x14ac:dyDescent="0.4">
      <c r="A479" s="15" t="s">
        <v>44</v>
      </c>
    </row>
    <row r="480" spans="1:1" x14ac:dyDescent="0.4">
      <c r="A480" s="15"/>
    </row>
    <row r="481" spans="1:1" x14ac:dyDescent="0.4">
      <c r="A481" s="15" t="s">
        <v>0</v>
      </c>
    </row>
    <row r="482" spans="1:1" x14ac:dyDescent="0.4">
      <c r="A482" s="15">
        <v>4101</v>
      </c>
    </row>
    <row r="483" spans="1:1" x14ac:dyDescent="0.4">
      <c r="A483" s="15">
        <v>51</v>
      </c>
    </row>
    <row r="484" spans="1:1" x14ac:dyDescent="0.4">
      <c r="A484" s="15">
        <v>1</v>
      </c>
    </row>
    <row r="485" spans="1:1" x14ac:dyDescent="0.4">
      <c r="A485" s="15" t="s">
        <v>136</v>
      </c>
    </row>
    <row r="486" spans="1:1" x14ac:dyDescent="0.4">
      <c r="A486" s="15">
        <v>20</v>
      </c>
    </row>
    <row r="487" spans="1:1" x14ac:dyDescent="0.4">
      <c r="A487" s="15">
        <v>0</v>
      </c>
    </row>
    <row r="488" spans="1:1" x14ac:dyDescent="0.4">
      <c r="A488" s="15">
        <v>41</v>
      </c>
    </row>
    <row r="489" spans="1:1" x14ac:dyDescent="0.4">
      <c r="A489" s="15" t="s">
        <v>137</v>
      </c>
    </row>
    <row r="490" spans="1:1" x14ac:dyDescent="0.4">
      <c r="A490" s="15">
        <v>1</v>
      </c>
    </row>
    <row r="491" spans="1:1" x14ac:dyDescent="0.4">
      <c r="A491" s="15" t="s">
        <v>102</v>
      </c>
    </row>
    <row r="492" spans="1:1" x14ac:dyDescent="0.4">
      <c r="A492" s="15">
        <v>68</v>
      </c>
    </row>
    <row r="493" spans="1:1" x14ac:dyDescent="0.4">
      <c r="A493" s="15">
        <v>4</v>
      </c>
    </row>
    <row r="494" spans="1:1" x14ac:dyDescent="0.4">
      <c r="A494" s="15">
        <v>1</v>
      </c>
    </row>
    <row r="495" spans="1:1" x14ac:dyDescent="0.4">
      <c r="A495" s="15" t="s">
        <v>111</v>
      </c>
    </row>
    <row r="496" spans="1:1" x14ac:dyDescent="0.4">
      <c r="A496" s="15" t="s">
        <v>111</v>
      </c>
    </row>
    <row r="497" spans="1:1" x14ac:dyDescent="0.4">
      <c r="A497" s="15" t="s">
        <v>95</v>
      </c>
    </row>
    <row r="498" spans="1:1" x14ac:dyDescent="0.4">
      <c r="A498" s="15">
        <v>0</v>
      </c>
    </row>
    <row r="499" spans="1:1" x14ac:dyDescent="0.4">
      <c r="A499" s="15">
        <v>12</v>
      </c>
    </row>
    <row r="500" spans="1:1" x14ac:dyDescent="0.4">
      <c r="A500" s="15">
        <v>0</v>
      </c>
    </row>
    <row r="501" spans="1:1" x14ac:dyDescent="0.4">
      <c r="A501" s="15">
        <v>0</v>
      </c>
    </row>
    <row r="502" spans="1:1" x14ac:dyDescent="0.4">
      <c r="A502" s="15" t="s">
        <v>138</v>
      </c>
    </row>
    <row r="503" spans="1:1" x14ac:dyDescent="0.4">
      <c r="A503" s="15">
        <v>0</v>
      </c>
    </row>
    <row r="504" spans="1:1" x14ac:dyDescent="0.4">
      <c r="A504" s="15">
        <v>0</v>
      </c>
    </row>
    <row r="505" spans="1:1" x14ac:dyDescent="0.4">
      <c r="A505" s="15">
        <v>0</v>
      </c>
    </row>
    <row r="506" spans="1:1" x14ac:dyDescent="0.4">
      <c r="A506" s="15">
        <v>0</v>
      </c>
    </row>
    <row r="507" spans="1:1" x14ac:dyDescent="0.4">
      <c r="A507" s="15">
        <v>0</v>
      </c>
    </row>
    <row r="508" spans="1:1" x14ac:dyDescent="0.4">
      <c r="A508" s="15">
        <v>7</v>
      </c>
    </row>
    <row r="509" spans="1:1" x14ac:dyDescent="0.4">
      <c r="A509" s="15">
        <v>80</v>
      </c>
    </row>
    <row r="510" spans="1:1" x14ac:dyDescent="0.4">
      <c r="A510" s="15" t="s">
        <v>139</v>
      </c>
    </row>
    <row r="511" spans="1:1" x14ac:dyDescent="0.4">
      <c r="A511" s="15">
        <v>14</v>
      </c>
    </row>
    <row r="512" spans="1:1" x14ac:dyDescent="0.4">
      <c r="A512" s="15" t="s">
        <v>130</v>
      </c>
    </row>
    <row r="513" spans="1:1" x14ac:dyDescent="0.4">
      <c r="A513" s="15">
        <v>0</v>
      </c>
    </row>
    <row r="514" spans="1:1" x14ac:dyDescent="0.4">
      <c r="A514" s="15" t="s">
        <v>130</v>
      </c>
    </row>
    <row r="515" spans="1:1" x14ac:dyDescent="0.4">
      <c r="A515" s="15" t="s">
        <v>140</v>
      </c>
    </row>
    <row r="516" spans="1:1" x14ac:dyDescent="0.4">
      <c r="A516" s="15" t="s">
        <v>141</v>
      </c>
    </row>
    <row r="517" spans="1:1" x14ac:dyDescent="0.4">
      <c r="A517" s="15">
        <v>2</v>
      </c>
    </row>
    <row r="518" spans="1:1" x14ac:dyDescent="0.4">
      <c r="A518" s="15">
        <v>3</v>
      </c>
    </row>
    <row r="519" spans="1:1" x14ac:dyDescent="0.4">
      <c r="A519" s="15">
        <v>5</v>
      </c>
    </row>
    <row r="520" spans="1:1" x14ac:dyDescent="0.4">
      <c r="A520" s="15">
        <v>1</v>
      </c>
    </row>
    <row r="521" spans="1:1" x14ac:dyDescent="0.4">
      <c r="A521" s="15">
        <v>1</v>
      </c>
    </row>
    <row r="522" spans="1:1" x14ac:dyDescent="0.4">
      <c r="A522" s="15">
        <v>0</v>
      </c>
    </row>
    <row r="523" spans="1:1" x14ac:dyDescent="0.4">
      <c r="A523" s="15">
        <v>0</v>
      </c>
    </row>
    <row r="524" spans="1:1" x14ac:dyDescent="0.4">
      <c r="A524" s="15">
        <v>0</v>
      </c>
    </row>
    <row r="525" spans="1:1" x14ac:dyDescent="0.4">
      <c r="A525" s="15" t="s">
        <v>142</v>
      </c>
    </row>
    <row r="526" spans="1:1" x14ac:dyDescent="0.4">
      <c r="A526" s="15" t="s">
        <v>143</v>
      </c>
    </row>
    <row r="527" spans="1:1" x14ac:dyDescent="0.4">
      <c r="A527" s="15" t="s">
        <v>44</v>
      </c>
    </row>
    <row r="528" spans="1:1" x14ac:dyDescent="0.4">
      <c r="A528" s="15"/>
    </row>
    <row r="529" spans="1:1" x14ac:dyDescent="0.4">
      <c r="A529" s="15" t="s">
        <v>0</v>
      </c>
    </row>
    <row r="530" spans="1:1" x14ac:dyDescent="0.4">
      <c r="A530" s="15">
        <v>4201</v>
      </c>
    </row>
    <row r="531" spans="1:1" x14ac:dyDescent="0.4">
      <c r="A531" s="15">
        <v>51</v>
      </c>
    </row>
    <row r="532" spans="1:1" x14ac:dyDescent="0.4">
      <c r="A532" s="15">
        <v>1</v>
      </c>
    </row>
    <row r="533" spans="1:1" x14ac:dyDescent="0.4">
      <c r="A533" s="15" t="s">
        <v>136</v>
      </c>
    </row>
    <row r="534" spans="1:1" x14ac:dyDescent="0.4">
      <c r="A534" s="15">
        <v>20</v>
      </c>
    </row>
    <row r="535" spans="1:1" x14ac:dyDescent="0.4">
      <c r="A535" s="15">
        <v>0</v>
      </c>
    </row>
    <row r="536" spans="1:1" x14ac:dyDescent="0.4">
      <c r="A536" s="15">
        <v>42</v>
      </c>
    </row>
    <row r="537" spans="1:1" x14ac:dyDescent="0.4">
      <c r="A537" s="15" t="s">
        <v>137</v>
      </c>
    </row>
    <row r="538" spans="1:1" x14ac:dyDescent="0.4">
      <c r="A538" s="15">
        <v>2</v>
      </c>
    </row>
    <row r="539" spans="1:1" x14ac:dyDescent="0.4">
      <c r="A539" s="15" t="s">
        <v>102</v>
      </c>
    </row>
    <row r="540" spans="1:1" x14ac:dyDescent="0.4">
      <c r="A540" s="15">
        <v>68</v>
      </c>
    </row>
    <row r="541" spans="1:1" x14ac:dyDescent="0.4">
      <c r="A541" s="15">
        <v>4</v>
      </c>
    </row>
    <row r="542" spans="1:1" x14ac:dyDescent="0.4">
      <c r="A542" s="15">
        <v>1</v>
      </c>
    </row>
    <row r="543" spans="1:1" x14ac:dyDescent="0.4">
      <c r="A543" s="15" t="s">
        <v>111</v>
      </c>
    </row>
    <row r="544" spans="1:1" x14ac:dyDescent="0.4">
      <c r="A544" s="15" t="s">
        <v>111</v>
      </c>
    </row>
    <row r="545" spans="1:1" x14ac:dyDescent="0.4">
      <c r="A545" s="15" t="s">
        <v>95</v>
      </c>
    </row>
    <row r="546" spans="1:1" x14ac:dyDescent="0.4">
      <c r="A546" s="15">
        <v>0</v>
      </c>
    </row>
    <row r="547" spans="1:1" x14ac:dyDescent="0.4">
      <c r="A547" s="15">
        <v>12</v>
      </c>
    </row>
    <row r="548" spans="1:1" x14ac:dyDescent="0.4">
      <c r="A548" s="15">
        <v>0</v>
      </c>
    </row>
    <row r="549" spans="1:1" x14ac:dyDescent="0.4">
      <c r="A549" s="15">
        <v>0</v>
      </c>
    </row>
    <row r="550" spans="1:1" x14ac:dyDescent="0.4">
      <c r="A550" s="15" t="s">
        <v>138</v>
      </c>
    </row>
    <row r="551" spans="1:1" x14ac:dyDescent="0.4">
      <c r="A551" s="15">
        <v>0</v>
      </c>
    </row>
    <row r="552" spans="1:1" x14ac:dyDescent="0.4">
      <c r="A552" s="15">
        <v>0</v>
      </c>
    </row>
    <row r="553" spans="1:1" x14ac:dyDescent="0.4">
      <c r="A553" s="15">
        <v>0</v>
      </c>
    </row>
    <row r="554" spans="1:1" x14ac:dyDescent="0.4">
      <c r="A554" s="15">
        <v>0</v>
      </c>
    </row>
    <row r="555" spans="1:1" x14ac:dyDescent="0.4">
      <c r="A555" s="15">
        <v>0</v>
      </c>
    </row>
    <row r="556" spans="1:1" x14ac:dyDescent="0.4">
      <c r="A556" s="15">
        <v>7</v>
      </c>
    </row>
    <row r="557" spans="1:1" x14ac:dyDescent="0.4">
      <c r="A557" s="15">
        <v>80</v>
      </c>
    </row>
    <row r="558" spans="1:1" x14ac:dyDescent="0.4">
      <c r="A558" s="15" t="s">
        <v>139</v>
      </c>
    </row>
    <row r="559" spans="1:1" x14ac:dyDescent="0.4">
      <c r="A559" s="15">
        <v>14</v>
      </c>
    </row>
    <row r="560" spans="1:1" x14ac:dyDescent="0.4">
      <c r="A560" s="15" t="s">
        <v>130</v>
      </c>
    </row>
    <row r="561" spans="1:1" x14ac:dyDescent="0.4">
      <c r="A561" s="15">
        <v>0</v>
      </c>
    </row>
    <row r="562" spans="1:1" x14ac:dyDescent="0.4">
      <c r="A562" s="15" t="s">
        <v>130</v>
      </c>
    </row>
    <row r="563" spans="1:1" x14ac:dyDescent="0.4">
      <c r="A563" s="15" t="s">
        <v>140</v>
      </c>
    </row>
    <row r="564" spans="1:1" x14ac:dyDescent="0.4">
      <c r="A564" s="15" t="s">
        <v>141</v>
      </c>
    </row>
    <row r="565" spans="1:1" x14ac:dyDescent="0.4">
      <c r="A565" s="15">
        <v>2</v>
      </c>
    </row>
    <row r="566" spans="1:1" x14ac:dyDescent="0.4">
      <c r="A566" s="15">
        <v>3</v>
      </c>
    </row>
    <row r="567" spans="1:1" x14ac:dyDescent="0.4">
      <c r="A567" s="15">
        <v>5</v>
      </c>
    </row>
    <row r="568" spans="1:1" x14ac:dyDescent="0.4">
      <c r="A568" s="15">
        <v>1</v>
      </c>
    </row>
    <row r="569" spans="1:1" x14ac:dyDescent="0.4">
      <c r="A569" s="15">
        <v>1</v>
      </c>
    </row>
    <row r="570" spans="1:1" x14ac:dyDescent="0.4">
      <c r="A570" s="15">
        <v>0</v>
      </c>
    </row>
    <row r="571" spans="1:1" x14ac:dyDescent="0.4">
      <c r="A571" s="15">
        <v>0</v>
      </c>
    </row>
    <row r="572" spans="1:1" x14ac:dyDescent="0.4">
      <c r="A572" s="15">
        <v>0</v>
      </c>
    </row>
    <row r="573" spans="1:1" x14ac:dyDescent="0.4">
      <c r="A573" s="15" t="s">
        <v>142</v>
      </c>
    </row>
    <row r="574" spans="1:1" x14ac:dyDescent="0.4">
      <c r="A574" s="15" t="s">
        <v>144</v>
      </c>
    </row>
    <row r="575" spans="1:1" x14ac:dyDescent="0.4">
      <c r="A575" s="15" t="s">
        <v>44</v>
      </c>
    </row>
    <row r="576" spans="1:1" x14ac:dyDescent="0.4">
      <c r="A576" s="15"/>
    </row>
    <row r="577" spans="1:1" x14ac:dyDescent="0.4">
      <c r="A577" s="15" t="s">
        <v>0</v>
      </c>
    </row>
    <row r="578" spans="1:1" x14ac:dyDescent="0.4">
      <c r="A578" s="15">
        <v>4301</v>
      </c>
    </row>
    <row r="579" spans="1:1" x14ac:dyDescent="0.4">
      <c r="A579" s="15">
        <v>51</v>
      </c>
    </row>
    <row r="580" spans="1:1" x14ac:dyDescent="0.4">
      <c r="A580" s="15">
        <v>1</v>
      </c>
    </row>
    <row r="581" spans="1:1" x14ac:dyDescent="0.4">
      <c r="A581" s="15" t="s">
        <v>136</v>
      </c>
    </row>
    <row r="582" spans="1:1" x14ac:dyDescent="0.4">
      <c r="A582" s="15">
        <v>20</v>
      </c>
    </row>
    <row r="583" spans="1:1" x14ac:dyDescent="0.4">
      <c r="A583" s="15">
        <v>0</v>
      </c>
    </row>
    <row r="584" spans="1:1" x14ac:dyDescent="0.4">
      <c r="A584" s="15">
        <v>43</v>
      </c>
    </row>
    <row r="585" spans="1:1" x14ac:dyDescent="0.4">
      <c r="A585" s="15" t="s">
        <v>137</v>
      </c>
    </row>
    <row r="586" spans="1:1" x14ac:dyDescent="0.4">
      <c r="A586" s="15">
        <v>3</v>
      </c>
    </row>
    <row r="587" spans="1:1" x14ac:dyDescent="0.4">
      <c r="A587" s="15" t="s">
        <v>102</v>
      </c>
    </row>
    <row r="588" spans="1:1" x14ac:dyDescent="0.4">
      <c r="A588" s="15">
        <v>68</v>
      </c>
    </row>
    <row r="589" spans="1:1" x14ac:dyDescent="0.4">
      <c r="A589" s="15">
        <v>4</v>
      </c>
    </row>
    <row r="590" spans="1:1" x14ac:dyDescent="0.4">
      <c r="A590" s="15">
        <v>1</v>
      </c>
    </row>
    <row r="591" spans="1:1" x14ac:dyDescent="0.4">
      <c r="A591" s="15" t="s">
        <v>111</v>
      </c>
    </row>
    <row r="592" spans="1:1" x14ac:dyDescent="0.4">
      <c r="A592" s="15" t="s">
        <v>111</v>
      </c>
    </row>
    <row r="593" spans="1:1" x14ac:dyDescent="0.4">
      <c r="A593" s="15" t="s">
        <v>95</v>
      </c>
    </row>
    <row r="594" spans="1:1" x14ac:dyDescent="0.4">
      <c r="A594" s="15">
        <v>0</v>
      </c>
    </row>
    <row r="595" spans="1:1" x14ac:dyDescent="0.4">
      <c r="A595" s="15">
        <v>12</v>
      </c>
    </row>
    <row r="596" spans="1:1" x14ac:dyDescent="0.4">
      <c r="A596" s="15">
        <v>0</v>
      </c>
    </row>
    <row r="597" spans="1:1" x14ac:dyDescent="0.4">
      <c r="A597" s="15">
        <v>0</v>
      </c>
    </row>
    <row r="598" spans="1:1" x14ac:dyDescent="0.4">
      <c r="A598" s="15" t="s">
        <v>138</v>
      </c>
    </row>
    <row r="599" spans="1:1" x14ac:dyDescent="0.4">
      <c r="A599" s="15">
        <v>0</v>
      </c>
    </row>
    <row r="600" spans="1:1" x14ac:dyDescent="0.4">
      <c r="A600" s="15">
        <v>0</v>
      </c>
    </row>
    <row r="601" spans="1:1" x14ac:dyDescent="0.4">
      <c r="A601" s="15">
        <v>0</v>
      </c>
    </row>
    <row r="602" spans="1:1" x14ac:dyDescent="0.4">
      <c r="A602" s="15">
        <v>0</v>
      </c>
    </row>
    <row r="603" spans="1:1" x14ac:dyDescent="0.4">
      <c r="A603" s="15">
        <v>0</v>
      </c>
    </row>
    <row r="604" spans="1:1" x14ac:dyDescent="0.4">
      <c r="A604" s="15">
        <v>7</v>
      </c>
    </row>
    <row r="605" spans="1:1" x14ac:dyDescent="0.4">
      <c r="A605" s="15">
        <v>80</v>
      </c>
    </row>
    <row r="606" spans="1:1" x14ac:dyDescent="0.4">
      <c r="A606" s="15" t="s">
        <v>139</v>
      </c>
    </row>
    <row r="607" spans="1:1" x14ac:dyDescent="0.4">
      <c r="A607" s="15">
        <v>14</v>
      </c>
    </row>
    <row r="608" spans="1:1" x14ac:dyDescent="0.4">
      <c r="A608" s="15" t="s">
        <v>130</v>
      </c>
    </row>
    <row r="609" spans="1:1" x14ac:dyDescent="0.4">
      <c r="A609" s="15">
        <v>0</v>
      </c>
    </row>
    <row r="610" spans="1:1" x14ac:dyDescent="0.4">
      <c r="A610" s="15" t="s">
        <v>130</v>
      </c>
    </row>
    <row r="611" spans="1:1" x14ac:dyDescent="0.4">
      <c r="A611" s="15" t="s">
        <v>140</v>
      </c>
    </row>
    <row r="612" spans="1:1" x14ac:dyDescent="0.4">
      <c r="A612" s="15" t="s">
        <v>141</v>
      </c>
    </row>
    <row r="613" spans="1:1" x14ac:dyDescent="0.4">
      <c r="A613" s="15">
        <v>2</v>
      </c>
    </row>
    <row r="614" spans="1:1" x14ac:dyDescent="0.4">
      <c r="A614" s="15">
        <v>3</v>
      </c>
    </row>
    <row r="615" spans="1:1" x14ac:dyDescent="0.4">
      <c r="A615" s="15">
        <v>5</v>
      </c>
    </row>
    <row r="616" spans="1:1" x14ac:dyDescent="0.4">
      <c r="A616" s="15">
        <v>1</v>
      </c>
    </row>
    <row r="617" spans="1:1" x14ac:dyDescent="0.4">
      <c r="A617" s="15">
        <v>1</v>
      </c>
    </row>
    <row r="618" spans="1:1" x14ac:dyDescent="0.4">
      <c r="A618" s="15">
        <v>0</v>
      </c>
    </row>
    <row r="619" spans="1:1" x14ac:dyDescent="0.4">
      <c r="A619" s="15">
        <v>0</v>
      </c>
    </row>
    <row r="620" spans="1:1" x14ac:dyDescent="0.4">
      <c r="A620" s="15">
        <v>0</v>
      </c>
    </row>
    <row r="621" spans="1:1" x14ac:dyDescent="0.4">
      <c r="A621" s="15" t="s">
        <v>142</v>
      </c>
    </row>
    <row r="622" spans="1:1" x14ac:dyDescent="0.4">
      <c r="A622" s="15" t="s">
        <v>145</v>
      </c>
    </row>
    <row r="623" spans="1:1" x14ac:dyDescent="0.4">
      <c r="A623" s="15" t="s">
        <v>44</v>
      </c>
    </row>
    <row r="624" spans="1:1" x14ac:dyDescent="0.4">
      <c r="A624" s="15"/>
    </row>
    <row r="625" spans="1:1" x14ac:dyDescent="0.4">
      <c r="A625" s="15" t="s">
        <v>0</v>
      </c>
    </row>
    <row r="626" spans="1:1" x14ac:dyDescent="0.4">
      <c r="A626" s="15">
        <v>4401</v>
      </c>
    </row>
    <row r="627" spans="1:1" x14ac:dyDescent="0.4">
      <c r="A627" s="15">
        <v>51</v>
      </c>
    </row>
    <row r="628" spans="1:1" x14ac:dyDescent="0.4">
      <c r="A628" s="15">
        <v>1</v>
      </c>
    </row>
    <row r="629" spans="1:1" x14ac:dyDescent="0.4">
      <c r="A629" s="15" t="s">
        <v>136</v>
      </c>
    </row>
    <row r="630" spans="1:1" x14ac:dyDescent="0.4">
      <c r="A630" s="15">
        <v>20</v>
      </c>
    </row>
    <row r="631" spans="1:1" x14ac:dyDescent="0.4">
      <c r="A631" s="15">
        <v>0</v>
      </c>
    </row>
    <row r="632" spans="1:1" x14ac:dyDescent="0.4">
      <c r="A632" s="15">
        <v>44</v>
      </c>
    </row>
    <row r="633" spans="1:1" x14ac:dyDescent="0.4">
      <c r="A633" s="15" t="s">
        <v>137</v>
      </c>
    </row>
    <row r="634" spans="1:1" x14ac:dyDescent="0.4">
      <c r="A634" s="15">
        <v>4</v>
      </c>
    </row>
    <row r="635" spans="1:1" x14ac:dyDescent="0.4">
      <c r="A635" s="15" t="s">
        <v>102</v>
      </c>
    </row>
    <row r="636" spans="1:1" x14ac:dyDescent="0.4">
      <c r="A636" s="15">
        <v>68</v>
      </c>
    </row>
    <row r="637" spans="1:1" x14ac:dyDescent="0.4">
      <c r="A637" s="15">
        <v>4</v>
      </c>
    </row>
    <row r="638" spans="1:1" x14ac:dyDescent="0.4">
      <c r="A638" s="15">
        <v>1</v>
      </c>
    </row>
    <row r="639" spans="1:1" x14ac:dyDescent="0.4">
      <c r="A639" s="15" t="s">
        <v>111</v>
      </c>
    </row>
    <row r="640" spans="1:1" x14ac:dyDescent="0.4">
      <c r="A640" s="15" t="s">
        <v>111</v>
      </c>
    </row>
    <row r="641" spans="1:1" x14ac:dyDescent="0.4">
      <c r="A641" s="15" t="s">
        <v>95</v>
      </c>
    </row>
    <row r="642" spans="1:1" x14ac:dyDescent="0.4">
      <c r="A642" s="15">
        <v>0</v>
      </c>
    </row>
    <row r="643" spans="1:1" x14ac:dyDescent="0.4">
      <c r="A643" s="15">
        <v>12</v>
      </c>
    </row>
    <row r="644" spans="1:1" x14ac:dyDescent="0.4">
      <c r="A644" s="15">
        <v>0</v>
      </c>
    </row>
    <row r="645" spans="1:1" x14ac:dyDescent="0.4">
      <c r="A645" s="15">
        <v>0</v>
      </c>
    </row>
    <row r="646" spans="1:1" x14ac:dyDescent="0.4">
      <c r="A646" s="15" t="s">
        <v>138</v>
      </c>
    </row>
    <row r="647" spans="1:1" x14ac:dyDescent="0.4">
      <c r="A647" s="15">
        <v>0</v>
      </c>
    </row>
    <row r="648" spans="1:1" x14ac:dyDescent="0.4">
      <c r="A648" s="15">
        <v>0</v>
      </c>
    </row>
    <row r="649" spans="1:1" x14ac:dyDescent="0.4">
      <c r="A649" s="15">
        <v>0</v>
      </c>
    </row>
    <row r="650" spans="1:1" x14ac:dyDescent="0.4">
      <c r="A650" s="15">
        <v>0</v>
      </c>
    </row>
    <row r="651" spans="1:1" x14ac:dyDescent="0.4">
      <c r="A651" s="15">
        <v>0</v>
      </c>
    </row>
    <row r="652" spans="1:1" x14ac:dyDescent="0.4">
      <c r="A652" s="15">
        <v>7</v>
      </c>
    </row>
    <row r="653" spans="1:1" x14ac:dyDescent="0.4">
      <c r="A653" s="15">
        <v>80</v>
      </c>
    </row>
    <row r="654" spans="1:1" x14ac:dyDescent="0.4">
      <c r="A654" s="15" t="s">
        <v>139</v>
      </c>
    </row>
    <row r="655" spans="1:1" x14ac:dyDescent="0.4">
      <c r="A655" s="15">
        <v>14</v>
      </c>
    </row>
    <row r="656" spans="1:1" x14ac:dyDescent="0.4">
      <c r="A656" s="15" t="s">
        <v>130</v>
      </c>
    </row>
    <row r="657" spans="1:1" x14ac:dyDescent="0.4">
      <c r="A657" s="15">
        <v>0</v>
      </c>
    </row>
    <row r="658" spans="1:1" x14ac:dyDescent="0.4">
      <c r="A658" s="15" t="s">
        <v>130</v>
      </c>
    </row>
    <row r="659" spans="1:1" x14ac:dyDescent="0.4">
      <c r="A659" s="15" t="s">
        <v>140</v>
      </c>
    </row>
    <row r="660" spans="1:1" x14ac:dyDescent="0.4">
      <c r="A660" s="15" t="s">
        <v>141</v>
      </c>
    </row>
    <row r="661" spans="1:1" x14ac:dyDescent="0.4">
      <c r="A661" s="15">
        <v>2</v>
      </c>
    </row>
    <row r="662" spans="1:1" x14ac:dyDescent="0.4">
      <c r="A662" s="15">
        <v>3</v>
      </c>
    </row>
    <row r="663" spans="1:1" x14ac:dyDescent="0.4">
      <c r="A663" s="15">
        <v>5</v>
      </c>
    </row>
    <row r="664" spans="1:1" x14ac:dyDescent="0.4">
      <c r="A664" s="15">
        <v>1</v>
      </c>
    </row>
    <row r="665" spans="1:1" x14ac:dyDescent="0.4">
      <c r="A665" s="15">
        <v>1</v>
      </c>
    </row>
    <row r="666" spans="1:1" x14ac:dyDescent="0.4">
      <c r="A666" s="15">
        <v>0</v>
      </c>
    </row>
    <row r="667" spans="1:1" x14ac:dyDescent="0.4">
      <c r="A667" s="15">
        <v>0</v>
      </c>
    </row>
    <row r="668" spans="1:1" x14ac:dyDescent="0.4">
      <c r="A668" s="15">
        <v>0</v>
      </c>
    </row>
    <row r="669" spans="1:1" x14ac:dyDescent="0.4">
      <c r="A669" s="15" t="s">
        <v>142</v>
      </c>
    </row>
    <row r="670" spans="1:1" x14ac:dyDescent="0.4">
      <c r="A670" s="15" t="s">
        <v>146</v>
      </c>
    </row>
    <row r="671" spans="1:1" x14ac:dyDescent="0.4">
      <c r="A671" s="15" t="s">
        <v>44</v>
      </c>
    </row>
    <row r="672" spans="1:1" x14ac:dyDescent="0.4">
      <c r="A672" s="15"/>
    </row>
    <row r="673" spans="1:1" x14ac:dyDescent="0.4">
      <c r="A673" s="15" t="s">
        <v>0</v>
      </c>
    </row>
    <row r="674" spans="1:1" x14ac:dyDescent="0.4">
      <c r="A674" s="15">
        <v>4501</v>
      </c>
    </row>
    <row r="675" spans="1:1" x14ac:dyDescent="0.4">
      <c r="A675" s="15">
        <v>51</v>
      </c>
    </row>
    <row r="676" spans="1:1" x14ac:dyDescent="0.4">
      <c r="A676" s="15">
        <v>1</v>
      </c>
    </row>
    <row r="677" spans="1:1" x14ac:dyDescent="0.4">
      <c r="A677" s="15" t="s">
        <v>136</v>
      </c>
    </row>
    <row r="678" spans="1:1" x14ac:dyDescent="0.4">
      <c r="A678" s="15">
        <v>20</v>
      </c>
    </row>
    <row r="679" spans="1:1" x14ac:dyDescent="0.4">
      <c r="A679" s="15">
        <v>0</v>
      </c>
    </row>
    <row r="680" spans="1:1" x14ac:dyDescent="0.4">
      <c r="A680" s="15">
        <v>45</v>
      </c>
    </row>
    <row r="681" spans="1:1" x14ac:dyDescent="0.4">
      <c r="A681" s="15" t="s">
        <v>137</v>
      </c>
    </row>
    <row r="682" spans="1:1" x14ac:dyDescent="0.4">
      <c r="A682" s="15">
        <v>5</v>
      </c>
    </row>
    <row r="683" spans="1:1" x14ac:dyDescent="0.4">
      <c r="A683" s="15" t="s">
        <v>102</v>
      </c>
    </row>
    <row r="684" spans="1:1" x14ac:dyDescent="0.4">
      <c r="A684" s="15">
        <v>68</v>
      </c>
    </row>
    <row r="685" spans="1:1" x14ac:dyDescent="0.4">
      <c r="A685" s="15">
        <v>4</v>
      </c>
    </row>
    <row r="686" spans="1:1" x14ac:dyDescent="0.4">
      <c r="A686" s="15">
        <v>1</v>
      </c>
    </row>
    <row r="687" spans="1:1" x14ac:dyDescent="0.4">
      <c r="A687" s="15" t="s">
        <v>111</v>
      </c>
    </row>
    <row r="688" spans="1:1" x14ac:dyDescent="0.4">
      <c r="A688" s="15" t="s">
        <v>111</v>
      </c>
    </row>
    <row r="689" spans="1:1" x14ac:dyDescent="0.4">
      <c r="A689" s="15" t="s">
        <v>95</v>
      </c>
    </row>
    <row r="690" spans="1:1" x14ac:dyDescent="0.4">
      <c r="A690" s="15">
        <v>0</v>
      </c>
    </row>
    <row r="691" spans="1:1" x14ac:dyDescent="0.4">
      <c r="A691" s="15">
        <v>12</v>
      </c>
    </row>
    <row r="692" spans="1:1" x14ac:dyDescent="0.4">
      <c r="A692" s="15">
        <v>0</v>
      </c>
    </row>
    <row r="693" spans="1:1" x14ac:dyDescent="0.4">
      <c r="A693" s="15">
        <v>0</v>
      </c>
    </row>
    <row r="694" spans="1:1" x14ac:dyDescent="0.4">
      <c r="A694" s="15" t="s">
        <v>138</v>
      </c>
    </row>
    <row r="695" spans="1:1" x14ac:dyDescent="0.4">
      <c r="A695" s="15">
        <v>0</v>
      </c>
    </row>
    <row r="696" spans="1:1" x14ac:dyDescent="0.4">
      <c r="A696" s="15">
        <v>0</v>
      </c>
    </row>
    <row r="697" spans="1:1" x14ac:dyDescent="0.4">
      <c r="A697" s="15">
        <v>0</v>
      </c>
    </row>
    <row r="698" spans="1:1" x14ac:dyDescent="0.4">
      <c r="A698" s="15">
        <v>0</v>
      </c>
    </row>
    <row r="699" spans="1:1" x14ac:dyDescent="0.4">
      <c r="A699" s="15">
        <v>0</v>
      </c>
    </row>
    <row r="700" spans="1:1" x14ac:dyDescent="0.4">
      <c r="A700" s="15">
        <v>7</v>
      </c>
    </row>
    <row r="701" spans="1:1" x14ac:dyDescent="0.4">
      <c r="A701" s="15">
        <v>80</v>
      </c>
    </row>
    <row r="702" spans="1:1" x14ac:dyDescent="0.4">
      <c r="A702" s="15" t="s">
        <v>139</v>
      </c>
    </row>
    <row r="703" spans="1:1" x14ac:dyDescent="0.4">
      <c r="A703" s="15">
        <v>14</v>
      </c>
    </row>
    <row r="704" spans="1:1" x14ac:dyDescent="0.4">
      <c r="A704" s="15" t="s">
        <v>130</v>
      </c>
    </row>
    <row r="705" spans="1:1" x14ac:dyDescent="0.4">
      <c r="A705" s="15">
        <v>0</v>
      </c>
    </row>
    <row r="706" spans="1:1" x14ac:dyDescent="0.4">
      <c r="A706" s="15" t="s">
        <v>130</v>
      </c>
    </row>
    <row r="707" spans="1:1" x14ac:dyDescent="0.4">
      <c r="A707" s="15" t="s">
        <v>140</v>
      </c>
    </row>
    <row r="708" spans="1:1" x14ac:dyDescent="0.4">
      <c r="A708" s="15" t="s">
        <v>141</v>
      </c>
    </row>
    <row r="709" spans="1:1" x14ac:dyDescent="0.4">
      <c r="A709" s="15">
        <v>2</v>
      </c>
    </row>
    <row r="710" spans="1:1" x14ac:dyDescent="0.4">
      <c r="A710" s="15">
        <v>3</v>
      </c>
    </row>
    <row r="711" spans="1:1" x14ac:dyDescent="0.4">
      <c r="A711" s="15">
        <v>5</v>
      </c>
    </row>
    <row r="712" spans="1:1" x14ac:dyDescent="0.4">
      <c r="A712" s="15">
        <v>1</v>
      </c>
    </row>
    <row r="713" spans="1:1" x14ac:dyDescent="0.4">
      <c r="A713" s="15">
        <v>1</v>
      </c>
    </row>
    <row r="714" spans="1:1" x14ac:dyDescent="0.4">
      <c r="A714" s="15">
        <v>0</v>
      </c>
    </row>
    <row r="715" spans="1:1" x14ac:dyDescent="0.4">
      <c r="A715" s="15">
        <v>0</v>
      </c>
    </row>
    <row r="716" spans="1:1" x14ac:dyDescent="0.4">
      <c r="A716" s="15">
        <v>0</v>
      </c>
    </row>
    <row r="717" spans="1:1" x14ac:dyDescent="0.4">
      <c r="A717" s="15" t="s">
        <v>142</v>
      </c>
    </row>
    <row r="718" spans="1:1" x14ac:dyDescent="0.4">
      <c r="A718" s="15" t="s">
        <v>147</v>
      </c>
    </row>
    <row r="719" spans="1:1" x14ac:dyDescent="0.4">
      <c r="A719" s="15" t="s">
        <v>44</v>
      </c>
    </row>
    <row r="720" spans="1:1" x14ac:dyDescent="0.4">
      <c r="A720" s="15"/>
    </row>
    <row r="721" spans="1:1" x14ac:dyDescent="0.4">
      <c r="A721" s="15" t="s">
        <v>0</v>
      </c>
    </row>
    <row r="722" spans="1:1" x14ac:dyDescent="0.4">
      <c r="A722" s="15">
        <v>4601</v>
      </c>
    </row>
    <row r="723" spans="1:1" x14ac:dyDescent="0.4">
      <c r="A723" s="15">
        <v>51</v>
      </c>
    </row>
    <row r="724" spans="1:1" x14ac:dyDescent="0.4">
      <c r="A724" s="15">
        <v>1</v>
      </c>
    </row>
    <row r="725" spans="1:1" x14ac:dyDescent="0.4">
      <c r="A725" s="15" t="s">
        <v>136</v>
      </c>
    </row>
    <row r="726" spans="1:1" x14ac:dyDescent="0.4">
      <c r="A726" s="15">
        <v>20</v>
      </c>
    </row>
    <row r="727" spans="1:1" x14ac:dyDescent="0.4">
      <c r="A727" s="15">
        <v>0</v>
      </c>
    </row>
    <row r="728" spans="1:1" x14ac:dyDescent="0.4">
      <c r="A728" s="15">
        <v>46</v>
      </c>
    </row>
    <row r="729" spans="1:1" x14ac:dyDescent="0.4">
      <c r="A729" s="15" t="s">
        <v>137</v>
      </c>
    </row>
    <row r="730" spans="1:1" x14ac:dyDescent="0.4">
      <c r="A730" s="15">
        <v>6</v>
      </c>
    </row>
    <row r="731" spans="1:1" x14ac:dyDescent="0.4">
      <c r="A731" s="15" t="s">
        <v>102</v>
      </c>
    </row>
    <row r="732" spans="1:1" x14ac:dyDescent="0.4">
      <c r="A732" s="15">
        <v>68</v>
      </c>
    </row>
    <row r="733" spans="1:1" x14ac:dyDescent="0.4">
      <c r="A733" s="15">
        <v>4</v>
      </c>
    </row>
    <row r="734" spans="1:1" x14ac:dyDescent="0.4">
      <c r="A734" s="15">
        <v>1</v>
      </c>
    </row>
    <row r="735" spans="1:1" x14ac:dyDescent="0.4">
      <c r="A735" s="15" t="s">
        <v>111</v>
      </c>
    </row>
    <row r="736" spans="1:1" x14ac:dyDescent="0.4">
      <c r="A736" s="15" t="s">
        <v>111</v>
      </c>
    </row>
    <row r="737" spans="1:1" x14ac:dyDescent="0.4">
      <c r="A737" s="15" t="s">
        <v>95</v>
      </c>
    </row>
    <row r="738" spans="1:1" x14ac:dyDescent="0.4">
      <c r="A738" s="15">
        <v>0</v>
      </c>
    </row>
    <row r="739" spans="1:1" x14ac:dyDescent="0.4">
      <c r="A739" s="15">
        <v>12</v>
      </c>
    </row>
    <row r="740" spans="1:1" x14ac:dyDescent="0.4">
      <c r="A740" s="15">
        <v>0</v>
      </c>
    </row>
    <row r="741" spans="1:1" x14ac:dyDescent="0.4">
      <c r="A741" s="15">
        <v>0</v>
      </c>
    </row>
    <row r="742" spans="1:1" x14ac:dyDescent="0.4">
      <c r="A742" s="15" t="s">
        <v>138</v>
      </c>
    </row>
    <row r="743" spans="1:1" x14ac:dyDescent="0.4">
      <c r="A743" s="15">
        <v>0</v>
      </c>
    </row>
    <row r="744" spans="1:1" x14ac:dyDescent="0.4">
      <c r="A744" s="15">
        <v>0</v>
      </c>
    </row>
    <row r="745" spans="1:1" x14ac:dyDescent="0.4">
      <c r="A745" s="15">
        <v>0</v>
      </c>
    </row>
    <row r="746" spans="1:1" x14ac:dyDescent="0.4">
      <c r="A746" s="15">
        <v>0</v>
      </c>
    </row>
    <row r="747" spans="1:1" x14ac:dyDescent="0.4">
      <c r="A747" s="15">
        <v>0</v>
      </c>
    </row>
    <row r="748" spans="1:1" x14ac:dyDescent="0.4">
      <c r="A748" s="15">
        <v>7</v>
      </c>
    </row>
    <row r="749" spans="1:1" x14ac:dyDescent="0.4">
      <c r="A749" s="15">
        <v>80</v>
      </c>
    </row>
    <row r="750" spans="1:1" x14ac:dyDescent="0.4">
      <c r="A750" s="15" t="s">
        <v>139</v>
      </c>
    </row>
    <row r="751" spans="1:1" x14ac:dyDescent="0.4">
      <c r="A751" s="15">
        <v>14</v>
      </c>
    </row>
    <row r="752" spans="1:1" x14ac:dyDescent="0.4">
      <c r="A752" s="15" t="s">
        <v>130</v>
      </c>
    </row>
    <row r="753" spans="1:1" x14ac:dyDescent="0.4">
      <c r="A753" s="15">
        <v>0</v>
      </c>
    </row>
    <row r="754" spans="1:1" x14ac:dyDescent="0.4">
      <c r="A754" s="15" t="s">
        <v>130</v>
      </c>
    </row>
    <row r="755" spans="1:1" x14ac:dyDescent="0.4">
      <c r="A755" s="15" t="s">
        <v>140</v>
      </c>
    </row>
    <row r="756" spans="1:1" x14ac:dyDescent="0.4">
      <c r="A756" s="15" t="s">
        <v>141</v>
      </c>
    </row>
    <row r="757" spans="1:1" x14ac:dyDescent="0.4">
      <c r="A757" s="15">
        <v>2</v>
      </c>
    </row>
    <row r="758" spans="1:1" x14ac:dyDescent="0.4">
      <c r="A758" s="15">
        <v>3</v>
      </c>
    </row>
    <row r="759" spans="1:1" x14ac:dyDescent="0.4">
      <c r="A759" s="15">
        <v>5</v>
      </c>
    </row>
    <row r="760" spans="1:1" x14ac:dyDescent="0.4">
      <c r="A760" s="15">
        <v>1</v>
      </c>
    </row>
    <row r="761" spans="1:1" x14ac:dyDescent="0.4">
      <c r="A761" s="15">
        <v>1</v>
      </c>
    </row>
    <row r="762" spans="1:1" x14ac:dyDescent="0.4">
      <c r="A762" s="15">
        <v>0</v>
      </c>
    </row>
    <row r="763" spans="1:1" x14ac:dyDescent="0.4">
      <c r="A763" s="15">
        <v>0</v>
      </c>
    </row>
    <row r="764" spans="1:1" x14ac:dyDescent="0.4">
      <c r="A764" s="15">
        <v>0</v>
      </c>
    </row>
    <row r="765" spans="1:1" x14ac:dyDescent="0.4">
      <c r="A765" s="15" t="s">
        <v>142</v>
      </c>
    </row>
    <row r="766" spans="1:1" x14ac:dyDescent="0.4">
      <c r="A766" s="15" t="s">
        <v>148</v>
      </c>
    </row>
    <row r="767" spans="1:1" x14ac:dyDescent="0.4">
      <c r="A767" s="15" t="s">
        <v>44</v>
      </c>
    </row>
    <row r="768" spans="1:1" x14ac:dyDescent="0.4">
      <c r="A768" s="15"/>
    </row>
    <row r="769" spans="1:1" x14ac:dyDescent="0.4">
      <c r="A769" s="15"/>
    </row>
    <row r="770" spans="1:1" x14ac:dyDescent="0.4">
      <c r="A770" s="15" t="s">
        <v>0</v>
      </c>
    </row>
    <row r="771" spans="1:1" x14ac:dyDescent="0.4">
      <c r="A771" s="15">
        <v>3001</v>
      </c>
    </row>
    <row r="772" spans="1:1" x14ac:dyDescent="0.4">
      <c r="A772" s="15">
        <v>51</v>
      </c>
    </row>
    <row r="773" spans="1:1" x14ac:dyDescent="0.4">
      <c r="A773" s="15">
        <v>1</v>
      </c>
    </row>
    <row r="774" spans="1:1" x14ac:dyDescent="0.4">
      <c r="A774" s="15" t="s">
        <v>149</v>
      </c>
    </row>
    <row r="775" spans="1:1" x14ac:dyDescent="0.4">
      <c r="A775" s="15">
        <v>20</v>
      </c>
    </row>
    <row r="776" spans="1:1" x14ac:dyDescent="0.4">
      <c r="A776" s="15">
        <v>0</v>
      </c>
    </row>
    <row r="777" spans="1:1" x14ac:dyDescent="0.4">
      <c r="A777" s="15">
        <v>30</v>
      </c>
    </row>
    <row r="778" spans="1:1" x14ac:dyDescent="0.4">
      <c r="A778" s="15">
        <v>7</v>
      </c>
    </row>
    <row r="779" spans="1:1" x14ac:dyDescent="0.4">
      <c r="A779" s="15">
        <v>12</v>
      </c>
    </row>
    <row r="780" spans="1:1" x14ac:dyDescent="0.4">
      <c r="A780" s="15" t="s">
        <v>102</v>
      </c>
    </row>
    <row r="781" spans="1:1" x14ac:dyDescent="0.4">
      <c r="A781" s="15">
        <v>68</v>
      </c>
    </row>
    <row r="782" spans="1:1" x14ac:dyDescent="0.4">
      <c r="A782" s="15">
        <v>2</v>
      </c>
    </row>
    <row r="783" spans="1:1" x14ac:dyDescent="0.4">
      <c r="A783" s="15">
        <v>1</v>
      </c>
    </row>
    <row r="784" spans="1:1" x14ac:dyDescent="0.4">
      <c r="A784" s="15" t="s">
        <v>150</v>
      </c>
    </row>
    <row r="785" spans="1:1" x14ac:dyDescent="0.4">
      <c r="A785" s="15" t="s">
        <v>150</v>
      </c>
    </row>
    <row r="786" spans="1:1" x14ac:dyDescent="0.4">
      <c r="A786" s="15" t="s">
        <v>95</v>
      </c>
    </row>
    <row r="787" spans="1:1" x14ac:dyDescent="0.4">
      <c r="A787" s="15">
        <v>0</v>
      </c>
    </row>
    <row r="788" spans="1:1" x14ac:dyDescent="0.4">
      <c r="A788" s="15">
        <v>4</v>
      </c>
    </row>
    <row r="789" spans="1:1" x14ac:dyDescent="0.4">
      <c r="A789" s="15">
        <v>0</v>
      </c>
    </row>
    <row r="790" spans="1:1" x14ac:dyDescent="0.4">
      <c r="A790" s="15">
        <v>0</v>
      </c>
    </row>
    <row r="791" spans="1:1" x14ac:dyDescent="0.4">
      <c r="A791" s="15">
        <v>54</v>
      </c>
    </row>
    <row r="792" spans="1:1" x14ac:dyDescent="0.4">
      <c r="A792" s="15">
        <v>0</v>
      </c>
    </row>
    <row r="793" spans="1:1" x14ac:dyDescent="0.4">
      <c r="A793" s="15" t="s">
        <v>151</v>
      </c>
    </row>
    <row r="794" spans="1:1" x14ac:dyDescent="0.4">
      <c r="A794" s="15" t="s">
        <v>152</v>
      </c>
    </row>
    <row r="795" spans="1:1" x14ac:dyDescent="0.4">
      <c r="A795" s="15">
        <v>0</v>
      </c>
    </row>
    <row r="796" spans="1:1" x14ac:dyDescent="0.4">
      <c r="A796" s="15" t="s">
        <v>153</v>
      </c>
    </row>
    <row r="797" spans="1:1" x14ac:dyDescent="0.4">
      <c r="A797" s="15">
        <v>7</v>
      </c>
    </row>
    <row r="798" spans="1:1" x14ac:dyDescent="0.4">
      <c r="A798" s="15" t="s">
        <v>154</v>
      </c>
    </row>
    <row r="799" spans="1:1" x14ac:dyDescent="0.4">
      <c r="A799" s="15">
        <v>91</v>
      </c>
    </row>
    <row r="800" spans="1:1" x14ac:dyDescent="0.4">
      <c r="A800" s="15" t="s">
        <v>155</v>
      </c>
    </row>
    <row r="801" spans="1:1" x14ac:dyDescent="0.4">
      <c r="A801" s="15" t="s">
        <v>130</v>
      </c>
    </row>
    <row r="802" spans="1:1" x14ac:dyDescent="0.4">
      <c r="A802" s="15">
        <v>0</v>
      </c>
    </row>
    <row r="803" spans="1:1" x14ac:dyDescent="0.4">
      <c r="A803" s="15" t="s">
        <v>156</v>
      </c>
    </row>
    <row r="804" spans="1:1" x14ac:dyDescent="0.4">
      <c r="A804" s="15" t="s">
        <v>156</v>
      </c>
    </row>
    <row r="805" spans="1:1" x14ac:dyDescent="0.4">
      <c r="A805" s="15">
        <v>96</v>
      </c>
    </row>
    <row r="806" spans="1:1" x14ac:dyDescent="0.4">
      <c r="A806" s="15">
        <v>80</v>
      </c>
    </row>
    <row r="807" spans="1:1" x14ac:dyDescent="0.4">
      <c r="A807" s="15">
        <v>80</v>
      </c>
    </row>
    <row r="808" spans="1:1" x14ac:dyDescent="0.4">
      <c r="A808" s="15">
        <v>87</v>
      </c>
    </row>
    <row r="809" spans="1:1" x14ac:dyDescent="0.4">
      <c r="A809" s="15">
        <v>1</v>
      </c>
    </row>
    <row r="810" spans="1:1" x14ac:dyDescent="0.4">
      <c r="A810" s="15">
        <v>1</v>
      </c>
    </row>
    <row r="811" spans="1:1" x14ac:dyDescent="0.4">
      <c r="A811" s="15">
        <v>0</v>
      </c>
    </row>
    <row r="812" spans="1:1" x14ac:dyDescent="0.4">
      <c r="A812" s="15">
        <v>0</v>
      </c>
    </row>
    <row r="813" spans="1:1" x14ac:dyDescent="0.4">
      <c r="A813" s="15">
        <v>0</v>
      </c>
    </row>
    <row r="814" spans="1:1" x14ac:dyDescent="0.4">
      <c r="A814" s="15" t="s">
        <v>157</v>
      </c>
    </row>
    <row r="815" spans="1:1" x14ac:dyDescent="0.4">
      <c r="A815" s="15" t="s">
        <v>158</v>
      </c>
    </row>
    <row r="816" spans="1:1" x14ac:dyDescent="0.4">
      <c r="A816" s="15" t="s">
        <v>44</v>
      </c>
    </row>
    <row r="817" spans="1:1" x14ac:dyDescent="0.4">
      <c r="A817" s="15"/>
    </row>
    <row r="818" spans="1:1" x14ac:dyDescent="0.4">
      <c r="A818" s="15" t="s">
        <v>0</v>
      </c>
    </row>
    <row r="819" spans="1:1" x14ac:dyDescent="0.4">
      <c r="A819" s="15">
        <v>3101</v>
      </c>
    </row>
    <row r="820" spans="1:1" x14ac:dyDescent="0.4">
      <c r="A820" s="15">
        <v>51</v>
      </c>
    </row>
    <row r="821" spans="1:1" x14ac:dyDescent="0.4">
      <c r="A821" s="15">
        <v>1</v>
      </c>
    </row>
    <row r="822" spans="1:1" x14ac:dyDescent="0.4">
      <c r="A822" s="15" t="s">
        <v>136</v>
      </c>
    </row>
    <row r="823" spans="1:1" x14ac:dyDescent="0.4">
      <c r="A823" s="15">
        <v>20</v>
      </c>
    </row>
    <row r="824" spans="1:1" x14ac:dyDescent="0.4">
      <c r="A824" s="15">
        <v>0</v>
      </c>
    </row>
    <row r="825" spans="1:1" x14ac:dyDescent="0.4">
      <c r="A825" s="15">
        <v>31</v>
      </c>
    </row>
    <row r="826" spans="1:1" x14ac:dyDescent="0.4">
      <c r="A826" s="15">
        <v>7</v>
      </c>
    </row>
    <row r="827" spans="1:1" x14ac:dyDescent="0.4">
      <c r="A827" s="15">
        <v>13</v>
      </c>
    </row>
    <row r="828" spans="1:1" x14ac:dyDescent="0.4">
      <c r="A828" s="15" t="s">
        <v>102</v>
      </c>
    </row>
    <row r="829" spans="1:1" x14ac:dyDescent="0.4">
      <c r="A829" s="15">
        <v>68</v>
      </c>
    </row>
    <row r="830" spans="1:1" x14ac:dyDescent="0.4">
      <c r="A830" s="15">
        <v>2</v>
      </c>
    </row>
    <row r="831" spans="1:1" x14ac:dyDescent="0.4">
      <c r="A831" s="15">
        <v>1</v>
      </c>
    </row>
    <row r="832" spans="1:1" x14ac:dyDescent="0.4">
      <c r="A832" s="15" t="s">
        <v>150</v>
      </c>
    </row>
    <row r="833" spans="1:1" x14ac:dyDescent="0.4">
      <c r="A833" s="15" t="s">
        <v>150</v>
      </c>
    </row>
    <row r="834" spans="1:1" x14ac:dyDescent="0.4">
      <c r="A834" s="15" t="s">
        <v>95</v>
      </c>
    </row>
    <row r="835" spans="1:1" x14ac:dyDescent="0.4">
      <c r="A835" s="15">
        <v>0</v>
      </c>
    </row>
    <row r="836" spans="1:1" x14ac:dyDescent="0.4">
      <c r="A836" s="15">
        <v>4</v>
      </c>
    </row>
    <row r="837" spans="1:1" x14ac:dyDescent="0.4">
      <c r="A837" s="15">
        <v>0</v>
      </c>
    </row>
    <row r="838" spans="1:1" x14ac:dyDescent="0.4">
      <c r="A838" s="15">
        <v>0</v>
      </c>
    </row>
    <row r="839" spans="1:1" x14ac:dyDescent="0.4">
      <c r="A839" s="15" t="s">
        <v>159</v>
      </c>
    </row>
    <row r="840" spans="1:1" x14ac:dyDescent="0.4">
      <c r="A840" s="15">
        <v>0</v>
      </c>
    </row>
    <row r="841" spans="1:1" x14ac:dyDescent="0.4">
      <c r="A841" s="15" t="s">
        <v>159</v>
      </c>
    </row>
    <row r="842" spans="1:1" x14ac:dyDescent="0.4">
      <c r="A842" s="15">
        <v>80</v>
      </c>
    </row>
    <row r="843" spans="1:1" x14ac:dyDescent="0.4">
      <c r="A843" s="15">
        <v>0</v>
      </c>
    </row>
    <row r="844" spans="1:1" x14ac:dyDescent="0.4">
      <c r="A844" s="15" t="s">
        <v>153</v>
      </c>
    </row>
    <row r="845" spans="1:1" x14ac:dyDescent="0.4">
      <c r="A845" s="15">
        <v>7</v>
      </c>
    </row>
    <row r="846" spans="1:1" x14ac:dyDescent="0.4">
      <c r="A846" s="15">
        <v>78</v>
      </c>
    </row>
    <row r="847" spans="1:1" x14ac:dyDescent="0.4">
      <c r="A847" s="15" t="s">
        <v>160</v>
      </c>
    </row>
    <row r="848" spans="1:1" x14ac:dyDescent="0.4">
      <c r="A848" s="15">
        <v>75</v>
      </c>
    </row>
    <row r="849" spans="1:1" x14ac:dyDescent="0.4">
      <c r="A849" s="15" t="s">
        <v>130</v>
      </c>
    </row>
    <row r="850" spans="1:1" x14ac:dyDescent="0.4">
      <c r="A850" s="15">
        <v>0</v>
      </c>
    </row>
    <row r="851" spans="1:1" x14ac:dyDescent="0.4">
      <c r="A851" s="15">
        <v>84</v>
      </c>
    </row>
    <row r="852" spans="1:1" x14ac:dyDescent="0.4">
      <c r="A852" s="15">
        <v>84</v>
      </c>
    </row>
    <row r="853" spans="1:1" x14ac:dyDescent="0.4">
      <c r="A853" s="15" t="s">
        <v>161</v>
      </c>
    </row>
    <row r="854" spans="1:1" x14ac:dyDescent="0.4">
      <c r="A854" s="15" t="s">
        <v>162</v>
      </c>
    </row>
    <row r="855" spans="1:1" x14ac:dyDescent="0.4">
      <c r="A855" s="15" t="s">
        <v>162</v>
      </c>
    </row>
    <row r="856" spans="1:1" x14ac:dyDescent="0.4">
      <c r="A856" s="15">
        <v>72</v>
      </c>
    </row>
    <row r="857" spans="1:1" x14ac:dyDescent="0.4">
      <c r="A857" s="15">
        <v>1</v>
      </c>
    </row>
    <row r="858" spans="1:1" x14ac:dyDescent="0.4">
      <c r="A858" s="15">
        <v>1</v>
      </c>
    </row>
    <row r="859" spans="1:1" x14ac:dyDescent="0.4">
      <c r="A859" s="15">
        <v>0</v>
      </c>
    </row>
    <row r="860" spans="1:1" x14ac:dyDescent="0.4">
      <c r="A860" s="15">
        <v>0</v>
      </c>
    </row>
    <row r="861" spans="1:1" x14ac:dyDescent="0.4">
      <c r="A861" s="15">
        <v>0</v>
      </c>
    </row>
    <row r="862" spans="1:1" x14ac:dyDescent="0.4">
      <c r="A862" s="15" t="s">
        <v>142</v>
      </c>
    </row>
    <row r="863" spans="1:1" x14ac:dyDescent="0.4">
      <c r="A863" s="15" t="s">
        <v>163</v>
      </c>
    </row>
    <row r="864" spans="1:1" x14ac:dyDescent="0.4">
      <c r="A864" s="15" t="s">
        <v>44</v>
      </c>
    </row>
    <row r="865" spans="1:1" x14ac:dyDescent="0.4">
      <c r="A865" s="15"/>
    </row>
    <row r="866" spans="1:1" x14ac:dyDescent="0.4">
      <c r="A866" s="15" t="s">
        <v>0</v>
      </c>
    </row>
    <row r="867" spans="1:1" x14ac:dyDescent="0.4">
      <c r="A867" s="15">
        <v>3201</v>
      </c>
    </row>
    <row r="868" spans="1:1" x14ac:dyDescent="0.4">
      <c r="A868" s="15">
        <v>51</v>
      </c>
    </row>
    <row r="869" spans="1:1" x14ac:dyDescent="0.4">
      <c r="A869" s="15">
        <v>1</v>
      </c>
    </row>
    <row r="870" spans="1:1" x14ac:dyDescent="0.4">
      <c r="A870" s="15">
        <v>31</v>
      </c>
    </row>
    <row r="871" spans="1:1" x14ac:dyDescent="0.4">
      <c r="A871" s="15">
        <v>20</v>
      </c>
    </row>
    <row r="872" spans="1:1" x14ac:dyDescent="0.4">
      <c r="A872" s="15">
        <v>0</v>
      </c>
    </row>
    <row r="873" spans="1:1" x14ac:dyDescent="0.4">
      <c r="A873" s="15">
        <v>32</v>
      </c>
    </row>
    <row r="874" spans="1:1" x14ac:dyDescent="0.4">
      <c r="A874" s="15">
        <v>7</v>
      </c>
    </row>
    <row r="875" spans="1:1" x14ac:dyDescent="0.4">
      <c r="A875" s="15">
        <v>14</v>
      </c>
    </row>
    <row r="876" spans="1:1" x14ac:dyDescent="0.4">
      <c r="A876" s="15" t="s">
        <v>102</v>
      </c>
    </row>
    <row r="877" spans="1:1" x14ac:dyDescent="0.4">
      <c r="A877" s="15">
        <v>68</v>
      </c>
    </row>
    <row r="878" spans="1:1" x14ac:dyDescent="0.4">
      <c r="A878" s="15">
        <v>2</v>
      </c>
    </row>
    <row r="879" spans="1:1" x14ac:dyDescent="0.4">
      <c r="A879" s="15">
        <v>1</v>
      </c>
    </row>
    <row r="880" spans="1:1" x14ac:dyDescent="0.4">
      <c r="A880" s="15" t="s">
        <v>150</v>
      </c>
    </row>
    <row r="881" spans="1:1" x14ac:dyDescent="0.4">
      <c r="A881" s="15" t="s">
        <v>150</v>
      </c>
    </row>
    <row r="882" spans="1:1" x14ac:dyDescent="0.4">
      <c r="A882" s="15" t="s">
        <v>95</v>
      </c>
    </row>
    <row r="883" spans="1:1" x14ac:dyDescent="0.4">
      <c r="A883" s="15">
        <v>0</v>
      </c>
    </row>
    <row r="884" spans="1:1" x14ac:dyDescent="0.4">
      <c r="A884" s="15">
        <v>4</v>
      </c>
    </row>
    <row r="885" spans="1:1" x14ac:dyDescent="0.4">
      <c r="A885" s="15">
        <v>0</v>
      </c>
    </row>
    <row r="886" spans="1:1" x14ac:dyDescent="0.4">
      <c r="A886" s="15">
        <v>0</v>
      </c>
    </row>
    <row r="887" spans="1:1" x14ac:dyDescent="0.4">
      <c r="A887" s="15" t="s">
        <v>164</v>
      </c>
    </row>
    <row r="888" spans="1:1" x14ac:dyDescent="0.4">
      <c r="A888" s="15">
        <v>0</v>
      </c>
    </row>
    <row r="889" spans="1:1" x14ac:dyDescent="0.4">
      <c r="A889" s="15" t="s">
        <v>165</v>
      </c>
    </row>
    <row r="890" spans="1:1" x14ac:dyDescent="0.4">
      <c r="A890" s="15">
        <v>40</v>
      </c>
    </row>
    <row r="891" spans="1:1" x14ac:dyDescent="0.4">
      <c r="A891" s="15">
        <v>0</v>
      </c>
    </row>
    <row r="892" spans="1:1" x14ac:dyDescent="0.4">
      <c r="A892" s="15" t="s">
        <v>119</v>
      </c>
    </row>
    <row r="893" spans="1:1" x14ac:dyDescent="0.4">
      <c r="A893" s="15">
        <v>7</v>
      </c>
    </row>
    <row r="894" spans="1:1" x14ac:dyDescent="0.4">
      <c r="A894" s="15" t="s">
        <v>166</v>
      </c>
    </row>
    <row r="895" spans="1:1" x14ac:dyDescent="0.4">
      <c r="A895" s="15">
        <v>90</v>
      </c>
    </row>
    <row r="896" spans="1:1" x14ac:dyDescent="0.4">
      <c r="A896" s="15" t="s">
        <v>167</v>
      </c>
    </row>
    <row r="897" spans="1:1" x14ac:dyDescent="0.4">
      <c r="A897" s="15" t="s">
        <v>130</v>
      </c>
    </row>
    <row r="898" spans="1:1" x14ac:dyDescent="0.4">
      <c r="A898" s="15">
        <v>0</v>
      </c>
    </row>
    <row r="899" spans="1:1" x14ac:dyDescent="0.4">
      <c r="A899" s="15" t="s">
        <v>168</v>
      </c>
    </row>
    <row r="900" spans="1:1" x14ac:dyDescent="0.4">
      <c r="A900" s="15" t="s">
        <v>168</v>
      </c>
    </row>
    <row r="901" spans="1:1" x14ac:dyDescent="0.4">
      <c r="A901" s="15">
        <v>95</v>
      </c>
    </row>
    <row r="902" spans="1:1" x14ac:dyDescent="0.4">
      <c r="A902" s="15" t="s">
        <v>94</v>
      </c>
    </row>
    <row r="903" spans="1:1" x14ac:dyDescent="0.4">
      <c r="A903" s="15" t="s">
        <v>94</v>
      </c>
    </row>
    <row r="904" spans="1:1" x14ac:dyDescent="0.4">
      <c r="A904" s="15">
        <v>86</v>
      </c>
    </row>
    <row r="905" spans="1:1" x14ac:dyDescent="0.4">
      <c r="A905" s="15">
        <v>1</v>
      </c>
    </row>
    <row r="906" spans="1:1" x14ac:dyDescent="0.4">
      <c r="A906" s="15">
        <v>1</v>
      </c>
    </row>
    <row r="907" spans="1:1" x14ac:dyDescent="0.4">
      <c r="A907" s="15">
        <v>0</v>
      </c>
    </row>
    <row r="908" spans="1:1" x14ac:dyDescent="0.4">
      <c r="A908" s="15">
        <v>0</v>
      </c>
    </row>
    <row r="909" spans="1:1" x14ac:dyDescent="0.4">
      <c r="A909" s="15">
        <v>0</v>
      </c>
    </row>
    <row r="910" spans="1:1" x14ac:dyDescent="0.4">
      <c r="A910" s="15" t="s">
        <v>169</v>
      </c>
    </row>
    <row r="911" spans="1:1" x14ac:dyDescent="0.4">
      <c r="A911" s="15" t="s">
        <v>170</v>
      </c>
    </row>
    <row r="912" spans="1:1" x14ac:dyDescent="0.4">
      <c r="A912" s="15" t="s">
        <v>44</v>
      </c>
    </row>
    <row r="913" spans="1:1" x14ac:dyDescent="0.4">
      <c r="A913" s="15"/>
    </row>
    <row r="914" spans="1:1" x14ac:dyDescent="0.4">
      <c r="A914" s="15" t="s">
        <v>0</v>
      </c>
    </row>
    <row r="915" spans="1:1" x14ac:dyDescent="0.4">
      <c r="A915" s="15">
        <v>3300</v>
      </c>
    </row>
    <row r="916" spans="1:1" x14ac:dyDescent="0.4">
      <c r="A916" s="15">
        <v>51</v>
      </c>
    </row>
    <row r="917" spans="1:1" x14ac:dyDescent="0.4">
      <c r="A917" s="15">
        <v>1</v>
      </c>
    </row>
    <row r="918" spans="1:1" x14ac:dyDescent="0.4">
      <c r="A918" s="15" t="s">
        <v>136</v>
      </c>
    </row>
    <row r="919" spans="1:1" x14ac:dyDescent="0.4">
      <c r="A919" s="15">
        <v>20</v>
      </c>
    </row>
    <row r="920" spans="1:1" x14ac:dyDescent="0.4">
      <c r="A920" s="15">
        <v>0</v>
      </c>
    </row>
    <row r="921" spans="1:1" x14ac:dyDescent="0.4">
      <c r="A921" s="15">
        <v>33</v>
      </c>
    </row>
    <row r="922" spans="1:1" x14ac:dyDescent="0.4">
      <c r="A922" s="15">
        <v>28</v>
      </c>
    </row>
    <row r="923" spans="1:1" x14ac:dyDescent="0.4">
      <c r="A923" s="15">
        <v>0</v>
      </c>
    </row>
    <row r="924" spans="1:1" x14ac:dyDescent="0.4">
      <c r="A924" s="15" t="s">
        <v>102</v>
      </c>
    </row>
    <row r="925" spans="1:1" x14ac:dyDescent="0.4">
      <c r="A925" s="15">
        <v>68</v>
      </c>
    </row>
    <row r="926" spans="1:1" x14ac:dyDescent="0.4">
      <c r="A926" s="15">
        <v>29</v>
      </c>
    </row>
    <row r="927" spans="1:1" x14ac:dyDescent="0.4">
      <c r="A927" s="15" t="s">
        <v>171</v>
      </c>
    </row>
    <row r="928" spans="1:1" x14ac:dyDescent="0.4">
      <c r="A928" s="15">
        <v>300</v>
      </c>
    </row>
    <row r="929" spans="1:1" x14ac:dyDescent="0.4">
      <c r="A929" s="15">
        <v>300</v>
      </c>
    </row>
    <row r="930" spans="1:1" x14ac:dyDescent="0.4">
      <c r="A930" s="15">
        <v>700</v>
      </c>
    </row>
    <row r="931" spans="1:1" x14ac:dyDescent="0.4">
      <c r="A931" s="15" t="s">
        <v>152</v>
      </c>
    </row>
    <row r="932" spans="1:1" x14ac:dyDescent="0.4">
      <c r="A932" s="15">
        <v>0</v>
      </c>
    </row>
    <row r="933" spans="1:1" x14ac:dyDescent="0.4">
      <c r="A933" s="15">
        <v>0</v>
      </c>
    </row>
    <row r="934" spans="1:1" x14ac:dyDescent="0.4">
      <c r="A934" s="15">
        <v>0</v>
      </c>
    </row>
    <row r="935" spans="1:1" x14ac:dyDescent="0.4">
      <c r="A935" s="15" t="s">
        <v>106</v>
      </c>
    </row>
    <row r="936" spans="1:1" x14ac:dyDescent="0.4">
      <c r="A936" s="15">
        <v>0</v>
      </c>
    </row>
    <row r="937" spans="1:1" x14ac:dyDescent="0.4">
      <c r="A937" s="15" t="s">
        <v>172</v>
      </c>
    </row>
    <row r="938" spans="1:1" x14ac:dyDescent="0.4">
      <c r="A938" s="15">
        <v>0</v>
      </c>
    </row>
    <row r="939" spans="1:1" x14ac:dyDescent="0.4">
      <c r="A939" s="15">
        <v>0</v>
      </c>
    </row>
    <row r="940" spans="1:1" x14ac:dyDescent="0.4">
      <c r="A940" s="15" t="s">
        <v>173</v>
      </c>
    </row>
    <row r="941" spans="1:1" x14ac:dyDescent="0.4">
      <c r="A941" s="15">
        <v>7</v>
      </c>
    </row>
    <row r="942" spans="1:1" x14ac:dyDescent="0.4">
      <c r="A942" s="15">
        <v>6</v>
      </c>
    </row>
    <row r="943" spans="1:1" x14ac:dyDescent="0.4">
      <c r="A943" s="15">
        <v>6</v>
      </c>
    </row>
    <row r="944" spans="1:1" x14ac:dyDescent="0.4">
      <c r="A944" s="15">
        <v>6</v>
      </c>
    </row>
    <row r="945" spans="1:1" x14ac:dyDescent="0.4">
      <c r="A945" s="15" t="s">
        <v>130</v>
      </c>
    </row>
    <row r="946" spans="1:1" x14ac:dyDescent="0.4">
      <c r="A946" s="15">
        <v>0</v>
      </c>
    </row>
    <row r="947" spans="1:1" x14ac:dyDescent="0.4">
      <c r="A947" s="15">
        <v>7</v>
      </c>
    </row>
    <row r="948" spans="1:1" x14ac:dyDescent="0.4">
      <c r="A948" s="15">
        <v>7</v>
      </c>
    </row>
    <row r="949" spans="1:1" x14ac:dyDescent="0.4">
      <c r="A949" s="15">
        <v>7</v>
      </c>
    </row>
    <row r="950" spans="1:1" x14ac:dyDescent="0.4">
      <c r="A950" s="15">
        <v>5</v>
      </c>
    </row>
    <row r="951" spans="1:1" x14ac:dyDescent="0.4">
      <c r="A951" s="15">
        <v>5</v>
      </c>
    </row>
    <row r="952" spans="1:1" x14ac:dyDescent="0.4">
      <c r="A952" s="15">
        <v>5</v>
      </c>
    </row>
    <row r="953" spans="1:1" x14ac:dyDescent="0.4">
      <c r="A953" s="15">
        <v>1</v>
      </c>
    </row>
    <row r="954" spans="1:1" x14ac:dyDescent="0.4">
      <c r="A954" s="15">
        <v>1</v>
      </c>
    </row>
    <row r="955" spans="1:1" x14ac:dyDescent="0.4">
      <c r="A955" s="15">
        <v>0</v>
      </c>
    </row>
    <row r="956" spans="1:1" x14ac:dyDescent="0.4">
      <c r="A956" s="15">
        <v>0</v>
      </c>
    </row>
    <row r="957" spans="1:1" x14ac:dyDescent="0.4">
      <c r="A957" s="15">
        <v>0</v>
      </c>
    </row>
    <row r="958" spans="1:1" x14ac:dyDescent="0.4">
      <c r="A958" s="15" t="s">
        <v>142</v>
      </c>
    </row>
    <row r="959" spans="1:1" x14ac:dyDescent="0.4">
      <c r="A959" s="15" t="s">
        <v>174</v>
      </c>
    </row>
    <row r="960" spans="1:1" x14ac:dyDescent="0.4">
      <c r="A960" s="15" t="s">
        <v>44</v>
      </c>
    </row>
    <row r="961" spans="1:1" x14ac:dyDescent="0.4">
      <c r="A961" s="15"/>
    </row>
    <row r="962" spans="1:1" x14ac:dyDescent="0.4">
      <c r="A962" s="15" t="s">
        <v>0</v>
      </c>
    </row>
    <row r="963" spans="1:1" x14ac:dyDescent="0.4">
      <c r="A963" s="15">
        <v>3401</v>
      </c>
    </row>
    <row r="964" spans="1:1" x14ac:dyDescent="0.4">
      <c r="A964" s="15">
        <v>51</v>
      </c>
    </row>
    <row r="965" spans="1:1" x14ac:dyDescent="0.4">
      <c r="A965" s="15">
        <v>1</v>
      </c>
    </row>
    <row r="966" spans="1:1" x14ac:dyDescent="0.4">
      <c r="A966" s="15" t="s">
        <v>136</v>
      </c>
    </row>
    <row r="967" spans="1:1" x14ac:dyDescent="0.4">
      <c r="A967" s="15">
        <v>20</v>
      </c>
    </row>
    <row r="968" spans="1:1" x14ac:dyDescent="0.4">
      <c r="A968" s="15">
        <v>0</v>
      </c>
    </row>
    <row r="969" spans="1:1" x14ac:dyDescent="0.4">
      <c r="A969" s="15">
        <v>34</v>
      </c>
    </row>
    <row r="970" spans="1:1" x14ac:dyDescent="0.4">
      <c r="A970" s="15">
        <v>20</v>
      </c>
    </row>
    <row r="971" spans="1:1" x14ac:dyDescent="0.4">
      <c r="A971" s="15">
        <v>23</v>
      </c>
    </row>
    <row r="972" spans="1:1" x14ac:dyDescent="0.4">
      <c r="A972" s="15" t="s">
        <v>102</v>
      </c>
    </row>
    <row r="973" spans="1:1" x14ac:dyDescent="0.4">
      <c r="A973" s="15">
        <v>68</v>
      </c>
    </row>
    <row r="974" spans="1:1" x14ac:dyDescent="0.4">
      <c r="A974" s="15">
        <v>2</v>
      </c>
    </row>
    <row r="975" spans="1:1" x14ac:dyDescent="0.4">
      <c r="A975" s="15">
        <v>1</v>
      </c>
    </row>
    <row r="976" spans="1:1" x14ac:dyDescent="0.4">
      <c r="A976" s="15" t="s">
        <v>150</v>
      </c>
    </row>
    <row r="977" spans="1:1" x14ac:dyDescent="0.4">
      <c r="A977" s="15" t="s">
        <v>150</v>
      </c>
    </row>
    <row r="978" spans="1:1" x14ac:dyDescent="0.4">
      <c r="A978" s="15" t="s">
        <v>95</v>
      </c>
    </row>
    <row r="979" spans="1:1" x14ac:dyDescent="0.4">
      <c r="A979" s="15">
        <v>0</v>
      </c>
    </row>
    <row r="980" spans="1:1" x14ac:dyDescent="0.4">
      <c r="A980" s="15">
        <v>4</v>
      </c>
    </row>
    <row r="981" spans="1:1" x14ac:dyDescent="0.4">
      <c r="A981" s="15">
        <v>0</v>
      </c>
    </row>
    <row r="982" spans="1:1" x14ac:dyDescent="0.4">
      <c r="A982" s="15">
        <v>0</v>
      </c>
    </row>
    <row r="983" spans="1:1" x14ac:dyDescent="0.4">
      <c r="A983" s="15" t="s">
        <v>159</v>
      </c>
    </row>
    <row r="984" spans="1:1" x14ac:dyDescent="0.4">
      <c r="A984" s="15">
        <v>0</v>
      </c>
    </row>
    <row r="985" spans="1:1" x14ac:dyDescent="0.4">
      <c r="A985" s="15" t="s">
        <v>149</v>
      </c>
    </row>
    <row r="986" spans="1:1" x14ac:dyDescent="0.4">
      <c r="A986" s="15" t="s">
        <v>152</v>
      </c>
    </row>
    <row r="987" spans="1:1" x14ac:dyDescent="0.4">
      <c r="A987" s="15">
        <v>0</v>
      </c>
    </row>
    <row r="988" spans="1:1" x14ac:dyDescent="0.4">
      <c r="A988" s="15" t="s">
        <v>153</v>
      </c>
    </row>
    <row r="989" spans="1:1" x14ac:dyDescent="0.4">
      <c r="A989" s="15">
        <v>7</v>
      </c>
    </row>
    <row r="990" spans="1:1" x14ac:dyDescent="0.4">
      <c r="A990" s="15">
        <v>77</v>
      </c>
    </row>
    <row r="991" spans="1:1" x14ac:dyDescent="0.4">
      <c r="A991" s="15">
        <v>79</v>
      </c>
    </row>
    <row r="992" spans="1:1" x14ac:dyDescent="0.4">
      <c r="A992" s="15">
        <v>75</v>
      </c>
    </row>
    <row r="993" spans="1:1" x14ac:dyDescent="0.4">
      <c r="A993" s="15" t="s">
        <v>130</v>
      </c>
    </row>
    <row r="994" spans="1:1" x14ac:dyDescent="0.4">
      <c r="A994" s="15">
        <v>0</v>
      </c>
    </row>
    <row r="995" spans="1:1" x14ac:dyDescent="0.4">
      <c r="A995" s="15">
        <v>83</v>
      </c>
    </row>
    <row r="996" spans="1:1" x14ac:dyDescent="0.4">
      <c r="A996" s="15">
        <v>83</v>
      </c>
    </row>
    <row r="997" spans="1:1" x14ac:dyDescent="0.4">
      <c r="A997" s="15" t="s">
        <v>102</v>
      </c>
    </row>
    <row r="998" spans="1:1" x14ac:dyDescent="0.4">
      <c r="A998" s="15" t="s">
        <v>175</v>
      </c>
    </row>
    <row r="999" spans="1:1" x14ac:dyDescent="0.4">
      <c r="A999" s="15" t="s">
        <v>175</v>
      </c>
    </row>
    <row r="1000" spans="1:1" x14ac:dyDescent="0.4">
      <c r="A1000" s="15">
        <v>71</v>
      </c>
    </row>
    <row r="1001" spans="1:1" x14ac:dyDescent="0.4">
      <c r="A1001" s="15">
        <v>1</v>
      </c>
    </row>
    <row r="1002" spans="1:1" x14ac:dyDescent="0.4">
      <c r="A1002" s="15">
        <v>1</v>
      </c>
    </row>
    <row r="1003" spans="1:1" x14ac:dyDescent="0.4">
      <c r="A1003" s="15">
        <v>0</v>
      </c>
    </row>
    <row r="1004" spans="1:1" x14ac:dyDescent="0.4">
      <c r="A1004" s="15">
        <v>0</v>
      </c>
    </row>
    <row r="1005" spans="1:1" x14ac:dyDescent="0.4">
      <c r="A1005" s="15">
        <v>0</v>
      </c>
    </row>
    <row r="1006" spans="1:1" x14ac:dyDescent="0.4">
      <c r="A1006" s="15" t="s">
        <v>142</v>
      </c>
    </row>
    <row r="1007" spans="1:1" x14ac:dyDescent="0.4">
      <c r="A1007" s="15" t="s">
        <v>176</v>
      </c>
    </row>
    <row r="1008" spans="1:1" x14ac:dyDescent="0.4">
      <c r="A1008" s="15" t="s">
        <v>44</v>
      </c>
    </row>
    <row r="1009" spans="1:1" x14ac:dyDescent="0.4">
      <c r="A1009" s="15"/>
    </row>
    <row r="1010" spans="1:1" x14ac:dyDescent="0.4">
      <c r="A1010" s="15" t="s">
        <v>0</v>
      </c>
    </row>
    <row r="1011" spans="1:1" x14ac:dyDescent="0.4">
      <c r="A1011" s="15">
        <v>3501</v>
      </c>
    </row>
    <row r="1012" spans="1:1" x14ac:dyDescent="0.4">
      <c r="A1012" s="15">
        <v>51</v>
      </c>
    </row>
    <row r="1013" spans="1:1" x14ac:dyDescent="0.4">
      <c r="A1013" s="15">
        <v>1</v>
      </c>
    </row>
    <row r="1014" spans="1:1" x14ac:dyDescent="0.4">
      <c r="A1014" s="15">
        <v>31</v>
      </c>
    </row>
    <row r="1015" spans="1:1" x14ac:dyDescent="0.4">
      <c r="A1015" s="15">
        <v>20</v>
      </c>
    </row>
    <row r="1016" spans="1:1" x14ac:dyDescent="0.4">
      <c r="A1016" s="15">
        <v>0</v>
      </c>
    </row>
    <row r="1017" spans="1:1" x14ac:dyDescent="0.4">
      <c r="A1017" s="15">
        <v>35</v>
      </c>
    </row>
    <row r="1018" spans="1:1" x14ac:dyDescent="0.4">
      <c r="A1018" s="15">
        <v>20</v>
      </c>
    </row>
    <row r="1019" spans="1:1" x14ac:dyDescent="0.4">
      <c r="A1019" s="15">
        <v>24</v>
      </c>
    </row>
    <row r="1020" spans="1:1" x14ac:dyDescent="0.4">
      <c r="A1020" s="15" t="s">
        <v>102</v>
      </c>
    </row>
    <row r="1021" spans="1:1" x14ac:dyDescent="0.4">
      <c r="A1021" s="15">
        <v>68</v>
      </c>
    </row>
    <row r="1022" spans="1:1" x14ac:dyDescent="0.4">
      <c r="A1022" s="15">
        <v>2</v>
      </c>
    </row>
    <row r="1023" spans="1:1" x14ac:dyDescent="0.4">
      <c r="A1023" s="15">
        <v>1</v>
      </c>
    </row>
    <row r="1024" spans="1:1" x14ac:dyDescent="0.4">
      <c r="A1024" s="15" t="s">
        <v>150</v>
      </c>
    </row>
    <row r="1025" spans="1:1" x14ac:dyDescent="0.4">
      <c r="A1025" s="15" t="s">
        <v>150</v>
      </c>
    </row>
    <row r="1026" spans="1:1" x14ac:dyDescent="0.4">
      <c r="A1026" s="15" t="s">
        <v>95</v>
      </c>
    </row>
    <row r="1027" spans="1:1" x14ac:dyDescent="0.4">
      <c r="A1027" s="15">
        <v>0</v>
      </c>
    </row>
    <row r="1028" spans="1:1" x14ac:dyDescent="0.4">
      <c r="A1028" s="15">
        <v>4</v>
      </c>
    </row>
    <row r="1029" spans="1:1" x14ac:dyDescent="0.4">
      <c r="A1029" s="15">
        <v>0</v>
      </c>
    </row>
    <row r="1030" spans="1:1" x14ac:dyDescent="0.4">
      <c r="A1030" s="15">
        <v>0</v>
      </c>
    </row>
    <row r="1031" spans="1:1" x14ac:dyDescent="0.4">
      <c r="A1031" s="15" t="s">
        <v>164</v>
      </c>
    </row>
    <row r="1032" spans="1:1" x14ac:dyDescent="0.4">
      <c r="A1032" s="15">
        <v>0</v>
      </c>
    </row>
    <row r="1033" spans="1:1" x14ac:dyDescent="0.4">
      <c r="A1033" s="15">
        <v>38</v>
      </c>
    </row>
    <row r="1034" spans="1:1" x14ac:dyDescent="0.4">
      <c r="A1034" s="15" t="s">
        <v>152</v>
      </c>
    </row>
    <row r="1035" spans="1:1" x14ac:dyDescent="0.4">
      <c r="A1035" s="15">
        <v>0</v>
      </c>
    </row>
    <row r="1036" spans="1:1" x14ac:dyDescent="0.4">
      <c r="A1036" s="15" t="s">
        <v>128</v>
      </c>
    </row>
    <row r="1037" spans="1:1" x14ac:dyDescent="0.4">
      <c r="A1037" s="15">
        <v>7</v>
      </c>
    </row>
    <row r="1038" spans="1:1" x14ac:dyDescent="0.4">
      <c r="A1038" s="15" t="s">
        <v>166</v>
      </c>
    </row>
    <row r="1039" spans="1:1" x14ac:dyDescent="0.4">
      <c r="A1039" s="15">
        <v>91</v>
      </c>
    </row>
    <row r="1040" spans="1:1" x14ac:dyDescent="0.4">
      <c r="A1040" s="15" t="s">
        <v>167</v>
      </c>
    </row>
    <row r="1041" spans="1:1" x14ac:dyDescent="0.4">
      <c r="A1041" s="15" t="s">
        <v>130</v>
      </c>
    </row>
    <row r="1042" spans="1:1" x14ac:dyDescent="0.4">
      <c r="A1042" s="15">
        <v>0</v>
      </c>
    </row>
    <row r="1043" spans="1:1" x14ac:dyDescent="0.4">
      <c r="A1043" s="15" t="s">
        <v>168</v>
      </c>
    </row>
    <row r="1044" spans="1:1" x14ac:dyDescent="0.4">
      <c r="A1044" s="15" t="s">
        <v>168</v>
      </c>
    </row>
    <row r="1045" spans="1:1" x14ac:dyDescent="0.4">
      <c r="A1045" s="15">
        <v>95</v>
      </c>
    </row>
    <row r="1046" spans="1:1" x14ac:dyDescent="0.4">
      <c r="A1046" s="15">
        <v>80</v>
      </c>
    </row>
    <row r="1047" spans="1:1" x14ac:dyDescent="0.4">
      <c r="A1047" s="15">
        <v>80</v>
      </c>
    </row>
    <row r="1048" spans="1:1" x14ac:dyDescent="0.4">
      <c r="A1048" s="15">
        <v>87</v>
      </c>
    </row>
    <row r="1049" spans="1:1" x14ac:dyDescent="0.4">
      <c r="A1049" s="15">
        <v>1</v>
      </c>
    </row>
    <row r="1050" spans="1:1" x14ac:dyDescent="0.4">
      <c r="A1050" s="15">
        <v>1</v>
      </c>
    </row>
    <row r="1051" spans="1:1" x14ac:dyDescent="0.4">
      <c r="A1051" s="15">
        <v>0</v>
      </c>
    </row>
    <row r="1052" spans="1:1" x14ac:dyDescent="0.4">
      <c r="A1052" s="15">
        <v>0</v>
      </c>
    </row>
    <row r="1053" spans="1:1" x14ac:dyDescent="0.4">
      <c r="A1053" s="15">
        <v>0</v>
      </c>
    </row>
    <row r="1054" spans="1:1" x14ac:dyDescent="0.4">
      <c r="A1054" s="15" t="s">
        <v>169</v>
      </c>
    </row>
    <row r="1055" spans="1:1" x14ac:dyDescent="0.4">
      <c r="A1055" s="15" t="s">
        <v>177</v>
      </c>
    </row>
    <row r="1056" spans="1:1" x14ac:dyDescent="0.4">
      <c r="A1056" s="15" t="s">
        <v>44</v>
      </c>
    </row>
    <row r="1057" spans="1:1" x14ac:dyDescent="0.4">
      <c r="A1057" s="15"/>
    </row>
    <row r="1058" spans="1:1" x14ac:dyDescent="0.4">
      <c r="A1058" s="15" t="s">
        <v>0</v>
      </c>
    </row>
    <row r="1059" spans="1:1" x14ac:dyDescent="0.4">
      <c r="A1059" s="15" t="s">
        <v>178</v>
      </c>
    </row>
    <row r="1060" spans="1:1" x14ac:dyDescent="0.4">
      <c r="A1060" s="15" t="s">
        <v>179</v>
      </c>
    </row>
    <row r="1061" spans="1:1" x14ac:dyDescent="0.4">
      <c r="A1061" s="15" t="s">
        <v>180</v>
      </c>
    </row>
    <row r="1062" spans="1:1" x14ac:dyDescent="0.4">
      <c r="A1062" s="15" t="s">
        <v>181</v>
      </c>
    </row>
    <row r="1063" spans="1:1" x14ac:dyDescent="0.4">
      <c r="A1063" s="15" t="s">
        <v>182</v>
      </c>
    </row>
    <row r="1064" spans="1:1" x14ac:dyDescent="0.4">
      <c r="A1064" s="15" t="s">
        <v>183</v>
      </c>
    </row>
    <row r="1065" spans="1:1" x14ac:dyDescent="0.4">
      <c r="A1065" s="15" t="s">
        <v>184</v>
      </c>
    </row>
    <row r="1066" spans="1:1" x14ac:dyDescent="0.4">
      <c r="A1066" s="15" t="s">
        <v>185</v>
      </c>
    </row>
    <row r="1067" spans="1:1" x14ac:dyDescent="0.4">
      <c r="A1067" s="15" t="s">
        <v>186</v>
      </c>
    </row>
    <row r="1068" spans="1:1" x14ac:dyDescent="0.4">
      <c r="A1068" s="15" t="s">
        <v>187</v>
      </c>
    </row>
    <row r="1069" spans="1:1" x14ac:dyDescent="0.4">
      <c r="A1069" s="15" t="s">
        <v>188</v>
      </c>
    </row>
    <row r="1070" spans="1:1" x14ac:dyDescent="0.4">
      <c r="A1070" s="15" t="s">
        <v>189</v>
      </c>
    </row>
    <row r="1071" spans="1:1" x14ac:dyDescent="0.4">
      <c r="A1071" s="15" t="s">
        <v>190</v>
      </c>
    </row>
    <row r="1072" spans="1:1" x14ac:dyDescent="0.4">
      <c r="A1072" s="15" t="s">
        <v>191</v>
      </c>
    </row>
    <row r="1073" spans="1:1" x14ac:dyDescent="0.4">
      <c r="A1073" s="15" t="s">
        <v>192</v>
      </c>
    </row>
    <row r="1074" spans="1:1" x14ac:dyDescent="0.4">
      <c r="A1074" s="15" t="s">
        <v>193</v>
      </c>
    </row>
    <row r="1075" spans="1:1" x14ac:dyDescent="0.4">
      <c r="A1075" s="15" t="s">
        <v>194</v>
      </c>
    </row>
    <row r="1076" spans="1:1" x14ac:dyDescent="0.4">
      <c r="A1076" s="15" t="s">
        <v>195</v>
      </c>
    </row>
    <row r="1077" spans="1:1" x14ac:dyDescent="0.4">
      <c r="A1077" s="15" t="s">
        <v>196</v>
      </c>
    </row>
    <row r="1078" spans="1:1" x14ac:dyDescent="0.4">
      <c r="A1078" s="15" t="s">
        <v>197</v>
      </c>
    </row>
    <row r="1079" spans="1:1" x14ac:dyDescent="0.4">
      <c r="A1079" s="15" t="s">
        <v>198</v>
      </c>
    </row>
    <row r="1080" spans="1:1" x14ac:dyDescent="0.4">
      <c r="A1080" s="15" t="s">
        <v>199</v>
      </c>
    </row>
    <row r="1081" spans="1:1" x14ac:dyDescent="0.4">
      <c r="A1081" s="15" t="s">
        <v>200</v>
      </c>
    </row>
    <row r="1082" spans="1:1" x14ac:dyDescent="0.4">
      <c r="A1082" s="15" t="s">
        <v>201</v>
      </c>
    </row>
    <row r="1083" spans="1:1" x14ac:dyDescent="0.4">
      <c r="A1083" s="15" t="s">
        <v>202</v>
      </c>
    </row>
    <row r="1084" spans="1:1" x14ac:dyDescent="0.4">
      <c r="A1084" s="15" t="s">
        <v>203</v>
      </c>
    </row>
    <row r="1085" spans="1:1" x14ac:dyDescent="0.4">
      <c r="A1085" s="15" t="s">
        <v>204</v>
      </c>
    </row>
    <row r="1086" spans="1:1" x14ac:dyDescent="0.4">
      <c r="A1086" s="15" t="s">
        <v>205</v>
      </c>
    </row>
    <row r="1087" spans="1:1" x14ac:dyDescent="0.4">
      <c r="A1087" s="15" t="s">
        <v>206</v>
      </c>
    </row>
    <row r="1088" spans="1:1" x14ac:dyDescent="0.4">
      <c r="A1088" s="15" t="s">
        <v>207</v>
      </c>
    </row>
    <row r="1089" spans="1:1" x14ac:dyDescent="0.4">
      <c r="A1089" s="15" t="s">
        <v>208</v>
      </c>
    </row>
    <row r="1090" spans="1:1" x14ac:dyDescent="0.4">
      <c r="A1090" s="15" t="s">
        <v>209</v>
      </c>
    </row>
    <row r="1091" spans="1:1" x14ac:dyDescent="0.4">
      <c r="A1091" s="15" t="s">
        <v>210</v>
      </c>
    </row>
    <row r="1092" spans="1:1" x14ac:dyDescent="0.4">
      <c r="A1092" s="15" t="s">
        <v>211</v>
      </c>
    </row>
    <row r="1093" spans="1:1" x14ac:dyDescent="0.4">
      <c r="A1093" s="15" t="s">
        <v>212</v>
      </c>
    </row>
    <row r="1094" spans="1:1" x14ac:dyDescent="0.4">
      <c r="A1094" s="15" t="s">
        <v>213</v>
      </c>
    </row>
    <row r="1095" spans="1:1" x14ac:dyDescent="0.4">
      <c r="A1095" s="15" t="s">
        <v>214</v>
      </c>
    </row>
    <row r="1096" spans="1:1" x14ac:dyDescent="0.4">
      <c r="A1096" s="15" t="s">
        <v>215</v>
      </c>
    </row>
    <row r="1097" spans="1:1" x14ac:dyDescent="0.4">
      <c r="A1097" s="15" t="s">
        <v>216</v>
      </c>
    </row>
    <row r="1098" spans="1:1" x14ac:dyDescent="0.4">
      <c r="A1098" s="15" t="s">
        <v>217</v>
      </c>
    </row>
    <row r="1099" spans="1:1" x14ac:dyDescent="0.4">
      <c r="A1099" s="15" t="s">
        <v>218</v>
      </c>
    </row>
    <row r="1100" spans="1:1" x14ac:dyDescent="0.4">
      <c r="A1100" s="15" t="s">
        <v>218</v>
      </c>
    </row>
    <row r="1101" spans="1:1" x14ac:dyDescent="0.4">
      <c r="A1101" s="15" t="s">
        <v>219</v>
      </c>
    </row>
    <row r="1102" spans="1:1" x14ac:dyDescent="0.4">
      <c r="A1102" s="15" t="s">
        <v>220</v>
      </c>
    </row>
    <row r="1103" spans="1:1" x14ac:dyDescent="0.4">
      <c r="A1103" s="15" t="s">
        <v>221</v>
      </c>
    </row>
    <row r="1104" spans="1:1" x14ac:dyDescent="0.4">
      <c r="A1104" s="15" t="s">
        <v>44</v>
      </c>
    </row>
    <row r="1105" spans="1:1" x14ac:dyDescent="0.4">
      <c r="A1105" s="15"/>
    </row>
    <row r="1106" spans="1:1" x14ac:dyDescent="0.4">
      <c r="A1106" s="15" t="s">
        <v>0</v>
      </c>
    </row>
    <row r="1107" spans="1:1" x14ac:dyDescent="0.4">
      <c r="A1107" s="15">
        <v>3801</v>
      </c>
    </row>
    <row r="1108" spans="1:1" x14ac:dyDescent="0.4">
      <c r="A1108" s="15">
        <v>51</v>
      </c>
    </row>
    <row r="1109" spans="1:1" x14ac:dyDescent="0.4">
      <c r="A1109" s="15">
        <v>1</v>
      </c>
    </row>
    <row r="1110" spans="1:1" x14ac:dyDescent="0.4">
      <c r="A1110" s="15">
        <v>32</v>
      </c>
    </row>
    <row r="1111" spans="1:1" x14ac:dyDescent="0.4">
      <c r="A1111" s="15">
        <v>20</v>
      </c>
    </row>
    <row r="1112" spans="1:1" x14ac:dyDescent="0.4">
      <c r="A1112" s="15">
        <v>0</v>
      </c>
    </row>
    <row r="1113" spans="1:1" x14ac:dyDescent="0.4">
      <c r="A1113" s="15">
        <v>38</v>
      </c>
    </row>
    <row r="1114" spans="1:1" x14ac:dyDescent="0.4">
      <c r="A1114" s="15">
        <v>20</v>
      </c>
    </row>
    <row r="1115" spans="1:1" x14ac:dyDescent="0.4">
      <c r="A1115" s="15">
        <v>4</v>
      </c>
    </row>
    <row r="1116" spans="1:1" x14ac:dyDescent="0.4">
      <c r="A1116" s="15" t="s">
        <v>102</v>
      </c>
    </row>
    <row r="1117" spans="1:1" x14ac:dyDescent="0.4">
      <c r="A1117" s="15">
        <v>68</v>
      </c>
    </row>
    <row r="1118" spans="1:1" x14ac:dyDescent="0.4">
      <c r="A1118" s="15">
        <v>2</v>
      </c>
    </row>
    <row r="1119" spans="1:1" x14ac:dyDescent="0.4">
      <c r="A1119" s="15">
        <v>1</v>
      </c>
    </row>
    <row r="1120" spans="1:1" x14ac:dyDescent="0.4">
      <c r="A1120" s="15" t="s">
        <v>150</v>
      </c>
    </row>
    <row r="1121" spans="1:1" x14ac:dyDescent="0.4">
      <c r="A1121" s="15" t="s">
        <v>150</v>
      </c>
    </row>
    <row r="1122" spans="1:1" x14ac:dyDescent="0.4">
      <c r="A1122" s="15" t="s">
        <v>95</v>
      </c>
    </row>
    <row r="1123" spans="1:1" x14ac:dyDescent="0.4">
      <c r="A1123" s="15">
        <v>0</v>
      </c>
    </row>
    <row r="1124" spans="1:1" x14ac:dyDescent="0.4">
      <c r="A1124" s="15">
        <v>4</v>
      </c>
    </row>
    <row r="1125" spans="1:1" x14ac:dyDescent="0.4">
      <c r="A1125" s="15">
        <v>0</v>
      </c>
    </row>
    <row r="1126" spans="1:1" x14ac:dyDescent="0.4">
      <c r="A1126" s="15">
        <v>0</v>
      </c>
    </row>
    <row r="1127" spans="1:1" x14ac:dyDescent="0.4">
      <c r="A1127" s="15">
        <v>63</v>
      </c>
    </row>
    <row r="1128" spans="1:1" x14ac:dyDescent="0.4">
      <c r="A1128" s="15">
        <v>0</v>
      </c>
    </row>
    <row r="1129" spans="1:1" x14ac:dyDescent="0.4">
      <c r="A1129" s="15">
        <v>60</v>
      </c>
    </row>
    <row r="1130" spans="1:1" x14ac:dyDescent="0.4">
      <c r="A1130" s="15" t="s">
        <v>152</v>
      </c>
    </row>
    <row r="1131" spans="1:1" x14ac:dyDescent="0.4">
      <c r="A1131" s="15">
        <v>0</v>
      </c>
    </row>
    <row r="1132" spans="1:1" x14ac:dyDescent="0.4">
      <c r="A1132" s="15" t="s">
        <v>119</v>
      </c>
    </row>
    <row r="1133" spans="1:1" x14ac:dyDescent="0.4">
      <c r="A1133" s="15">
        <v>7</v>
      </c>
    </row>
    <row r="1134" spans="1:1" x14ac:dyDescent="0.4">
      <c r="A1134" s="15">
        <v>79</v>
      </c>
    </row>
    <row r="1135" spans="1:1" x14ac:dyDescent="0.4">
      <c r="A1135" s="15" t="s">
        <v>222</v>
      </c>
    </row>
    <row r="1136" spans="1:1" x14ac:dyDescent="0.4">
      <c r="A1136" s="15">
        <v>76</v>
      </c>
    </row>
    <row r="1137" spans="1:1" x14ac:dyDescent="0.4">
      <c r="A1137" s="15" t="s">
        <v>130</v>
      </c>
    </row>
    <row r="1138" spans="1:1" x14ac:dyDescent="0.4">
      <c r="A1138" s="15">
        <v>0</v>
      </c>
    </row>
    <row r="1139" spans="1:1" x14ac:dyDescent="0.4">
      <c r="A1139" s="15">
        <v>85</v>
      </c>
    </row>
    <row r="1140" spans="1:1" x14ac:dyDescent="0.4">
      <c r="A1140" s="15">
        <v>85</v>
      </c>
    </row>
    <row r="1141" spans="1:1" x14ac:dyDescent="0.4">
      <c r="A1141" s="15" t="s">
        <v>94</v>
      </c>
    </row>
    <row r="1142" spans="1:1" x14ac:dyDescent="0.4">
      <c r="A1142" s="15" t="s">
        <v>223</v>
      </c>
    </row>
    <row r="1143" spans="1:1" x14ac:dyDescent="0.4">
      <c r="A1143" s="15" t="s">
        <v>223</v>
      </c>
    </row>
    <row r="1144" spans="1:1" x14ac:dyDescent="0.4">
      <c r="A1144" s="15">
        <v>73</v>
      </c>
    </row>
    <row r="1145" spans="1:1" x14ac:dyDescent="0.4">
      <c r="A1145" s="15">
        <v>1</v>
      </c>
    </row>
    <row r="1146" spans="1:1" x14ac:dyDescent="0.4">
      <c r="A1146" s="15">
        <v>1</v>
      </c>
    </row>
    <row r="1147" spans="1:1" x14ac:dyDescent="0.4">
      <c r="A1147" s="15">
        <v>0</v>
      </c>
    </row>
    <row r="1148" spans="1:1" x14ac:dyDescent="0.4">
      <c r="A1148" s="15">
        <v>0</v>
      </c>
    </row>
    <row r="1149" spans="1:1" x14ac:dyDescent="0.4">
      <c r="A1149" s="15">
        <v>0</v>
      </c>
    </row>
    <row r="1150" spans="1:1" x14ac:dyDescent="0.4">
      <c r="A1150" s="15" t="s">
        <v>224</v>
      </c>
    </row>
    <row r="1151" spans="1:1" x14ac:dyDescent="0.4">
      <c r="A1151" s="15" t="s">
        <v>225</v>
      </c>
    </row>
    <row r="1152" spans="1:1" x14ac:dyDescent="0.4">
      <c r="A1152" s="15" t="s">
        <v>44</v>
      </c>
    </row>
    <row r="1153" spans="1:1" x14ac:dyDescent="0.4">
      <c r="A1153" s="15"/>
    </row>
    <row r="1154" spans="1:1" x14ac:dyDescent="0.4">
      <c r="A1154" s="15" t="s">
        <v>0</v>
      </c>
    </row>
    <row r="1155" spans="1:1" x14ac:dyDescent="0.4">
      <c r="A1155" s="15">
        <v>3901</v>
      </c>
    </row>
    <row r="1156" spans="1:1" x14ac:dyDescent="0.4">
      <c r="A1156" s="15">
        <v>51</v>
      </c>
    </row>
    <row r="1157" spans="1:1" x14ac:dyDescent="0.4">
      <c r="A1157" s="15">
        <v>1</v>
      </c>
    </row>
    <row r="1158" spans="1:1" x14ac:dyDescent="0.4">
      <c r="A1158" s="15">
        <v>32</v>
      </c>
    </row>
    <row r="1159" spans="1:1" x14ac:dyDescent="0.4">
      <c r="A1159" s="15">
        <v>20</v>
      </c>
    </row>
    <row r="1160" spans="1:1" x14ac:dyDescent="0.4">
      <c r="A1160" s="15">
        <v>0</v>
      </c>
    </row>
    <row r="1161" spans="1:1" x14ac:dyDescent="0.4">
      <c r="A1161" s="15">
        <v>39</v>
      </c>
    </row>
    <row r="1162" spans="1:1" x14ac:dyDescent="0.4">
      <c r="A1162" s="15">
        <v>20</v>
      </c>
    </row>
    <row r="1163" spans="1:1" x14ac:dyDescent="0.4">
      <c r="A1163" s="15">
        <v>28</v>
      </c>
    </row>
    <row r="1164" spans="1:1" x14ac:dyDescent="0.4">
      <c r="A1164" s="15" t="s">
        <v>102</v>
      </c>
    </row>
    <row r="1165" spans="1:1" x14ac:dyDescent="0.4">
      <c r="A1165" s="15">
        <v>68</v>
      </c>
    </row>
    <row r="1166" spans="1:1" x14ac:dyDescent="0.4">
      <c r="A1166" s="15">
        <v>2</v>
      </c>
    </row>
    <row r="1167" spans="1:1" x14ac:dyDescent="0.4">
      <c r="A1167" s="15">
        <v>1</v>
      </c>
    </row>
    <row r="1168" spans="1:1" x14ac:dyDescent="0.4">
      <c r="A1168" s="15" t="s">
        <v>150</v>
      </c>
    </row>
    <row r="1169" spans="1:1" x14ac:dyDescent="0.4">
      <c r="A1169" s="15" t="s">
        <v>150</v>
      </c>
    </row>
    <row r="1170" spans="1:1" x14ac:dyDescent="0.4">
      <c r="A1170" s="15" t="s">
        <v>95</v>
      </c>
    </row>
    <row r="1171" spans="1:1" x14ac:dyDescent="0.4">
      <c r="A1171" s="15">
        <v>0</v>
      </c>
    </row>
    <row r="1172" spans="1:1" x14ac:dyDescent="0.4">
      <c r="A1172" s="15">
        <v>4</v>
      </c>
    </row>
    <row r="1173" spans="1:1" x14ac:dyDescent="0.4">
      <c r="A1173" s="15">
        <v>0</v>
      </c>
    </row>
    <row r="1174" spans="1:1" x14ac:dyDescent="0.4">
      <c r="A1174" s="15">
        <v>0</v>
      </c>
    </row>
    <row r="1175" spans="1:1" x14ac:dyDescent="0.4">
      <c r="A1175" s="15">
        <v>63</v>
      </c>
    </row>
    <row r="1176" spans="1:1" x14ac:dyDescent="0.4">
      <c r="A1176" s="15">
        <v>0</v>
      </c>
    </row>
    <row r="1177" spans="1:1" x14ac:dyDescent="0.4">
      <c r="A1177" s="15" t="s">
        <v>121</v>
      </c>
    </row>
    <row r="1178" spans="1:1" x14ac:dyDescent="0.4">
      <c r="A1178" s="15">
        <v>40</v>
      </c>
    </row>
    <row r="1179" spans="1:1" x14ac:dyDescent="0.4">
      <c r="A1179" s="15">
        <v>0</v>
      </c>
    </row>
    <row r="1180" spans="1:1" x14ac:dyDescent="0.4">
      <c r="A1180" s="15" t="s">
        <v>119</v>
      </c>
    </row>
    <row r="1181" spans="1:1" x14ac:dyDescent="0.4">
      <c r="A1181" s="15">
        <v>7</v>
      </c>
    </row>
    <row r="1182" spans="1:1" x14ac:dyDescent="0.4">
      <c r="A1182" s="15">
        <v>78</v>
      </c>
    </row>
    <row r="1183" spans="1:1" x14ac:dyDescent="0.4">
      <c r="A1183" s="15" t="s">
        <v>167</v>
      </c>
    </row>
    <row r="1184" spans="1:1" x14ac:dyDescent="0.4">
      <c r="A1184" s="15">
        <v>76</v>
      </c>
    </row>
    <row r="1185" spans="1:1" x14ac:dyDescent="0.4">
      <c r="A1185" s="15" t="s">
        <v>130</v>
      </c>
    </row>
    <row r="1186" spans="1:1" x14ac:dyDescent="0.4">
      <c r="A1186" s="15">
        <v>0</v>
      </c>
    </row>
    <row r="1187" spans="1:1" x14ac:dyDescent="0.4">
      <c r="A1187" s="15">
        <v>84</v>
      </c>
    </row>
    <row r="1188" spans="1:1" x14ac:dyDescent="0.4">
      <c r="A1188" s="15">
        <v>84</v>
      </c>
    </row>
    <row r="1189" spans="1:1" x14ac:dyDescent="0.4">
      <c r="A1189" s="15" t="s">
        <v>161</v>
      </c>
    </row>
    <row r="1190" spans="1:1" x14ac:dyDescent="0.4">
      <c r="A1190" s="15" t="s">
        <v>162</v>
      </c>
    </row>
    <row r="1191" spans="1:1" x14ac:dyDescent="0.4">
      <c r="A1191" s="15" t="s">
        <v>162</v>
      </c>
    </row>
    <row r="1192" spans="1:1" x14ac:dyDescent="0.4">
      <c r="A1192" s="15">
        <v>72</v>
      </c>
    </row>
    <row r="1193" spans="1:1" x14ac:dyDescent="0.4">
      <c r="A1193" s="15">
        <v>1</v>
      </c>
    </row>
    <row r="1194" spans="1:1" x14ac:dyDescent="0.4">
      <c r="A1194" s="15">
        <v>1</v>
      </c>
    </row>
    <row r="1195" spans="1:1" x14ac:dyDescent="0.4">
      <c r="A1195" s="15">
        <v>0</v>
      </c>
    </row>
    <row r="1196" spans="1:1" x14ac:dyDescent="0.4">
      <c r="A1196" s="15">
        <v>0</v>
      </c>
    </row>
    <row r="1197" spans="1:1" x14ac:dyDescent="0.4">
      <c r="A1197" s="15">
        <v>0</v>
      </c>
    </row>
    <row r="1198" spans="1:1" x14ac:dyDescent="0.4">
      <c r="A1198" s="15" t="s">
        <v>224</v>
      </c>
    </row>
    <row r="1199" spans="1:1" x14ac:dyDescent="0.4">
      <c r="A1199" s="15" t="s">
        <v>226</v>
      </c>
    </row>
    <row r="1200" spans="1:1" x14ac:dyDescent="0.4">
      <c r="A1200" s="15" t="s">
        <v>44</v>
      </c>
    </row>
    <row r="1201" spans="1:1" x14ac:dyDescent="0.4">
      <c r="A1201" s="15"/>
    </row>
    <row r="1202" spans="1:1" x14ac:dyDescent="0.4">
      <c r="A1202" s="15"/>
    </row>
    <row r="1203" spans="1:1" x14ac:dyDescent="0.4">
      <c r="A1203" s="15"/>
    </row>
    <row r="1204" spans="1:1" x14ac:dyDescent="0.4">
      <c r="A1204" s="15" t="s">
        <v>0</v>
      </c>
    </row>
    <row r="1205" spans="1:1" x14ac:dyDescent="0.4">
      <c r="A1205" s="15" t="s">
        <v>227</v>
      </c>
    </row>
    <row r="1206" spans="1:1" x14ac:dyDescent="0.4">
      <c r="A1206" s="15">
        <v>51</v>
      </c>
    </row>
    <row r="1207" spans="1:1" x14ac:dyDescent="0.4">
      <c r="A1207" s="15">
        <v>1</v>
      </c>
    </row>
    <row r="1208" spans="1:1" x14ac:dyDescent="0.4">
      <c r="A1208" s="15">
        <v>37</v>
      </c>
    </row>
    <row r="1209" spans="1:1" x14ac:dyDescent="0.4">
      <c r="A1209" s="15">
        <v>20</v>
      </c>
    </row>
    <row r="1210" spans="1:1" x14ac:dyDescent="0.4">
      <c r="A1210" s="15">
        <v>0</v>
      </c>
    </row>
    <row r="1211" spans="1:1" x14ac:dyDescent="0.4">
      <c r="A1211" s="15" t="s">
        <v>138</v>
      </c>
    </row>
    <row r="1212" spans="1:1" x14ac:dyDescent="0.4">
      <c r="A1212" s="15">
        <v>7</v>
      </c>
    </row>
    <row r="1213" spans="1:1" x14ac:dyDescent="0.4">
      <c r="A1213" s="15">
        <v>30</v>
      </c>
    </row>
    <row r="1214" spans="1:1" x14ac:dyDescent="0.4">
      <c r="A1214" s="15" t="s">
        <v>102</v>
      </c>
    </row>
    <row r="1215" spans="1:1" x14ac:dyDescent="0.4">
      <c r="A1215" s="15">
        <v>68</v>
      </c>
    </row>
    <row r="1216" spans="1:1" x14ac:dyDescent="0.4">
      <c r="A1216" s="15">
        <v>1</v>
      </c>
    </row>
    <row r="1217" spans="1:1" x14ac:dyDescent="0.4">
      <c r="A1217" s="15">
        <v>1</v>
      </c>
    </row>
    <row r="1218" spans="1:1" x14ac:dyDescent="0.4">
      <c r="A1218" s="15" t="s">
        <v>103</v>
      </c>
    </row>
    <row r="1219" spans="1:1" x14ac:dyDescent="0.4">
      <c r="A1219" s="15" t="s">
        <v>104</v>
      </c>
    </row>
    <row r="1220" spans="1:1" x14ac:dyDescent="0.4">
      <c r="A1220" s="15" t="s">
        <v>95</v>
      </c>
    </row>
    <row r="1221" spans="1:1" x14ac:dyDescent="0.4">
      <c r="A1221" s="15">
        <v>0</v>
      </c>
    </row>
    <row r="1222" spans="1:1" x14ac:dyDescent="0.4">
      <c r="A1222" s="15">
        <v>1</v>
      </c>
    </row>
    <row r="1223" spans="1:1" x14ac:dyDescent="0.4">
      <c r="A1223" s="15">
        <v>0</v>
      </c>
    </row>
    <row r="1224" spans="1:1" x14ac:dyDescent="0.4">
      <c r="A1224" s="15">
        <v>0</v>
      </c>
    </row>
    <row r="1225" spans="1:1" x14ac:dyDescent="0.4">
      <c r="A1225" s="15">
        <v>1</v>
      </c>
    </row>
    <row r="1226" spans="1:1" x14ac:dyDescent="0.4">
      <c r="A1226" s="15">
        <v>0</v>
      </c>
    </row>
    <row r="1227" spans="1:1" x14ac:dyDescent="0.4">
      <c r="A1227" s="15">
        <v>0</v>
      </c>
    </row>
    <row r="1228" spans="1:1" x14ac:dyDescent="0.4">
      <c r="A1228" s="15">
        <v>0</v>
      </c>
    </row>
    <row r="1229" spans="1:1" x14ac:dyDescent="0.4">
      <c r="A1229" s="15">
        <v>0</v>
      </c>
    </row>
    <row r="1230" spans="1:1" x14ac:dyDescent="0.4">
      <c r="A1230" s="15">
        <v>0</v>
      </c>
    </row>
    <row r="1231" spans="1:1" x14ac:dyDescent="0.4">
      <c r="A1231" s="15">
        <v>7</v>
      </c>
    </row>
    <row r="1232" spans="1:1" x14ac:dyDescent="0.4">
      <c r="A1232" s="15">
        <v>14</v>
      </c>
    </row>
    <row r="1233" spans="1:1" x14ac:dyDescent="0.4">
      <c r="A1233" s="15" t="s">
        <v>228</v>
      </c>
    </row>
    <row r="1234" spans="1:1" x14ac:dyDescent="0.4">
      <c r="A1234" s="15" t="s">
        <v>110</v>
      </c>
    </row>
    <row r="1235" spans="1:1" x14ac:dyDescent="0.4">
      <c r="A1235" s="15" t="s">
        <v>130</v>
      </c>
    </row>
    <row r="1236" spans="1:1" x14ac:dyDescent="0.4">
      <c r="A1236" s="15">
        <v>0</v>
      </c>
    </row>
    <row r="1237" spans="1:1" x14ac:dyDescent="0.4">
      <c r="A1237" s="15" t="s">
        <v>229</v>
      </c>
    </row>
    <row r="1238" spans="1:1" x14ac:dyDescent="0.4">
      <c r="A1238" s="15">
        <v>46</v>
      </c>
    </row>
    <row r="1239" spans="1:1" x14ac:dyDescent="0.4">
      <c r="A1239" s="15">
        <v>41</v>
      </c>
    </row>
    <row r="1240" spans="1:1" x14ac:dyDescent="0.4">
      <c r="A1240" s="15">
        <v>5</v>
      </c>
    </row>
    <row r="1241" spans="1:1" x14ac:dyDescent="0.4">
      <c r="A1241" s="15">
        <v>5</v>
      </c>
    </row>
    <row r="1242" spans="1:1" x14ac:dyDescent="0.4">
      <c r="A1242" s="15" t="s">
        <v>99</v>
      </c>
    </row>
    <row r="1243" spans="1:1" x14ac:dyDescent="0.4">
      <c r="A1243" s="15">
        <v>2</v>
      </c>
    </row>
    <row r="1244" spans="1:1" x14ac:dyDescent="0.4">
      <c r="A1244" s="15">
        <v>2</v>
      </c>
    </row>
    <row r="1245" spans="1:1" x14ac:dyDescent="0.4">
      <c r="A1245" s="15">
        <v>0</v>
      </c>
    </row>
    <row r="1246" spans="1:1" x14ac:dyDescent="0.4">
      <c r="A1246" s="15">
        <v>0</v>
      </c>
    </row>
    <row r="1247" spans="1:1" x14ac:dyDescent="0.4">
      <c r="A1247" s="15">
        <v>0</v>
      </c>
    </row>
    <row r="1248" spans="1:1" x14ac:dyDescent="0.4">
      <c r="A1248" s="15" t="s">
        <v>121</v>
      </c>
    </row>
    <row r="1249" spans="1:1" x14ac:dyDescent="0.4">
      <c r="A1249" s="15" t="s">
        <v>230</v>
      </c>
    </row>
    <row r="1250" spans="1:1" x14ac:dyDescent="0.4">
      <c r="A1250" s="15" t="s">
        <v>44</v>
      </c>
    </row>
    <row r="1251" spans="1:1" x14ac:dyDescent="0.4">
      <c r="A1251" s="15"/>
    </row>
    <row r="1252" spans="1:1" x14ac:dyDescent="0.4">
      <c r="A1252" s="15" t="s">
        <v>0</v>
      </c>
    </row>
    <row r="1253" spans="1:1" x14ac:dyDescent="0.4">
      <c r="A1253" s="15" t="s">
        <v>231</v>
      </c>
    </row>
    <row r="1254" spans="1:1" x14ac:dyDescent="0.4">
      <c r="A1254" s="15">
        <v>51</v>
      </c>
    </row>
    <row r="1255" spans="1:1" x14ac:dyDescent="0.4">
      <c r="A1255" s="15">
        <v>1</v>
      </c>
    </row>
    <row r="1256" spans="1:1" x14ac:dyDescent="0.4">
      <c r="A1256" s="15">
        <v>37</v>
      </c>
    </row>
    <row r="1257" spans="1:1" x14ac:dyDescent="0.4">
      <c r="A1257" s="15">
        <v>20</v>
      </c>
    </row>
    <row r="1258" spans="1:1" x14ac:dyDescent="0.4">
      <c r="A1258" s="15">
        <v>0</v>
      </c>
    </row>
    <row r="1259" spans="1:1" x14ac:dyDescent="0.4">
      <c r="A1259" s="15" t="s">
        <v>232</v>
      </c>
    </row>
    <row r="1260" spans="1:1" x14ac:dyDescent="0.4">
      <c r="A1260" s="15">
        <v>7</v>
      </c>
    </row>
    <row r="1261" spans="1:1" x14ac:dyDescent="0.4">
      <c r="A1261" s="15">
        <v>31</v>
      </c>
    </row>
    <row r="1262" spans="1:1" x14ac:dyDescent="0.4">
      <c r="A1262" s="15" t="s">
        <v>102</v>
      </c>
    </row>
    <row r="1263" spans="1:1" x14ac:dyDescent="0.4">
      <c r="A1263" s="15">
        <v>68</v>
      </c>
    </row>
    <row r="1264" spans="1:1" x14ac:dyDescent="0.4">
      <c r="A1264" s="15">
        <v>1</v>
      </c>
    </row>
    <row r="1265" spans="1:1" x14ac:dyDescent="0.4">
      <c r="A1265" s="15">
        <v>1</v>
      </c>
    </row>
    <row r="1266" spans="1:1" x14ac:dyDescent="0.4">
      <c r="A1266" s="15" t="s">
        <v>103</v>
      </c>
    </row>
    <row r="1267" spans="1:1" x14ac:dyDescent="0.4">
      <c r="A1267" s="15" t="s">
        <v>104</v>
      </c>
    </row>
    <row r="1268" spans="1:1" x14ac:dyDescent="0.4">
      <c r="A1268" s="15" t="s">
        <v>95</v>
      </c>
    </row>
    <row r="1269" spans="1:1" x14ac:dyDescent="0.4">
      <c r="A1269" s="15">
        <v>0</v>
      </c>
    </row>
    <row r="1270" spans="1:1" x14ac:dyDescent="0.4">
      <c r="A1270" s="15">
        <v>1</v>
      </c>
    </row>
    <row r="1271" spans="1:1" x14ac:dyDescent="0.4">
      <c r="A1271" s="15">
        <v>0</v>
      </c>
    </row>
    <row r="1272" spans="1:1" x14ac:dyDescent="0.4">
      <c r="A1272" s="15">
        <v>0</v>
      </c>
    </row>
    <row r="1273" spans="1:1" x14ac:dyDescent="0.4">
      <c r="A1273" s="15">
        <v>1</v>
      </c>
    </row>
    <row r="1274" spans="1:1" x14ac:dyDescent="0.4">
      <c r="A1274" s="15">
        <v>0</v>
      </c>
    </row>
    <row r="1275" spans="1:1" x14ac:dyDescent="0.4">
      <c r="A1275" s="15">
        <v>0</v>
      </c>
    </row>
    <row r="1276" spans="1:1" x14ac:dyDescent="0.4">
      <c r="A1276" s="15">
        <v>0</v>
      </c>
    </row>
    <row r="1277" spans="1:1" x14ac:dyDescent="0.4">
      <c r="A1277" s="15">
        <v>0</v>
      </c>
    </row>
    <row r="1278" spans="1:1" x14ac:dyDescent="0.4">
      <c r="A1278" s="15">
        <v>0</v>
      </c>
    </row>
    <row r="1279" spans="1:1" x14ac:dyDescent="0.4">
      <c r="A1279" s="15">
        <v>7</v>
      </c>
    </row>
    <row r="1280" spans="1:1" x14ac:dyDescent="0.4">
      <c r="A1280" s="15">
        <v>14</v>
      </c>
    </row>
    <row r="1281" spans="1:1" x14ac:dyDescent="0.4">
      <c r="A1281" s="15" t="s">
        <v>228</v>
      </c>
    </row>
    <row r="1282" spans="1:1" x14ac:dyDescent="0.4">
      <c r="A1282" s="15" t="s">
        <v>110</v>
      </c>
    </row>
    <row r="1283" spans="1:1" x14ac:dyDescent="0.4">
      <c r="A1283" s="15" t="s">
        <v>130</v>
      </c>
    </row>
    <row r="1284" spans="1:1" x14ac:dyDescent="0.4">
      <c r="A1284" s="15">
        <v>0</v>
      </c>
    </row>
    <row r="1285" spans="1:1" x14ac:dyDescent="0.4">
      <c r="A1285" s="15" t="s">
        <v>229</v>
      </c>
    </row>
    <row r="1286" spans="1:1" x14ac:dyDescent="0.4">
      <c r="A1286" s="15">
        <v>46</v>
      </c>
    </row>
    <row r="1287" spans="1:1" x14ac:dyDescent="0.4">
      <c r="A1287" s="15">
        <v>41</v>
      </c>
    </row>
    <row r="1288" spans="1:1" x14ac:dyDescent="0.4">
      <c r="A1288" s="15">
        <v>5</v>
      </c>
    </row>
    <row r="1289" spans="1:1" x14ac:dyDescent="0.4">
      <c r="A1289" s="15">
        <v>5</v>
      </c>
    </row>
    <row r="1290" spans="1:1" x14ac:dyDescent="0.4">
      <c r="A1290" s="15" t="s">
        <v>99</v>
      </c>
    </row>
    <row r="1291" spans="1:1" x14ac:dyDescent="0.4">
      <c r="A1291" s="15">
        <v>2</v>
      </c>
    </row>
    <row r="1292" spans="1:1" x14ac:dyDescent="0.4">
      <c r="A1292" s="15">
        <v>2</v>
      </c>
    </row>
    <row r="1293" spans="1:1" x14ac:dyDescent="0.4">
      <c r="A1293" s="15">
        <v>0</v>
      </c>
    </row>
    <row r="1294" spans="1:1" x14ac:dyDescent="0.4">
      <c r="A1294" s="15">
        <v>0</v>
      </c>
    </row>
    <row r="1295" spans="1:1" x14ac:dyDescent="0.4">
      <c r="A1295" s="15">
        <v>0</v>
      </c>
    </row>
    <row r="1296" spans="1:1" x14ac:dyDescent="0.4">
      <c r="A1296" s="15" t="s">
        <v>121</v>
      </c>
    </row>
    <row r="1297" spans="1:1" x14ac:dyDescent="0.4">
      <c r="A1297" s="15" t="s">
        <v>233</v>
      </c>
    </row>
    <row r="1298" spans="1:1" x14ac:dyDescent="0.4">
      <c r="A1298" s="15" t="s">
        <v>44</v>
      </c>
    </row>
    <row r="1299" spans="1:1" x14ac:dyDescent="0.4">
      <c r="A1299" s="15"/>
    </row>
    <row r="1300" spans="1:1" x14ac:dyDescent="0.4">
      <c r="A1300" s="15" t="s">
        <v>0</v>
      </c>
    </row>
    <row r="1301" spans="1:1" x14ac:dyDescent="0.4">
      <c r="A1301" s="15" t="s">
        <v>234</v>
      </c>
    </row>
    <row r="1302" spans="1:1" x14ac:dyDescent="0.4">
      <c r="A1302" s="15">
        <v>51</v>
      </c>
    </row>
    <row r="1303" spans="1:1" x14ac:dyDescent="0.4">
      <c r="A1303" s="15">
        <v>1</v>
      </c>
    </row>
    <row r="1304" spans="1:1" x14ac:dyDescent="0.4">
      <c r="A1304" s="15">
        <v>31</v>
      </c>
    </row>
    <row r="1305" spans="1:1" x14ac:dyDescent="0.4">
      <c r="A1305" s="15">
        <v>20</v>
      </c>
    </row>
    <row r="1306" spans="1:1" x14ac:dyDescent="0.4">
      <c r="A1306" s="15">
        <v>0</v>
      </c>
    </row>
    <row r="1307" spans="1:1" x14ac:dyDescent="0.4">
      <c r="A1307" s="15" t="s">
        <v>235</v>
      </c>
    </row>
    <row r="1308" spans="1:1" x14ac:dyDescent="0.4">
      <c r="A1308" s="15">
        <v>20</v>
      </c>
    </row>
    <row r="1309" spans="1:1" x14ac:dyDescent="0.4">
      <c r="A1309" s="15" t="s">
        <v>236</v>
      </c>
    </row>
    <row r="1310" spans="1:1" x14ac:dyDescent="0.4">
      <c r="A1310" s="15" t="s">
        <v>102</v>
      </c>
    </row>
    <row r="1311" spans="1:1" x14ac:dyDescent="0.4">
      <c r="A1311" s="15">
        <v>68</v>
      </c>
    </row>
    <row r="1312" spans="1:1" x14ac:dyDescent="0.4">
      <c r="A1312" s="15">
        <v>2</v>
      </c>
    </row>
    <row r="1313" spans="1:1" x14ac:dyDescent="0.4">
      <c r="A1313" s="15">
        <v>1</v>
      </c>
    </row>
    <row r="1314" spans="1:1" x14ac:dyDescent="0.4">
      <c r="A1314" s="15" t="s">
        <v>150</v>
      </c>
    </row>
    <row r="1315" spans="1:1" x14ac:dyDescent="0.4">
      <c r="A1315" s="15" t="s">
        <v>150</v>
      </c>
    </row>
    <row r="1316" spans="1:1" x14ac:dyDescent="0.4">
      <c r="A1316" s="15" t="s">
        <v>95</v>
      </c>
    </row>
    <row r="1317" spans="1:1" x14ac:dyDescent="0.4">
      <c r="A1317" s="15">
        <v>0</v>
      </c>
    </row>
    <row r="1318" spans="1:1" x14ac:dyDescent="0.4">
      <c r="A1318" s="15">
        <v>4</v>
      </c>
    </row>
    <row r="1319" spans="1:1" x14ac:dyDescent="0.4">
      <c r="A1319" s="15">
        <v>0</v>
      </c>
    </row>
    <row r="1320" spans="1:1" x14ac:dyDescent="0.4">
      <c r="A1320" s="15">
        <v>0</v>
      </c>
    </row>
    <row r="1321" spans="1:1" x14ac:dyDescent="0.4">
      <c r="A1321" s="15">
        <v>64</v>
      </c>
    </row>
    <row r="1322" spans="1:1" x14ac:dyDescent="0.4">
      <c r="A1322" s="15">
        <v>0</v>
      </c>
    </row>
    <row r="1323" spans="1:1" x14ac:dyDescent="0.4">
      <c r="A1323" s="15">
        <v>16</v>
      </c>
    </row>
    <row r="1324" spans="1:1" x14ac:dyDescent="0.4">
      <c r="A1324" s="15">
        <v>80</v>
      </c>
    </row>
    <row r="1325" spans="1:1" x14ac:dyDescent="0.4">
      <c r="A1325" s="15">
        <v>0</v>
      </c>
    </row>
    <row r="1326" spans="1:1" x14ac:dyDescent="0.4">
      <c r="A1326" s="15" t="s">
        <v>119</v>
      </c>
    </row>
    <row r="1327" spans="1:1" x14ac:dyDescent="0.4">
      <c r="A1327" s="15">
        <v>7</v>
      </c>
    </row>
    <row r="1328" spans="1:1" x14ac:dyDescent="0.4">
      <c r="A1328" s="15" t="s">
        <v>98</v>
      </c>
    </row>
    <row r="1329" spans="1:1" x14ac:dyDescent="0.4">
      <c r="A1329" s="15">
        <v>70</v>
      </c>
    </row>
    <row r="1330" spans="1:1" x14ac:dyDescent="0.4">
      <c r="A1330" s="15">
        <v>45</v>
      </c>
    </row>
    <row r="1331" spans="1:1" x14ac:dyDescent="0.4">
      <c r="A1331" s="15" t="s">
        <v>130</v>
      </c>
    </row>
    <row r="1332" spans="1:1" x14ac:dyDescent="0.4">
      <c r="A1332" s="15">
        <v>0</v>
      </c>
    </row>
    <row r="1333" spans="1:1" x14ac:dyDescent="0.4">
      <c r="A1333" s="15">
        <v>79</v>
      </c>
    </row>
    <row r="1334" spans="1:1" x14ac:dyDescent="0.4">
      <c r="A1334" s="15">
        <v>79</v>
      </c>
    </row>
    <row r="1335" spans="1:1" x14ac:dyDescent="0.4">
      <c r="A1335" s="15">
        <v>73</v>
      </c>
    </row>
    <row r="1336" spans="1:1" x14ac:dyDescent="0.4">
      <c r="A1336" s="15" t="s">
        <v>237</v>
      </c>
    </row>
    <row r="1337" spans="1:1" x14ac:dyDescent="0.4">
      <c r="A1337" s="15" t="s">
        <v>237</v>
      </c>
    </row>
    <row r="1338" spans="1:1" x14ac:dyDescent="0.4">
      <c r="A1338" s="15">
        <v>42</v>
      </c>
    </row>
    <row r="1339" spans="1:1" x14ac:dyDescent="0.4">
      <c r="A1339" s="15">
        <v>1</v>
      </c>
    </row>
    <row r="1340" spans="1:1" x14ac:dyDescent="0.4">
      <c r="A1340" s="15">
        <v>1</v>
      </c>
    </row>
    <row r="1341" spans="1:1" x14ac:dyDescent="0.4">
      <c r="A1341" s="15">
        <v>0</v>
      </c>
    </row>
    <row r="1342" spans="1:1" x14ac:dyDescent="0.4">
      <c r="A1342" s="15">
        <v>0</v>
      </c>
    </row>
    <row r="1343" spans="1:1" x14ac:dyDescent="0.4">
      <c r="A1343" s="15">
        <v>0</v>
      </c>
    </row>
    <row r="1344" spans="1:1" x14ac:dyDescent="0.4">
      <c r="A1344" s="15" t="s">
        <v>169</v>
      </c>
    </row>
    <row r="1345" spans="1:1" x14ac:dyDescent="0.4">
      <c r="A1345" s="15" t="s">
        <v>238</v>
      </c>
    </row>
    <row r="1346" spans="1:1" x14ac:dyDescent="0.4">
      <c r="A1346" s="15" t="s">
        <v>44</v>
      </c>
    </row>
    <row r="1347" spans="1:1" x14ac:dyDescent="0.4">
      <c r="A1347" s="15"/>
    </row>
    <row r="1348" spans="1:1" x14ac:dyDescent="0.4">
      <c r="A1348" s="15" t="s">
        <v>0</v>
      </c>
    </row>
    <row r="1349" spans="1:1" x14ac:dyDescent="0.4">
      <c r="A1349" s="16">
        <v>30</v>
      </c>
    </row>
    <row r="1350" spans="1:1" x14ac:dyDescent="0.4">
      <c r="A1350" s="15">
        <v>51</v>
      </c>
    </row>
    <row r="1351" spans="1:1" x14ac:dyDescent="0.4">
      <c r="A1351" s="15">
        <v>1</v>
      </c>
    </row>
    <row r="1352" spans="1:1" x14ac:dyDescent="0.4">
      <c r="A1352" s="15">
        <v>32</v>
      </c>
    </row>
    <row r="1353" spans="1:1" x14ac:dyDescent="0.4">
      <c r="A1353" s="15">
        <v>20</v>
      </c>
    </row>
    <row r="1354" spans="1:1" x14ac:dyDescent="0.4">
      <c r="A1354" s="15">
        <v>0</v>
      </c>
    </row>
    <row r="1355" spans="1:1" x14ac:dyDescent="0.4">
      <c r="A1355" s="15" t="s">
        <v>239</v>
      </c>
    </row>
    <row r="1356" spans="1:1" x14ac:dyDescent="0.4">
      <c r="A1356" s="15">
        <v>20</v>
      </c>
    </row>
    <row r="1357" spans="1:1" x14ac:dyDescent="0.4">
      <c r="A1357" s="15" t="s">
        <v>106</v>
      </c>
    </row>
    <row r="1358" spans="1:1" x14ac:dyDescent="0.4">
      <c r="A1358" s="15" t="s">
        <v>102</v>
      </c>
    </row>
    <row r="1359" spans="1:1" x14ac:dyDescent="0.4">
      <c r="A1359" s="15">
        <v>68</v>
      </c>
    </row>
    <row r="1360" spans="1:1" x14ac:dyDescent="0.4">
      <c r="A1360" s="15">
        <v>2</v>
      </c>
    </row>
    <row r="1361" spans="1:1" x14ac:dyDescent="0.4">
      <c r="A1361" s="15">
        <v>1</v>
      </c>
    </row>
    <row r="1362" spans="1:1" x14ac:dyDescent="0.4">
      <c r="A1362" s="15" t="s">
        <v>150</v>
      </c>
    </row>
    <row r="1363" spans="1:1" x14ac:dyDescent="0.4">
      <c r="A1363" s="15" t="s">
        <v>150</v>
      </c>
    </row>
    <row r="1364" spans="1:1" x14ac:dyDescent="0.4">
      <c r="A1364" s="15" t="s">
        <v>95</v>
      </c>
    </row>
    <row r="1365" spans="1:1" x14ac:dyDescent="0.4">
      <c r="A1365" s="15">
        <v>0</v>
      </c>
    </row>
    <row r="1366" spans="1:1" x14ac:dyDescent="0.4">
      <c r="A1366" s="15">
        <v>4</v>
      </c>
    </row>
    <row r="1367" spans="1:1" x14ac:dyDescent="0.4">
      <c r="A1367" s="15">
        <v>0</v>
      </c>
    </row>
    <row r="1368" spans="1:1" x14ac:dyDescent="0.4">
      <c r="A1368" s="15">
        <v>0</v>
      </c>
    </row>
    <row r="1369" spans="1:1" x14ac:dyDescent="0.4">
      <c r="A1369" s="15">
        <v>64</v>
      </c>
    </row>
    <row r="1370" spans="1:1" x14ac:dyDescent="0.4">
      <c r="A1370" s="15">
        <v>0</v>
      </c>
    </row>
    <row r="1371" spans="1:1" x14ac:dyDescent="0.4">
      <c r="A1371" s="15" t="s">
        <v>240</v>
      </c>
    </row>
    <row r="1372" spans="1:1" x14ac:dyDescent="0.4">
      <c r="A1372" s="15" t="s">
        <v>152</v>
      </c>
    </row>
    <row r="1373" spans="1:1" x14ac:dyDescent="0.4">
      <c r="A1373" s="15">
        <v>0</v>
      </c>
    </row>
    <row r="1374" spans="1:1" x14ac:dyDescent="0.4">
      <c r="A1374" s="15" t="s">
        <v>119</v>
      </c>
    </row>
    <row r="1375" spans="1:1" x14ac:dyDescent="0.4">
      <c r="A1375" s="15">
        <v>7</v>
      </c>
    </row>
    <row r="1376" spans="1:1" x14ac:dyDescent="0.4">
      <c r="A1376" s="15" t="s">
        <v>98</v>
      </c>
    </row>
    <row r="1377" spans="1:1" x14ac:dyDescent="0.4">
      <c r="A1377" s="15" t="s">
        <v>241</v>
      </c>
    </row>
    <row r="1378" spans="1:1" x14ac:dyDescent="0.4">
      <c r="A1378" s="15">
        <v>58</v>
      </c>
    </row>
    <row r="1379" spans="1:1" x14ac:dyDescent="0.4">
      <c r="A1379" s="15" t="s">
        <v>130</v>
      </c>
    </row>
    <row r="1380" spans="1:1" x14ac:dyDescent="0.4">
      <c r="A1380" s="15">
        <v>0</v>
      </c>
    </row>
    <row r="1381" spans="1:1" x14ac:dyDescent="0.4">
      <c r="A1381" s="15">
        <v>63</v>
      </c>
    </row>
    <row r="1382" spans="1:1" x14ac:dyDescent="0.4">
      <c r="A1382" s="15">
        <v>63</v>
      </c>
    </row>
    <row r="1383" spans="1:1" x14ac:dyDescent="0.4">
      <c r="A1383" s="15" t="s">
        <v>242</v>
      </c>
    </row>
    <row r="1384" spans="1:1" x14ac:dyDescent="0.4">
      <c r="A1384" s="15">
        <v>51</v>
      </c>
    </row>
    <row r="1385" spans="1:1" x14ac:dyDescent="0.4">
      <c r="A1385" s="15">
        <v>51</v>
      </c>
    </row>
    <row r="1386" spans="1:1" x14ac:dyDescent="0.4">
      <c r="A1386" s="15">
        <v>55</v>
      </c>
    </row>
    <row r="1387" spans="1:1" x14ac:dyDescent="0.4">
      <c r="A1387" s="15">
        <v>1</v>
      </c>
    </row>
    <row r="1388" spans="1:1" x14ac:dyDescent="0.4">
      <c r="A1388" s="15">
        <v>1</v>
      </c>
    </row>
    <row r="1389" spans="1:1" x14ac:dyDescent="0.4">
      <c r="A1389" s="15">
        <v>0</v>
      </c>
    </row>
    <row r="1390" spans="1:1" x14ac:dyDescent="0.4">
      <c r="A1390" s="15">
        <v>0</v>
      </c>
    </row>
    <row r="1391" spans="1:1" x14ac:dyDescent="0.4">
      <c r="A1391" s="15">
        <v>0</v>
      </c>
    </row>
    <row r="1392" spans="1:1" x14ac:dyDescent="0.4">
      <c r="A1392" s="15" t="s">
        <v>224</v>
      </c>
    </row>
    <row r="1393" spans="1:1" x14ac:dyDescent="0.4">
      <c r="A1393" s="15" t="s">
        <v>243</v>
      </c>
    </row>
    <row r="1394" spans="1:1" x14ac:dyDescent="0.4">
      <c r="A1394" s="15" t="s">
        <v>44</v>
      </c>
    </row>
    <row r="1395" spans="1:1" x14ac:dyDescent="0.4">
      <c r="A1395" s="15"/>
    </row>
    <row r="1396" spans="1:1" x14ac:dyDescent="0.4">
      <c r="A1396" s="15"/>
    </row>
    <row r="1397" spans="1:1" x14ac:dyDescent="0.4">
      <c r="A1397" s="15" t="s">
        <v>0</v>
      </c>
    </row>
    <row r="1398" spans="1:1" x14ac:dyDescent="0.4">
      <c r="A1398" s="15" t="s">
        <v>244</v>
      </c>
    </row>
    <row r="1399" spans="1:1" x14ac:dyDescent="0.4">
      <c r="A1399" s="15">
        <v>51</v>
      </c>
    </row>
    <row r="1400" spans="1:1" x14ac:dyDescent="0.4">
      <c r="A1400" s="15">
        <v>1</v>
      </c>
    </row>
    <row r="1401" spans="1:1" x14ac:dyDescent="0.4">
      <c r="A1401" s="15" t="s">
        <v>245</v>
      </c>
    </row>
    <row r="1402" spans="1:1" x14ac:dyDescent="0.4">
      <c r="A1402" s="15">
        <v>20</v>
      </c>
    </row>
    <row r="1403" spans="1:1" x14ac:dyDescent="0.4">
      <c r="A1403" s="15">
        <v>0</v>
      </c>
    </row>
    <row r="1404" spans="1:1" x14ac:dyDescent="0.4">
      <c r="A1404" s="15" t="s">
        <v>246</v>
      </c>
    </row>
    <row r="1405" spans="1:1" x14ac:dyDescent="0.4">
      <c r="A1405" s="15">
        <v>7</v>
      </c>
    </row>
    <row r="1406" spans="1:1" x14ac:dyDescent="0.4">
      <c r="A1406" s="15">
        <v>50</v>
      </c>
    </row>
    <row r="1407" spans="1:1" x14ac:dyDescent="0.4">
      <c r="A1407" s="15" t="s">
        <v>94</v>
      </c>
    </row>
    <row r="1408" spans="1:1" x14ac:dyDescent="0.4">
      <c r="A1408" s="15">
        <v>68</v>
      </c>
    </row>
    <row r="1409" spans="1:1" x14ac:dyDescent="0.4">
      <c r="A1409" s="15">
        <v>1</v>
      </c>
    </row>
    <row r="1410" spans="1:1" x14ac:dyDescent="0.4">
      <c r="A1410" s="15">
        <v>1</v>
      </c>
    </row>
    <row r="1411" spans="1:1" x14ac:dyDescent="0.4">
      <c r="A1411" s="15" t="s">
        <v>247</v>
      </c>
    </row>
    <row r="1412" spans="1:1" x14ac:dyDescent="0.4">
      <c r="A1412" s="15" t="s">
        <v>248</v>
      </c>
    </row>
    <row r="1413" spans="1:1" x14ac:dyDescent="0.4">
      <c r="A1413" s="15" t="s">
        <v>95</v>
      </c>
    </row>
    <row r="1414" spans="1:1" x14ac:dyDescent="0.4">
      <c r="A1414" s="15">
        <v>80</v>
      </c>
    </row>
    <row r="1415" spans="1:1" x14ac:dyDescent="0.4">
      <c r="A1415" s="15">
        <v>1</v>
      </c>
    </row>
    <row r="1416" spans="1:1" x14ac:dyDescent="0.4">
      <c r="A1416" s="15">
        <v>0</v>
      </c>
    </row>
    <row r="1417" spans="1:1" x14ac:dyDescent="0.4">
      <c r="A1417" s="15">
        <v>0</v>
      </c>
    </row>
    <row r="1418" spans="1:1" x14ac:dyDescent="0.4">
      <c r="A1418" s="15">
        <v>1</v>
      </c>
    </row>
    <row r="1419" spans="1:1" x14ac:dyDescent="0.4">
      <c r="A1419" s="15">
        <v>0</v>
      </c>
    </row>
    <row r="1420" spans="1:1" x14ac:dyDescent="0.4">
      <c r="A1420" s="15">
        <v>0</v>
      </c>
    </row>
    <row r="1421" spans="1:1" x14ac:dyDescent="0.4">
      <c r="A1421" s="15">
        <v>0</v>
      </c>
    </row>
    <row r="1422" spans="1:1" x14ac:dyDescent="0.4">
      <c r="A1422" s="15">
        <v>0</v>
      </c>
    </row>
    <row r="1423" spans="1:1" x14ac:dyDescent="0.4">
      <c r="A1423" s="15">
        <v>0</v>
      </c>
    </row>
    <row r="1424" spans="1:1" x14ac:dyDescent="0.4">
      <c r="A1424" s="15">
        <v>7</v>
      </c>
    </row>
    <row r="1425" spans="1:1" x14ac:dyDescent="0.4">
      <c r="A1425" s="15" t="s">
        <v>112</v>
      </c>
    </row>
    <row r="1426" spans="1:1" x14ac:dyDescent="0.4">
      <c r="A1426" s="15" t="s">
        <v>113</v>
      </c>
    </row>
    <row r="1427" spans="1:1" x14ac:dyDescent="0.4">
      <c r="A1427" s="15" t="s">
        <v>96</v>
      </c>
    </row>
    <row r="1428" spans="1:1" x14ac:dyDescent="0.4">
      <c r="A1428" s="15" t="s">
        <v>94</v>
      </c>
    </row>
    <row r="1429" spans="1:1" x14ac:dyDescent="0.4">
      <c r="A1429" s="15">
        <v>80</v>
      </c>
    </row>
    <row r="1430" spans="1:1" x14ac:dyDescent="0.4">
      <c r="A1430" s="15">
        <v>50</v>
      </c>
    </row>
    <row r="1431" spans="1:1" x14ac:dyDescent="0.4">
      <c r="A1431" s="15" t="s">
        <v>229</v>
      </c>
    </row>
    <row r="1432" spans="1:1" x14ac:dyDescent="0.4">
      <c r="A1432" s="15">
        <v>46</v>
      </c>
    </row>
    <row r="1433" spans="1:1" x14ac:dyDescent="0.4">
      <c r="A1433" s="15">
        <v>0</v>
      </c>
    </row>
    <row r="1434" spans="1:1" x14ac:dyDescent="0.4">
      <c r="A1434" s="15">
        <v>0</v>
      </c>
    </row>
    <row r="1435" spans="1:1" x14ac:dyDescent="0.4">
      <c r="A1435" s="15">
        <v>0</v>
      </c>
    </row>
    <row r="1436" spans="1:1" x14ac:dyDescent="0.4">
      <c r="A1436" s="15">
        <v>2</v>
      </c>
    </row>
    <row r="1437" spans="1:1" x14ac:dyDescent="0.4">
      <c r="A1437" s="15">
        <v>2</v>
      </c>
    </row>
    <row r="1438" spans="1:1" x14ac:dyDescent="0.4">
      <c r="A1438" s="15">
        <v>0</v>
      </c>
    </row>
    <row r="1439" spans="1:1" x14ac:dyDescent="0.4">
      <c r="A1439" s="15">
        <v>0</v>
      </c>
    </row>
    <row r="1440" spans="1:1" x14ac:dyDescent="0.4">
      <c r="A1440" s="15">
        <v>0</v>
      </c>
    </row>
    <row r="1441" spans="1:1" x14ac:dyDescent="0.4">
      <c r="A1441" s="15" t="s">
        <v>249</v>
      </c>
    </row>
    <row r="1442" spans="1:1" x14ac:dyDescent="0.4">
      <c r="A1442" s="15" t="s">
        <v>250</v>
      </c>
    </row>
    <row r="1443" spans="1:1" x14ac:dyDescent="0.4">
      <c r="A1443" s="15" t="s">
        <v>44</v>
      </c>
    </row>
    <row r="1444" spans="1:1" x14ac:dyDescent="0.4">
      <c r="A1444" s="15"/>
    </row>
    <row r="1445" spans="1:1" x14ac:dyDescent="0.4">
      <c r="A1445" s="15"/>
    </row>
    <row r="1446" spans="1:1" x14ac:dyDescent="0.4">
      <c r="A1446" s="15" t="s">
        <v>0</v>
      </c>
    </row>
    <row r="1447" spans="1:1" x14ac:dyDescent="0.4">
      <c r="A1447" s="15" t="s">
        <v>251</v>
      </c>
    </row>
    <row r="1448" spans="1:1" x14ac:dyDescent="0.4">
      <c r="A1448" s="15">
        <v>51</v>
      </c>
    </row>
    <row r="1449" spans="1:1" x14ac:dyDescent="0.4">
      <c r="A1449" s="15">
        <v>1</v>
      </c>
    </row>
    <row r="1450" spans="1:1" x14ac:dyDescent="0.4">
      <c r="A1450" s="15">
        <v>38</v>
      </c>
    </row>
    <row r="1451" spans="1:1" x14ac:dyDescent="0.4">
      <c r="A1451" s="15">
        <v>20</v>
      </c>
    </row>
    <row r="1452" spans="1:1" x14ac:dyDescent="0.4">
      <c r="A1452" s="15">
        <v>0</v>
      </c>
    </row>
    <row r="1453" spans="1:1" x14ac:dyDescent="0.4">
      <c r="A1453" s="15" t="s">
        <v>139</v>
      </c>
    </row>
    <row r="1454" spans="1:1" x14ac:dyDescent="0.4">
      <c r="A1454" s="15">
        <v>17</v>
      </c>
    </row>
    <row r="1455" spans="1:1" x14ac:dyDescent="0.4">
      <c r="A1455" s="15">
        <v>1</v>
      </c>
    </row>
    <row r="1456" spans="1:1" x14ac:dyDescent="0.4">
      <c r="A1456" s="15" t="s">
        <v>102</v>
      </c>
    </row>
    <row r="1457" spans="1:1" x14ac:dyDescent="0.4">
      <c r="A1457" s="15">
        <v>68</v>
      </c>
    </row>
    <row r="1458" spans="1:1" x14ac:dyDescent="0.4">
      <c r="A1458" s="15">
        <v>5</v>
      </c>
    </row>
    <row r="1459" spans="1:1" x14ac:dyDescent="0.4">
      <c r="A1459" s="15" t="s">
        <v>171</v>
      </c>
    </row>
    <row r="1460" spans="1:1" x14ac:dyDescent="0.4">
      <c r="A1460" s="15" t="s">
        <v>252</v>
      </c>
    </row>
    <row r="1461" spans="1:1" x14ac:dyDescent="0.4">
      <c r="A1461" s="15" t="s">
        <v>252</v>
      </c>
    </row>
    <row r="1462" spans="1:1" x14ac:dyDescent="0.4">
      <c r="A1462" s="15" t="s">
        <v>253</v>
      </c>
    </row>
    <row r="1463" spans="1:1" x14ac:dyDescent="0.4">
      <c r="A1463" s="15" t="s">
        <v>152</v>
      </c>
    </row>
    <row r="1464" spans="1:1" x14ac:dyDescent="0.4">
      <c r="A1464" s="15">
        <v>0</v>
      </c>
    </row>
    <row r="1465" spans="1:1" x14ac:dyDescent="0.4">
      <c r="A1465" s="15">
        <v>0</v>
      </c>
    </row>
    <row r="1466" spans="1:1" x14ac:dyDescent="0.4">
      <c r="A1466" s="15">
        <v>0</v>
      </c>
    </row>
    <row r="1467" spans="1:1" x14ac:dyDescent="0.4">
      <c r="A1467" s="15">
        <v>0</v>
      </c>
    </row>
    <row r="1468" spans="1:1" x14ac:dyDescent="0.4">
      <c r="A1468" s="15">
        <v>0</v>
      </c>
    </row>
    <row r="1469" spans="1:1" x14ac:dyDescent="0.4">
      <c r="A1469" s="15">
        <v>0</v>
      </c>
    </row>
    <row r="1470" spans="1:1" x14ac:dyDescent="0.4">
      <c r="A1470" s="15">
        <v>0</v>
      </c>
    </row>
    <row r="1471" spans="1:1" x14ac:dyDescent="0.4">
      <c r="A1471" s="15">
        <v>0</v>
      </c>
    </row>
    <row r="1472" spans="1:1" x14ac:dyDescent="0.4">
      <c r="A1472" s="15">
        <v>0</v>
      </c>
    </row>
    <row r="1473" spans="1:1" x14ac:dyDescent="0.4">
      <c r="A1473" s="15">
        <v>0</v>
      </c>
    </row>
    <row r="1474" spans="1:1" x14ac:dyDescent="0.4">
      <c r="A1474" s="15">
        <v>0</v>
      </c>
    </row>
    <row r="1475" spans="1:1" x14ac:dyDescent="0.4">
      <c r="A1475" s="15">
        <v>0</v>
      </c>
    </row>
    <row r="1476" spans="1:1" x14ac:dyDescent="0.4">
      <c r="A1476" s="15">
        <v>0</v>
      </c>
    </row>
    <row r="1477" spans="1:1" x14ac:dyDescent="0.4">
      <c r="A1477" s="15">
        <v>0</v>
      </c>
    </row>
    <row r="1478" spans="1:1" x14ac:dyDescent="0.4">
      <c r="A1478" s="15">
        <v>0</v>
      </c>
    </row>
    <row r="1479" spans="1:1" x14ac:dyDescent="0.4">
      <c r="A1479" s="15">
        <v>0</v>
      </c>
    </row>
    <row r="1480" spans="1:1" x14ac:dyDescent="0.4">
      <c r="A1480" s="15">
        <v>0</v>
      </c>
    </row>
    <row r="1481" spans="1:1" x14ac:dyDescent="0.4">
      <c r="A1481" s="15">
        <v>0</v>
      </c>
    </row>
    <row r="1482" spans="1:1" x14ac:dyDescent="0.4">
      <c r="A1482" s="15">
        <v>0</v>
      </c>
    </row>
    <row r="1483" spans="1:1" x14ac:dyDescent="0.4">
      <c r="A1483" s="15">
        <v>0</v>
      </c>
    </row>
    <row r="1484" spans="1:1" x14ac:dyDescent="0.4">
      <c r="A1484" s="15">
        <v>0</v>
      </c>
    </row>
    <row r="1485" spans="1:1" x14ac:dyDescent="0.4">
      <c r="A1485" s="15">
        <v>2</v>
      </c>
    </row>
    <row r="1486" spans="1:1" x14ac:dyDescent="0.4">
      <c r="A1486" s="15">
        <v>2</v>
      </c>
    </row>
    <row r="1487" spans="1:1" x14ac:dyDescent="0.4">
      <c r="A1487" s="15">
        <v>0</v>
      </c>
    </row>
    <row r="1488" spans="1:1" x14ac:dyDescent="0.4">
      <c r="A1488" s="15">
        <v>0</v>
      </c>
    </row>
    <row r="1489" spans="1:1" x14ac:dyDescent="0.4">
      <c r="A1489" s="15">
        <v>0</v>
      </c>
    </row>
    <row r="1490" spans="1:1" x14ac:dyDescent="0.4">
      <c r="A1490" s="15" t="s">
        <v>131</v>
      </c>
    </row>
    <row r="1491" spans="1:1" x14ac:dyDescent="0.4">
      <c r="A1491" s="15" t="s">
        <v>254</v>
      </c>
    </row>
    <row r="1492" spans="1:1" x14ac:dyDescent="0.4">
      <c r="A1492" s="15" t="s">
        <v>44</v>
      </c>
    </row>
    <row r="1493" spans="1:1" x14ac:dyDescent="0.4">
      <c r="A1493" s="15"/>
    </row>
    <row r="1494" spans="1:1" x14ac:dyDescent="0.4">
      <c r="A1494" s="15" t="s">
        <v>0</v>
      </c>
    </row>
    <row r="1495" spans="1:1" x14ac:dyDescent="0.4">
      <c r="A1495" s="15">
        <v>203</v>
      </c>
    </row>
    <row r="1496" spans="1:1" x14ac:dyDescent="0.4">
      <c r="A1496" s="15">
        <v>51</v>
      </c>
    </row>
    <row r="1497" spans="1:1" x14ac:dyDescent="0.4">
      <c r="A1497" s="15">
        <v>11</v>
      </c>
    </row>
    <row r="1498" spans="1:1" x14ac:dyDescent="0.4">
      <c r="A1498" s="15">
        <v>12</v>
      </c>
    </row>
    <row r="1499" spans="1:1" x14ac:dyDescent="0.4">
      <c r="A1499" s="15">
        <v>20</v>
      </c>
    </row>
    <row r="1500" spans="1:1" x14ac:dyDescent="0.4">
      <c r="A1500" s="15">
        <v>0</v>
      </c>
    </row>
    <row r="1501" spans="1:1" x14ac:dyDescent="0.4">
      <c r="A1501" s="15">
        <v>80</v>
      </c>
    </row>
    <row r="1502" spans="1:1" x14ac:dyDescent="0.4">
      <c r="A1502" s="15">
        <v>26</v>
      </c>
    </row>
    <row r="1503" spans="1:1" x14ac:dyDescent="0.4">
      <c r="A1503" s="15">
        <v>2</v>
      </c>
    </row>
    <row r="1504" spans="1:1" x14ac:dyDescent="0.4">
      <c r="A1504" s="15">
        <v>10</v>
      </c>
    </row>
    <row r="1505" spans="1:1" x14ac:dyDescent="0.4">
      <c r="A1505" s="15">
        <v>2</v>
      </c>
    </row>
    <row r="1506" spans="1:1" x14ac:dyDescent="0.4">
      <c r="A1506" s="15">
        <v>0</v>
      </c>
    </row>
    <row r="1507" spans="1:1" x14ac:dyDescent="0.4">
      <c r="A1507" s="15">
        <v>0</v>
      </c>
    </row>
    <row r="1508" spans="1:1" x14ac:dyDescent="0.4">
      <c r="A1508" s="15">
        <v>0</v>
      </c>
    </row>
    <row r="1509" spans="1:1" x14ac:dyDescent="0.4">
      <c r="A1509" s="15">
        <v>7</v>
      </c>
    </row>
    <row r="1510" spans="1:1" x14ac:dyDescent="0.4">
      <c r="A1510" s="15" t="s">
        <v>255</v>
      </c>
    </row>
    <row r="1511" spans="1:1" x14ac:dyDescent="0.4">
      <c r="A1511" s="15" t="s">
        <v>44</v>
      </c>
    </row>
    <row r="1512" spans="1:1" x14ac:dyDescent="0.4">
      <c r="A1512" s="15"/>
    </row>
    <row r="1513" spans="1:1" x14ac:dyDescent="0.4">
      <c r="A1513" s="15" t="s">
        <v>0</v>
      </c>
    </row>
    <row r="1514" spans="1:1" x14ac:dyDescent="0.4">
      <c r="A1514" s="15">
        <v>0</v>
      </c>
    </row>
    <row r="1515" spans="1:1" x14ac:dyDescent="0.4">
      <c r="A1515" s="15">
        <v>51</v>
      </c>
    </row>
    <row r="1516" spans="1:1" x14ac:dyDescent="0.4">
      <c r="A1516" s="15">
        <v>12</v>
      </c>
    </row>
    <row r="1517" spans="1:1" x14ac:dyDescent="0.4">
      <c r="A1517" s="15">
        <v>13</v>
      </c>
    </row>
    <row r="1518" spans="1:1" x14ac:dyDescent="0.4">
      <c r="A1518" s="15">
        <v>20</v>
      </c>
    </row>
    <row r="1519" spans="1:1" x14ac:dyDescent="0.4">
      <c r="A1519" s="15">
        <v>0</v>
      </c>
    </row>
    <row r="1520" spans="1:1" x14ac:dyDescent="0.4">
      <c r="A1520" s="15">
        <v>0</v>
      </c>
    </row>
    <row r="1521" spans="1:1" x14ac:dyDescent="0.4">
      <c r="A1521" s="15">
        <v>26</v>
      </c>
    </row>
    <row r="1522" spans="1:1" x14ac:dyDescent="0.4">
      <c r="A1522" s="15">
        <v>1</v>
      </c>
    </row>
    <row r="1523" spans="1:1" x14ac:dyDescent="0.4">
      <c r="A1523" s="15">
        <v>0</v>
      </c>
    </row>
    <row r="1524" spans="1:1" x14ac:dyDescent="0.4">
      <c r="A1524" s="15">
        <v>0</v>
      </c>
    </row>
    <row r="1525" spans="1:1" x14ac:dyDescent="0.4">
      <c r="A1525" s="15">
        <v>0</v>
      </c>
    </row>
    <row r="1526" spans="1:1" x14ac:dyDescent="0.4">
      <c r="A1526" s="15">
        <v>0</v>
      </c>
    </row>
    <row r="1527" spans="1:1" x14ac:dyDescent="0.4">
      <c r="A1527" s="15">
        <v>0</v>
      </c>
    </row>
    <row r="1528" spans="1:1" x14ac:dyDescent="0.4">
      <c r="A1528" s="15" t="s">
        <v>100</v>
      </c>
    </row>
    <row r="1529" spans="1:1" x14ac:dyDescent="0.4">
      <c r="A1529" s="15" t="s">
        <v>256</v>
      </c>
    </row>
    <row r="1530" spans="1:1" x14ac:dyDescent="0.4">
      <c r="A1530" s="15" t="s">
        <v>44</v>
      </c>
    </row>
    <row r="1531" spans="1:1" x14ac:dyDescent="0.4">
      <c r="A1531" s="15"/>
    </row>
    <row r="1532" spans="1:1" x14ac:dyDescent="0.4">
      <c r="A1532" s="15"/>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6AEBA-CFFB-4C4A-AF66-4E9B3C9D9722}">
  <dimension ref="B36:P119"/>
  <sheetViews>
    <sheetView zoomScale="90" zoomScaleNormal="90" workbookViewId="0">
      <selection activeCell="E124" sqref="E124"/>
    </sheetView>
  </sheetViews>
  <sheetFormatPr defaultRowHeight="17" x14ac:dyDescent="0.4"/>
  <sheetData>
    <row r="36" spans="2:2" x14ac:dyDescent="0.4">
      <c r="B36" s="50" t="s">
        <v>312</v>
      </c>
    </row>
    <row r="56" spans="2:16" x14ac:dyDescent="0.4">
      <c r="B56" s="51" t="s">
        <v>313</v>
      </c>
      <c r="C56" s="49" t="s">
        <v>314</v>
      </c>
      <c r="H56" s="51" t="s">
        <v>316</v>
      </c>
      <c r="I56" s="49" t="s">
        <v>315</v>
      </c>
      <c r="O56" s="51" t="s">
        <v>317</v>
      </c>
      <c r="P56" s="49" t="s">
        <v>315</v>
      </c>
    </row>
    <row r="75" spans="2:11" x14ac:dyDescent="0.4">
      <c r="B75" t="s">
        <v>319</v>
      </c>
      <c r="K75" t="s">
        <v>318</v>
      </c>
    </row>
    <row r="84" spans="2:15" x14ac:dyDescent="0.4">
      <c r="B84" t="s">
        <v>321</v>
      </c>
      <c r="C84" t="s">
        <v>320</v>
      </c>
      <c r="K84" t="s">
        <v>321</v>
      </c>
      <c r="L84">
        <v>7542</v>
      </c>
    </row>
    <row r="87" spans="2:15" x14ac:dyDescent="0.4">
      <c r="B87" t="s">
        <v>322</v>
      </c>
      <c r="O87" t="s">
        <v>323</v>
      </c>
    </row>
    <row r="119" spans="2:2" x14ac:dyDescent="0.4">
      <c r="B119" t="s">
        <v>319</v>
      </c>
    </row>
  </sheetData>
  <phoneticPr fontId="18"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D32BE-550F-4F72-BCE8-68F5D80DC72E}">
  <dimension ref="A1:L203"/>
  <sheetViews>
    <sheetView topLeftCell="A189" zoomScale="120" zoomScaleNormal="120" workbookViewId="0">
      <selection activeCell="A152" sqref="A152:XFD203"/>
    </sheetView>
  </sheetViews>
  <sheetFormatPr defaultRowHeight="17" x14ac:dyDescent="0.4"/>
  <cols>
    <col min="5" max="5" width="10.54296875" customWidth="1"/>
  </cols>
  <sheetData>
    <row r="1" spans="1:2" x14ac:dyDescent="0.4">
      <c r="A1" s="49" t="s">
        <v>328</v>
      </c>
    </row>
    <row r="2" spans="1:2" x14ac:dyDescent="0.4">
      <c r="A2" s="49"/>
      <c r="B2" s="49" t="s">
        <v>329</v>
      </c>
    </row>
    <row r="3" spans="1:2" x14ac:dyDescent="0.4">
      <c r="A3" s="52" t="s">
        <v>324</v>
      </c>
      <c r="B3" t="s">
        <v>326</v>
      </c>
    </row>
    <row r="4" spans="1:2" x14ac:dyDescent="0.4">
      <c r="B4" t="s">
        <v>334</v>
      </c>
    </row>
    <row r="16" spans="1:2" x14ac:dyDescent="0.4">
      <c r="A16" s="52" t="s">
        <v>324</v>
      </c>
      <c r="B16" t="s">
        <v>335</v>
      </c>
    </row>
    <row r="17" spans="1:5" x14ac:dyDescent="0.4">
      <c r="B17" t="s">
        <v>325</v>
      </c>
    </row>
    <row r="29" spans="1:5" x14ac:dyDescent="0.4">
      <c r="B29" s="49" t="s">
        <v>330</v>
      </c>
    </row>
    <row r="30" spans="1:5" x14ac:dyDescent="0.4">
      <c r="A30" s="52" t="s">
        <v>324</v>
      </c>
      <c r="B30" t="s">
        <v>327</v>
      </c>
    </row>
    <row r="31" spans="1:5" x14ac:dyDescent="0.4">
      <c r="B31" t="s">
        <v>331</v>
      </c>
      <c r="D31" s="49" t="s">
        <v>336</v>
      </c>
    </row>
    <row r="32" spans="1:5" x14ac:dyDescent="0.4">
      <c r="B32" t="s">
        <v>332</v>
      </c>
      <c r="E32" s="49" t="s">
        <v>333</v>
      </c>
    </row>
    <row r="33" spans="2:2" x14ac:dyDescent="0.4">
      <c r="B33" s="50" t="s">
        <v>337</v>
      </c>
    </row>
    <row r="50" spans="1:11" x14ac:dyDescent="0.4">
      <c r="B50" s="49" t="s">
        <v>338</v>
      </c>
      <c r="E50" s="54" t="s">
        <v>341</v>
      </c>
    </row>
    <row r="51" spans="1:11" x14ac:dyDescent="0.4">
      <c r="A51" s="53" t="s">
        <v>340</v>
      </c>
      <c r="B51" t="s">
        <v>339</v>
      </c>
    </row>
    <row r="64" spans="1:11" x14ac:dyDescent="0.4">
      <c r="K64" t="s">
        <v>415</v>
      </c>
    </row>
    <row r="72" spans="1:11" x14ac:dyDescent="0.4">
      <c r="A72" t="s">
        <v>408</v>
      </c>
      <c r="B72" s="58" t="s">
        <v>407</v>
      </c>
    </row>
    <row r="74" spans="1:11" x14ac:dyDescent="0.4">
      <c r="B74" s="2"/>
      <c r="C74" s="2"/>
      <c r="D74" s="2" t="s">
        <v>342</v>
      </c>
      <c r="E74" s="54" t="s">
        <v>383</v>
      </c>
      <c r="K74" s="59" t="s">
        <v>425</v>
      </c>
    </row>
    <row r="75" spans="1:11" x14ac:dyDescent="0.4">
      <c r="B75" s="2"/>
      <c r="C75" s="2"/>
      <c r="D75" s="2" t="s">
        <v>343</v>
      </c>
      <c r="E75" s="57" t="s">
        <v>384</v>
      </c>
      <c r="K75" s="49" t="s">
        <v>426</v>
      </c>
    </row>
    <row r="76" spans="1:11" x14ac:dyDescent="0.4">
      <c r="B76" s="2"/>
      <c r="C76" s="2"/>
      <c r="D76" s="2" t="s">
        <v>344</v>
      </c>
      <c r="E76" s="57" t="s">
        <v>385</v>
      </c>
      <c r="F76" s="2" t="s">
        <v>421</v>
      </c>
      <c r="K76" s="59" t="s">
        <v>427</v>
      </c>
    </row>
    <row r="77" spans="1:11" x14ac:dyDescent="0.4">
      <c r="B77" s="2"/>
      <c r="C77" s="2"/>
      <c r="D77" s="2" t="s">
        <v>345</v>
      </c>
      <c r="E77" s="57" t="s">
        <v>386</v>
      </c>
    </row>
    <row r="78" spans="1:11" x14ac:dyDescent="0.4">
      <c r="A78" t="s">
        <v>422</v>
      </c>
      <c r="B78" s="2" t="s">
        <v>423</v>
      </c>
      <c r="C78" s="2"/>
      <c r="D78" s="2" t="s">
        <v>346</v>
      </c>
      <c r="E78" t="s">
        <v>382</v>
      </c>
      <c r="F78" t="s">
        <v>381</v>
      </c>
      <c r="H78" t="s">
        <v>410</v>
      </c>
      <c r="J78" t="s">
        <v>424</v>
      </c>
    </row>
    <row r="80" spans="1:11" x14ac:dyDescent="0.4">
      <c r="D80" s="2" t="s">
        <v>388</v>
      </c>
      <c r="E80" s="54" t="s">
        <v>387</v>
      </c>
      <c r="G80" s="14" t="s">
        <v>411</v>
      </c>
    </row>
    <row r="81" spans="1:12" x14ac:dyDescent="0.4">
      <c r="D81" s="2" t="s">
        <v>390</v>
      </c>
      <c r="E81" s="57" t="s">
        <v>393</v>
      </c>
      <c r="G81" s="14" t="s">
        <v>412</v>
      </c>
    </row>
    <row r="82" spans="1:12" x14ac:dyDescent="0.4">
      <c r="D82" s="2" t="s">
        <v>391</v>
      </c>
      <c r="E82" s="57" t="s">
        <v>389</v>
      </c>
      <c r="G82" s="14" t="s">
        <v>413</v>
      </c>
    </row>
    <row r="83" spans="1:12" x14ac:dyDescent="0.4">
      <c r="D83" s="2" t="s">
        <v>392</v>
      </c>
      <c r="E83" s="57" t="s">
        <v>394</v>
      </c>
      <c r="G83" s="14" t="s">
        <v>414</v>
      </c>
    </row>
    <row r="84" spans="1:12" x14ac:dyDescent="0.4">
      <c r="A84" t="s">
        <v>380</v>
      </c>
    </row>
    <row r="85" spans="1:12" x14ac:dyDescent="0.4">
      <c r="B85" t="s">
        <v>379</v>
      </c>
      <c r="C85" s="14"/>
    </row>
    <row r="86" spans="1:12" x14ac:dyDescent="0.4">
      <c r="C86" t="s">
        <v>378</v>
      </c>
    </row>
    <row r="87" spans="1:12" x14ac:dyDescent="0.4">
      <c r="D87" s="56" t="s">
        <v>348</v>
      </c>
    </row>
    <row r="88" spans="1:12" x14ac:dyDescent="0.4">
      <c r="D88" t="s">
        <v>351</v>
      </c>
    </row>
    <row r="89" spans="1:12" x14ac:dyDescent="0.4">
      <c r="D89" t="s">
        <v>352</v>
      </c>
      <c r="F89" s="55" t="s">
        <v>355</v>
      </c>
      <c r="H89" t="s">
        <v>364</v>
      </c>
      <c r="J89" t="s">
        <v>369</v>
      </c>
    </row>
    <row r="90" spans="1:12" x14ac:dyDescent="0.4">
      <c r="D90" t="s">
        <v>350</v>
      </c>
      <c r="J90" t="s">
        <v>370</v>
      </c>
    </row>
    <row r="91" spans="1:12" x14ac:dyDescent="0.4">
      <c r="B91" s="14"/>
      <c r="D91" t="s">
        <v>353</v>
      </c>
      <c r="J91" t="s">
        <v>371</v>
      </c>
    </row>
    <row r="92" spans="1:12" x14ac:dyDescent="0.4">
      <c r="D92" t="s">
        <v>354</v>
      </c>
      <c r="F92" s="55" t="s">
        <v>355</v>
      </c>
      <c r="H92" s="14" t="s">
        <v>347</v>
      </c>
    </row>
    <row r="93" spans="1:12" x14ac:dyDescent="0.4">
      <c r="D93" t="s">
        <v>350</v>
      </c>
      <c r="I93" s="14" t="s">
        <v>356</v>
      </c>
    </row>
    <row r="94" spans="1:12" x14ac:dyDescent="0.4">
      <c r="L94" t="s">
        <v>361</v>
      </c>
    </row>
    <row r="95" spans="1:12" x14ac:dyDescent="0.4">
      <c r="L95" t="s">
        <v>362</v>
      </c>
    </row>
    <row r="96" spans="1:12" x14ac:dyDescent="0.4">
      <c r="B96" s="14" t="s">
        <v>349</v>
      </c>
      <c r="C96" s="14"/>
      <c r="D96" s="14"/>
      <c r="E96" s="14"/>
      <c r="F96" s="14"/>
      <c r="G96" s="14"/>
      <c r="H96" s="14"/>
      <c r="I96" s="14"/>
      <c r="J96" s="14"/>
    </row>
    <row r="98" spans="2:11" x14ac:dyDescent="0.4">
      <c r="B98" t="s">
        <v>357</v>
      </c>
      <c r="F98" s="55" t="s">
        <v>374</v>
      </c>
    </row>
    <row r="99" spans="2:11" x14ac:dyDescent="0.4">
      <c r="C99" t="s">
        <v>358</v>
      </c>
    </row>
    <row r="100" spans="2:11" x14ac:dyDescent="0.4">
      <c r="C100" t="s">
        <v>359</v>
      </c>
    </row>
    <row r="101" spans="2:11" x14ac:dyDescent="0.4">
      <c r="C101" t="s">
        <v>360</v>
      </c>
    </row>
    <row r="103" spans="2:11" x14ac:dyDescent="0.4">
      <c r="B103" t="s">
        <v>356</v>
      </c>
      <c r="F103" s="55" t="s">
        <v>374</v>
      </c>
      <c r="G103" t="s">
        <v>373</v>
      </c>
      <c r="K103" s="54" t="s">
        <v>404</v>
      </c>
    </row>
    <row r="104" spans="2:11" x14ac:dyDescent="0.4">
      <c r="C104" t="s">
        <v>361</v>
      </c>
      <c r="K104" s="57" t="s">
        <v>405</v>
      </c>
    </row>
    <row r="105" spans="2:11" x14ac:dyDescent="0.4">
      <c r="C105" t="s">
        <v>362</v>
      </c>
      <c r="K105" s="57" t="s">
        <v>406</v>
      </c>
    </row>
    <row r="106" spans="2:11" x14ac:dyDescent="0.4">
      <c r="C106" t="s">
        <v>363</v>
      </c>
    </row>
    <row r="108" spans="2:11" x14ac:dyDescent="0.4">
      <c r="B108" t="s">
        <v>364</v>
      </c>
      <c r="F108" s="55" t="s">
        <v>374</v>
      </c>
      <c r="G108" t="s">
        <v>375</v>
      </c>
    </row>
    <row r="109" spans="2:11" x14ac:dyDescent="0.4">
      <c r="C109" t="s">
        <v>365</v>
      </c>
    </row>
    <row r="110" spans="2:11" x14ac:dyDescent="0.4">
      <c r="C110" t="s">
        <v>366</v>
      </c>
    </row>
    <row r="111" spans="2:11" x14ac:dyDescent="0.4">
      <c r="C111" t="s">
        <v>367</v>
      </c>
    </row>
    <row r="112" spans="2:11" x14ac:dyDescent="0.4">
      <c r="C112" t="s">
        <v>368</v>
      </c>
    </row>
    <row r="113" spans="1:4" x14ac:dyDescent="0.4">
      <c r="C113" t="s">
        <v>369</v>
      </c>
    </row>
    <row r="114" spans="1:4" x14ac:dyDescent="0.4">
      <c r="C114" t="s">
        <v>370</v>
      </c>
    </row>
    <row r="115" spans="1:4" x14ac:dyDescent="0.4">
      <c r="C115" t="s">
        <v>371</v>
      </c>
    </row>
    <row r="116" spans="1:4" x14ac:dyDescent="0.4">
      <c r="C116" t="s">
        <v>372</v>
      </c>
    </row>
    <row r="118" spans="1:4" x14ac:dyDescent="0.4">
      <c r="B118" t="s">
        <v>377</v>
      </c>
    </row>
    <row r="119" spans="1:4" x14ac:dyDescent="0.4">
      <c r="B119" t="s">
        <v>376</v>
      </c>
    </row>
    <row r="120" spans="1:4" x14ac:dyDescent="0.4">
      <c r="B120" t="s">
        <v>402</v>
      </c>
    </row>
    <row r="121" spans="1:4" x14ac:dyDescent="0.4">
      <c r="B121" t="s">
        <v>403</v>
      </c>
    </row>
    <row r="124" spans="1:4" x14ac:dyDescent="0.4">
      <c r="A124" t="s">
        <v>395</v>
      </c>
    </row>
    <row r="125" spans="1:4" x14ac:dyDescent="0.4">
      <c r="B125" t="s">
        <v>396</v>
      </c>
      <c r="D125" t="s">
        <v>399</v>
      </c>
    </row>
    <row r="126" spans="1:4" x14ac:dyDescent="0.4">
      <c r="C126" t="s">
        <v>397</v>
      </c>
    </row>
    <row r="127" spans="1:4" x14ac:dyDescent="0.4">
      <c r="D127" t="s">
        <v>400</v>
      </c>
    </row>
    <row r="128" spans="1:4" x14ac:dyDescent="0.4">
      <c r="D128" t="s">
        <v>398</v>
      </c>
    </row>
    <row r="129" spans="1:7" x14ac:dyDescent="0.4">
      <c r="F129" t="s">
        <v>401</v>
      </c>
    </row>
    <row r="130" spans="1:7" x14ac:dyDescent="0.4">
      <c r="G130" t="s">
        <v>409</v>
      </c>
    </row>
    <row r="132" spans="1:7" x14ac:dyDescent="0.4">
      <c r="A132" t="s">
        <v>418</v>
      </c>
    </row>
    <row r="134" spans="1:7" x14ac:dyDescent="0.4">
      <c r="A134" t="s">
        <v>417</v>
      </c>
    </row>
    <row r="135" spans="1:7" x14ac:dyDescent="0.4">
      <c r="A135" t="s">
        <v>416</v>
      </c>
    </row>
    <row r="137" spans="1:7" x14ac:dyDescent="0.4">
      <c r="A137" t="s">
        <v>420</v>
      </c>
    </row>
    <row r="138" spans="1:7" x14ac:dyDescent="0.4">
      <c r="A138" t="s">
        <v>419</v>
      </c>
    </row>
    <row r="152" spans="1:7" x14ac:dyDescent="0.4">
      <c r="A152" s="60" t="s">
        <v>442</v>
      </c>
    </row>
    <row r="153" spans="1:7" x14ac:dyDescent="0.4">
      <c r="A153" s="60">
        <v>1</v>
      </c>
      <c r="B153" t="s">
        <v>441</v>
      </c>
    </row>
    <row r="154" spans="1:7" x14ac:dyDescent="0.4">
      <c r="A154" s="60"/>
      <c r="E154" t="s">
        <v>428</v>
      </c>
      <c r="F154" s="3" t="s">
        <v>436</v>
      </c>
      <c r="G154" s="2" t="s">
        <v>429</v>
      </c>
    </row>
    <row r="155" spans="1:7" x14ac:dyDescent="0.4">
      <c r="A155" s="60"/>
      <c r="E155" s="61" t="s">
        <v>433</v>
      </c>
      <c r="F155" s="3" t="s">
        <v>436</v>
      </c>
      <c r="G155" s="14" t="s">
        <v>430</v>
      </c>
    </row>
    <row r="156" spans="1:7" x14ac:dyDescent="0.4">
      <c r="A156" s="60"/>
      <c r="E156" s="61" t="s">
        <v>434</v>
      </c>
      <c r="F156" s="3" t="s">
        <v>436</v>
      </c>
      <c r="G156" s="14" t="s">
        <v>431</v>
      </c>
    </row>
    <row r="157" spans="1:7" x14ac:dyDescent="0.4">
      <c r="A157" s="60"/>
      <c r="E157" s="61" t="s">
        <v>435</v>
      </c>
      <c r="F157" s="3" t="s">
        <v>436</v>
      </c>
      <c r="G157" s="14" t="s">
        <v>432</v>
      </c>
    </row>
    <row r="158" spans="1:7" x14ac:dyDescent="0.4">
      <c r="A158" s="60"/>
    </row>
    <row r="159" spans="1:7" x14ac:dyDescent="0.4">
      <c r="A159" s="60"/>
    </row>
    <row r="160" spans="1:7" x14ac:dyDescent="0.4">
      <c r="A160" s="60">
        <v>2</v>
      </c>
      <c r="B160" t="s">
        <v>438</v>
      </c>
    </row>
    <row r="161" spans="1:2" x14ac:dyDescent="0.4">
      <c r="A161" s="60"/>
      <c r="B161" t="s">
        <v>437</v>
      </c>
    </row>
    <row r="162" spans="1:2" x14ac:dyDescent="0.4">
      <c r="A162" s="60"/>
    </row>
    <row r="163" spans="1:2" x14ac:dyDescent="0.4">
      <c r="A163" s="60"/>
    </row>
    <row r="164" spans="1:2" x14ac:dyDescent="0.4">
      <c r="A164" s="60"/>
    </row>
    <row r="165" spans="1:2" x14ac:dyDescent="0.4">
      <c r="A165" s="60">
        <v>3</v>
      </c>
      <c r="B165" t="s">
        <v>439</v>
      </c>
    </row>
    <row r="166" spans="1:2" x14ac:dyDescent="0.4">
      <c r="A166" s="60"/>
    </row>
    <row r="167" spans="1:2" x14ac:dyDescent="0.4">
      <c r="A167" s="60"/>
    </row>
    <row r="168" spans="1:2" x14ac:dyDescent="0.4">
      <c r="A168" s="60"/>
    </row>
    <row r="169" spans="1:2" x14ac:dyDescent="0.4">
      <c r="A169" s="60"/>
    </row>
    <row r="170" spans="1:2" x14ac:dyDescent="0.4">
      <c r="A170" s="60"/>
    </row>
    <row r="171" spans="1:2" x14ac:dyDescent="0.4">
      <c r="A171" s="60">
        <v>4</v>
      </c>
      <c r="B171" t="s">
        <v>440</v>
      </c>
    </row>
    <row r="183" spans="1:6" x14ac:dyDescent="0.4">
      <c r="A183" s="2" t="s">
        <v>446</v>
      </c>
      <c r="B183" t="s">
        <v>445</v>
      </c>
      <c r="F183" t="s">
        <v>444</v>
      </c>
    </row>
    <row r="184" spans="1:6" x14ac:dyDescent="0.4">
      <c r="B184" t="s">
        <v>443</v>
      </c>
    </row>
    <row r="193" customFormat="1" x14ac:dyDescent="0.4"/>
    <row r="194" customFormat="1" x14ac:dyDescent="0.4"/>
    <row r="195" customFormat="1" x14ac:dyDescent="0.4"/>
    <row r="196" customFormat="1" x14ac:dyDescent="0.4"/>
    <row r="197" customFormat="1" x14ac:dyDescent="0.4"/>
    <row r="198" customFormat="1" x14ac:dyDescent="0.4"/>
    <row r="199" customFormat="1" x14ac:dyDescent="0.4"/>
    <row r="200" customFormat="1" x14ac:dyDescent="0.4"/>
    <row r="201" customFormat="1" x14ac:dyDescent="0.4"/>
    <row r="202" customFormat="1" x14ac:dyDescent="0.4"/>
    <row r="203" customFormat="1" x14ac:dyDescent="0.4"/>
  </sheetData>
  <phoneticPr fontId="18"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sdr vcpu1</vt:lpstr>
      <vt:lpstr>CPU TEMP</vt:lpstr>
      <vt:lpstr>compare other</vt:lpstr>
      <vt:lpstr>CPU TEMP (SSG)</vt:lpstr>
      <vt:lpstr>SOCRUN</vt:lpstr>
      <vt:lpstr>SOCDUAL</vt:lpstr>
      <vt:lpstr>sdr all</vt:lpstr>
      <vt:lpstr>cpu threshold</vt:lpstr>
      <vt:lpstr>sol test</vt:lpstr>
      <vt:lpstr>temperature sensor</vt:lpstr>
      <vt:lpstr>Inlet Temp</vt:lpstr>
      <vt:lpstr> M.2 channel </vt:lpstr>
      <vt:lpstr>NVME</vt:lpstr>
      <vt:lpstr>sdr repo</vt:lpstr>
      <vt:lpstr>heatbeatled</vt:lpstr>
      <vt:lpstr>5VSB(OA1)</vt:lpstr>
      <vt:lpstr>5VSB (OA6)</vt:lpstr>
      <vt:lpstr>5VSB (SSW) (2)</vt:lpstr>
      <vt:lpstr>5VSB-Sum</vt:lpstr>
      <vt:lpstr>1.2VBMC(OA1) </vt:lpstr>
      <vt:lpstr>1.2VBMC(OA6)</vt:lpstr>
      <vt:lpstr>VBAT</vt:lpstr>
      <vt:lpstr>FAN1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 Tsao - TW (HW 2)</cp:lastModifiedBy>
  <dcterms:created xsi:type="dcterms:W3CDTF">2021-05-04T10:32:42Z</dcterms:created>
  <dcterms:modified xsi:type="dcterms:W3CDTF">2021-09-28T07:34:28Z</dcterms:modified>
</cp:coreProperties>
</file>