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AD3417A6-D0EF-4855-8641-F955027D437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  <sheet name="Arkusz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D10" i="2"/>
  <c r="E9" i="2"/>
  <c r="D9" i="2"/>
  <c r="F7" i="2"/>
  <c r="F6" i="2"/>
  <c r="E8" i="2" l="1"/>
  <c r="D8" i="2"/>
  <c r="F5" i="2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</calcChain>
</file>

<file path=xl/sharedStrings.xml><?xml version="1.0" encoding="utf-8"?>
<sst xmlns="http://schemas.openxmlformats.org/spreadsheetml/2006/main" count="52" uniqueCount="20">
  <si>
    <t>PG</t>
  </si>
  <si>
    <t>Gauss-Seidel</t>
  </si>
  <si>
    <t>Rzeczywista wysokość</t>
  </si>
  <si>
    <t>Wyliczona wysokość</t>
  </si>
  <si>
    <t>Odległość [km]</t>
  </si>
  <si>
    <t>Trasa 1</t>
  </si>
  <si>
    <t>Trasa 2</t>
  </si>
  <si>
    <t>Gauss - Seidel</t>
  </si>
  <si>
    <t>Trasa 3</t>
  </si>
  <si>
    <t>Trasa 4</t>
  </si>
  <si>
    <t>Uśredniony błąd interpolacji w węzłach (34 węzły)</t>
  </si>
  <si>
    <t>Uśredniony błąd interpolacji w punktach pomiędzy węzłami (66 punktów)</t>
  </si>
  <si>
    <t>Jacobi</t>
  </si>
  <si>
    <t>A</t>
  </si>
  <si>
    <t>B</t>
  </si>
  <si>
    <t>C</t>
  </si>
  <si>
    <t>D</t>
  </si>
  <si>
    <t>Ilość węzłów</t>
  </si>
  <si>
    <t>Gauss</t>
  </si>
  <si>
    <t>Ilość iteracji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</si>
</sst>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00000"/>
    <numFmt numFmtId="166" formatCode="0.000000000000"/>
    <numFmt numFmtId="167" formatCode="0.0000000000000"/>
    <numFmt numFmtId="168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1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1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 applyAlignment="1">
      <alignment horizontal="center"/>
    </xf>
    <xf numFmtId="11" fontId="4" fillId="5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Wykres</a:t>
            </a:r>
            <a:r>
              <a:rPr lang="pl-PL" sz="1100" b="1" baseline="0"/>
              <a:t> 1. Profil wysokościowy trasy nr 1</a:t>
            </a:r>
            <a:endParaRPr lang="pl-PL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Rzeczywista wysokość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Arkusz1!$A$3:$A$102</c:f>
              <c:numCache>
                <c:formatCode>0.00</c:formatCode>
                <c:ptCount val="100"/>
                <c:pt idx="0">
                  <c:v>0</c:v>
                </c:pt>
                <c:pt idx="1">
                  <c:v>0.145009311012718</c:v>
                </c:pt>
                <c:pt idx="2">
                  <c:v>0.29001189274167899</c:v>
                </c:pt>
                <c:pt idx="3">
                  <c:v>0.43501714194930502</c:v>
                </c:pt>
                <c:pt idx="4">
                  <c:v>0.58002333034596498</c:v>
                </c:pt>
                <c:pt idx="5">
                  <c:v>0.72502917869527705</c:v>
                </c:pt>
                <c:pt idx="6">
                  <c:v>0.87003445279185898</c:v>
                </c:pt>
                <c:pt idx="7">
                  <c:v>1.0150400462507301</c:v>
                </c:pt>
                <c:pt idx="8">
                  <c:v>1.1600457339438199</c:v>
                </c:pt>
                <c:pt idx="9">
                  <c:v>1.3050533862081399</c:v>
                </c:pt>
                <c:pt idx="10">
                  <c:v>1.4500580518794199</c:v>
                </c:pt>
                <c:pt idx="11">
                  <c:v>1.5950628937756499</c:v>
                </c:pt>
                <c:pt idx="12">
                  <c:v>1.74006851301777</c:v>
                </c:pt>
                <c:pt idx="13">
                  <c:v>1.8850742988206699</c:v>
                </c:pt>
                <c:pt idx="14">
                  <c:v>2.0300799732460701</c:v>
                </c:pt>
                <c:pt idx="15">
                  <c:v>2.1750856329501298</c:v>
                </c:pt>
                <c:pt idx="16">
                  <c:v>2.32009134213863</c:v>
                </c:pt>
                <c:pt idx="17">
                  <c:v>2.4650970948905901</c:v>
                </c:pt>
                <c:pt idx="18">
                  <c:v>2.6101027611555598</c:v>
                </c:pt>
                <c:pt idx="19">
                  <c:v>2.7551084704638402</c:v>
                </c:pt>
                <c:pt idx="20">
                  <c:v>2.9001141900356702</c:v>
                </c:pt>
                <c:pt idx="21">
                  <c:v>3.0451198875318402</c:v>
                </c:pt>
                <c:pt idx="22">
                  <c:v>3.1901256834651002</c:v>
                </c:pt>
                <c:pt idx="23">
                  <c:v>3.3351313940709799</c:v>
                </c:pt>
                <c:pt idx="24">
                  <c:v>3.48013722055286</c:v>
                </c:pt>
                <c:pt idx="25">
                  <c:v>3.6251428539014499</c:v>
                </c:pt>
                <c:pt idx="26">
                  <c:v>3.7701485387215601</c:v>
                </c:pt>
                <c:pt idx="27">
                  <c:v>3.9151542791690899</c:v>
                </c:pt>
                <c:pt idx="28">
                  <c:v>4.06015997436878</c:v>
                </c:pt>
                <c:pt idx="29">
                  <c:v>4.20516566960434</c:v>
                </c:pt>
                <c:pt idx="30">
                  <c:v>4.3501713856831001</c:v>
                </c:pt>
                <c:pt idx="31">
                  <c:v>4.4951771112305199</c:v>
                </c:pt>
                <c:pt idx="32">
                  <c:v>4.64018280168749</c:v>
                </c:pt>
                <c:pt idx="33">
                  <c:v>4.7851887508459603</c:v>
                </c:pt>
                <c:pt idx="34">
                  <c:v>4.9301944621677798</c:v>
                </c:pt>
                <c:pt idx="35">
                  <c:v>5.0751999271772803</c:v>
                </c:pt>
                <c:pt idx="36">
                  <c:v>5.2202056301514403</c:v>
                </c:pt>
                <c:pt idx="37">
                  <c:v>5.36521133979425</c:v>
                </c:pt>
                <c:pt idx="38">
                  <c:v>5.5102170589303103</c:v>
                </c:pt>
                <c:pt idx="39">
                  <c:v>5.6552227683704297</c:v>
                </c:pt>
                <c:pt idx="40">
                  <c:v>5.8002284861281996</c:v>
                </c:pt>
                <c:pt idx="41">
                  <c:v>5.9452342116518198</c:v>
                </c:pt>
                <c:pt idx="42">
                  <c:v>6.0902399334551296</c:v>
                </c:pt>
                <c:pt idx="43">
                  <c:v>6.2352456451670299</c:v>
                </c:pt>
                <c:pt idx="44">
                  <c:v>6.38025134888092</c:v>
                </c:pt>
                <c:pt idx="45">
                  <c:v>6.5252570442269899</c:v>
                </c:pt>
                <c:pt idx="46">
                  <c:v>6.6702627467925204</c:v>
                </c:pt>
                <c:pt idx="47">
                  <c:v>6.8152684547836602</c:v>
                </c:pt>
                <c:pt idx="48">
                  <c:v>6.9602741794736298</c:v>
                </c:pt>
                <c:pt idx="49">
                  <c:v>7.1052798878998997</c:v>
                </c:pt>
                <c:pt idx="50">
                  <c:v>7.25028561568159</c:v>
                </c:pt>
                <c:pt idx="51">
                  <c:v>7.3952911883223296</c:v>
                </c:pt>
                <c:pt idx="52">
                  <c:v>7.5402969572765901</c:v>
                </c:pt>
                <c:pt idx="53">
                  <c:v>7.6853026820079604</c:v>
                </c:pt>
                <c:pt idx="54">
                  <c:v>7.8303083875680404</c:v>
                </c:pt>
                <c:pt idx="55">
                  <c:v>7.9753140343700899</c:v>
                </c:pt>
                <c:pt idx="56">
                  <c:v>8.1203197424713203</c:v>
                </c:pt>
                <c:pt idx="57">
                  <c:v>8.2653254393278903</c:v>
                </c:pt>
                <c:pt idx="58">
                  <c:v>8.4103311799926601</c:v>
                </c:pt>
                <c:pt idx="59">
                  <c:v>8.55533686581912</c:v>
                </c:pt>
                <c:pt idx="60">
                  <c:v>8.7003426576067007</c:v>
                </c:pt>
                <c:pt idx="61">
                  <c:v>8.8453483823443797</c:v>
                </c:pt>
                <c:pt idx="62">
                  <c:v>8.9903540811688103</c:v>
                </c:pt>
                <c:pt idx="63">
                  <c:v>9.1353597892174498</c:v>
                </c:pt>
                <c:pt idx="64">
                  <c:v>9.2803655001782701</c:v>
                </c:pt>
                <c:pt idx="65">
                  <c:v>9.4253712096103008</c:v>
                </c:pt>
                <c:pt idx="66">
                  <c:v>9.5703769040339406</c:v>
                </c:pt>
                <c:pt idx="67">
                  <c:v>9.7153825462685699</c:v>
                </c:pt>
                <c:pt idx="68">
                  <c:v>9.8603884017805807</c:v>
                </c:pt>
                <c:pt idx="69">
                  <c:v>10.0053940646446</c:v>
                </c:pt>
                <c:pt idx="70">
                  <c:v>10.1503998043313</c:v>
                </c:pt>
                <c:pt idx="71">
                  <c:v>10.2954053357265</c:v>
                </c:pt>
                <c:pt idx="72">
                  <c:v>10.440411111432001</c:v>
                </c:pt>
                <c:pt idx="73">
                  <c:v>10.585416757653601</c:v>
                </c:pt>
                <c:pt idx="74">
                  <c:v>10.730422767408699</c:v>
                </c:pt>
                <c:pt idx="75">
                  <c:v>10.8754282605844</c:v>
                </c:pt>
                <c:pt idx="76">
                  <c:v>11.020434059897701</c:v>
                </c:pt>
                <c:pt idx="77">
                  <c:v>11.1654399310797</c:v>
                </c:pt>
                <c:pt idx="78">
                  <c:v>11.310445451036699</c:v>
                </c:pt>
                <c:pt idx="79">
                  <c:v>11.455451344906599</c:v>
                </c:pt>
                <c:pt idx="80">
                  <c:v>11.6004570177075</c:v>
                </c:pt>
                <c:pt idx="81">
                  <c:v>11.745462743225699</c:v>
                </c:pt>
                <c:pt idx="82">
                  <c:v>11.890468534384899</c:v>
                </c:pt>
                <c:pt idx="83">
                  <c:v>12.035474078141</c:v>
                </c:pt>
                <c:pt idx="84">
                  <c:v>12.1804797753566</c:v>
                </c:pt>
                <c:pt idx="85">
                  <c:v>12.3254855686274</c:v>
                </c:pt>
                <c:pt idx="86">
                  <c:v>12.470491147808101</c:v>
                </c:pt>
                <c:pt idx="87">
                  <c:v>12.615496857669701</c:v>
                </c:pt>
                <c:pt idx="88">
                  <c:v>12.760502582455899</c:v>
                </c:pt>
                <c:pt idx="89">
                  <c:v>12.9055082636285</c:v>
                </c:pt>
                <c:pt idx="90">
                  <c:v>13.050514195577399</c:v>
                </c:pt>
                <c:pt idx="91">
                  <c:v>13.1955198841687</c:v>
                </c:pt>
                <c:pt idx="92">
                  <c:v>13.340525680289799</c:v>
                </c:pt>
                <c:pt idx="93">
                  <c:v>13.485531265860899</c:v>
                </c:pt>
                <c:pt idx="94">
                  <c:v>13.6305369374451</c:v>
                </c:pt>
                <c:pt idx="95">
                  <c:v>13.7755427688503</c:v>
                </c:pt>
                <c:pt idx="96">
                  <c:v>13.920548295717801</c:v>
                </c:pt>
                <c:pt idx="97">
                  <c:v>14.0655541099178</c:v>
                </c:pt>
                <c:pt idx="98">
                  <c:v>14.2105597778807</c:v>
                </c:pt>
                <c:pt idx="99">
                  <c:v>14.355565495091</c:v>
                </c:pt>
              </c:numCache>
            </c:numRef>
          </c:cat>
          <c:val>
            <c:numRef>
              <c:f>Arkusz1!$B$3:$B$102</c:f>
              <c:numCache>
                <c:formatCode>0.00</c:formatCode>
                <c:ptCount val="100"/>
                <c:pt idx="0">
                  <c:v>1284.60827636718</c:v>
                </c:pt>
                <c:pt idx="1">
                  <c:v>1285.63037109375</c:v>
                </c:pt>
                <c:pt idx="2">
                  <c:v>1285.13317871093</c:v>
                </c:pt>
                <c:pt idx="3">
                  <c:v>1284.49267578125</c:v>
                </c:pt>
                <c:pt idx="4">
                  <c:v>1285.36596679687</c:v>
                </c:pt>
                <c:pt idx="5">
                  <c:v>1285.5673828125</c:v>
                </c:pt>
                <c:pt idx="6">
                  <c:v>1285.19763183593</c:v>
                </c:pt>
                <c:pt idx="7">
                  <c:v>1285.02172851562</c:v>
                </c:pt>
                <c:pt idx="8">
                  <c:v>1284.99072265625</c:v>
                </c:pt>
                <c:pt idx="9">
                  <c:v>1286.89672851562</c:v>
                </c:pt>
                <c:pt idx="10">
                  <c:v>1286.27966308593</c:v>
                </c:pt>
                <c:pt idx="11">
                  <c:v>1285.16247558593</c:v>
                </c:pt>
                <c:pt idx="12">
                  <c:v>1284.76049804687</c:v>
                </c:pt>
                <c:pt idx="13">
                  <c:v>1284.046875</c:v>
                </c:pt>
                <c:pt idx="14">
                  <c:v>1284.16149902343</c:v>
                </c:pt>
                <c:pt idx="15">
                  <c:v>1284.61169433593</c:v>
                </c:pt>
                <c:pt idx="16">
                  <c:v>1284.56921386718</c:v>
                </c:pt>
                <c:pt idx="17">
                  <c:v>1284.14135742187</c:v>
                </c:pt>
                <c:pt idx="18">
                  <c:v>1284.51623535156</c:v>
                </c:pt>
                <c:pt idx="19">
                  <c:v>1284.50170898437</c:v>
                </c:pt>
                <c:pt idx="20">
                  <c:v>1284.33605957031</c:v>
                </c:pt>
                <c:pt idx="21">
                  <c:v>1284.70068359375</c:v>
                </c:pt>
                <c:pt idx="22">
                  <c:v>1285.35961914062</c:v>
                </c:pt>
                <c:pt idx="23">
                  <c:v>1285.38403320312</c:v>
                </c:pt>
                <c:pt idx="24">
                  <c:v>1285.81103515625</c:v>
                </c:pt>
                <c:pt idx="25">
                  <c:v>1285.58776855468</c:v>
                </c:pt>
                <c:pt idx="26">
                  <c:v>1285.51184082031</c:v>
                </c:pt>
                <c:pt idx="27">
                  <c:v>1285.65478515625</c:v>
                </c:pt>
                <c:pt idx="28">
                  <c:v>1285.62060546875</c:v>
                </c:pt>
                <c:pt idx="29">
                  <c:v>1285.58129882812</c:v>
                </c:pt>
                <c:pt idx="30">
                  <c:v>1285.62915039062</c:v>
                </c:pt>
                <c:pt idx="31">
                  <c:v>1285.71594238281</c:v>
                </c:pt>
                <c:pt idx="32">
                  <c:v>1285.65502929687</c:v>
                </c:pt>
                <c:pt idx="33">
                  <c:v>1286.46020507812</c:v>
                </c:pt>
                <c:pt idx="34">
                  <c:v>1286.49450683593</c:v>
                </c:pt>
                <c:pt idx="35">
                  <c:v>1285.69787597656</c:v>
                </c:pt>
                <c:pt idx="36">
                  <c:v>1285.68518066406</c:v>
                </c:pt>
                <c:pt idx="37">
                  <c:v>1285.70385742187</c:v>
                </c:pt>
                <c:pt idx="38">
                  <c:v>1285.76843261718</c:v>
                </c:pt>
                <c:pt idx="39">
                  <c:v>1285.78637695312</c:v>
                </c:pt>
                <c:pt idx="40">
                  <c:v>1285.84387207031</c:v>
                </c:pt>
                <c:pt idx="41">
                  <c:v>1285.93603515625</c:v>
                </c:pt>
                <c:pt idx="42">
                  <c:v>1286.00952148437</c:v>
                </c:pt>
                <c:pt idx="43">
                  <c:v>1286.03857421875</c:v>
                </c:pt>
                <c:pt idx="44">
                  <c:v>1286.0322265625</c:v>
                </c:pt>
                <c:pt idx="45">
                  <c:v>1285.98571777343</c:v>
                </c:pt>
                <c:pt idx="46">
                  <c:v>1285.97045898437</c:v>
                </c:pt>
                <c:pt idx="47">
                  <c:v>1285.98083496093</c:v>
                </c:pt>
                <c:pt idx="48">
                  <c:v>1286.07263183593</c:v>
                </c:pt>
                <c:pt idx="49">
                  <c:v>1286.08569335937</c:v>
                </c:pt>
                <c:pt idx="50">
                  <c:v>1286.18994140625</c:v>
                </c:pt>
                <c:pt idx="51">
                  <c:v>1285.34106445312</c:v>
                </c:pt>
                <c:pt idx="52">
                  <c:v>1285.81396484375</c:v>
                </c:pt>
                <c:pt idx="53">
                  <c:v>1285.921875</c:v>
                </c:pt>
                <c:pt idx="54">
                  <c:v>1285.91455078125</c:v>
                </c:pt>
                <c:pt idx="55">
                  <c:v>1285.47314453125</c:v>
                </c:pt>
                <c:pt idx="56">
                  <c:v>1285.47387695312</c:v>
                </c:pt>
                <c:pt idx="57">
                  <c:v>1285.359375</c:v>
                </c:pt>
                <c:pt idx="58">
                  <c:v>1285.66137695312</c:v>
                </c:pt>
                <c:pt idx="59">
                  <c:v>1285.46496582031</c:v>
                </c:pt>
                <c:pt idx="60">
                  <c:v>1286.087890625</c:v>
                </c:pt>
                <c:pt idx="61">
                  <c:v>1286.19152832031</c:v>
                </c:pt>
                <c:pt idx="62">
                  <c:v>1286.14685058593</c:v>
                </c:pt>
                <c:pt idx="63">
                  <c:v>1286.15441894531</c:v>
                </c:pt>
                <c:pt idx="64">
                  <c:v>1286.17907714843</c:v>
                </c:pt>
                <c:pt idx="65">
                  <c:v>1286.19470214843</c:v>
                </c:pt>
                <c:pt idx="66">
                  <c:v>1286.11791992187</c:v>
                </c:pt>
                <c:pt idx="67">
                  <c:v>1285.61767578125</c:v>
                </c:pt>
                <c:pt idx="68">
                  <c:v>1286.58972167968</c:v>
                </c:pt>
                <c:pt idx="69">
                  <c:v>1286.35852050781</c:v>
                </c:pt>
                <c:pt idx="70">
                  <c:v>1286.54052734375</c:v>
                </c:pt>
                <c:pt idx="71">
                  <c:v>1284.244140625</c:v>
                </c:pt>
                <c:pt idx="72">
                  <c:v>1285.84533691406</c:v>
                </c:pt>
                <c:pt idx="73">
                  <c:v>1285.08288574218</c:v>
                </c:pt>
                <c:pt idx="74">
                  <c:v>1287.19396972656</c:v>
                </c:pt>
                <c:pt idx="75">
                  <c:v>1286.05212402343</c:v>
                </c:pt>
                <c:pt idx="76">
                  <c:v>1286.63464355468</c:v>
                </c:pt>
                <c:pt idx="77">
                  <c:v>1287.3984375</c:v>
                </c:pt>
                <c:pt idx="78">
                  <c:v>1286.50903320312</c:v>
                </c:pt>
                <c:pt idx="79">
                  <c:v>1287.41857910156</c:v>
                </c:pt>
                <c:pt idx="80">
                  <c:v>1287.28430175781</c:v>
                </c:pt>
                <c:pt idx="81">
                  <c:v>1287.37268066406</c:v>
                </c:pt>
                <c:pt idx="82">
                  <c:v>1287.7216796875</c:v>
                </c:pt>
                <c:pt idx="83">
                  <c:v>1287.02429199218</c:v>
                </c:pt>
                <c:pt idx="84">
                  <c:v>1286.97973632812</c:v>
                </c:pt>
                <c:pt idx="85">
                  <c:v>1287.39599609375</c:v>
                </c:pt>
                <c:pt idx="86">
                  <c:v>1286.75964355468</c:v>
                </c:pt>
                <c:pt idx="87">
                  <c:v>1286.77795410156</c:v>
                </c:pt>
                <c:pt idx="88">
                  <c:v>1286.88159179687</c:v>
                </c:pt>
                <c:pt idx="89">
                  <c:v>1286.732421875</c:v>
                </c:pt>
                <c:pt idx="90">
                  <c:v>1287.83093261718</c:v>
                </c:pt>
                <c:pt idx="91">
                  <c:v>1287.76513671875</c:v>
                </c:pt>
                <c:pt idx="92">
                  <c:v>1288.13012695312</c:v>
                </c:pt>
                <c:pt idx="93">
                  <c:v>1287.6435546875</c:v>
                </c:pt>
                <c:pt idx="94">
                  <c:v>1287.48852539062</c:v>
                </c:pt>
                <c:pt idx="95">
                  <c:v>1288.03759765625</c:v>
                </c:pt>
                <c:pt idx="96">
                  <c:v>1287.21923828125</c:v>
                </c:pt>
                <c:pt idx="97">
                  <c:v>1287.74694824218</c:v>
                </c:pt>
                <c:pt idx="98">
                  <c:v>1287.57312011718</c:v>
                </c:pt>
                <c:pt idx="99">
                  <c:v>1287.62817382812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AE-4EBB-95D2-075FCAFFA7D7}"/>
            </c:ext>
          </c:extLst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Wyliczona wysokość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Arkusz1!$A$3:$A$102</c:f>
              <c:numCache>
                <c:formatCode>0.00</c:formatCode>
                <c:ptCount val="100"/>
                <c:pt idx="0">
                  <c:v>0</c:v>
                </c:pt>
                <c:pt idx="1">
                  <c:v>0.145009311012718</c:v>
                </c:pt>
                <c:pt idx="2">
                  <c:v>0.29001189274167899</c:v>
                </c:pt>
                <c:pt idx="3">
                  <c:v>0.43501714194930502</c:v>
                </c:pt>
                <c:pt idx="4">
                  <c:v>0.58002333034596498</c:v>
                </c:pt>
                <c:pt idx="5">
                  <c:v>0.72502917869527705</c:v>
                </c:pt>
                <c:pt idx="6">
                  <c:v>0.87003445279185898</c:v>
                </c:pt>
                <c:pt idx="7">
                  <c:v>1.0150400462507301</c:v>
                </c:pt>
                <c:pt idx="8">
                  <c:v>1.1600457339438199</c:v>
                </c:pt>
                <c:pt idx="9">
                  <c:v>1.3050533862081399</c:v>
                </c:pt>
                <c:pt idx="10">
                  <c:v>1.4500580518794199</c:v>
                </c:pt>
                <c:pt idx="11">
                  <c:v>1.5950628937756499</c:v>
                </c:pt>
                <c:pt idx="12">
                  <c:v>1.74006851301777</c:v>
                </c:pt>
                <c:pt idx="13">
                  <c:v>1.8850742988206699</c:v>
                </c:pt>
                <c:pt idx="14">
                  <c:v>2.0300799732460701</c:v>
                </c:pt>
                <c:pt idx="15">
                  <c:v>2.1750856329501298</c:v>
                </c:pt>
                <c:pt idx="16">
                  <c:v>2.32009134213863</c:v>
                </c:pt>
                <c:pt idx="17">
                  <c:v>2.4650970948905901</c:v>
                </c:pt>
                <c:pt idx="18">
                  <c:v>2.6101027611555598</c:v>
                </c:pt>
                <c:pt idx="19">
                  <c:v>2.7551084704638402</c:v>
                </c:pt>
                <c:pt idx="20">
                  <c:v>2.9001141900356702</c:v>
                </c:pt>
                <c:pt idx="21">
                  <c:v>3.0451198875318402</c:v>
                </c:pt>
                <c:pt idx="22">
                  <c:v>3.1901256834651002</c:v>
                </c:pt>
                <c:pt idx="23">
                  <c:v>3.3351313940709799</c:v>
                </c:pt>
                <c:pt idx="24">
                  <c:v>3.48013722055286</c:v>
                </c:pt>
                <c:pt idx="25">
                  <c:v>3.6251428539014499</c:v>
                </c:pt>
                <c:pt idx="26">
                  <c:v>3.7701485387215601</c:v>
                </c:pt>
                <c:pt idx="27">
                  <c:v>3.9151542791690899</c:v>
                </c:pt>
                <c:pt idx="28">
                  <c:v>4.06015997436878</c:v>
                </c:pt>
                <c:pt idx="29">
                  <c:v>4.20516566960434</c:v>
                </c:pt>
                <c:pt idx="30">
                  <c:v>4.3501713856831001</c:v>
                </c:pt>
                <c:pt idx="31">
                  <c:v>4.4951771112305199</c:v>
                </c:pt>
                <c:pt idx="32">
                  <c:v>4.64018280168749</c:v>
                </c:pt>
                <c:pt idx="33">
                  <c:v>4.7851887508459603</c:v>
                </c:pt>
                <c:pt idx="34">
                  <c:v>4.9301944621677798</c:v>
                </c:pt>
                <c:pt idx="35">
                  <c:v>5.0751999271772803</c:v>
                </c:pt>
                <c:pt idx="36">
                  <c:v>5.2202056301514403</c:v>
                </c:pt>
                <c:pt idx="37">
                  <c:v>5.36521133979425</c:v>
                </c:pt>
                <c:pt idx="38">
                  <c:v>5.5102170589303103</c:v>
                </c:pt>
                <c:pt idx="39">
                  <c:v>5.6552227683704297</c:v>
                </c:pt>
                <c:pt idx="40">
                  <c:v>5.8002284861281996</c:v>
                </c:pt>
                <c:pt idx="41">
                  <c:v>5.9452342116518198</c:v>
                </c:pt>
                <c:pt idx="42">
                  <c:v>6.0902399334551296</c:v>
                </c:pt>
                <c:pt idx="43">
                  <c:v>6.2352456451670299</c:v>
                </c:pt>
                <c:pt idx="44">
                  <c:v>6.38025134888092</c:v>
                </c:pt>
                <c:pt idx="45">
                  <c:v>6.5252570442269899</c:v>
                </c:pt>
                <c:pt idx="46">
                  <c:v>6.6702627467925204</c:v>
                </c:pt>
                <c:pt idx="47">
                  <c:v>6.8152684547836602</c:v>
                </c:pt>
                <c:pt idx="48">
                  <c:v>6.9602741794736298</c:v>
                </c:pt>
                <c:pt idx="49">
                  <c:v>7.1052798878998997</c:v>
                </c:pt>
                <c:pt idx="50">
                  <c:v>7.25028561568159</c:v>
                </c:pt>
                <c:pt idx="51">
                  <c:v>7.3952911883223296</c:v>
                </c:pt>
                <c:pt idx="52">
                  <c:v>7.5402969572765901</c:v>
                </c:pt>
                <c:pt idx="53">
                  <c:v>7.6853026820079604</c:v>
                </c:pt>
                <c:pt idx="54">
                  <c:v>7.8303083875680404</c:v>
                </c:pt>
                <c:pt idx="55">
                  <c:v>7.9753140343700899</c:v>
                </c:pt>
                <c:pt idx="56">
                  <c:v>8.1203197424713203</c:v>
                </c:pt>
                <c:pt idx="57">
                  <c:v>8.2653254393278903</c:v>
                </c:pt>
                <c:pt idx="58">
                  <c:v>8.4103311799926601</c:v>
                </c:pt>
                <c:pt idx="59">
                  <c:v>8.55533686581912</c:v>
                </c:pt>
                <c:pt idx="60">
                  <c:v>8.7003426576067007</c:v>
                </c:pt>
                <c:pt idx="61">
                  <c:v>8.8453483823443797</c:v>
                </c:pt>
                <c:pt idx="62">
                  <c:v>8.9903540811688103</c:v>
                </c:pt>
                <c:pt idx="63">
                  <c:v>9.1353597892174498</c:v>
                </c:pt>
                <c:pt idx="64">
                  <c:v>9.2803655001782701</c:v>
                </c:pt>
                <c:pt idx="65">
                  <c:v>9.4253712096103008</c:v>
                </c:pt>
                <c:pt idx="66">
                  <c:v>9.5703769040339406</c:v>
                </c:pt>
                <c:pt idx="67">
                  <c:v>9.7153825462685699</c:v>
                </c:pt>
                <c:pt idx="68">
                  <c:v>9.8603884017805807</c:v>
                </c:pt>
                <c:pt idx="69">
                  <c:v>10.0053940646446</c:v>
                </c:pt>
                <c:pt idx="70">
                  <c:v>10.1503998043313</c:v>
                </c:pt>
                <c:pt idx="71">
                  <c:v>10.2954053357265</c:v>
                </c:pt>
                <c:pt idx="72">
                  <c:v>10.440411111432001</c:v>
                </c:pt>
                <c:pt idx="73">
                  <c:v>10.585416757653601</c:v>
                </c:pt>
                <c:pt idx="74">
                  <c:v>10.730422767408699</c:v>
                </c:pt>
                <c:pt idx="75">
                  <c:v>10.8754282605844</c:v>
                </c:pt>
                <c:pt idx="76">
                  <c:v>11.020434059897701</c:v>
                </c:pt>
                <c:pt idx="77">
                  <c:v>11.1654399310797</c:v>
                </c:pt>
                <c:pt idx="78">
                  <c:v>11.310445451036699</c:v>
                </c:pt>
                <c:pt idx="79">
                  <c:v>11.455451344906599</c:v>
                </c:pt>
                <c:pt idx="80">
                  <c:v>11.6004570177075</c:v>
                </c:pt>
                <c:pt idx="81">
                  <c:v>11.745462743225699</c:v>
                </c:pt>
                <c:pt idx="82">
                  <c:v>11.890468534384899</c:v>
                </c:pt>
                <c:pt idx="83">
                  <c:v>12.035474078141</c:v>
                </c:pt>
                <c:pt idx="84">
                  <c:v>12.1804797753566</c:v>
                </c:pt>
                <c:pt idx="85">
                  <c:v>12.3254855686274</c:v>
                </c:pt>
                <c:pt idx="86">
                  <c:v>12.470491147808101</c:v>
                </c:pt>
                <c:pt idx="87">
                  <c:v>12.615496857669701</c:v>
                </c:pt>
                <c:pt idx="88">
                  <c:v>12.760502582455899</c:v>
                </c:pt>
                <c:pt idx="89">
                  <c:v>12.9055082636285</c:v>
                </c:pt>
                <c:pt idx="90">
                  <c:v>13.050514195577399</c:v>
                </c:pt>
                <c:pt idx="91">
                  <c:v>13.1955198841687</c:v>
                </c:pt>
                <c:pt idx="92">
                  <c:v>13.340525680289799</c:v>
                </c:pt>
                <c:pt idx="93">
                  <c:v>13.485531265860899</c:v>
                </c:pt>
                <c:pt idx="94">
                  <c:v>13.6305369374451</c:v>
                </c:pt>
                <c:pt idx="95">
                  <c:v>13.7755427688503</c:v>
                </c:pt>
                <c:pt idx="96">
                  <c:v>13.920548295717801</c:v>
                </c:pt>
                <c:pt idx="97">
                  <c:v>14.0655541099178</c:v>
                </c:pt>
                <c:pt idx="98">
                  <c:v>14.2105597778807</c:v>
                </c:pt>
                <c:pt idx="99">
                  <c:v>14.355565495091</c:v>
                </c:pt>
              </c:numCache>
            </c:numRef>
          </c:cat>
          <c:val>
            <c:numRef>
              <c:f>Arkusz1!$C$3:$C$102</c:f>
              <c:numCache>
                <c:formatCode>General</c:formatCode>
                <c:ptCount val="100"/>
                <c:pt idx="0">
                  <c:v>1284.60827636718</c:v>
                </c:pt>
                <c:pt idx="1">
                  <c:v>1284.5506134663599</c:v>
                </c:pt>
                <c:pt idx="2">
                  <c:v>1284.50729913381</c:v>
                </c:pt>
                <c:pt idx="3">
                  <c:v>1284.49267578125</c:v>
                </c:pt>
                <c:pt idx="4">
                  <c:v>1284.5371357147801</c:v>
                </c:pt>
                <c:pt idx="5">
                  <c:v>1284.73524995046</c:v>
                </c:pt>
                <c:pt idx="6">
                  <c:v>1285.19763183593</c:v>
                </c:pt>
                <c:pt idx="7">
                  <c:v>1285.9467573223801</c:v>
                </c:pt>
                <c:pt idx="8">
                  <c:v>1286.65253474359</c:v>
                </c:pt>
                <c:pt idx="9">
                  <c:v>1286.89672851562</c:v>
                </c:pt>
                <c:pt idx="10">
                  <c:v>1286.4123237594399</c:v>
                </c:pt>
                <c:pt idx="11">
                  <c:v>1285.53721278182</c:v>
                </c:pt>
                <c:pt idx="12">
                  <c:v>1284.76049804687</c:v>
                </c:pt>
                <c:pt idx="13">
                  <c:v>1284.44906733018</c:v>
                </c:pt>
                <c:pt idx="14">
                  <c:v>1284.48088738917</c:v>
                </c:pt>
                <c:pt idx="15">
                  <c:v>1284.61169433593</c:v>
                </c:pt>
                <c:pt idx="16">
                  <c:v>1284.6476259951801</c:v>
                </c:pt>
                <c:pt idx="17">
                  <c:v>1284.5964249935</c:v>
                </c:pt>
                <c:pt idx="18">
                  <c:v>1284.51623535156</c:v>
                </c:pt>
                <c:pt idx="19">
                  <c:v>1284.46584946709</c:v>
                </c:pt>
                <c:pt idx="20">
                  <c:v>1284.5066538819101</c:v>
                </c:pt>
                <c:pt idx="21">
                  <c:v>1284.70068359375</c:v>
                </c:pt>
                <c:pt idx="22">
                  <c:v>1285.0725131653101</c:v>
                </c:pt>
                <c:pt idx="23">
                  <c:v>1285.49687338377</c:v>
                </c:pt>
                <c:pt idx="24">
                  <c:v>1285.81103515625</c:v>
                </c:pt>
                <c:pt idx="25">
                  <c:v>1285.89633335245</c:v>
                </c:pt>
                <c:pt idx="26">
                  <c:v>1285.81036342619</c:v>
                </c:pt>
                <c:pt idx="27">
                  <c:v>1285.65478515625</c:v>
                </c:pt>
                <c:pt idx="28">
                  <c:v>1285.52541230882</c:v>
                </c:pt>
                <c:pt idx="29">
                  <c:v>1285.4946733147999</c:v>
                </c:pt>
                <c:pt idx="30">
                  <c:v>1285.62915039062</c:v>
                </c:pt>
                <c:pt idx="31">
                  <c:v>1285.9498889266199</c:v>
                </c:pt>
                <c:pt idx="32">
                  <c:v>1286.2957867418299</c:v>
                </c:pt>
                <c:pt idx="33">
                  <c:v>1286.46020507812</c:v>
                </c:pt>
                <c:pt idx="34">
                  <c:v>1286.30639266759</c:v>
                </c:pt>
                <c:pt idx="35">
                  <c:v>1285.97715426227</c:v>
                </c:pt>
                <c:pt idx="36">
                  <c:v>1285.68518066406</c:v>
                </c:pt>
                <c:pt idx="37">
                  <c:v>1285.5922979730999</c:v>
                </c:pt>
                <c:pt idx="38">
                  <c:v>1285.6568657423099</c:v>
                </c:pt>
                <c:pt idx="39">
                  <c:v>1285.78637695312</c:v>
                </c:pt>
                <c:pt idx="40">
                  <c:v>1285.9020290620399</c:v>
                </c:pt>
                <c:pt idx="41">
                  <c:v>1285.97983733351</c:v>
                </c:pt>
                <c:pt idx="42">
                  <c:v>1286.00952148437</c:v>
                </c:pt>
                <c:pt idx="43">
                  <c:v>1285.99112314474</c:v>
                </c:pt>
                <c:pt idx="44">
                  <c:v>1285.96597153891</c:v>
                </c:pt>
                <c:pt idx="45">
                  <c:v>1285.98571777343</c:v>
                </c:pt>
                <c:pt idx="46">
                  <c:v>1286.0739306329899</c:v>
                </c:pt>
                <c:pt idx="47">
                  <c:v>1286.14184960989</c:v>
                </c:pt>
                <c:pt idx="48">
                  <c:v>1286.07263183593</c:v>
                </c:pt>
                <c:pt idx="49">
                  <c:v>1285.8037802051099</c:v>
                </c:pt>
                <c:pt idx="50">
                  <c:v>1285.49018051897</c:v>
                </c:pt>
                <c:pt idx="51">
                  <c:v>1285.34106445312</c:v>
                </c:pt>
                <c:pt idx="52">
                  <c:v>1285.4894268743301</c:v>
                </c:pt>
                <c:pt idx="53">
                  <c:v>1285.76331780226</c:v>
                </c:pt>
                <c:pt idx="54">
                  <c:v>1285.91455078125</c:v>
                </c:pt>
                <c:pt idx="55">
                  <c:v>1285.7767520427799</c:v>
                </c:pt>
                <c:pt idx="56">
                  <c:v>1285.51079731704</c:v>
                </c:pt>
                <c:pt idx="57">
                  <c:v>1285.359375</c:v>
                </c:pt>
                <c:pt idx="58">
                  <c:v>1285.49364403192</c:v>
                </c:pt>
                <c:pt idx="59">
                  <c:v>1285.7986453102501</c:v>
                </c:pt>
                <c:pt idx="60">
                  <c:v>1286.087890625</c:v>
                </c:pt>
                <c:pt idx="61">
                  <c:v>1286.21778791626</c:v>
                </c:pt>
                <c:pt idx="62">
                  <c:v>1286.21633313846</c:v>
                </c:pt>
                <c:pt idx="63">
                  <c:v>1286.15441894531</c:v>
                </c:pt>
                <c:pt idx="64">
                  <c:v>1286.0956444001699</c:v>
                </c:pt>
                <c:pt idx="65">
                  <c:v>1286.07443431414</c:v>
                </c:pt>
                <c:pt idx="66">
                  <c:v>1286.11791992187</c:v>
                </c:pt>
                <c:pt idx="67">
                  <c:v>1286.23288638227</c:v>
                </c:pt>
                <c:pt idx="68">
                  <c:v>1286.34473500119</c:v>
                </c:pt>
                <c:pt idx="69">
                  <c:v>1286.35852050781</c:v>
                </c:pt>
                <c:pt idx="70">
                  <c:v>1286.2157161172399</c:v>
                </c:pt>
                <c:pt idx="71">
                  <c:v>1286.00346738967</c:v>
                </c:pt>
                <c:pt idx="72">
                  <c:v>1285.84533691406</c:v>
                </c:pt>
                <c:pt idx="73">
                  <c:v>1285.8323266818199</c:v>
                </c:pt>
                <c:pt idx="74">
                  <c:v>1285.9251915954301</c:v>
                </c:pt>
                <c:pt idx="75">
                  <c:v>1286.05212402343</c:v>
                </c:pt>
                <c:pt idx="76">
                  <c:v>1286.16316109473</c:v>
                </c:pt>
                <c:pt idx="77">
                  <c:v>1286.2957130556499</c:v>
                </c:pt>
                <c:pt idx="78">
                  <c:v>1286.50903320312</c:v>
                </c:pt>
                <c:pt idx="79">
                  <c:v>1286.8307666593901</c:v>
                </c:pt>
                <c:pt idx="80">
                  <c:v>1287.1621172061</c:v>
                </c:pt>
                <c:pt idx="81">
                  <c:v>1287.37268066406</c:v>
                </c:pt>
                <c:pt idx="82">
                  <c:v>1287.3692423119701</c:v>
                </c:pt>
                <c:pt idx="83">
                  <c:v>1287.20734880855</c:v>
                </c:pt>
                <c:pt idx="84">
                  <c:v>1286.97973632812</c:v>
                </c:pt>
                <c:pt idx="85">
                  <c:v>1286.77721558843</c:v>
                </c:pt>
                <c:pt idx="86">
                  <c:v>1286.6828944005699</c:v>
                </c:pt>
                <c:pt idx="87">
                  <c:v>1286.77795410156</c:v>
                </c:pt>
                <c:pt idx="88">
                  <c:v>1287.09986161143</c:v>
                </c:pt>
                <c:pt idx="89">
                  <c:v>1287.5112236362099</c:v>
                </c:pt>
                <c:pt idx="90">
                  <c:v>1287.83093261718</c:v>
                </c:pt>
                <c:pt idx="91">
                  <c:v>1287.9228606568299</c:v>
                </c:pt>
                <c:pt idx="92">
                  <c:v>1287.83080763454</c:v>
                </c:pt>
                <c:pt idx="93">
                  <c:v>1287.6435546875</c:v>
                </c:pt>
                <c:pt idx="94">
                  <c:v>1287.44324659061</c:v>
                </c:pt>
                <c:pt idx="95">
                  <c:v>1287.2854854966899</c:v>
                </c:pt>
                <c:pt idx="96">
                  <c:v>1287.21923828125</c:v>
                </c:pt>
                <c:pt idx="97">
                  <c:v>1287.2775056283299</c:v>
                </c:pt>
                <c:pt idx="98">
                  <c:v>1287.42942634727</c:v>
                </c:pt>
                <c:pt idx="99">
                  <c:v>1287.62817382812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AE-4EBB-95D2-075FCAFF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09136"/>
        <c:axId val="479011104"/>
      </c:lineChart>
      <c:catAx>
        <c:axId val="47900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od punktu</a:t>
                </a:r>
                <a:r>
                  <a:rPr lang="pl-PL" baseline="0"/>
                  <a:t> początkowego [km]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011104"/>
        <c:crosses val="autoZero"/>
        <c:auto val="1"/>
        <c:lblAlgn val="ctr"/>
        <c:lblOffset val="100"/>
        <c:noMultiLvlLbl val="0"/>
      </c:catAx>
      <c:valAx>
        <c:axId val="4790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0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Wykres</a:t>
            </a:r>
            <a:r>
              <a:rPr lang="pl-PL" sz="1100" b="1" baseline="0"/>
              <a:t> 2. Profil wysokościowy trasy nr 2</a:t>
            </a:r>
            <a:endParaRPr lang="pl-PL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Rzeczywista wysokość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Arkusz1!$E$3:$E$102</c:f>
              <c:numCache>
                <c:formatCode>0.00</c:formatCode>
                <c:ptCount val="100"/>
                <c:pt idx="0">
                  <c:v>0</c:v>
                </c:pt>
                <c:pt idx="1">
                  <c:v>0.15279491530689801</c:v>
                </c:pt>
                <c:pt idx="2">
                  <c:v>0.30205297567930101</c:v>
                </c:pt>
                <c:pt idx="3">
                  <c:v>0.44919671591770799</c:v>
                </c:pt>
                <c:pt idx="4">
                  <c:v>0.58757219753692702</c:v>
                </c:pt>
                <c:pt idx="5">
                  <c:v>0.72471386244766201</c:v>
                </c:pt>
                <c:pt idx="6">
                  <c:v>0.86820023826691195</c:v>
                </c:pt>
                <c:pt idx="7">
                  <c:v>1.0117235754032801</c:v>
                </c:pt>
                <c:pt idx="8">
                  <c:v>1.1454695028617901</c:v>
                </c:pt>
                <c:pt idx="9">
                  <c:v>1.2777877653561001</c:v>
                </c:pt>
                <c:pt idx="10">
                  <c:v>1.4185858651396099</c:v>
                </c:pt>
                <c:pt idx="11">
                  <c:v>1.5576365799824099</c:v>
                </c:pt>
                <c:pt idx="12">
                  <c:v>1.6968883137565101</c:v>
                </c:pt>
                <c:pt idx="13">
                  <c:v>1.8289240312134001</c:v>
                </c:pt>
                <c:pt idx="14">
                  <c:v>1.96298288923987</c:v>
                </c:pt>
                <c:pt idx="15">
                  <c:v>2.0974838069195201</c:v>
                </c:pt>
                <c:pt idx="16">
                  <c:v>2.2338851665921502</c:v>
                </c:pt>
                <c:pt idx="17">
                  <c:v>2.3690517047331698</c:v>
                </c:pt>
                <c:pt idx="18">
                  <c:v>2.5037358423324201</c:v>
                </c:pt>
                <c:pt idx="19">
                  <c:v>2.6401332251583201</c:v>
                </c:pt>
                <c:pt idx="20">
                  <c:v>2.7768543199458899</c:v>
                </c:pt>
                <c:pt idx="21">
                  <c:v>2.9124050470996798</c:v>
                </c:pt>
                <c:pt idx="22">
                  <c:v>3.0491893948612798</c:v>
                </c:pt>
                <c:pt idx="23">
                  <c:v>3.18697204107615</c:v>
                </c:pt>
                <c:pt idx="24">
                  <c:v>3.3246833573103598</c:v>
                </c:pt>
                <c:pt idx="25">
                  <c:v>3.4642211288285401</c:v>
                </c:pt>
                <c:pt idx="26">
                  <c:v>3.60550950823212</c:v>
                </c:pt>
                <c:pt idx="27">
                  <c:v>3.7470570865239998</c:v>
                </c:pt>
                <c:pt idx="28">
                  <c:v>3.8879302671280298</c:v>
                </c:pt>
                <c:pt idx="29">
                  <c:v>4.02721078045575</c:v>
                </c:pt>
                <c:pt idx="30">
                  <c:v>4.1664451659431796</c:v>
                </c:pt>
                <c:pt idx="31">
                  <c:v>4.3052040185122404</c:v>
                </c:pt>
                <c:pt idx="32">
                  <c:v>4.4433441466543604</c:v>
                </c:pt>
                <c:pt idx="33">
                  <c:v>4.58304523593646</c:v>
                </c:pt>
                <c:pt idx="34">
                  <c:v>4.7230932529651399</c:v>
                </c:pt>
                <c:pt idx="35">
                  <c:v>4.8649039636085396</c:v>
                </c:pt>
                <c:pt idx="36">
                  <c:v>5.0108283758831798</c:v>
                </c:pt>
                <c:pt idx="37">
                  <c:v>5.1579776436243598</c:v>
                </c:pt>
                <c:pt idx="38">
                  <c:v>5.3024427761916701</c:v>
                </c:pt>
                <c:pt idx="39">
                  <c:v>5.4480801750703396</c:v>
                </c:pt>
                <c:pt idx="40">
                  <c:v>5.5940594527514698</c:v>
                </c:pt>
                <c:pt idx="41">
                  <c:v>5.73434895445215</c:v>
                </c:pt>
                <c:pt idx="42">
                  <c:v>5.86488806832336</c:v>
                </c:pt>
                <c:pt idx="43">
                  <c:v>5.9915633688362897</c:v>
                </c:pt>
                <c:pt idx="44">
                  <c:v>6.1154933343784297</c:v>
                </c:pt>
                <c:pt idx="45">
                  <c:v>6.2414444532642603</c:v>
                </c:pt>
                <c:pt idx="46">
                  <c:v>6.3683386468478798</c:v>
                </c:pt>
                <c:pt idx="47">
                  <c:v>6.4990070862648004</c:v>
                </c:pt>
                <c:pt idx="48">
                  <c:v>6.6329102583863904</c:v>
                </c:pt>
                <c:pt idx="49">
                  <c:v>6.7690584136324699</c:v>
                </c:pt>
                <c:pt idx="50">
                  <c:v>6.9034939898404604</c:v>
                </c:pt>
                <c:pt idx="51">
                  <c:v>7.0357003461175696</c:v>
                </c:pt>
                <c:pt idx="52">
                  <c:v>7.1713870418621104</c:v>
                </c:pt>
                <c:pt idx="53">
                  <c:v>7.3084684892162599</c:v>
                </c:pt>
                <c:pt idx="54">
                  <c:v>7.4468541033790903</c:v>
                </c:pt>
                <c:pt idx="55">
                  <c:v>7.58628052640971</c:v>
                </c:pt>
                <c:pt idx="56">
                  <c:v>7.7258355013905202</c:v>
                </c:pt>
                <c:pt idx="57">
                  <c:v>7.8649508236227001</c:v>
                </c:pt>
                <c:pt idx="58">
                  <c:v>8.0011351474801895</c:v>
                </c:pt>
                <c:pt idx="59">
                  <c:v>8.1410383324672697</c:v>
                </c:pt>
                <c:pt idx="60">
                  <c:v>8.2796992302542503</c:v>
                </c:pt>
                <c:pt idx="61">
                  <c:v>8.4154135277251392</c:v>
                </c:pt>
                <c:pt idx="62">
                  <c:v>8.5526375399521299</c:v>
                </c:pt>
                <c:pt idx="63">
                  <c:v>8.6918303324881894</c:v>
                </c:pt>
                <c:pt idx="64">
                  <c:v>8.8306355469172502</c:v>
                </c:pt>
                <c:pt idx="65">
                  <c:v>8.9685521873280596</c:v>
                </c:pt>
                <c:pt idx="66">
                  <c:v>9.1040218967114601</c:v>
                </c:pt>
                <c:pt idx="67">
                  <c:v>9.2384377115864904</c:v>
                </c:pt>
                <c:pt idx="68">
                  <c:v>9.3732068299021698</c:v>
                </c:pt>
                <c:pt idx="69">
                  <c:v>9.50995678960264</c:v>
                </c:pt>
                <c:pt idx="70">
                  <c:v>9.6484915370177209</c:v>
                </c:pt>
                <c:pt idx="71">
                  <c:v>9.7890128766999993</c:v>
                </c:pt>
                <c:pt idx="72">
                  <c:v>9.9302100699938602</c:v>
                </c:pt>
                <c:pt idx="73">
                  <c:v>10.0731734003938</c:v>
                </c:pt>
                <c:pt idx="74">
                  <c:v>10.216609843434901</c:v>
                </c:pt>
                <c:pt idx="75">
                  <c:v>10.355218559806399</c:v>
                </c:pt>
                <c:pt idx="76">
                  <c:v>10.4880359364608</c:v>
                </c:pt>
                <c:pt idx="77">
                  <c:v>10.6197403681034</c:v>
                </c:pt>
                <c:pt idx="78">
                  <c:v>10.753235016440501</c:v>
                </c:pt>
                <c:pt idx="79">
                  <c:v>10.887318684760301</c:v>
                </c:pt>
                <c:pt idx="80">
                  <c:v>11.0241926504996</c:v>
                </c:pt>
                <c:pt idx="81">
                  <c:v>11.162744895513599</c:v>
                </c:pt>
                <c:pt idx="82">
                  <c:v>11.302234440855701</c:v>
                </c:pt>
                <c:pt idx="83">
                  <c:v>11.440449604192199</c:v>
                </c:pt>
                <c:pt idx="84">
                  <c:v>11.5764120544699</c:v>
                </c:pt>
                <c:pt idx="85">
                  <c:v>11.712572657480401</c:v>
                </c:pt>
                <c:pt idx="86">
                  <c:v>11.8496067490894</c:v>
                </c:pt>
                <c:pt idx="87">
                  <c:v>11.987623705171</c:v>
                </c:pt>
                <c:pt idx="88">
                  <c:v>12.1250936044014</c:v>
                </c:pt>
                <c:pt idx="89">
                  <c:v>12.262048202447501</c:v>
                </c:pt>
                <c:pt idx="90">
                  <c:v>12.3992946765509</c:v>
                </c:pt>
                <c:pt idx="91">
                  <c:v>12.5364504471033</c:v>
                </c:pt>
                <c:pt idx="92">
                  <c:v>12.6739856566182</c:v>
                </c:pt>
                <c:pt idx="93">
                  <c:v>12.811695008528</c:v>
                </c:pt>
                <c:pt idx="94">
                  <c:v>12.9494212070749</c:v>
                </c:pt>
                <c:pt idx="95">
                  <c:v>13.087170669562701</c:v>
                </c:pt>
                <c:pt idx="96">
                  <c:v>13.2248239101853</c:v>
                </c:pt>
                <c:pt idx="97">
                  <c:v>13.362588464324</c:v>
                </c:pt>
                <c:pt idx="98">
                  <c:v>13.500404667158501</c:v>
                </c:pt>
                <c:pt idx="99">
                  <c:v>13.638165635209599</c:v>
                </c:pt>
              </c:numCache>
            </c:numRef>
          </c:cat>
          <c:val>
            <c:numRef>
              <c:f>Arkusz1!$F$3:$F$102</c:f>
              <c:numCache>
                <c:formatCode>0.00</c:formatCode>
                <c:ptCount val="100"/>
                <c:pt idx="0">
                  <c:v>1039.78210449218</c:v>
                </c:pt>
                <c:pt idx="1">
                  <c:v>1105.87963867187</c:v>
                </c:pt>
                <c:pt idx="2">
                  <c:v>1163.58190917968</c:v>
                </c:pt>
                <c:pt idx="3">
                  <c:v>1215.79650878906</c:v>
                </c:pt>
                <c:pt idx="4">
                  <c:v>1243.74938964843</c:v>
                </c:pt>
                <c:pt idx="5">
                  <c:v>1265.11547851562</c:v>
                </c:pt>
                <c:pt idx="6">
                  <c:v>1305.46081542968</c:v>
                </c:pt>
                <c:pt idx="7">
                  <c:v>1345.87341308593</c:v>
                </c:pt>
                <c:pt idx="8">
                  <c:v>1352.10668945312</c:v>
                </c:pt>
                <c:pt idx="9">
                  <c:v>1348.92932128906</c:v>
                </c:pt>
                <c:pt idx="10">
                  <c:v>1378.37573242187</c:v>
                </c:pt>
                <c:pt idx="11">
                  <c:v>1400.29016113281</c:v>
                </c:pt>
                <c:pt idx="12">
                  <c:v>1422.77563476562</c:v>
                </c:pt>
                <c:pt idx="13">
                  <c:v>1410.97229003906</c:v>
                </c:pt>
                <c:pt idx="14">
                  <c:v>1405.474609375</c:v>
                </c:pt>
                <c:pt idx="15">
                  <c:v>1399.67492675781</c:v>
                </c:pt>
                <c:pt idx="16">
                  <c:v>1403.138671875</c:v>
                </c:pt>
                <c:pt idx="17">
                  <c:v>1397.46459960937</c:v>
                </c:pt>
                <c:pt idx="18">
                  <c:v>1386.21374511718</c:v>
                </c:pt>
                <c:pt idx="19">
                  <c:v>1385.41381835937</c:v>
                </c:pt>
                <c:pt idx="20">
                  <c:v>1386.13317871093</c:v>
                </c:pt>
                <c:pt idx="21">
                  <c:v>1376.03918457031</c:v>
                </c:pt>
                <c:pt idx="22">
                  <c:v>1375.18237304687</c:v>
                </c:pt>
                <c:pt idx="23">
                  <c:v>1382.92211914062</c:v>
                </c:pt>
                <c:pt idx="24">
                  <c:v>1389.83325195312</c:v>
                </c:pt>
                <c:pt idx="25">
                  <c:v>1413.88330078125</c:v>
                </c:pt>
                <c:pt idx="26">
                  <c:v>1453.27331542968</c:v>
                </c:pt>
                <c:pt idx="27">
                  <c:v>1493.55590820312</c:v>
                </c:pt>
                <c:pt idx="28">
                  <c:v>1527.34594726562</c:v>
                </c:pt>
                <c:pt idx="29">
                  <c:v>1548.14367675781</c:v>
                </c:pt>
                <c:pt idx="30">
                  <c:v>1568.55749511718</c:v>
                </c:pt>
                <c:pt idx="31">
                  <c:v>1585.21606445312</c:v>
                </c:pt>
                <c:pt idx="32">
                  <c:v>1596.96020507812</c:v>
                </c:pt>
                <c:pt idx="33">
                  <c:v>1621.08471679687</c:v>
                </c:pt>
                <c:pt idx="34">
                  <c:v>1647.8388671875</c:v>
                </c:pt>
                <c:pt idx="35">
                  <c:v>1687.83532714843</c:v>
                </c:pt>
                <c:pt idx="36">
                  <c:v>1756.50231933593</c:v>
                </c:pt>
                <c:pt idx="37">
                  <c:v>1830.14270019531</c:v>
                </c:pt>
                <c:pt idx="38">
                  <c:v>1883.8974609375</c:v>
                </c:pt>
                <c:pt idx="39">
                  <c:v>1943.63439941406</c:v>
                </c:pt>
                <c:pt idx="40">
                  <c:v>2003.9697265625</c:v>
                </c:pt>
                <c:pt idx="41">
                  <c:v>2030.61254882812</c:v>
                </c:pt>
                <c:pt idx="42">
                  <c:v>1999.35217285156</c:v>
                </c:pt>
                <c:pt idx="43">
                  <c:v>1939.56823730468</c:v>
                </c:pt>
                <c:pt idx="44">
                  <c:v>1851.57531738281</c:v>
                </c:pt>
                <c:pt idx="45">
                  <c:v>1765.30920410156</c:v>
                </c:pt>
                <c:pt idx="46">
                  <c:v>1671.88513183593</c:v>
                </c:pt>
                <c:pt idx="47">
                  <c:v>1601.93139648437</c:v>
                </c:pt>
                <c:pt idx="48">
                  <c:v>1560.90014648437</c:v>
                </c:pt>
                <c:pt idx="49">
                  <c:v>1545.16247558593</c:v>
                </c:pt>
                <c:pt idx="50">
                  <c:v>1503.16528320312</c:v>
                </c:pt>
                <c:pt idx="51">
                  <c:v>1415.09057617187</c:v>
                </c:pt>
                <c:pt idx="52">
                  <c:v>1377.26806640625</c:v>
                </c:pt>
                <c:pt idx="53">
                  <c:v>1365.64880371093</c:v>
                </c:pt>
                <c:pt idx="54">
                  <c:v>1382.61071777343</c:v>
                </c:pt>
                <c:pt idx="55">
                  <c:v>1420.5849609375</c:v>
                </c:pt>
                <c:pt idx="56">
                  <c:v>1458.59130859375</c:v>
                </c:pt>
                <c:pt idx="57">
                  <c:v>1486.8525390625</c:v>
                </c:pt>
                <c:pt idx="58">
                  <c:v>1461.89929199218</c:v>
                </c:pt>
                <c:pt idx="59">
                  <c:v>1504.72119140625</c:v>
                </c:pt>
                <c:pt idx="60">
                  <c:v>1524.31457519531</c:v>
                </c:pt>
                <c:pt idx="61">
                  <c:v>1491.74621582031</c:v>
                </c:pt>
                <c:pt idx="62">
                  <c:v>1485.28759765625</c:v>
                </c:pt>
                <c:pt idx="63">
                  <c:v>1515.81311035156</c:v>
                </c:pt>
                <c:pt idx="64">
                  <c:v>1538.46545410156</c:v>
                </c:pt>
                <c:pt idx="65">
                  <c:v>1545.15759277343</c:v>
                </c:pt>
                <c:pt idx="66">
                  <c:v>1506.31298828125</c:v>
                </c:pt>
                <c:pt idx="67">
                  <c:v>1438.74731445312</c:v>
                </c:pt>
                <c:pt idx="68">
                  <c:v>1364.58801269531</c:v>
                </c:pt>
                <c:pt idx="69">
                  <c:v>1336.20520019531</c:v>
                </c:pt>
                <c:pt idx="70">
                  <c:v>1362.45617675781</c:v>
                </c:pt>
                <c:pt idx="71">
                  <c:v>1439.39318847656</c:v>
                </c:pt>
                <c:pt idx="72">
                  <c:v>1519.59399414062</c:v>
                </c:pt>
                <c:pt idx="73">
                  <c:v>1621.37170410156</c:v>
                </c:pt>
                <c:pt idx="74">
                  <c:v>1717.17614746093</c:v>
                </c:pt>
                <c:pt idx="75">
                  <c:v>1734.52270507812</c:v>
                </c:pt>
                <c:pt idx="76">
                  <c:v>1660.60668945312</c:v>
                </c:pt>
                <c:pt idx="77">
                  <c:v>1551.51281738281</c:v>
                </c:pt>
                <c:pt idx="78">
                  <c:v>1456.3740234375</c:v>
                </c:pt>
                <c:pt idx="79">
                  <c:v>1349.20336914062</c:v>
                </c:pt>
                <c:pt idx="80">
                  <c:v>1318.08056640625</c:v>
                </c:pt>
                <c:pt idx="81">
                  <c:v>1349.84387207031</c:v>
                </c:pt>
                <c:pt idx="82">
                  <c:v>1409.17553710937</c:v>
                </c:pt>
                <c:pt idx="83">
                  <c:v>1425.22204589843</c:v>
                </c:pt>
                <c:pt idx="84">
                  <c:v>1369.580078125</c:v>
                </c:pt>
                <c:pt idx="85">
                  <c:v>1309.27783203125</c:v>
                </c:pt>
                <c:pt idx="86">
                  <c:v>1277.087890625</c:v>
                </c:pt>
                <c:pt idx="87">
                  <c:v>1291.10949707031</c:v>
                </c:pt>
                <c:pt idx="88">
                  <c:v>1278.30444335937</c:v>
                </c:pt>
                <c:pt idx="89">
                  <c:v>1234.26586914062</c:v>
                </c:pt>
                <c:pt idx="90">
                  <c:v>1199.6298828125</c:v>
                </c:pt>
                <c:pt idx="91">
                  <c:v>1143.33337402343</c:v>
                </c:pt>
                <c:pt idx="92">
                  <c:v>1111.76049804687</c:v>
                </c:pt>
                <c:pt idx="93">
                  <c:v>1102.85400390625</c:v>
                </c:pt>
                <c:pt idx="94">
                  <c:v>1096.21325683593</c:v>
                </c:pt>
                <c:pt idx="95">
                  <c:v>1094.38989257812</c:v>
                </c:pt>
                <c:pt idx="96">
                  <c:v>1054.93225097656</c:v>
                </c:pt>
                <c:pt idx="97">
                  <c:v>1019.93444824218</c:v>
                </c:pt>
                <c:pt idx="98">
                  <c:v>995.55285644531205</c:v>
                </c:pt>
                <c:pt idx="99">
                  <c:v>994.57452392578102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6-4E30-A890-49857899FFD4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Wyliczona wysokość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Arkusz1!$E$3:$E$102</c:f>
              <c:numCache>
                <c:formatCode>0.00</c:formatCode>
                <c:ptCount val="100"/>
                <c:pt idx="0">
                  <c:v>0</c:v>
                </c:pt>
                <c:pt idx="1">
                  <c:v>0.15279491530689801</c:v>
                </c:pt>
                <c:pt idx="2">
                  <c:v>0.30205297567930101</c:v>
                </c:pt>
                <c:pt idx="3">
                  <c:v>0.44919671591770799</c:v>
                </c:pt>
                <c:pt idx="4">
                  <c:v>0.58757219753692702</c:v>
                </c:pt>
                <c:pt idx="5">
                  <c:v>0.72471386244766201</c:v>
                </c:pt>
                <c:pt idx="6">
                  <c:v>0.86820023826691195</c:v>
                </c:pt>
                <c:pt idx="7">
                  <c:v>1.0117235754032801</c:v>
                </c:pt>
                <c:pt idx="8">
                  <c:v>1.1454695028617901</c:v>
                </c:pt>
                <c:pt idx="9">
                  <c:v>1.2777877653561001</c:v>
                </c:pt>
                <c:pt idx="10">
                  <c:v>1.4185858651396099</c:v>
                </c:pt>
                <c:pt idx="11">
                  <c:v>1.5576365799824099</c:v>
                </c:pt>
                <c:pt idx="12">
                  <c:v>1.6968883137565101</c:v>
                </c:pt>
                <c:pt idx="13">
                  <c:v>1.8289240312134001</c:v>
                </c:pt>
                <c:pt idx="14">
                  <c:v>1.96298288923987</c:v>
                </c:pt>
                <c:pt idx="15">
                  <c:v>2.0974838069195201</c:v>
                </c:pt>
                <c:pt idx="16">
                  <c:v>2.2338851665921502</c:v>
                </c:pt>
                <c:pt idx="17">
                  <c:v>2.3690517047331698</c:v>
                </c:pt>
                <c:pt idx="18">
                  <c:v>2.5037358423324201</c:v>
                </c:pt>
                <c:pt idx="19">
                  <c:v>2.6401332251583201</c:v>
                </c:pt>
                <c:pt idx="20">
                  <c:v>2.7768543199458899</c:v>
                </c:pt>
                <c:pt idx="21">
                  <c:v>2.9124050470996798</c:v>
                </c:pt>
                <c:pt idx="22">
                  <c:v>3.0491893948612798</c:v>
                </c:pt>
                <c:pt idx="23">
                  <c:v>3.18697204107615</c:v>
                </c:pt>
                <c:pt idx="24">
                  <c:v>3.3246833573103598</c:v>
                </c:pt>
                <c:pt idx="25">
                  <c:v>3.4642211288285401</c:v>
                </c:pt>
                <c:pt idx="26">
                  <c:v>3.60550950823212</c:v>
                </c:pt>
                <c:pt idx="27">
                  <c:v>3.7470570865239998</c:v>
                </c:pt>
                <c:pt idx="28">
                  <c:v>3.8879302671280298</c:v>
                </c:pt>
                <c:pt idx="29">
                  <c:v>4.02721078045575</c:v>
                </c:pt>
                <c:pt idx="30">
                  <c:v>4.1664451659431796</c:v>
                </c:pt>
                <c:pt idx="31">
                  <c:v>4.3052040185122404</c:v>
                </c:pt>
                <c:pt idx="32">
                  <c:v>4.4433441466543604</c:v>
                </c:pt>
                <c:pt idx="33">
                  <c:v>4.58304523593646</c:v>
                </c:pt>
                <c:pt idx="34">
                  <c:v>4.7230932529651399</c:v>
                </c:pt>
                <c:pt idx="35">
                  <c:v>4.8649039636085396</c:v>
                </c:pt>
                <c:pt idx="36">
                  <c:v>5.0108283758831798</c:v>
                </c:pt>
                <c:pt idx="37">
                  <c:v>5.1579776436243598</c:v>
                </c:pt>
                <c:pt idx="38">
                  <c:v>5.3024427761916701</c:v>
                </c:pt>
                <c:pt idx="39">
                  <c:v>5.4480801750703396</c:v>
                </c:pt>
                <c:pt idx="40">
                  <c:v>5.5940594527514698</c:v>
                </c:pt>
                <c:pt idx="41">
                  <c:v>5.73434895445215</c:v>
                </c:pt>
                <c:pt idx="42">
                  <c:v>5.86488806832336</c:v>
                </c:pt>
                <c:pt idx="43">
                  <c:v>5.9915633688362897</c:v>
                </c:pt>
                <c:pt idx="44">
                  <c:v>6.1154933343784297</c:v>
                </c:pt>
                <c:pt idx="45">
                  <c:v>6.2414444532642603</c:v>
                </c:pt>
                <c:pt idx="46">
                  <c:v>6.3683386468478798</c:v>
                </c:pt>
                <c:pt idx="47">
                  <c:v>6.4990070862648004</c:v>
                </c:pt>
                <c:pt idx="48">
                  <c:v>6.6329102583863904</c:v>
                </c:pt>
                <c:pt idx="49">
                  <c:v>6.7690584136324699</c:v>
                </c:pt>
                <c:pt idx="50">
                  <c:v>6.9034939898404604</c:v>
                </c:pt>
                <c:pt idx="51">
                  <c:v>7.0357003461175696</c:v>
                </c:pt>
                <c:pt idx="52">
                  <c:v>7.1713870418621104</c:v>
                </c:pt>
                <c:pt idx="53">
                  <c:v>7.3084684892162599</c:v>
                </c:pt>
                <c:pt idx="54">
                  <c:v>7.4468541033790903</c:v>
                </c:pt>
                <c:pt idx="55">
                  <c:v>7.58628052640971</c:v>
                </c:pt>
                <c:pt idx="56">
                  <c:v>7.7258355013905202</c:v>
                </c:pt>
                <c:pt idx="57">
                  <c:v>7.8649508236227001</c:v>
                </c:pt>
                <c:pt idx="58">
                  <c:v>8.0011351474801895</c:v>
                </c:pt>
                <c:pt idx="59">
                  <c:v>8.1410383324672697</c:v>
                </c:pt>
                <c:pt idx="60">
                  <c:v>8.2796992302542503</c:v>
                </c:pt>
                <c:pt idx="61">
                  <c:v>8.4154135277251392</c:v>
                </c:pt>
                <c:pt idx="62">
                  <c:v>8.5526375399521299</c:v>
                </c:pt>
                <c:pt idx="63">
                  <c:v>8.6918303324881894</c:v>
                </c:pt>
                <c:pt idx="64">
                  <c:v>8.8306355469172502</c:v>
                </c:pt>
                <c:pt idx="65">
                  <c:v>8.9685521873280596</c:v>
                </c:pt>
                <c:pt idx="66">
                  <c:v>9.1040218967114601</c:v>
                </c:pt>
                <c:pt idx="67">
                  <c:v>9.2384377115864904</c:v>
                </c:pt>
                <c:pt idx="68">
                  <c:v>9.3732068299021698</c:v>
                </c:pt>
                <c:pt idx="69">
                  <c:v>9.50995678960264</c:v>
                </c:pt>
                <c:pt idx="70">
                  <c:v>9.6484915370177209</c:v>
                </c:pt>
                <c:pt idx="71">
                  <c:v>9.7890128766999993</c:v>
                </c:pt>
                <c:pt idx="72">
                  <c:v>9.9302100699938602</c:v>
                </c:pt>
                <c:pt idx="73">
                  <c:v>10.0731734003938</c:v>
                </c:pt>
                <c:pt idx="74">
                  <c:v>10.216609843434901</c:v>
                </c:pt>
                <c:pt idx="75">
                  <c:v>10.355218559806399</c:v>
                </c:pt>
                <c:pt idx="76">
                  <c:v>10.4880359364608</c:v>
                </c:pt>
                <c:pt idx="77">
                  <c:v>10.6197403681034</c:v>
                </c:pt>
                <c:pt idx="78">
                  <c:v>10.753235016440501</c:v>
                </c:pt>
                <c:pt idx="79">
                  <c:v>10.887318684760301</c:v>
                </c:pt>
                <c:pt idx="80">
                  <c:v>11.0241926504996</c:v>
                </c:pt>
                <c:pt idx="81">
                  <c:v>11.162744895513599</c:v>
                </c:pt>
                <c:pt idx="82">
                  <c:v>11.302234440855701</c:v>
                </c:pt>
                <c:pt idx="83">
                  <c:v>11.440449604192199</c:v>
                </c:pt>
                <c:pt idx="84">
                  <c:v>11.5764120544699</c:v>
                </c:pt>
                <c:pt idx="85">
                  <c:v>11.712572657480401</c:v>
                </c:pt>
                <c:pt idx="86">
                  <c:v>11.8496067490894</c:v>
                </c:pt>
                <c:pt idx="87">
                  <c:v>11.987623705171</c:v>
                </c:pt>
                <c:pt idx="88">
                  <c:v>12.1250936044014</c:v>
                </c:pt>
                <c:pt idx="89">
                  <c:v>12.262048202447501</c:v>
                </c:pt>
                <c:pt idx="90">
                  <c:v>12.3992946765509</c:v>
                </c:pt>
                <c:pt idx="91">
                  <c:v>12.5364504471033</c:v>
                </c:pt>
                <c:pt idx="92">
                  <c:v>12.6739856566182</c:v>
                </c:pt>
                <c:pt idx="93">
                  <c:v>12.811695008528</c:v>
                </c:pt>
                <c:pt idx="94">
                  <c:v>12.9494212070749</c:v>
                </c:pt>
                <c:pt idx="95">
                  <c:v>13.087170669562701</c:v>
                </c:pt>
                <c:pt idx="96">
                  <c:v>13.2248239101853</c:v>
                </c:pt>
                <c:pt idx="97">
                  <c:v>13.362588464324</c:v>
                </c:pt>
                <c:pt idx="98">
                  <c:v>13.500404667158501</c:v>
                </c:pt>
                <c:pt idx="99">
                  <c:v>13.638165635209599</c:v>
                </c:pt>
              </c:numCache>
            </c:numRef>
          </c:cat>
          <c:val>
            <c:numRef>
              <c:f>Arkusz1!$G$3:$G$102</c:f>
              <c:numCache>
                <c:formatCode>General</c:formatCode>
                <c:ptCount val="100"/>
                <c:pt idx="0">
                  <c:v>1039.78210449218</c:v>
                </c:pt>
                <c:pt idx="1">
                  <c:v>1104.8484874938399</c:v>
                </c:pt>
                <c:pt idx="2">
                  <c:v>1164.5014199675099</c:v>
                </c:pt>
                <c:pt idx="3">
                  <c:v>1215.79650878906</c:v>
                </c:pt>
                <c:pt idx="4">
                  <c:v>1254.56113328528</c:v>
                </c:pt>
                <c:pt idx="5">
                  <c:v>1283.8689799727199</c:v>
                </c:pt>
                <c:pt idx="6">
                  <c:v>1305.46081542968</c:v>
                </c:pt>
                <c:pt idx="7">
                  <c:v>1319.5979426434601</c:v>
                </c:pt>
                <c:pt idx="8">
                  <c:v>1331.72420634168</c:v>
                </c:pt>
                <c:pt idx="9">
                  <c:v>1348.92932128906</c:v>
                </c:pt>
                <c:pt idx="10">
                  <c:v>1376.5110844369699</c:v>
                </c:pt>
                <c:pt idx="11">
                  <c:v>1404.7720960367101</c:v>
                </c:pt>
                <c:pt idx="12">
                  <c:v>1422.77563476562</c:v>
                </c:pt>
                <c:pt idx="13">
                  <c:v>1423.1261195166201</c:v>
                </c:pt>
                <c:pt idx="14">
                  <c:v>1412.4787075878301</c:v>
                </c:pt>
                <c:pt idx="15">
                  <c:v>1399.67492675781</c:v>
                </c:pt>
                <c:pt idx="16">
                  <c:v>1391.79329497562</c:v>
                </c:pt>
                <c:pt idx="17">
                  <c:v>1388.2577399496099</c:v>
                </c:pt>
                <c:pt idx="18">
                  <c:v>1386.21374511718</c:v>
                </c:pt>
                <c:pt idx="19">
                  <c:v>1383.40806416598</c:v>
                </c:pt>
                <c:pt idx="20">
                  <c:v>1379.82717509542</c:v>
                </c:pt>
                <c:pt idx="21">
                  <c:v>1376.03918457031</c:v>
                </c:pt>
                <c:pt idx="22">
                  <c:v>1373.2862685073601</c:v>
                </c:pt>
                <c:pt idx="23">
                  <c:v>1376.0986378508701</c:v>
                </c:pt>
                <c:pt idx="24">
                  <c:v>1389.83325195312</c:v>
                </c:pt>
                <c:pt idx="25">
                  <c:v>1418.0921594424699</c:v>
                </c:pt>
                <c:pt idx="26">
                  <c:v>1455.5069942443999</c:v>
                </c:pt>
                <c:pt idx="27">
                  <c:v>1493.55590820312</c:v>
                </c:pt>
                <c:pt idx="28">
                  <c:v>1525.21869909208</c:v>
                </c:pt>
                <c:pt idx="29">
                  <c:v>1549.8016730395</c:v>
                </c:pt>
                <c:pt idx="30">
                  <c:v>1568.55749511718</c:v>
                </c:pt>
                <c:pt idx="31">
                  <c:v>1583.1496551151399</c:v>
                </c:pt>
                <c:pt idx="32">
                  <c:v>1598.6017368744201</c:v>
                </c:pt>
                <c:pt idx="33">
                  <c:v>1621.08471679687</c:v>
                </c:pt>
                <c:pt idx="34">
                  <c:v>1655.1672658929201</c:v>
                </c:pt>
                <c:pt idx="35">
                  <c:v>1700.6174996668101</c:v>
                </c:pt>
                <c:pt idx="36">
                  <c:v>1756.50231933593</c:v>
                </c:pt>
                <c:pt idx="37">
                  <c:v>1819.3114228572499</c:v>
                </c:pt>
                <c:pt idx="38">
                  <c:v>1882.77598334959</c:v>
                </c:pt>
                <c:pt idx="39">
                  <c:v>1943.63439941406</c:v>
                </c:pt>
                <c:pt idx="40">
                  <c:v>1994.0933993495501</c:v>
                </c:pt>
                <c:pt idx="41">
                  <c:v>2016.67188094125</c:v>
                </c:pt>
                <c:pt idx="42">
                  <c:v>1999.35217285156</c:v>
                </c:pt>
                <c:pt idx="43">
                  <c:v>1939.4109947900399</c:v>
                </c:pt>
                <c:pt idx="44">
                  <c:v>1855.2329901375899</c:v>
                </c:pt>
                <c:pt idx="45">
                  <c:v>1765.30920410156</c:v>
                </c:pt>
                <c:pt idx="46">
                  <c:v>1687.67666824719</c:v>
                </c:pt>
                <c:pt idx="47">
                  <c:v>1620.9119007120401</c:v>
                </c:pt>
                <c:pt idx="48">
                  <c:v>1560.90014648437</c:v>
                </c:pt>
                <c:pt idx="49">
                  <c:v>1504.3555155450099</c:v>
                </c:pt>
                <c:pt idx="50">
                  <c:v>1454.72778792196</c:v>
                </c:pt>
                <c:pt idx="51">
                  <c:v>1415.09057617187</c:v>
                </c:pt>
                <c:pt idx="52">
                  <c:v>1387.0773734583599</c:v>
                </c:pt>
                <c:pt idx="53">
                  <c:v>1374.9979940601199</c:v>
                </c:pt>
                <c:pt idx="54">
                  <c:v>1382.61071777343</c:v>
                </c:pt>
                <c:pt idx="55">
                  <c:v>1411.03983977762</c:v>
                </c:pt>
                <c:pt idx="56">
                  <c:v>1450.1440669092101</c:v>
                </c:pt>
                <c:pt idx="57">
                  <c:v>1486.8525390625</c:v>
                </c:pt>
                <c:pt idx="58">
                  <c:v>1510.64235570137</c:v>
                </c:pt>
                <c:pt idx="59">
                  <c:v>1522.5318355771001</c:v>
                </c:pt>
                <c:pt idx="60">
                  <c:v>1524.31457519531</c:v>
                </c:pt>
                <c:pt idx="61">
                  <c:v>1519.5876683356501</c:v>
                </c:pt>
                <c:pt idx="62">
                  <c:v>1514.41137057366</c:v>
                </c:pt>
                <c:pt idx="63">
                  <c:v>1515.81311035156</c:v>
                </c:pt>
                <c:pt idx="64">
                  <c:v>1526.3335193509999</c:v>
                </c:pt>
                <c:pt idx="65">
                  <c:v>1529.7395953034199</c:v>
                </c:pt>
                <c:pt idx="66">
                  <c:v>1506.31298828125</c:v>
                </c:pt>
                <c:pt idx="67">
                  <c:v>1446.7459365074201</c:v>
                </c:pt>
                <c:pt idx="68">
                  <c:v>1377.8893924276299</c:v>
                </c:pt>
                <c:pt idx="69">
                  <c:v>1336.20520019531</c:v>
                </c:pt>
                <c:pt idx="70">
                  <c:v>1352.2144164634799</c:v>
                </c:pt>
                <c:pt idx="71">
                  <c:v>1419.4196006935399</c:v>
                </c:pt>
                <c:pt idx="72">
                  <c:v>1519.59399414062</c:v>
                </c:pt>
                <c:pt idx="73">
                  <c:v>1631.2624942571499</c:v>
                </c:pt>
                <c:pt idx="74">
                  <c:v>1716.3730766227</c:v>
                </c:pt>
                <c:pt idx="75">
                  <c:v>1734.52270507812</c:v>
                </c:pt>
                <c:pt idx="76">
                  <c:v>1671.4166770035899</c:v>
                </c:pt>
                <c:pt idx="77">
                  <c:v>1563.9445488226099</c:v>
                </c:pt>
                <c:pt idx="78">
                  <c:v>1456.3740234375</c:v>
                </c:pt>
                <c:pt idx="79">
                  <c:v>1387.45887973962</c:v>
                </c:pt>
                <c:pt idx="80">
                  <c:v>1355.5073784578001</c:v>
                </c:pt>
                <c:pt idx="81">
                  <c:v>1349.84387207031</c:v>
                </c:pt>
                <c:pt idx="82">
                  <c:v>1358.2826199436599</c:v>
                </c:pt>
                <c:pt idx="83">
                  <c:v>1368.68359907583</c:v>
                </c:pt>
                <c:pt idx="84">
                  <c:v>1369.580078125</c:v>
                </c:pt>
                <c:pt idx="85">
                  <c:v>1353.2492778318101</c:v>
                </c:pt>
                <c:pt idx="86">
                  <c:v>1324.39309986795</c:v>
                </c:pt>
                <c:pt idx="87">
                  <c:v>1291.10949707031</c:v>
                </c:pt>
                <c:pt idx="88">
                  <c:v>1260.25122594047</c:v>
                </c:pt>
                <c:pt idx="89">
                  <c:v>1230.77789587695</c:v>
                </c:pt>
                <c:pt idx="90">
                  <c:v>1199.6298828125</c:v>
                </c:pt>
                <c:pt idx="91">
                  <c:v>1165.3150894801799</c:v>
                </c:pt>
                <c:pt idx="92">
                  <c:v>1131.37190009297</c:v>
                </c:pt>
                <c:pt idx="93">
                  <c:v>1102.85400390625</c:v>
                </c:pt>
                <c:pt idx="94">
                  <c:v>1083.1378842921499</c:v>
                </c:pt>
                <c:pt idx="95">
                  <c:v>1068.84587942086</c:v>
                </c:pt>
                <c:pt idx="96">
                  <c:v>1054.93225097656</c:v>
                </c:pt>
                <c:pt idx="97">
                  <c:v>1037.42168479673</c:v>
                </c:pt>
                <c:pt idx="98">
                  <c:v>1016.77582277997</c:v>
                </c:pt>
                <c:pt idx="99">
                  <c:v>994.57452392578102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6-4E30-A890-49857899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66200"/>
        <c:axId val="548064560"/>
      </c:lineChart>
      <c:catAx>
        <c:axId val="54806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od punktu początkowego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064560"/>
        <c:crosses val="autoZero"/>
        <c:auto val="1"/>
        <c:lblAlgn val="ctr"/>
        <c:lblOffset val="100"/>
        <c:noMultiLvlLbl val="0"/>
      </c:catAx>
      <c:valAx>
        <c:axId val="548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06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Wykres 3. Profil wysokościowy</a:t>
            </a:r>
            <a:r>
              <a:rPr lang="pl-PL" sz="1100" b="1" baseline="0"/>
              <a:t> trasy nr 3</a:t>
            </a:r>
            <a:endParaRPr lang="pl-PL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Arkusz1!$J$2</c:f>
              <c:strCache>
                <c:ptCount val="1"/>
                <c:pt idx="0">
                  <c:v>Rzeczywista wysokość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Arkusz1!$I$3:$I$102</c:f>
              <c:numCache>
                <c:formatCode>0.00</c:formatCode>
                <c:ptCount val="100"/>
                <c:pt idx="0">
                  <c:v>0</c:v>
                </c:pt>
                <c:pt idx="1">
                  <c:v>0.45642935794610701</c:v>
                </c:pt>
                <c:pt idx="2">
                  <c:v>0.92814038062731197</c:v>
                </c:pt>
                <c:pt idx="3">
                  <c:v>1.41535969716746</c:v>
                </c:pt>
                <c:pt idx="4">
                  <c:v>1.93277865075142</c:v>
                </c:pt>
                <c:pt idx="5">
                  <c:v>2.4609827229394798</c:v>
                </c:pt>
                <c:pt idx="6">
                  <c:v>2.8790488959167702</c:v>
                </c:pt>
                <c:pt idx="7">
                  <c:v>3.3000403491635</c:v>
                </c:pt>
                <c:pt idx="8">
                  <c:v>3.7312781913039199</c:v>
                </c:pt>
                <c:pt idx="9">
                  <c:v>4.1100862863383796</c:v>
                </c:pt>
                <c:pt idx="10">
                  <c:v>4.5718725410848498</c:v>
                </c:pt>
                <c:pt idx="11">
                  <c:v>5.0261974348747103</c:v>
                </c:pt>
                <c:pt idx="12">
                  <c:v>5.4814415705318202</c:v>
                </c:pt>
                <c:pt idx="13">
                  <c:v>5.9426741447757401</c:v>
                </c:pt>
                <c:pt idx="14">
                  <c:v>6.4263655052426802</c:v>
                </c:pt>
                <c:pt idx="15">
                  <c:v>6.8714763785678201</c:v>
                </c:pt>
                <c:pt idx="16">
                  <c:v>7.30111076326203</c:v>
                </c:pt>
                <c:pt idx="17">
                  <c:v>7.7498923971790097</c:v>
                </c:pt>
                <c:pt idx="18">
                  <c:v>8.2024063955928899</c:v>
                </c:pt>
                <c:pt idx="19">
                  <c:v>8.6636159204011296</c:v>
                </c:pt>
                <c:pt idx="20">
                  <c:v>9.1201677743516907</c:v>
                </c:pt>
                <c:pt idx="21">
                  <c:v>9.5786176945560797</c:v>
                </c:pt>
                <c:pt idx="22">
                  <c:v>10.034285573716501</c:v>
                </c:pt>
                <c:pt idx="23">
                  <c:v>10.4985746384311</c:v>
                </c:pt>
                <c:pt idx="24">
                  <c:v>10.951621562626899</c:v>
                </c:pt>
                <c:pt idx="25">
                  <c:v>11.397132502096399</c:v>
                </c:pt>
                <c:pt idx="26">
                  <c:v>11.8532284466823</c:v>
                </c:pt>
                <c:pt idx="27">
                  <c:v>12.3079021761774</c:v>
                </c:pt>
                <c:pt idx="28">
                  <c:v>12.761513462965</c:v>
                </c:pt>
                <c:pt idx="29">
                  <c:v>13.223257825053601</c:v>
                </c:pt>
                <c:pt idx="30">
                  <c:v>13.6843948177568</c:v>
                </c:pt>
                <c:pt idx="31">
                  <c:v>14.1598308769361</c:v>
                </c:pt>
                <c:pt idx="32">
                  <c:v>14.597145503039901</c:v>
                </c:pt>
                <c:pt idx="33">
                  <c:v>15.0480127711458</c:v>
                </c:pt>
                <c:pt idx="34">
                  <c:v>15.5022973835086</c:v>
                </c:pt>
                <c:pt idx="35">
                  <c:v>15.951883033489899</c:v>
                </c:pt>
                <c:pt idx="36">
                  <c:v>16.404675129176599</c:v>
                </c:pt>
                <c:pt idx="37">
                  <c:v>16.8569728981239</c:v>
                </c:pt>
                <c:pt idx="38">
                  <c:v>17.312824166493002</c:v>
                </c:pt>
                <c:pt idx="39">
                  <c:v>17.7698242347284</c:v>
                </c:pt>
                <c:pt idx="40">
                  <c:v>18.222463388368201</c:v>
                </c:pt>
                <c:pt idx="41">
                  <c:v>18.6746560043734</c:v>
                </c:pt>
                <c:pt idx="42">
                  <c:v>19.126338304657398</c:v>
                </c:pt>
                <c:pt idx="43">
                  <c:v>19.583536832914199</c:v>
                </c:pt>
                <c:pt idx="44">
                  <c:v>20.0360364779614</c:v>
                </c:pt>
                <c:pt idx="45">
                  <c:v>20.4918147981003</c:v>
                </c:pt>
                <c:pt idx="46">
                  <c:v>20.945532764988801</c:v>
                </c:pt>
                <c:pt idx="47">
                  <c:v>21.3991714291286</c:v>
                </c:pt>
                <c:pt idx="48">
                  <c:v>21.853485463939901</c:v>
                </c:pt>
                <c:pt idx="49">
                  <c:v>22.310465741965999</c:v>
                </c:pt>
                <c:pt idx="50">
                  <c:v>22.7660105998517</c:v>
                </c:pt>
                <c:pt idx="51">
                  <c:v>23.220385174969199</c:v>
                </c:pt>
                <c:pt idx="52">
                  <c:v>23.674834791895599</c:v>
                </c:pt>
                <c:pt idx="53">
                  <c:v>24.130538826643299</c:v>
                </c:pt>
                <c:pt idx="54">
                  <c:v>24.5856088238185</c:v>
                </c:pt>
                <c:pt idx="55">
                  <c:v>25.040392718363901</c:v>
                </c:pt>
                <c:pt idx="56">
                  <c:v>25.495544779284302</c:v>
                </c:pt>
                <c:pt idx="57">
                  <c:v>25.950979688904901</c:v>
                </c:pt>
                <c:pt idx="58">
                  <c:v>26.406233363266502</c:v>
                </c:pt>
                <c:pt idx="59">
                  <c:v>26.861717487309701</c:v>
                </c:pt>
                <c:pt idx="60">
                  <c:v>27.316968448232402</c:v>
                </c:pt>
                <c:pt idx="61">
                  <c:v>27.7721334616494</c:v>
                </c:pt>
                <c:pt idx="62">
                  <c:v>28.227828018220301</c:v>
                </c:pt>
                <c:pt idx="63">
                  <c:v>28.683938411606999</c:v>
                </c:pt>
                <c:pt idx="64">
                  <c:v>29.139734813421001</c:v>
                </c:pt>
                <c:pt idx="65">
                  <c:v>29.5955824047604</c:v>
                </c:pt>
                <c:pt idx="66">
                  <c:v>30.0521005532195</c:v>
                </c:pt>
                <c:pt idx="67">
                  <c:v>30.5092469937237</c:v>
                </c:pt>
                <c:pt idx="68">
                  <c:v>30.969653445721701</c:v>
                </c:pt>
                <c:pt idx="69">
                  <c:v>31.4212609700954</c:v>
                </c:pt>
                <c:pt idx="70">
                  <c:v>31.876285791162601</c:v>
                </c:pt>
                <c:pt idx="71">
                  <c:v>32.332003757810398</c:v>
                </c:pt>
                <c:pt idx="72">
                  <c:v>32.786041291232202</c:v>
                </c:pt>
                <c:pt idx="73">
                  <c:v>33.2416790444125</c:v>
                </c:pt>
                <c:pt idx="74">
                  <c:v>33.697645015132601</c:v>
                </c:pt>
                <c:pt idx="75">
                  <c:v>34.152954624085702</c:v>
                </c:pt>
                <c:pt idx="76">
                  <c:v>34.608678831392702</c:v>
                </c:pt>
                <c:pt idx="77">
                  <c:v>35.062637914171802</c:v>
                </c:pt>
                <c:pt idx="78">
                  <c:v>35.517557086676</c:v>
                </c:pt>
                <c:pt idx="79">
                  <c:v>35.9725056205085</c:v>
                </c:pt>
                <c:pt idx="80">
                  <c:v>36.428300141227602</c:v>
                </c:pt>
                <c:pt idx="81">
                  <c:v>36.884731183840799</c:v>
                </c:pt>
                <c:pt idx="82">
                  <c:v>37.339202206458602</c:v>
                </c:pt>
                <c:pt idx="83">
                  <c:v>37.792580647654901</c:v>
                </c:pt>
                <c:pt idx="84">
                  <c:v>38.247454281217998</c:v>
                </c:pt>
                <c:pt idx="85">
                  <c:v>38.7009985444436</c:v>
                </c:pt>
                <c:pt idx="86">
                  <c:v>39.156003299492099</c:v>
                </c:pt>
                <c:pt idx="87">
                  <c:v>39.609878269137297</c:v>
                </c:pt>
                <c:pt idx="88">
                  <c:v>40.064394355662998</c:v>
                </c:pt>
                <c:pt idx="89">
                  <c:v>40.519709941541898</c:v>
                </c:pt>
                <c:pt idx="90">
                  <c:v>40.975057547931499</c:v>
                </c:pt>
                <c:pt idx="91">
                  <c:v>41.4307835595067</c:v>
                </c:pt>
                <c:pt idx="92">
                  <c:v>41.886040901139999</c:v>
                </c:pt>
                <c:pt idx="93">
                  <c:v>42.340956639174301</c:v>
                </c:pt>
                <c:pt idx="94">
                  <c:v>42.796052409077603</c:v>
                </c:pt>
                <c:pt idx="95">
                  <c:v>43.251510880596499</c:v>
                </c:pt>
                <c:pt idx="96">
                  <c:v>43.707442782558601</c:v>
                </c:pt>
                <c:pt idx="97">
                  <c:v>44.163751634301299</c:v>
                </c:pt>
                <c:pt idx="98">
                  <c:v>44.620578707881897</c:v>
                </c:pt>
                <c:pt idx="99">
                  <c:v>45.075744280241203</c:v>
                </c:pt>
              </c:numCache>
            </c:numRef>
          </c:cat>
          <c:val>
            <c:numRef>
              <c:f>Arkusz1!$J$3:$J$102</c:f>
              <c:numCache>
                <c:formatCode>0.00</c:formatCode>
                <c:ptCount val="100"/>
                <c:pt idx="0">
                  <c:v>1965.82202148437</c:v>
                </c:pt>
                <c:pt idx="1">
                  <c:v>1998.2333984375</c:v>
                </c:pt>
                <c:pt idx="2">
                  <c:v>2145.64282226562</c:v>
                </c:pt>
                <c:pt idx="3">
                  <c:v>2336.9658203125</c:v>
                </c:pt>
                <c:pt idx="4">
                  <c:v>2613.2763671875</c:v>
                </c:pt>
                <c:pt idx="5">
                  <c:v>2900.97143554687</c:v>
                </c:pt>
                <c:pt idx="6">
                  <c:v>2875.18505859375</c:v>
                </c:pt>
                <c:pt idx="7">
                  <c:v>2822.37353515625</c:v>
                </c:pt>
                <c:pt idx="8">
                  <c:v>2776.1875</c:v>
                </c:pt>
                <c:pt idx="9">
                  <c:v>2287.3046875</c:v>
                </c:pt>
                <c:pt idx="10">
                  <c:v>2383.30541992187</c:v>
                </c:pt>
                <c:pt idx="11">
                  <c:v>2392.56787109375</c:v>
                </c:pt>
                <c:pt idx="12">
                  <c:v>2411.10400390625</c:v>
                </c:pt>
                <c:pt idx="13">
                  <c:v>2500.16162109375</c:v>
                </c:pt>
                <c:pt idx="14">
                  <c:v>2785.474609375</c:v>
                </c:pt>
                <c:pt idx="15">
                  <c:v>2727.2705078125</c:v>
                </c:pt>
                <c:pt idx="16">
                  <c:v>2459.01513671875</c:v>
                </c:pt>
                <c:pt idx="17">
                  <c:v>2362.94116210937</c:v>
                </c:pt>
                <c:pt idx="18">
                  <c:v>2314.58837890625</c:v>
                </c:pt>
                <c:pt idx="19">
                  <c:v>2446.60205078125</c:v>
                </c:pt>
                <c:pt idx="20">
                  <c:v>2482.1123046875</c:v>
                </c:pt>
                <c:pt idx="21">
                  <c:v>2549.4697265625</c:v>
                </c:pt>
                <c:pt idx="22">
                  <c:v>2569.7197265625</c:v>
                </c:pt>
                <c:pt idx="23">
                  <c:v>2721.06909179687</c:v>
                </c:pt>
                <c:pt idx="24">
                  <c:v>2704.95141601562</c:v>
                </c:pt>
                <c:pt idx="25">
                  <c:v>2554.32934570312</c:v>
                </c:pt>
                <c:pt idx="26">
                  <c:v>2581.935546875</c:v>
                </c:pt>
                <c:pt idx="27">
                  <c:v>2581.7216796875</c:v>
                </c:pt>
                <c:pt idx="28">
                  <c:v>2558.150390625</c:v>
                </c:pt>
                <c:pt idx="29">
                  <c:v>2696.82861328125</c:v>
                </c:pt>
                <c:pt idx="30">
                  <c:v>2810.2900390625</c:v>
                </c:pt>
                <c:pt idx="31">
                  <c:v>3109.22143554687</c:v>
                </c:pt>
                <c:pt idx="32">
                  <c:v>2873.974609375</c:v>
                </c:pt>
                <c:pt idx="33">
                  <c:v>2813.02368164062</c:v>
                </c:pt>
                <c:pt idx="34">
                  <c:v>2807.67114257812</c:v>
                </c:pt>
                <c:pt idx="35">
                  <c:v>2706.04296875</c:v>
                </c:pt>
                <c:pt idx="36">
                  <c:v>2660.10961914062</c:v>
                </c:pt>
                <c:pt idx="37">
                  <c:v>2594.28393554687</c:v>
                </c:pt>
                <c:pt idx="38">
                  <c:v>2618.13720703125</c:v>
                </c:pt>
                <c:pt idx="39">
                  <c:v>2671.4697265625</c:v>
                </c:pt>
                <c:pt idx="40">
                  <c:v>2609.68041992187</c:v>
                </c:pt>
                <c:pt idx="41">
                  <c:v>2522.32934570312</c:v>
                </c:pt>
                <c:pt idx="42">
                  <c:v>2389.76513671875</c:v>
                </c:pt>
                <c:pt idx="43">
                  <c:v>2474.99633789062</c:v>
                </c:pt>
                <c:pt idx="44">
                  <c:v>2358.22436523437</c:v>
                </c:pt>
                <c:pt idx="45">
                  <c:v>2387.74536132812</c:v>
                </c:pt>
                <c:pt idx="46">
                  <c:v>2307.37377929687</c:v>
                </c:pt>
                <c:pt idx="47">
                  <c:v>2187.33349609375</c:v>
                </c:pt>
                <c:pt idx="48">
                  <c:v>1876.28674316406</c:v>
                </c:pt>
                <c:pt idx="49">
                  <c:v>1675.689453125</c:v>
                </c:pt>
                <c:pt idx="50">
                  <c:v>1652.63671875</c:v>
                </c:pt>
                <c:pt idx="51">
                  <c:v>1724.71899414062</c:v>
                </c:pt>
                <c:pt idx="52">
                  <c:v>1824.09167480468</c:v>
                </c:pt>
                <c:pt idx="53">
                  <c:v>1763.14819335937</c:v>
                </c:pt>
                <c:pt idx="54">
                  <c:v>1787.8701171875</c:v>
                </c:pt>
                <c:pt idx="55">
                  <c:v>2052.72216796875</c:v>
                </c:pt>
                <c:pt idx="56">
                  <c:v>1929.60437011718</c:v>
                </c:pt>
                <c:pt idx="57">
                  <c:v>1868.22900390625</c:v>
                </c:pt>
                <c:pt idx="58">
                  <c:v>1873.88208007812</c:v>
                </c:pt>
                <c:pt idx="59">
                  <c:v>1825.39660644531</c:v>
                </c:pt>
                <c:pt idx="60">
                  <c:v>1829.35217285156</c:v>
                </c:pt>
                <c:pt idx="61">
                  <c:v>1853.09582519531</c:v>
                </c:pt>
                <c:pt idx="62">
                  <c:v>1774.8203125</c:v>
                </c:pt>
                <c:pt idx="63">
                  <c:v>1674.49377441406</c:v>
                </c:pt>
                <c:pt idx="64">
                  <c:v>1624.52722167968</c:v>
                </c:pt>
                <c:pt idx="65">
                  <c:v>1575.86267089843</c:v>
                </c:pt>
                <c:pt idx="66">
                  <c:v>1487.28588867187</c:v>
                </c:pt>
                <c:pt idx="67">
                  <c:v>1377.15783691406</c:v>
                </c:pt>
                <c:pt idx="68">
                  <c:v>1147.6669921875</c:v>
                </c:pt>
                <c:pt idx="69">
                  <c:v>1296.04650878906</c:v>
                </c:pt>
                <c:pt idx="70">
                  <c:v>1303.24011230468</c:v>
                </c:pt>
                <c:pt idx="71">
                  <c:v>1277.49645996093</c:v>
                </c:pt>
                <c:pt idx="72">
                  <c:v>1334.01489257812</c:v>
                </c:pt>
                <c:pt idx="73">
                  <c:v>1311.07055664062</c:v>
                </c:pt>
                <c:pt idx="74">
                  <c:v>1272.28332519531</c:v>
                </c:pt>
                <c:pt idx="75">
                  <c:v>1266.0263671875</c:v>
                </c:pt>
                <c:pt idx="76">
                  <c:v>1239.74462890625</c:v>
                </c:pt>
                <c:pt idx="77">
                  <c:v>1301.22106933593</c:v>
                </c:pt>
                <c:pt idx="78">
                  <c:v>1316.20458984375</c:v>
                </c:pt>
                <c:pt idx="79">
                  <c:v>1330.39147949218</c:v>
                </c:pt>
                <c:pt idx="80">
                  <c:v>1297.55712890625</c:v>
                </c:pt>
                <c:pt idx="81">
                  <c:v>1232.82666015625</c:v>
                </c:pt>
                <c:pt idx="82">
                  <c:v>1270.32543945312</c:v>
                </c:pt>
                <c:pt idx="83">
                  <c:v>1377.52111816406</c:v>
                </c:pt>
                <c:pt idx="84">
                  <c:v>1400.66516113281</c:v>
                </c:pt>
                <c:pt idx="85">
                  <c:v>1530.9951171875</c:v>
                </c:pt>
                <c:pt idx="86">
                  <c:v>1553.54931640625</c:v>
                </c:pt>
                <c:pt idx="87">
                  <c:v>1719.11437988281</c:v>
                </c:pt>
                <c:pt idx="88">
                  <c:v>1941.68701171875</c:v>
                </c:pt>
                <c:pt idx="89">
                  <c:v>1904.94604492187</c:v>
                </c:pt>
                <c:pt idx="90">
                  <c:v>2063.40991210937</c:v>
                </c:pt>
                <c:pt idx="91">
                  <c:v>2182.21142578125</c:v>
                </c:pt>
                <c:pt idx="92">
                  <c:v>2179.55444335937</c:v>
                </c:pt>
                <c:pt idx="93">
                  <c:v>2090.62158203125</c:v>
                </c:pt>
                <c:pt idx="94">
                  <c:v>1980.64501953125</c:v>
                </c:pt>
                <c:pt idx="95">
                  <c:v>1839.69128417968</c:v>
                </c:pt>
                <c:pt idx="96">
                  <c:v>1695.05798339843</c:v>
                </c:pt>
                <c:pt idx="97">
                  <c:v>1559.3671875</c:v>
                </c:pt>
                <c:pt idx="98">
                  <c:v>1413.34997558593</c:v>
                </c:pt>
                <c:pt idx="99">
                  <c:v>1419.66906738281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9-4C01-8B47-E99228559D06}"/>
            </c:ext>
          </c:extLst>
        </c:ser>
        <c:ser>
          <c:idx val="1"/>
          <c:order val="1"/>
          <c:tx>
            <c:strRef>
              <c:f>Arkusz1!$K$2</c:f>
              <c:strCache>
                <c:ptCount val="1"/>
                <c:pt idx="0">
                  <c:v>Wyliczona wysokość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Arkusz1!$I$3:$I$102</c:f>
              <c:numCache>
                <c:formatCode>0.00</c:formatCode>
                <c:ptCount val="100"/>
                <c:pt idx="0">
                  <c:v>0</c:v>
                </c:pt>
                <c:pt idx="1">
                  <c:v>0.45642935794610701</c:v>
                </c:pt>
                <c:pt idx="2">
                  <c:v>0.92814038062731197</c:v>
                </c:pt>
                <c:pt idx="3">
                  <c:v>1.41535969716746</c:v>
                </c:pt>
                <c:pt idx="4">
                  <c:v>1.93277865075142</c:v>
                </c:pt>
                <c:pt idx="5">
                  <c:v>2.4609827229394798</c:v>
                </c:pt>
                <c:pt idx="6">
                  <c:v>2.8790488959167702</c:v>
                </c:pt>
                <c:pt idx="7">
                  <c:v>3.3000403491635</c:v>
                </c:pt>
                <c:pt idx="8">
                  <c:v>3.7312781913039199</c:v>
                </c:pt>
                <c:pt idx="9">
                  <c:v>4.1100862863383796</c:v>
                </c:pt>
                <c:pt idx="10">
                  <c:v>4.5718725410848498</c:v>
                </c:pt>
                <c:pt idx="11">
                  <c:v>5.0261974348747103</c:v>
                </c:pt>
                <c:pt idx="12">
                  <c:v>5.4814415705318202</c:v>
                </c:pt>
                <c:pt idx="13">
                  <c:v>5.9426741447757401</c:v>
                </c:pt>
                <c:pt idx="14">
                  <c:v>6.4263655052426802</c:v>
                </c:pt>
                <c:pt idx="15">
                  <c:v>6.8714763785678201</c:v>
                </c:pt>
                <c:pt idx="16">
                  <c:v>7.30111076326203</c:v>
                </c:pt>
                <c:pt idx="17">
                  <c:v>7.7498923971790097</c:v>
                </c:pt>
                <c:pt idx="18">
                  <c:v>8.2024063955928899</c:v>
                </c:pt>
                <c:pt idx="19">
                  <c:v>8.6636159204011296</c:v>
                </c:pt>
                <c:pt idx="20">
                  <c:v>9.1201677743516907</c:v>
                </c:pt>
                <c:pt idx="21">
                  <c:v>9.5786176945560797</c:v>
                </c:pt>
                <c:pt idx="22">
                  <c:v>10.034285573716501</c:v>
                </c:pt>
                <c:pt idx="23">
                  <c:v>10.4985746384311</c:v>
                </c:pt>
                <c:pt idx="24">
                  <c:v>10.951621562626899</c:v>
                </c:pt>
                <c:pt idx="25">
                  <c:v>11.397132502096399</c:v>
                </c:pt>
                <c:pt idx="26">
                  <c:v>11.8532284466823</c:v>
                </c:pt>
                <c:pt idx="27">
                  <c:v>12.3079021761774</c:v>
                </c:pt>
                <c:pt idx="28">
                  <c:v>12.761513462965</c:v>
                </c:pt>
                <c:pt idx="29">
                  <c:v>13.223257825053601</c:v>
                </c:pt>
                <c:pt idx="30">
                  <c:v>13.6843948177568</c:v>
                </c:pt>
                <c:pt idx="31">
                  <c:v>14.1598308769361</c:v>
                </c:pt>
                <c:pt idx="32">
                  <c:v>14.597145503039901</c:v>
                </c:pt>
                <c:pt idx="33">
                  <c:v>15.0480127711458</c:v>
                </c:pt>
                <c:pt idx="34">
                  <c:v>15.5022973835086</c:v>
                </c:pt>
                <c:pt idx="35">
                  <c:v>15.951883033489899</c:v>
                </c:pt>
                <c:pt idx="36">
                  <c:v>16.404675129176599</c:v>
                </c:pt>
                <c:pt idx="37">
                  <c:v>16.8569728981239</c:v>
                </c:pt>
                <c:pt idx="38">
                  <c:v>17.312824166493002</c:v>
                </c:pt>
                <c:pt idx="39">
                  <c:v>17.7698242347284</c:v>
                </c:pt>
                <c:pt idx="40">
                  <c:v>18.222463388368201</c:v>
                </c:pt>
                <c:pt idx="41">
                  <c:v>18.6746560043734</c:v>
                </c:pt>
                <c:pt idx="42">
                  <c:v>19.126338304657398</c:v>
                </c:pt>
                <c:pt idx="43">
                  <c:v>19.583536832914199</c:v>
                </c:pt>
                <c:pt idx="44">
                  <c:v>20.0360364779614</c:v>
                </c:pt>
                <c:pt idx="45">
                  <c:v>20.4918147981003</c:v>
                </c:pt>
                <c:pt idx="46">
                  <c:v>20.945532764988801</c:v>
                </c:pt>
                <c:pt idx="47">
                  <c:v>21.3991714291286</c:v>
                </c:pt>
                <c:pt idx="48">
                  <c:v>21.853485463939901</c:v>
                </c:pt>
                <c:pt idx="49">
                  <c:v>22.310465741965999</c:v>
                </c:pt>
                <c:pt idx="50">
                  <c:v>22.7660105998517</c:v>
                </c:pt>
                <c:pt idx="51">
                  <c:v>23.220385174969199</c:v>
                </c:pt>
                <c:pt idx="52">
                  <c:v>23.674834791895599</c:v>
                </c:pt>
                <c:pt idx="53">
                  <c:v>24.130538826643299</c:v>
                </c:pt>
                <c:pt idx="54">
                  <c:v>24.5856088238185</c:v>
                </c:pt>
                <c:pt idx="55">
                  <c:v>25.040392718363901</c:v>
                </c:pt>
                <c:pt idx="56">
                  <c:v>25.495544779284302</c:v>
                </c:pt>
                <c:pt idx="57">
                  <c:v>25.950979688904901</c:v>
                </c:pt>
                <c:pt idx="58">
                  <c:v>26.406233363266502</c:v>
                </c:pt>
                <c:pt idx="59">
                  <c:v>26.861717487309701</c:v>
                </c:pt>
                <c:pt idx="60">
                  <c:v>27.316968448232402</c:v>
                </c:pt>
                <c:pt idx="61">
                  <c:v>27.7721334616494</c:v>
                </c:pt>
                <c:pt idx="62">
                  <c:v>28.227828018220301</c:v>
                </c:pt>
                <c:pt idx="63">
                  <c:v>28.683938411606999</c:v>
                </c:pt>
                <c:pt idx="64">
                  <c:v>29.139734813421001</c:v>
                </c:pt>
                <c:pt idx="65">
                  <c:v>29.5955824047604</c:v>
                </c:pt>
                <c:pt idx="66">
                  <c:v>30.0521005532195</c:v>
                </c:pt>
                <c:pt idx="67">
                  <c:v>30.5092469937237</c:v>
                </c:pt>
                <c:pt idx="68">
                  <c:v>30.969653445721701</c:v>
                </c:pt>
                <c:pt idx="69">
                  <c:v>31.4212609700954</c:v>
                </c:pt>
                <c:pt idx="70">
                  <c:v>31.876285791162601</c:v>
                </c:pt>
                <c:pt idx="71">
                  <c:v>32.332003757810398</c:v>
                </c:pt>
                <c:pt idx="72">
                  <c:v>32.786041291232202</c:v>
                </c:pt>
                <c:pt idx="73">
                  <c:v>33.2416790444125</c:v>
                </c:pt>
                <c:pt idx="74">
                  <c:v>33.697645015132601</c:v>
                </c:pt>
                <c:pt idx="75">
                  <c:v>34.152954624085702</c:v>
                </c:pt>
                <c:pt idx="76">
                  <c:v>34.608678831392702</c:v>
                </c:pt>
                <c:pt idx="77">
                  <c:v>35.062637914171802</c:v>
                </c:pt>
                <c:pt idx="78">
                  <c:v>35.517557086676</c:v>
                </c:pt>
                <c:pt idx="79">
                  <c:v>35.9725056205085</c:v>
                </c:pt>
                <c:pt idx="80">
                  <c:v>36.428300141227602</c:v>
                </c:pt>
                <c:pt idx="81">
                  <c:v>36.884731183840799</c:v>
                </c:pt>
                <c:pt idx="82">
                  <c:v>37.339202206458602</c:v>
                </c:pt>
                <c:pt idx="83">
                  <c:v>37.792580647654901</c:v>
                </c:pt>
                <c:pt idx="84">
                  <c:v>38.247454281217998</c:v>
                </c:pt>
                <c:pt idx="85">
                  <c:v>38.7009985444436</c:v>
                </c:pt>
                <c:pt idx="86">
                  <c:v>39.156003299492099</c:v>
                </c:pt>
                <c:pt idx="87">
                  <c:v>39.609878269137297</c:v>
                </c:pt>
                <c:pt idx="88">
                  <c:v>40.064394355662998</c:v>
                </c:pt>
                <c:pt idx="89">
                  <c:v>40.519709941541898</c:v>
                </c:pt>
                <c:pt idx="90">
                  <c:v>40.975057547931499</c:v>
                </c:pt>
                <c:pt idx="91">
                  <c:v>41.4307835595067</c:v>
                </c:pt>
                <c:pt idx="92">
                  <c:v>41.886040901139999</c:v>
                </c:pt>
                <c:pt idx="93">
                  <c:v>42.340956639174301</c:v>
                </c:pt>
                <c:pt idx="94">
                  <c:v>42.796052409077603</c:v>
                </c:pt>
                <c:pt idx="95">
                  <c:v>43.251510880596499</c:v>
                </c:pt>
                <c:pt idx="96">
                  <c:v>43.707442782558601</c:v>
                </c:pt>
                <c:pt idx="97">
                  <c:v>44.163751634301299</c:v>
                </c:pt>
                <c:pt idx="98">
                  <c:v>44.620578707881897</c:v>
                </c:pt>
                <c:pt idx="99">
                  <c:v>45.075744280241203</c:v>
                </c:pt>
              </c:numCache>
            </c:numRef>
          </c:cat>
          <c:val>
            <c:numRef>
              <c:f>Arkusz1!$K$3:$K$102</c:f>
              <c:numCache>
                <c:formatCode>General</c:formatCode>
                <c:ptCount val="100"/>
                <c:pt idx="0">
                  <c:v>1965.82202148437</c:v>
                </c:pt>
                <c:pt idx="1">
                  <c:v>2043.7860368100401</c:v>
                </c:pt>
                <c:pt idx="2">
                  <c:v>2155.23258896385</c:v>
                </c:pt>
                <c:pt idx="3">
                  <c:v>2336.9658203125</c:v>
                </c:pt>
                <c:pt idx="4">
                  <c:v>2609.2793453863501</c:v>
                </c:pt>
                <c:pt idx="5">
                  <c:v>2839.4485140121601</c:v>
                </c:pt>
                <c:pt idx="6">
                  <c:v>2875.18505859375</c:v>
                </c:pt>
                <c:pt idx="7">
                  <c:v>2723.4288365398002</c:v>
                </c:pt>
                <c:pt idx="8">
                  <c:v>2473.5726001535199</c:v>
                </c:pt>
                <c:pt idx="9">
                  <c:v>2287.3046875</c:v>
                </c:pt>
                <c:pt idx="10">
                  <c:v>2209.9355221065398</c:v>
                </c:pt>
                <c:pt idx="11">
                  <c:v>2270.1265640315701</c:v>
                </c:pt>
                <c:pt idx="12">
                  <c:v>2411.10400390625</c:v>
                </c:pt>
                <c:pt idx="13">
                  <c:v>2578.63451499759</c:v>
                </c:pt>
                <c:pt idx="14">
                  <c:v>2710.4701657180999</c:v>
                </c:pt>
                <c:pt idx="15">
                  <c:v>2727.2705078125</c:v>
                </c:pt>
                <c:pt idx="16">
                  <c:v>2615.6656655643701</c:v>
                </c:pt>
                <c:pt idx="17">
                  <c:v>2441.4127626507002</c:v>
                </c:pt>
                <c:pt idx="18">
                  <c:v>2314.58837890625</c:v>
                </c:pt>
                <c:pt idx="19">
                  <c:v>2319.5140091349199</c:v>
                </c:pt>
                <c:pt idx="20">
                  <c:v>2420.2061485361201</c:v>
                </c:pt>
                <c:pt idx="21">
                  <c:v>2549.4697265625</c:v>
                </c:pt>
                <c:pt idx="22">
                  <c:v>2648.9315902652802</c:v>
                </c:pt>
                <c:pt idx="23">
                  <c:v>2703.5253616181099</c:v>
                </c:pt>
                <c:pt idx="24">
                  <c:v>2704.95141601562</c:v>
                </c:pt>
                <c:pt idx="25">
                  <c:v>2658.8697388630999</c:v>
                </c:pt>
                <c:pt idx="26">
                  <c:v>2601.4091226157202</c:v>
                </c:pt>
                <c:pt idx="27">
                  <c:v>2581.7216796875</c:v>
                </c:pt>
                <c:pt idx="28">
                  <c:v>2631.9854240639202</c:v>
                </c:pt>
                <c:pt idx="29">
                  <c:v>2724.1592346584298</c:v>
                </c:pt>
                <c:pt idx="30">
                  <c:v>2810.2900390625</c:v>
                </c:pt>
                <c:pt idx="31">
                  <c:v>2852.9361349689102</c:v>
                </c:pt>
                <c:pt idx="32">
                  <c:v>2850.1365034727</c:v>
                </c:pt>
                <c:pt idx="33">
                  <c:v>2813.02368164062</c:v>
                </c:pt>
                <c:pt idx="34">
                  <c:v>2751.8243805575498</c:v>
                </c:pt>
                <c:pt idx="35">
                  <c:v>2691.9822358276501</c:v>
                </c:pt>
                <c:pt idx="36">
                  <c:v>2660.10961914062</c:v>
                </c:pt>
                <c:pt idx="37">
                  <c:v>2671.8223153947501</c:v>
                </c:pt>
                <c:pt idx="38">
                  <c:v>2691.9368347038899</c:v>
                </c:pt>
                <c:pt idx="39">
                  <c:v>2671.4697265625</c:v>
                </c:pt>
                <c:pt idx="40">
                  <c:v>2581.2561122216598</c:v>
                </c:pt>
                <c:pt idx="41">
                  <c:v>2466.3002563772002</c:v>
                </c:pt>
                <c:pt idx="42">
                  <c:v>2389.76513671875</c:v>
                </c:pt>
                <c:pt idx="43">
                  <c:v>2391.4793381063</c:v>
                </c:pt>
                <c:pt idx="44">
                  <c:v>2416.9429356181099</c:v>
                </c:pt>
                <c:pt idx="45">
                  <c:v>2387.74536132812</c:v>
                </c:pt>
                <c:pt idx="46">
                  <c:v>2251.09905949123</c:v>
                </c:pt>
                <c:pt idx="47">
                  <c:v>2055.9534004901702</c:v>
                </c:pt>
                <c:pt idx="48">
                  <c:v>1876.28674316406</c:v>
                </c:pt>
                <c:pt idx="49">
                  <c:v>1769.7397019950799</c:v>
                </c:pt>
                <c:pt idx="50">
                  <c:v>1728.1211111795801</c:v>
                </c:pt>
                <c:pt idx="51">
                  <c:v>1724.71899414062</c:v>
                </c:pt>
                <c:pt idx="52">
                  <c:v>1737.22829671464</c:v>
                </c:pt>
                <c:pt idx="53">
                  <c:v>1759.18564760966</c:v>
                </c:pt>
                <c:pt idx="54">
                  <c:v>1787.8701171875</c:v>
                </c:pt>
                <c:pt idx="55">
                  <c:v>1819.90808919611</c:v>
                </c:pt>
                <c:pt idx="56">
                  <c:v>1849.0459796170601</c:v>
                </c:pt>
                <c:pt idx="57">
                  <c:v>1868.22900390625</c:v>
                </c:pt>
                <c:pt idx="58">
                  <c:v>1871.64475863505</c:v>
                </c:pt>
                <c:pt idx="59">
                  <c:v>1858.52059936668</c:v>
                </c:pt>
                <c:pt idx="60">
                  <c:v>1829.35217285156</c:v>
                </c:pt>
                <c:pt idx="61">
                  <c:v>1785.5268345033101</c:v>
                </c:pt>
                <c:pt idx="62">
                  <c:v>1731.9469379897</c:v>
                </c:pt>
                <c:pt idx="63">
                  <c:v>1674.49377441406</c:v>
                </c:pt>
                <c:pt idx="64">
                  <c:v>1617.27134819619</c:v>
                </c:pt>
                <c:pt idx="65">
                  <c:v>1556.7075638368001</c:v>
                </c:pt>
                <c:pt idx="66">
                  <c:v>1487.28588867187</c:v>
                </c:pt>
                <c:pt idx="67">
                  <c:v>1408.14011291257</c:v>
                </c:pt>
                <c:pt idx="68">
                  <c:v>1336.5330563329301</c:v>
                </c:pt>
                <c:pt idx="69">
                  <c:v>1296.04650878906</c:v>
                </c:pt>
                <c:pt idx="70">
                  <c:v>1298.10667845189</c:v>
                </c:pt>
                <c:pt idx="71">
                  <c:v>1321.0969599856101</c:v>
                </c:pt>
                <c:pt idx="72">
                  <c:v>1334.01489257812</c:v>
                </c:pt>
                <c:pt idx="73">
                  <c:v>1315.7649096836301</c:v>
                </c:pt>
                <c:pt idx="74">
                  <c:v>1283.9360377540099</c:v>
                </c:pt>
                <c:pt idx="75">
                  <c:v>1266.0263671875</c:v>
                </c:pt>
                <c:pt idx="76">
                  <c:v>1280.0161285417801</c:v>
                </c:pt>
                <c:pt idx="77">
                  <c:v>1306.2897256352301</c:v>
                </c:pt>
                <c:pt idx="78">
                  <c:v>1316.20458984375</c:v>
                </c:pt>
                <c:pt idx="79">
                  <c:v>1291.02881250715</c:v>
                </c:pt>
                <c:pt idx="80">
                  <c:v>1252.5213514434099</c:v>
                </c:pt>
                <c:pt idx="81">
                  <c:v>1232.82666015625</c:v>
                </c:pt>
                <c:pt idx="82">
                  <c:v>1256.3806189731699</c:v>
                </c:pt>
                <c:pt idx="83">
                  <c:v>1316.75687404933</c:v>
                </c:pt>
                <c:pt idx="84">
                  <c:v>1400.66516113281</c:v>
                </c:pt>
                <c:pt idx="85">
                  <c:v>1496.3189260326601</c:v>
                </c:pt>
                <c:pt idx="86">
                  <c:v>1602.4829439825901</c:v>
                </c:pt>
                <c:pt idx="87">
                  <c:v>1719.11437988281</c:v>
                </c:pt>
                <c:pt idx="88">
                  <c:v>1844.3737958434101</c:v>
                </c:pt>
                <c:pt idx="89">
                  <c:v>1964.7107255010601</c:v>
                </c:pt>
                <c:pt idx="90">
                  <c:v>2063.40991210937</c:v>
                </c:pt>
                <c:pt idx="91">
                  <c:v>2124.9506990271302</c:v>
                </c:pt>
                <c:pt idx="92">
                  <c:v>2137.5434105393401</c:v>
                </c:pt>
                <c:pt idx="93">
                  <c:v>2090.62158203125</c:v>
                </c:pt>
                <c:pt idx="94">
                  <c:v>1981.2331139944299</c:v>
                </c:pt>
                <c:pt idx="95">
                  <c:v>1837.4044916509699</c:v>
                </c:pt>
                <c:pt idx="96">
                  <c:v>1695.05798339843</c:v>
                </c:pt>
                <c:pt idx="97">
                  <c:v>1582.2429568483601</c:v>
                </c:pt>
                <c:pt idx="98">
                  <c:v>1494.5238957624999</c:v>
                </c:pt>
                <c:pt idx="99">
                  <c:v>1419.66906738281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9-4C01-8B47-E9922855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17992"/>
        <c:axId val="479018320"/>
      </c:lineChart>
      <c:catAx>
        <c:axId val="47901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od punktu początkowego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018320"/>
        <c:crosses val="autoZero"/>
        <c:auto val="1"/>
        <c:lblAlgn val="ctr"/>
        <c:lblOffset val="100"/>
        <c:noMultiLvlLbl val="0"/>
      </c:catAx>
      <c:valAx>
        <c:axId val="4790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0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Wykres 4. Profil wysokościowy trasy nr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Arkusz1!$N$2</c:f>
              <c:strCache>
                <c:ptCount val="1"/>
                <c:pt idx="0">
                  <c:v>Rzeczywista wysokość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Arkusz1!$M$3:$M$102</c:f>
              <c:numCache>
                <c:formatCode>0.00</c:formatCode>
                <c:ptCount val="100"/>
                <c:pt idx="0">
                  <c:v>0</c:v>
                </c:pt>
                <c:pt idx="1">
                  <c:v>0.153704385939856</c:v>
                </c:pt>
                <c:pt idx="2">
                  <c:v>0.30742979299982198</c:v>
                </c:pt>
                <c:pt idx="3">
                  <c:v>0.46114999511413501</c:v>
                </c:pt>
                <c:pt idx="4">
                  <c:v>0.61493508168482003</c:v>
                </c:pt>
                <c:pt idx="5">
                  <c:v>0.76863625436830196</c:v>
                </c:pt>
                <c:pt idx="6">
                  <c:v>0.92239135091261604</c:v>
                </c:pt>
                <c:pt idx="7">
                  <c:v>1.0760970832960901</c:v>
                </c:pt>
                <c:pt idx="8">
                  <c:v>1.22979272232031</c:v>
                </c:pt>
                <c:pt idx="9">
                  <c:v>1.3835468429745901</c:v>
                </c:pt>
                <c:pt idx="10">
                  <c:v>1.53728858960822</c:v>
                </c:pt>
                <c:pt idx="11">
                  <c:v>1.6910026409986301</c:v>
                </c:pt>
                <c:pt idx="12">
                  <c:v>1.8447653402611699</c:v>
                </c:pt>
                <c:pt idx="13">
                  <c:v>1.99842224454802</c:v>
                </c:pt>
                <c:pt idx="14">
                  <c:v>2.15206079180847</c:v>
                </c:pt>
                <c:pt idx="15">
                  <c:v>2.30569936807108</c:v>
                </c:pt>
                <c:pt idx="16">
                  <c:v>2.45935561608119</c:v>
                </c:pt>
                <c:pt idx="17">
                  <c:v>2.6130306525973399</c:v>
                </c:pt>
                <c:pt idx="18">
                  <c:v>2.7666589229240901</c:v>
                </c:pt>
                <c:pt idx="19">
                  <c:v>2.9203246875702802</c:v>
                </c:pt>
                <c:pt idx="20">
                  <c:v>3.0739556567281001</c:v>
                </c:pt>
                <c:pt idx="21">
                  <c:v>3.2275803365394502</c:v>
                </c:pt>
                <c:pt idx="22">
                  <c:v>3.3812257037398399</c:v>
                </c:pt>
                <c:pt idx="23">
                  <c:v>3.5348700294145199</c:v>
                </c:pt>
                <c:pt idx="24">
                  <c:v>3.6885682370242301</c:v>
                </c:pt>
                <c:pt idx="25">
                  <c:v>3.8422247456402601</c:v>
                </c:pt>
                <c:pt idx="26">
                  <c:v>3.9958560816384598</c:v>
                </c:pt>
                <c:pt idx="27">
                  <c:v>4.14948219579174</c:v>
                </c:pt>
                <c:pt idx="28">
                  <c:v>4.30312409122517</c:v>
                </c:pt>
                <c:pt idx="29">
                  <c:v>4.4567386886132896</c:v>
                </c:pt>
                <c:pt idx="30">
                  <c:v>4.6103526985238696</c:v>
                </c:pt>
                <c:pt idx="31">
                  <c:v>4.7640174804954398</c:v>
                </c:pt>
                <c:pt idx="32">
                  <c:v>4.9176063972866304</c:v>
                </c:pt>
                <c:pt idx="33">
                  <c:v>5.0712418614269499</c:v>
                </c:pt>
                <c:pt idx="34">
                  <c:v>5.2248555604874696</c:v>
                </c:pt>
                <c:pt idx="35">
                  <c:v>5.3784790410627101</c:v>
                </c:pt>
                <c:pt idx="36">
                  <c:v>5.5320709947853297</c:v>
                </c:pt>
                <c:pt idx="37">
                  <c:v>5.6856387466065801</c:v>
                </c:pt>
                <c:pt idx="38">
                  <c:v>5.8392586032355798</c:v>
                </c:pt>
                <c:pt idx="39">
                  <c:v>5.9928312181995</c:v>
                </c:pt>
                <c:pt idx="40">
                  <c:v>6.1464252127075598</c:v>
                </c:pt>
                <c:pt idx="41">
                  <c:v>6.3000244400659202</c:v>
                </c:pt>
                <c:pt idx="42">
                  <c:v>6.4535870499121097</c:v>
                </c:pt>
                <c:pt idx="43">
                  <c:v>6.6072384232286101</c:v>
                </c:pt>
                <c:pt idx="44">
                  <c:v>6.7608727881805502</c:v>
                </c:pt>
                <c:pt idx="45">
                  <c:v>6.9144576074449402</c:v>
                </c:pt>
                <c:pt idx="46">
                  <c:v>7.0680533170909499</c:v>
                </c:pt>
                <c:pt idx="47">
                  <c:v>7.2216392291778497</c:v>
                </c:pt>
                <c:pt idx="48">
                  <c:v>7.3752830560033598</c:v>
                </c:pt>
                <c:pt idx="49">
                  <c:v>7.5289062336159596</c:v>
                </c:pt>
                <c:pt idx="50">
                  <c:v>7.6825239570803703</c:v>
                </c:pt>
                <c:pt idx="51">
                  <c:v>7.8361449384573101</c:v>
                </c:pt>
                <c:pt idx="52">
                  <c:v>7.9897842780377299</c:v>
                </c:pt>
                <c:pt idx="53">
                  <c:v>8.1433798177434191</c:v>
                </c:pt>
                <c:pt idx="54">
                  <c:v>8.2970083093577998</c:v>
                </c:pt>
                <c:pt idx="55">
                  <c:v>8.4506599290223807</c:v>
                </c:pt>
                <c:pt idx="56">
                  <c:v>8.6042524248075694</c:v>
                </c:pt>
                <c:pt idx="57">
                  <c:v>8.7578779353460394</c:v>
                </c:pt>
                <c:pt idx="58">
                  <c:v>8.9115180178114208</c:v>
                </c:pt>
                <c:pt idx="59">
                  <c:v>9.0650927285264498</c:v>
                </c:pt>
                <c:pt idx="60">
                  <c:v>9.2187446047347397</c:v>
                </c:pt>
                <c:pt idx="61">
                  <c:v>9.3723589738574606</c:v>
                </c:pt>
                <c:pt idx="62">
                  <c:v>9.5260183677973398</c:v>
                </c:pt>
                <c:pt idx="63">
                  <c:v>9.6796309866120502</c:v>
                </c:pt>
                <c:pt idx="64">
                  <c:v>9.8332728813774608</c:v>
                </c:pt>
                <c:pt idx="65">
                  <c:v>9.9868918451218196</c:v>
                </c:pt>
                <c:pt idx="66">
                  <c:v>10.1405243890762</c:v>
                </c:pt>
                <c:pt idx="67">
                  <c:v>10.2941710914107</c:v>
                </c:pt>
                <c:pt idx="68">
                  <c:v>10.4478357323419</c:v>
                </c:pt>
                <c:pt idx="69">
                  <c:v>10.6015003027044</c:v>
                </c:pt>
                <c:pt idx="70">
                  <c:v>10.7551650546999</c:v>
                </c:pt>
                <c:pt idx="71">
                  <c:v>10.90882093399</c:v>
                </c:pt>
                <c:pt idx="72">
                  <c:v>11.0624948310706</c:v>
                </c:pt>
                <c:pt idx="73">
                  <c:v>11.216160400368</c:v>
                </c:pt>
                <c:pt idx="74">
                  <c:v>11.369904495331401</c:v>
                </c:pt>
                <c:pt idx="75">
                  <c:v>11.5235500984664</c:v>
                </c:pt>
                <c:pt idx="76">
                  <c:v>11.677236816616</c:v>
                </c:pt>
                <c:pt idx="77">
                  <c:v>11.830926198676901</c:v>
                </c:pt>
                <c:pt idx="78">
                  <c:v>11.984568125478001</c:v>
                </c:pt>
                <c:pt idx="79">
                  <c:v>12.1382295397087</c:v>
                </c:pt>
                <c:pt idx="80">
                  <c:v>12.2918538844658</c:v>
                </c:pt>
                <c:pt idx="81">
                  <c:v>12.4454593274864</c:v>
                </c:pt>
                <c:pt idx="82">
                  <c:v>12.5991078901798</c:v>
                </c:pt>
                <c:pt idx="83">
                  <c:v>12.752702646774701</c:v>
                </c:pt>
                <c:pt idx="84">
                  <c:v>12.906320889937</c:v>
                </c:pt>
                <c:pt idx="85">
                  <c:v>13.0599120616171</c:v>
                </c:pt>
                <c:pt idx="86">
                  <c:v>13.2135424009397</c:v>
                </c:pt>
                <c:pt idx="87">
                  <c:v>13.367156190274301</c:v>
                </c:pt>
                <c:pt idx="88">
                  <c:v>13.520769943582399</c:v>
                </c:pt>
                <c:pt idx="89">
                  <c:v>13.674373518072301</c:v>
                </c:pt>
                <c:pt idx="90">
                  <c:v>13.8280289313245</c:v>
                </c:pt>
                <c:pt idx="91">
                  <c:v>13.981714482008501</c:v>
                </c:pt>
                <c:pt idx="92">
                  <c:v>14.135324410349799</c:v>
                </c:pt>
                <c:pt idx="93">
                  <c:v>14.288923506417101</c:v>
                </c:pt>
                <c:pt idx="94">
                  <c:v>14.442536039538</c:v>
                </c:pt>
                <c:pt idx="95">
                  <c:v>14.596163131546399</c:v>
                </c:pt>
                <c:pt idx="96">
                  <c:v>14.7497627607362</c:v>
                </c:pt>
                <c:pt idx="97">
                  <c:v>14.9033791736348</c:v>
                </c:pt>
                <c:pt idx="98">
                  <c:v>15.056972118017599</c:v>
                </c:pt>
                <c:pt idx="99">
                  <c:v>15.210560574985699</c:v>
                </c:pt>
              </c:numCache>
            </c:numRef>
          </c:cat>
          <c:val>
            <c:numRef>
              <c:f>Arkusz1!$N$3:$N$102</c:f>
              <c:numCache>
                <c:formatCode>0.00</c:formatCode>
                <c:ptCount val="100"/>
                <c:pt idx="0">
                  <c:v>214.014892578125</c:v>
                </c:pt>
                <c:pt idx="1">
                  <c:v>208.78729248046801</c:v>
                </c:pt>
                <c:pt idx="2">
                  <c:v>202.95886230468699</c:v>
                </c:pt>
                <c:pt idx="3">
                  <c:v>197.28396606445301</c:v>
                </c:pt>
                <c:pt idx="4">
                  <c:v>189.89462280273401</c:v>
                </c:pt>
                <c:pt idx="5">
                  <c:v>184.70738220214801</c:v>
                </c:pt>
                <c:pt idx="6">
                  <c:v>178.12300109863199</c:v>
                </c:pt>
                <c:pt idx="7">
                  <c:v>172.81877136230401</c:v>
                </c:pt>
                <c:pt idx="8">
                  <c:v>167.790756225585</c:v>
                </c:pt>
                <c:pt idx="9">
                  <c:v>161.21981811523401</c:v>
                </c:pt>
                <c:pt idx="10">
                  <c:v>154.97962951660099</c:v>
                </c:pt>
                <c:pt idx="11">
                  <c:v>149.46284484863199</c:v>
                </c:pt>
                <c:pt idx="12">
                  <c:v>142.67868041992099</c:v>
                </c:pt>
                <c:pt idx="13">
                  <c:v>138.65972900390599</c:v>
                </c:pt>
                <c:pt idx="14">
                  <c:v>135.18341064453099</c:v>
                </c:pt>
                <c:pt idx="15">
                  <c:v>131.76695251464801</c:v>
                </c:pt>
                <c:pt idx="16">
                  <c:v>127.897705078125</c:v>
                </c:pt>
                <c:pt idx="17">
                  <c:v>123.51146697998</c:v>
                </c:pt>
                <c:pt idx="18">
                  <c:v>120.508697509765</c:v>
                </c:pt>
                <c:pt idx="19">
                  <c:v>116.43002319335901</c:v>
                </c:pt>
                <c:pt idx="20">
                  <c:v>113.42066955566401</c:v>
                </c:pt>
                <c:pt idx="21">
                  <c:v>110.648948669433</c:v>
                </c:pt>
                <c:pt idx="22">
                  <c:v>107.265655517578</c:v>
                </c:pt>
                <c:pt idx="23">
                  <c:v>103.936309814453</c:v>
                </c:pt>
                <c:pt idx="24">
                  <c:v>98.887062072753906</c:v>
                </c:pt>
                <c:pt idx="25">
                  <c:v>95.179031372070298</c:v>
                </c:pt>
                <c:pt idx="26">
                  <c:v>92.303932189941406</c:v>
                </c:pt>
                <c:pt idx="27">
                  <c:v>89.630119323730398</c:v>
                </c:pt>
                <c:pt idx="28">
                  <c:v>86.453346252441406</c:v>
                </c:pt>
                <c:pt idx="29">
                  <c:v>84.225654602050696</c:v>
                </c:pt>
                <c:pt idx="30">
                  <c:v>82.058097839355398</c:v>
                </c:pt>
                <c:pt idx="31">
                  <c:v>78.136978149414006</c:v>
                </c:pt>
                <c:pt idx="32">
                  <c:v>76.912109375</c:v>
                </c:pt>
                <c:pt idx="33">
                  <c:v>74.060142517089801</c:v>
                </c:pt>
                <c:pt idx="34">
                  <c:v>72.020729064941406</c:v>
                </c:pt>
                <c:pt idx="35">
                  <c:v>69.649078369140597</c:v>
                </c:pt>
                <c:pt idx="36">
                  <c:v>68.492584228515597</c:v>
                </c:pt>
                <c:pt idx="37">
                  <c:v>68.335983276367102</c:v>
                </c:pt>
                <c:pt idx="38">
                  <c:v>66.207115173339801</c:v>
                </c:pt>
                <c:pt idx="39">
                  <c:v>66</c:v>
                </c:pt>
                <c:pt idx="40">
                  <c:v>64.997550964355398</c:v>
                </c:pt>
                <c:pt idx="41">
                  <c:v>63.826107025146399</c:v>
                </c:pt>
                <c:pt idx="42">
                  <c:v>64.266540527343693</c:v>
                </c:pt>
                <c:pt idx="43">
                  <c:v>60.936641693115199</c:v>
                </c:pt>
                <c:pt idx="44">
                  <c:v>58.344028472900298</c:v>
                </c:pt>
                <c:pt idx="45">
                  <c:v>57.936916351318303</c:v>
                </c:pt>
                <c:pt idx="46">
                  <c:v>57.099720001220703</c:v>
                </c:pt>
                <c:pt idx="47">
                  <c:v>56.7547187805175</c:v>
                </c:pt>
                <c:pt idx="48">
                  <c:v>53.779850006103501</c:v>
                </c:pt>
                <c:pt idx="49">
                  <c:v>51.761161804199197</c:v>
                </c:pt>
                <c:pt idx="50">
                  <c:v>50.008140563964801</c:v>
                </c:pt>
                <c:pt idx="51">
                  <c:v>48.115512847900298</c:v>
                </c:pt>
                <c:pt idx="52">
                  <c:v>45.362171173095703</c:v>
                </c:pt>
                <c:pt idx="53">
                  <c:v>44.703968048095703</c:v>
                </c:pt>
                <c:pt idx="54">
                  <c:v>42.4829711914062</c:v>
                </c:pt>
                <c:pt idx="55">
                  <c:v>39.146053314208899</c:v>
                </c:pt>
                <c:pt idx="56">
                  <c:v>38.687187194824197</c:v>
                </c:pt>
                <c:pt idx="57">
                  <c:v>36.632076263427699</c:v>
                </c:pt>
                <c:pt idx="58">
                  <c:v>33.861034393310497</c:v>
                </c:pt>
                <c:pt idx="59">
                  <c:v>34.359432220458899</c:v>
                </c:pt>
                <c:pt idx="60">
                  <c:v>31</c:v>
                </c:pt>
                <c:pt idx="61">
                  <c:v>29.536890029907202</c:v>
                </c:pt>
                <c:pt idx="62">
                  <c:v>25.7943935394287</c:v>
                </c:pt>
                <c:pt idx="63">
                  <c:v>24.427860260009702</c:v>
                </c:pt>
                <c:pt idx="64">
                  <c:v>21.573894500732401</c:v>
                </c:pt>
                <c:pt idx="65">
                  <c:v>19.8962287902832</c:v>
                </c:pt>
                <c:pt idx="66">
                  <c:v>17.5253372192382</c:v>
                </c:pt>
                <c:pt idx="67">
                  <c:v>14.424740791320801</c:v>
                </c:pt>
                <c:pt idx="68">
                  <c:v>10.4016609191894</c:v>
                </c:pt>
                <c:pt idx="69">
                  <c:v>6.3873558044433496</c:v>
                </c:pt>
                <c:pt idx="70">
                  <c:v>2.36866307258606</c:v>
                </c:pt>
                <c:pt idx="71">
                  <c:v>-1.1960932016372601</c:v>
                </c:pt>
                <c:pt idx="72">
                  <c:v>-5.6687231063842702</c:v>
                </c:pt>
                <c:pt idx="73">
                  <c:v>-9.7151107788085902</c:v>
                </c:pt>
                <c:pt idx="74">
                  <c:v>-17.643873214721602</c:v>
                </c:pt>
                <c:pt idx="75">
                  <c:v>-20.688249588012699</c:v>
                </c:pt>
                <c:pt idx="76">
                  <c:v>-25.7434978485107</c:v>
                </c:pt>
                <c:pt idx="77">
                  <c:v>-30.912511825561499</c:v>
                </c:pt>
                <c:pt idx="78">
                  <c:v>-33.780887603759702</c:v>
                </c:pt>
                <c:pt idx="79">
                  <c:v>-37.590774536132798</c:v>
                </c:pt>
                <c:pt idx="80">
                  <c:v>-39.608860015869098</c:v>
                </c:pt>
                <c:pt idx="81">
                  <c:v>-40.699810028076101</c:v>
                </c:pt>
                <c:pt idx="82">
                  <c:v>-43.8892211914062</c:v>
                </c:pt>
                <c:pt idx="83">
                  <c:v>-44.437183380126903</c:v>
                </c:pt>
                <c:pt idx="84">
                  <c:v>-46.127273559570298</c:v>
                </c:pt>
                <c:pt idx="85">
                  <c:v>-46.455879211425703</c:v>
                </c:pt>
                <c:pt idx="86">
                  <c:v>-48.732627868652301</c:v>
                </c:pt>
                <c:pt idx="87">
                  <c:v>-50.170997619628899</c:v>
                </c:pt>
                <c:pt idx="88">
                  <c:v>-51.597808837890597</c:v>
                </c:pt>
                <c:pt idx="89">
                  <c:v>-52.493270874023402</c:v>
                </c:pt>
                <c:pt idx="90">
                  <c:v>-56.039627075195298</c:v>
                </c:pt>
                <c:pt idx="91">
                  <c:v>-61.120677947997997</c:v>
                </c:pt>
                <c:pt idx="92">
                  <c:v>-62.345195770263601</c:v>
                </c:pt>
                <c:pt idx="93">
                  <c:v>-63</c:v>
                </c:pt>
                <c:pt idx="94">
                  <c:v>-64.333229064941406</c:v>
                </c:pt>
                <c:pt idx="95">
                  <c:v>-66.415687561035099</c:v>
                </c:pt>
                <c:pt idx="96">
                  <c:v>-67.057960510253906</c:v>
                </c:pt>
                <c:pt idx="97">
                  <c:v>-68.568061828613196</c:v>
                </c:pt>
                <c:pt idx="98">
                  <c:v>-68.824562072753906</c:v>
                </c:pt>
                <c:pt idx="99">
                  <c:v>-68.815162658691406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4-45E8-83E5-D69BEDFAD239}"/>
            </c:ext>
          </c:extLst>
        </c:ser>
        <c:ser>
          <c:idx val="1"/>
          <c:order val="1"/>
          <c:tx>
            <c:strRef>
              <c:f>Arkusz1!$O$2</c:f>
              <c:strCache>
                <c:ptCount val="1"/>
                <c:pt idx="0">
                  <c:v>Wyliczona wysokość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Arkusz1!$M$3:$M$102</c:f>
              <c:numCache>
                <c:formatCode>0.00</c:formatCode>
                <c:ptCount val="100"/>
                <c:pt idx="0">
                  <c:v>0</c:v>
                </c:pt>
                <c:pt idx="1">
                  <c:v>0.153704385939856</c:v>
                </c:pt>
                <c:pt idx="2">
                  <c:v>0.30742979299982198</c:v>
                </c:pt>
                <c:pt idx="3">
                  <c:v>0.46114999511413501</c:v>
                </c:pt>
                <c:pt idx="4">
                  <c:v>0.61493508168482003</c:v>
                </c:pt>
                <c:pt idx="5">
                  <c:v>0.76863625436830196</c:v>
                </c:pt>
                <c:pt idx="6">
                  <c:v>0.92239135091261604</c:v>
                </c:pt>
                <c:pt idx="7">
                  <c:v>1.0760970832960901</c:v>
                </c:pt>
                <c:pt idx="8">
                  <c:v>1.22979272232031</c:v>
                </c:pt>
                <c:pt idx="9">
                  <c:v>1.3835468429745901</c:v>
                </c:pt>
                <c:pt idx="10">
                  <c:v>1.53728858960822</c:v>
                </c:pt>
                <c:pt idx="11">
                  <c:v>1.6910026409986301</c:v>
                </c:pt>
                <c:pt idx="12">
                  <c:v>1.8447653402611699</c:v>
                </c:pt>
                <c:pt idx="13">
                  <c:v>1.99842224454802</c:v>
                </c:pt>
                <c:pt idx="14">
                  <c:v>2.15206079180847</c:v>
                </c:pt>
                <c:pt idx="15">
                  <c:v>2.30569936807108</c:v>
                </c:pt>
                <c:pt idx="16">
                  <c:v>2.45935561608119</c:v>
                </c:pt>
                <c:pt idx="17">
                  <c:v>2.6130306525973399</c:v>
                </c:pt>
                <c:pt idx="18">
                  <c:v>2.7666589229240901</c:v>
                </c:pt>
                <c:pt idx="19">
                  <c:v>2.9203246875702802</c:v>
                </c:pt>
                <c:pt idx="20">
                  <c:v>3.0739556567281001</c:v>
                </c:pt>
                <c:pt idx="21">
                  <c:v>3.2275803365394502</c:v>
                </c:pt>
                <c:pt idx="22">
                  <c:v>3.3812257037398399</c:v>
                </c:pt>
                <c:pt idx="23">
                  <c:v>3.5348700294145199</c:v>
                </c:pt>
                <c:pt idx="24">
                  <c:v>3.6885682370242301</c:v>
                </c:pt>
                <c:pt idx="25">
                  <c:v>3.8422247456402601</c:v>
                </c:pt>
                <c:pt idx="26">
                  <c:v>3.9958560816384598</c:v>
                </c:pt>
                <c:pt idx="27">
                  <c:v>4.14948219579174</c:v>
                </c:pt>
                <c:pt idx="28">
                  <c:v>4.30312409122517</c:v>
                </c:pt>
                <c:pt idx="29">
                  <c:v>4.4567386886132896</c:v>
                </c:pt>
                <c:pt idx="30">
                  <c:v>4.6103526985238696</c:v>
                </c:pt>
                <c:pt idx="31">
                  <c:v>4.7640174804954398</c:v>
                </c:pt>
                <c:pt idx="32">
                  <c:v>4.9176063972866304</c:v>
                </c:pt>
                <c:pt idx="33">
                  <c:v>5.0712418614269499</c:v>
                </c:pt>
                <c:pt idx="34">
                  <c:v>5.2248555604874696</c:v>
                </c:pt>
                <c:pt idx="35">
                  <c:v>5.3784790410627101</c:v>
                </c:pt>
                <c:pt idx="36">
                  <c:v>5.5320709947853297</c:v>
                </c:pt>
                <c:pt idx="37">
                  <c:v>5.6856387466065801</c:v>
                </c:pt>
                <c:pt idx="38">
                  <c:v>5.8392586032355798</c:v>
                </c:pt>
                <c:pt idx="39">
                  <c:v>5.9928312181995</c:v>
                </c:pt>
                <c:pt idx="40">
                  <c:v>6.1464252127075598</c:v>
                </c:pt>
                <c:pt idx="41">
                  <c:v>6.3000244400659202</c:v>
                </c:pt>
                <c:pt idx="42">
                  <c:v>6.4535870499121097</c:v>
                </c:pt>
                <c:pt idx="43">
                  <c:v>6.6072384232286101</c:v>
                </c:pt>
                <c:pt idx="44">
                  <c:v>6.7608727881805502</c:v>
                </c:pt>
                <c:pt idx="45">
                  <c:v>6.9144576074449402</c:v>
                </c:pt>
                <c:pt idx="46">
                  <c:v>7.0680533170909499</c:v>
                </c:pt>
                <c:pt idx="47">
                  <c:v>7.2216392291778497</c:v>
                </c:pt>
                <c:pt idx="48">
                  <c:v>7.3752830560033598</c:v>
                </c:pt>
                <c:pt idx="49">
                  <c:v>7.5289062336159596</c:v>
                </c:pt>
                <c:pt idx="50">
                  <c:v>7.6825239570803703</c:v>
                </c:pt>
                <c:pt idx="51">
                  <c:v>7.8361449384573101</c:v>
                </c:pt>
                <c:pt idx="52">
                  <c:v>7.9897842780377299</c:v>
                </c:pt>
                <c:pt idx="53">
                  <c:v>8.1433798177434191</c:v>
                </c:pt>
                <c:pt idx="54">
                  <c:v>8.2970083093577998</c:v>
                </c:pt>
                <c:pt idx="55">
                  <c:v>8.4506599290223807</c:v>
                </c:pt>
                <c:pt idx="56">
                  <c:v>8.6042524248075694</c:v>
                </c:pt>
                <c:pt idx="57">
                  <c:v>8.7578779353460394</c:v>
                </c:pt>
                <c:pt idx="58">
                  <c:v>8.9115180178114208</c:v>
                </c:pt>
                <c:pt idx="59">
                  <c:v>9.0650927285264498</c:v>
                </c:pt>
                <c:pt idx="60">
                  <c:v>9.2187446047347397</c:v>
                </c:pt>
                <c:pt idx="61">
                  <c:v>9.3723589738574606</c:v>
                </c:pt>
                <c:pt idx="62">
                  <c:v>9.5260183677973398</c:v>
                </c:pt>
                <c:pt idx="63">
                  <c:v>9.6796309866120502</c:v>
                </c:pt>
                <c:pt idx="64">
                  <c:v>9.8332728813774608</c:v>
                </c:pt>
                <c:pt idx="65">
                  <c:v>9.9868918451218196</c:v>
                </c:pt>
                <c:pt idx="66">
                  <c:v>10.1405243890762</c:v>
                </c:pt>
                <c:pt idx="67">
                  <c:v>10.2941710914107</c:v>
                </c:pt>
                <c:pt idx="68">
                  <c:v>10.4478357323419</c:v>
                </c:pt>
                <c:pt idx="69">
                  <c:v>10.6015003027044</c:v>
                </c:pt>
                <c:pt idx="70">
                  <c:v>10.7551650546999</c:v>
                </c:pt>
                <c:pt idx="71">
                  <c:v>10.90882093399</c:v>
                </c:pt>
                <c:pt idx="72">
                  <c:v>11.0624948310706</c:v>
                </c:pt>
                <c:pt idx="73">
                  <c:v>11.216160400368</c:v>
                </c:pt>
                <c:pt idx="74">
                  <c:v>11.369904495331401</c:v>
                </c:pt>
                <c:pt idx="75">
                  <c:v>11.5235500984664</c:v>
                </c:pt>
                <c:pt idx="76">
                  <c:v>11.677236816616</c:v>
                </c:pt>
                <c:pt idx="77">
                  <c:v>11.830926198676901</c:v>
                </c:pt>
                <c:pt idx="78">
                  <c:v>11.984568125478001</c:v>
                </c:pt>
                <c:pt idx="79">
                  <c:v>12.1382295397087</c:v>
                </c:pt>
                <c:pt idx="80">
                  <c:v>12.2918538844658</c:v>
                </c:pt>
                <c:pt idx="81">
                  <c:v>12.4454593274864</c:v>
                </c:pt>
                <c:pt idx="82">
                  <c:v>12.5991078901798</c:v>
                </c:pt>
                <c:pt idx="83">
                  <c:v>12.752702646774701</c:v>
                </c:pt>
                <c:pt idx="84">
                  <c:v>12.906320889937</c:v>
                </c:pt>
                <c:pt idx="85">
                  <c:v>13.0599120616171</c:v>
                </c:pt>
                <c:pt idx="86">
                  <c:v>13.2135424009397</c:v>
                </c:pt>
                <c:pt idx="87">
                  <c:v>13.367156190274301</c:v>
                </c:pt>
                <c:pt idx="88">
                  <c:v>13.520769943582399</c:v>
                </c:pt>
                <c:pt idx="89">
                  <c:v>13.674373518072301</c:v>
                </c:pt>
                <c:pt idx="90">
                  <c:v>13.8280289313245</c:v>
                </c:pt>
                <c:pt idx="91">
                  <c:v>13.981714482008501</c:v>
                </c:pt>
                <c:pt idx="92">
                  <c:v>14.135324410349799</c:v>
                </c:pt>
                <c:pt idx="93">
                  <c:v>14.288923506417101</c:v>
                </c:pt>
                <c:pt idx="94">
                  <c:v>14.442536039538</c:v>
                </c:pt>
                <c:pt idx="95">
                  <c:v>14.596163131546399</c:v>
                </c:pt>
                <c:pt idx="96">
                  <c:v>14.7497627607362</c:v>
                </c:pt>
                <c:pt idx="97">
                  <c:v>14.9033791736348</c:v>
                </c:pt>
                <c:pt idx="98">
                  <c:v>15.056972118017599</c:v>
                </c:pt>
                <c:pt idx="99">
                  <c:v>15.210560574985699</c:v>
                </c:pt>
              </c:numCache>
            </c:numRef>
          </c:cat>
          <c:val>
            <c:numRef>
              <c:f>Arkusz1!$O$3:$O$102</c:f>
              <c:numCache>
                <c:formatCode>General</c:formatCode>
                <c:ptCount val="100"/>
                <c:pt idx="0">
                  <c:v>214.014892578125</c:v>
                </c:pt>
                <c:pt idx="1">
                  <c:v>208.70024055434399</c:v>
                </c:pt>
                <c:pt idx="2">
                  <c:v>203.18843925106901</c:v>
                </c:pt>
                <c:pt idx="3">
                  <c:v>197.28396606445301</c:v>
                </c:pt>
                <c:pt idx="4">
                  <c:v>190.89400388402299</c:v>
                </c:pt>
                <c:pt idx="5">
                  <c:v>184.36125114997799</c:v>
                </c:pt>
                <c:pt idx="6">
                  <c:v>178.12300109863199</c:v>
                </c:pt>
                <c:pt idx="7">
                  <c:v>172.463338481569</c:v>
                </c:pt>
                <c:pt idx="8">
                  <c:v>167.008254538681</c:v>
                </c:pt>
                <c:pt idx="9">
                  <c:v>161.21981811523401</c:v>
                </c:pt>
                <c:pt idx="10">
                  <c:v>154.79328576675599</c:v>
                </c:pt>
                <c:pt idx="11">
                  <c:v>148.33569194944801</c:v>
                </c:pt>
                <c:pt idx="12">
                  <c:v>142.67868041992099</c:v>
                </c:pt>
                <c:pt idx="13">
                  <c:v>138.398459025004</c:v>
                </c:pt>
                <c:pt idx="14">
                  <c:v>135.009530945812</c:v>
                </c:pt>
                <c:pt idx="15">
                  <c:v>131.76695251464801</c:v>
                </c:pt>
                <c:pt idx="16">
                  <c:v>128.11244880367701</c:v>
                </c:pt>
                <c:pt idx="17">
                  <c:v>124.234199770199</c:v>
                </c:pt>
                <c:pt idx="18">
                  <c:v>120.508697509765</c:v>
                </c:pt>
                <c:pt idx="19">
                  <c:v>117.185012273414</c:v>
                </c:pt>
                <c:pt idx="20">
                  <c:v>114.021060026011</c:v>
                </c:pt>
                <c:pt idx="21">
                  <c:v>110.648948669433</c:v>
                </c:pt>
                <c:pt idx="22">
                  <c:v>106.822254350961</c:v>
                </c:pt>
                <c:pt idx="23">
                  <c:v>102.781538074374</c:v>
                </c:pt>
                <c:pt idx="24">
                  <c:v>98.887062072753906</c:v>
                </c:pt>
                <c:pt idx="25">
                  <c:v>95.425956162481398</c:v>
                </c:pt>
                <c:pt idx="26">
                  <c:v>92.374011044241797</c:v>
                </c:pt>
                <c:pt idx="27">
                  <c:v>89.630119323730398</c:v>
                </c:pt>
                <c:pt idx="28">
                  <c:v>87.086581889162105</c:v>
                </c:pt>
                <c:pt idx="29">
                  <c:v>84.609749419549203</c:v>
                </c:pt>
                <c:pt idx="30">
                  <c:v>82.058097839355398</c:v>
                </c:pt>
                <c:pt idx="31">
                  <c:v>79.345839993353707</c:v>
                </c:pt>
                <c:pt idx="32">
                  <c:v>76.6151876409387</c:v>
                </c:pt>
                <c:pt idx="33">
                  <c:v>74.060142517089801</c:v>
                </c:pt>
                <c:pt idx="34">
                  <c:v>71.843820583595104</c:v>
                </c:pt>
                <c:pt idx="35">
                  <c:v>69.990854549780195</c:v>
                </c:pt>
                <c:pt idx="36">
                  <c:v>68.492584228515597</c:v>
                </c:pt>
                <c:pt idx="37">
                  <c:v>67.338457966976705</c:v>
                </c:pt>
                <c:pt idx="38">
                  <c:v>66.512860427677296</c:v>
                </c:pt>
                <c:pt idx="39">
                  <c:v>65.999999999999901</c:v>
                </c:pt>
                <c:pt idx="40">
                  <c:v>65.712612855438493</c:v>
                </c:pt>
                <c:pt idx="41">
                  <c:v>65.281361888912201</c:v>
                </c:pt>
                <c:pt idx="42">
                  <c:v>64.266540527343693</c:v>
                </c:pt>
                <c:pt idx="43">
                  <c:v>62.398046179599298</c:v>
                </c:pt>
                <c:pt idx="44">
                  <c:v>60.092374739862997</c:v>
                </c:pt>
                <c:pt idx="45">
                  <c:v>57.936916351318303</c:v>
                </c:pt>
                <c:pt idx="46">
                  <c:v>56.352401259107403</c:v>
                </c:pt>
                <c:pt idx="47">
                  <c:v>55.1011736136292</c:v>
                </c:pt>
                <c:pt idx="48">
                  <c:v>53.779850006103501</c:v>
                </c:pt>
                <c:pt idx="49">
                  <c:v>52.087804078329299</c:v>
                </c:pt>
                <c:pt idx="50">
                  <c:v>50.130601306480202</c:v>
                </c:pt>
                <c:pt idx="51">
                  <c:v>48.115512847900398</c:v>
                </c:pt>
                <c:pt idx="52">
                  <c:v>46.2010679781799</c:v>
                </c:pt>
                <c:pt idx="53">
                  <c:v>44.352069957092503</c:v>
                </c:pt>
                <c:pt idx="54">
                  <c:v>42.4829711914062</c:v>
                </c:pt>
                <c:pt idx="55">
                  <c:v>40.535938115231303</c:v>
                </c:pt>
                <c:pt idx="56">
                  <c:v>38.560861097438099</c:v>
                </c:pt>
                <c:pt idx="57">
                  <c:v>36.632076263427699</c:v>
                </c:pt>
                <c:pt idx="58">
                  <c:v>34.7927144501163</c:v>
                </c:pt>
                <c:pt idx="59">
                  <c:v>32.956039825656298</c:v>
                </c:pt>
                <c:pt idx="60">
                  <c:v>31</c:v>
                </c:pt>
                <c:pt idx="61">
                  <c:v>28.850454575297402</c:v>
                </c:pt>
                <c:pt idx="62">
                  <c:v>26.609841956996998</c:v>
                </c:pt>
                <c:pt idx="63">
                  <c:v>24.427860260009702</c:v>
                </c:pt>
                <c:pt idx="64">
                  <c:v>22.370781148856299</c:v>
                </c:pt>
                <c:pt idx="65">
                  <c:v>20.182664387939099</c:v>
                </c:pt>
                <c:pt idx="66">
                  <c:v>17.5253372192382</c:v>
                </c:pt>
                <c:pt idx="67">
                  <c:v>14.1730745204743</c:v>
                </c:pt>
                <c:pt idx="68">
                  <c:v>10.348565965706401</c:v>
                </c:pt>
                <c:pt idx="69">
                  <c:v>6.3873558044433496</c:v>
                </c:pt>
                <c:pt idx="70">
                  <c:v>2.5244765330531602</c:v>
                </c:pt>
                <c:pt idx="71">
                  <c:v>-1.4054049328793099</c:v>
                </c:pt>
                <c:pt idx="72">
                  <c:v>-5.6687231063842702</c:v>
                </c:pt>
                <c:pt idx="73">
                  <c:v>-10.440633268678701</c:v>
                </c:pt>
                <c:pt idx="74">
                  <c:v>-15.5403223426356</c:v>
                </c:pt>
                <c:pt idx="75">
                  <c:v>-20.688249588012699</c:v>
                </c:pt>
                <c:pt idx="76">
                  <c:v>-25.6181303125095</c:v>
                </c:pt>
                <c:pt idx="77">
                  <c:v>-30.068520739828099</c:v>
                </c:pt>
                <c:pt idx="78">
                  <c:v>-33.780887603759702</c:v>
                </c:pt>
                <c:pt idx="79">
                  <c:v>-36.602528787335103</c:v>
                </c:pt>
                <c:pt idx="80">
                  <c:v>-38.788972744518297</c:v>
                </c:pt>
                <c:pt idx="81">
                  <c:v>-40.699810028076101</c:v>
                </c:pt>
                <c:pt idx="82">
                  <c:v>-42.611718165371599</c:v>
                </c:pt>
                <c:pt idx="83">
                  <c:v>-44.467056209499297</c:v>
                </c:pt>
                <c:pt idx="84">
                  <c:v>-46.127273559570298</c:v>
                </c:pt>
                <c:pt idx="85">
                  <c:v>-47.512742646003197</c:v>
                </c:pt>
                <c:pt idx="86">
                  <c:v>-48.786517184886598</c:v>
                </c:pt>
                <c:pt idx="87">
                  <c:v>-50.170997619628899</c:v>
                </c:pt>
                <c:pt idx="88">
                  <c:v>-51.845528954303703</c:v>
                </c:pt>
                <c:pt idx="89">
                  <c:v>-53.814490701276704</c:v>
                </c:pt>
                <c:pt idx="90">
                  <c:v>-56.039627075195298</c:v>
                </c:pt>
                <c:pt idx="91">
                  <c:v>-58.449925278769399</c:v>
                </c:pt>
                <c:pt idx="92">
                  <c:v>-60.846084661644902</c:v>
                </c:pt>
                <c:pt idx="93">
                  <c:v>-63</c:v>
                </c:pt>
                <c:pt idx="94">
                  <c:v>-64.732502912228298</c:v>
                </c:pt>
                <c:pt idx="95">
                  <c:v>-66.0624194067491</c:v>
                </c:pt>
                <c:pt idx="96">
                  <c:v>-67.057960510253906</c:v>
                </c:pt>
                <c:pt idx="97">
                  <c:v>-67.791315161012605</c:v>
                </c:pt>
                <c:pt idx="98">
                  <c:v>-68.347503851803495</c:v>
                </c:pt>
                <c:pt idx="99">
                  <c:v>-68.815162658691406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4-45E8-83E5-D69BEDFAD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51648"/>
        <c:axId val="479850664"/>
      </c:lineChart>
      <c:catAx>
        <c:axId val="47985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od punktu</a:t>
                </a:r>
                <a:r>
                  <a:rPr lang="pl-PL" baseline="0"/>
                  <a:t> początkowego [km]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850664"/>
        <c:crosses val="autoZero"/>
        <c:auto val="1"/>
        <c:lblAlgn val="ctr"/>
        <c:lblOffset val="100"/>
        <c:noMultiLvlLbl val="0"/>
      </c:catAx>
      <c:valAx>
        <c:axId val="4798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98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Wykres</a:t>
            </a:r>
            <a:r>
              <a:rPr lang="pl-PL" sz="1100" b="1" baseline="0"/>
              <a:t> 5. Czas wykonywania się algorytmu dla różnej ilości węzłów </a:t>
            </a:r>
            <a:endParaRPr lang="pl-PL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Gauss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Arkusz1!$A$120:$A$129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Arkusz1!$B$120:$B$129</c:f>
              <c:numCache>
                <c:formatCode>General</c:formatCode>
                <c:ptCount val="10"/>
                <c:pt idx="0">
                  <c:v>159200</c:v>
                </c:pt>
                <c:pt idx="1">
                  <c:v>453000</c:v>
                </c:pt>
                <c:pt idx="2" formatCode="0">
                  <c:v>1008900</c:v>
                </c:pt>
                <c:pt idx="3">
                  <c:v>1996300</c:v>
                </c:pt>
                <c:pt idx="4">
                  <c:v>3883700</c:v>
                </c:pt>
                <c:pt idx="5">
                  <c:v>6657500</c:v>
                </c:pt>
                <c:pt idx="6">
                  <c:v>10532000</c:v>
                </c:pt>
                <c:pt idx="7">
                  <c:v>15270600</c:v>
                </c:pt>
                <c:pt idx="8">
                  <c:v>21740000</c:v>
                </c:pt>
                <c:pt idx="9">
                  <c:v>30757400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1-4C18-9B9A-FD125C09036A}"/>
            </c:ext>
          </c:extLst>
        </c:ser>
        <c:ser>
          <c:idx val="1"/>
          <c:order val="1"/>
          <c:tx>
            <c:v>Jacobi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Arkusz1!$A$120:$A$129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Arkusz1!$C$120:$C$129</c:f>
              <c:numCache>
                <c:formatCode>0</c:formatCode>
                <c:ptCount val="10"/>
                <c:pt idx="0" formatCode="General">
                  <c:v>339100</c:v>
                </c:pt>
                <c:pt idx="1">
                  <c:v>634000</c:v>
                </c:pt>
                <c:pt idx="2" formatCode="General">
                  <c:v>1094900</c:v>
                </c:pt>
                <c:pt idx="3" formatCode="General">
                  <c:v>1667300</c:v>
                </c:pt>
                <c:pt idx="4" formatCode="General">
                  <c:v>2399200</c:v>
                </c:pt>
                <c:pt idx="5" formatCode="General">
                  <c:v>3341000</c:v>
                </c:pt>
                <c:pt idx="6" formatCode="General">
                  <c:v>3641500</c:v>
                </c:pt>
                <c:pt idx="7" formatCode="General">
                  <c:v>5165200</c:v>
                </c:pt>
                <c:pt idx="8" formatCode="General">
                  <c:v>6332500</c:v>
                </c:pt>
                <c:pt idx="9" formatCode="General">
                  <c:v>6813200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1-4C18-9B9A-FD125C09036A}"/>
            </c:ext>
          </c:extLst>
        </c:ser>
        <c:ser>
          <c:idx val="2"/>
          <c:order val="2"/>
          <c:tx>
            <c:v>Gauss - Seidel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Arkusz1!$A$120:$A$129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Arkusz1!$D$120:$D$129</c:f>
              <c:numCache>
                <c:formatCode>General</c:formatCode>
                <c:ptCount val="10"/>
                <c:pt idx="0">
                  <c:v>214500</c:v>
                </c:pt>
                <c:pt idx="1">
                  <c:v>593900</c:v>
                </c:pt>
                <c:pt idx="2">
                  <c:v>983300</c:v>
                </c:pt>
                <c:pt idx="3">
                  <c:v>1448800</c:v>
                </c:pt>
                <c:pt idx="4">
                  <c:v>2127300</c:v>
                </c:pt>
                <c:pt idx="5">
                  <c:v>2610800</c:v>
                </c:pt>
                <c:pt idx="6">
                  <c:v>3314200</c:v>
                </c:pt>
                <c:pt idx="7">
                  <c:v>4524800</c:v>
                </c:pt>
                <c:pt idx="8">
                  <c:v>6153900</c:v>
                </c:pt>
                <c:pt idx="9">
                  <c:v>6392900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61-4C18-9B9A-FD125C09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548704"/>
        <c:axId val="518544112"/>
      </c:barChart>
      <c:catAx>
        <c:axId val="51854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węzłów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544112"/>
        <c:crosses val="autoZero"/>
        <c:auto val="1"/>
        <c:lblAlgn val="ctr"/>
        <c:lblOffset val="100"/>
        <c:noMultiLvlLbl val="0"/>
      </c:catAx>
      <c:valAx>
        <c:axId val="518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Czas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5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Wykres 6. Czas wykonywania się algorytmu dla rożnych</a:t>
            </a:r>
            <a:r>
              <a:rPr lang="pl-PL" sz="1100" b="1" baseline="0"/>
              <a:t> ilości iteracji</a:t>
            </a:r>
            <a:endParaRPr lang="pl-PL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Arkusz1!$C$134</c:f>
              <c:strCache>
                <c:ptCount val="1"/>
                <c:pt idx="0">
                  <c:v>Gauss - Seidel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Arkusz1!$C$135:$C$164</c:f>
              <c:numCache>
                <c:formatCode>General</c:formatCode>
                <c:ptCount val="30"/>
                <c:pt idx="0">
                  <c:v>1604700</c:v>
                </c:pt>
                <c:pt idx="1">
                  <c:v>2162200</c:v>
                </c:pt>
                <c:pt idx="2">
                  <c:v>2146900</c:v>
                </c:pt>
                <c:pt idx="3">
                  <c:v>2588300</c:v>
                </c:pt>
                <c:pt idx="4">
                  <c:v>2758300</c:v>
                </c:pt>
                <c:pt idx="5">
                  <c:v>2844200</c:v>
                </c:pt>
                <c:pt idx="6">
                  <c:v>3093200</c:v>
                </c:pt>
                <c:pt idx="7">
                  <c:v>3327000</c:v>
                </c:pt>
                <c:pt idx="8">
                  <c:v>3579800</c:v>
                </c:pt>
                <c:pt idx="9">
                  <c:v>4032200</c:v>
                </c:pt>
                <c:pt idx="10">
                  <c:v>4404500</c:v>
                </c:pt>
                <c:pt idx="11">
                  <c:v>4404600</c:v>
                </c:pt>
                <c:pt idx="12">
                  <c:v>5214200</c:v>
                </c:pt>
                <c:pt idx="13">
                  <c:v>4925900</c:v>
                </c:pt>
                <c:pt idx="14">
                  <c:v>5259900</c:v>
                </c:pt>
                <c:pt idx="15">
                  <c:v>5300200</c:v>
                </c:pt>
                <c:pt idx="16">
                  <c:v>5537000</c:v>
                </c:pt>
                <c:pt idx="17">
                  <c:v>5800100</c:v>
                </c:pt>
                <c:pt idx="18">
                  <c:v>6133500</c:v>
                </c:pt>
                <c:pt idx="19">
                  <c:v>6278400</c:v>
                </c:pt>
                <c:pt idx="20">
                  <c:v>6567200</c:v>
                </c:pt>
                <c:pt idx="21">
                  <c:v>7243000</c:v>
                </c:pt>
                <c:pt idx="22">
                  <c:v>7409900</c:v>
                </c:pt>
                <c:pt idx="23">
                  <c:v>7695700</c:v>
                </c:pt>
                <c:pt idx="24">
                  <c:v>7558800</c:v>
                </c:pt>
                <c:pt idx="25">
                  <c:v>8081700</c:v>
                </c:pt>
                <c:pt idx="26">
                  <c:v>8346700</c:v>
                </c:pt>
                <c:pt idx="27">
                  <c:v>8373700</c:v>
                </c:pt>
                <c:pt idx="28">
                  <c:v>8645500</c:v>
                </c:pt>
                <c:pt idx="29">
                  <c:v>8770800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4-41A3-9BD1-B16FAB26A418}"/>
            </c:ext>
          </c:extLst>
        </c:ser>
        <c:ser>
          <c:idx val="1"/>
          <c:order val="1"/>
          <c:tx>
            <c:strRef>
              <c:f>Arkusz1!$B$134</c:f>
              <c:strCache>
                <c:ptCount val="1"/>
                <c:pt idx="0">
                  <c:v>Jacobi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Arkusz1!$B$135:$B$164</c:f>
              <c:numCache>
                <c:formatCode>General</c:formatCode>
                <c:ptCount val="30"/>
                <c:pt idx="0">
                  <c:v>1642300</c:v>
                </c:pt>
                <c:pt idx="1">
                  <c:v>1918500</c:v>
                </c:pt>
                <c:pt idx="2">
                  <c:v>2450800</c:v>
                </c:pt>
                <c:pt idx="3">
                  <c:v>2766400</c:v>
                </c:pt>
                <c:pt idx="4">
                  <c:v>3071900</c:v>
                </c:pt>
                <c:pt idx="5">
                  <c:v>3445000</c:v>
                </c:pt>
                <c:pt idx="6">
                  <c:v>3389300</c:v>
                </c:pt>
                <c:pt idx="7">
                  <c:v>3644100</c:v>
                </c:pt>
                <c:pt idx="8">
                  <c:v>4018900</c:v>
                </c:pt>
                <c:pt idx="9">
                  <c:v>4122200</c:v>
                </c:pt>
                <c:pt idx="10">
                  <c:v>4441800</c:v>
                </c:pt>
                <c:pt idx="11">
                  <c:v>4818800</c:v>
                </c:pt>
                <c:pt idx="12">
                  <c:v>4945400</c:v>
                </c:pt>
                <c:pt idx="13">
                  <c:v>5149000</c:v>
                </c:pt>
                <c:pt idx="14">
                  <c:v>5436700</c:v>
                </c:pt>
                <c:pt idx="15">
                  <c:v>5688200</c:v>
                </c:pt>
                <c:pt idx="16">
                  <c:v>5915100</c:v>
                </c:pt>
                <c:pt idx="17">
                  <c:v>6268400</c:v>
                </c:pt>
                <c:pt idx="18">
                  <c:v>6444500</c:v>
                </c:pt>
                <c:pt idx="19">
                  <c:v>6850600</c:v>
                </c:pt>
                <c:pt idx="20">
                  <c:v>7132000</c:v>
                </c:pt>
                <c:pt idx="21">
                  <c:v>7410500</c:v>
                </c:pt>
                <c:pt idx="22">
                  <c:v>8228300</c:v>
                </c:pt>
                <c:pt idx="23">
                  <c:v>8022400</c:v>
                </c:pt>
                <c:pt idx="24">
                  <c:v>8799400</c:v>
                </c:pt>
                <c:pt idx="25">
                  <c:v>8659000</c:v>
                </c:pt>
                <c:pt idx="26">
                  <c:v>9956000</c:v>
                </c:pt>
                <c:pt idx="27">
                  <c:v>9799100</c:v>
                </c:pt>
                <c:pt idx="28">
                  <c:v>9545800</c:v>
                </c:pt>
                <c:pt idx="29">
                  <c:v>9513300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4-41A3-9BD1-B16FAB26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008696"/>
        <c:axId val="416009024"/>
      </c:lineChart>
      <c:catAx>
        <c:axId val="41600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009024"/>
        <c:crosses val="autoZero"/>
        <c:auto val="1"/>
        <c:lblAlgn val="ctr"/>
        <c:lblOffset val="100"/>
        <c:noMultiLvlLbl val="0"/>
      </c:catAx>
      <c:valAx>
        <c:axId val="4160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0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3</xdr:col>
      <xdr:colOff>352425</xdr:colOff>
      <xdr:row>18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5BC79A-570C-43F5-AFD8-904A147FB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4</xdr:row>
      <xdr:rowOff>100012</xdr:rowOff>
    </xdr:from>
    <xdr:to>
      <xdr:col>7</xdr:col>
      <xdr:colOff>161925</xdr:colOff>
      <xdr:row>18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FDE227-BCC1-479C-8810-B4CCF5FF9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5</xdr:row>
      <xdr:rowOff>80962</xdr:rowOff>
    </xdr:from>
    <xdr:to>
      <xdr:col>10</xdr:col>
      <xdr:colOff>1495425</xdr:colOff>
      <xdr:row>19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438BBCD-442B-4C42-B56A-B28353B5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171449</xdr:colOff>
      <xdr:row>5</xdr:row>
      <xdr:rowOff>14286</xdr:rowOff>
    </xdr:from>
    <xdr:to>
      <xdr:col>14</xdr:col>
      <xdr:colOff>1362074</xdr:colOff>
      <xdr:row>18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F840B9E-3DA0-418A-B634-295F637A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1152525</xdr:colOff>
      <xdr:row>117</xdr:row>
      <xdr:rowOff>109537</xdr:rowOff>
    </xdr:from>
    <xdr:to>
      <xdr:col>7</xdr:col>
      <xdr:colOff>1114425</xdr:colOff>
      <xdr:row>131</xdr:row>
      <xdr:rowOff>185737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6D4F674-1B79-4E6C-ABF2-56E290C3F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136</xdr:row>
      <xdr:rowOff>0</xdr:rowOff>
    </xdr:from>
    <xdr:to>
      <xdr:col>7</xdr:col>
      <xdr:colOff>28575</xdr:colOff>
      <xdr:row>150</xdr:row>
      <xdr:rowOff>119062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67897D0-A8D9-4A19-B04D-9F329A555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tabSelected="1" topLeftCell="A145" workbookViewId="0">
      <selection activeCell="J116" sqref="J116"/>
    </sheetView>
  </sheetViews>
  <sheetFormatPr defaultRowHeight="15" x14ac:dyDescent="0.25"/>
  <cols>
    <col min="1" max="1" width="14.5703125" customWidth="1"/>
    <col min="2" max="5" width="21.7109375" customWidth="1"/>
    <col min="6" max="7" width="23.7109375" customWidth="1"/>
    <col min="8" max="8" width="20.7109375" customWidth="1"/>
    <col min="9" max="11" width="23.7109375" customWidth="1"/>
    <col min="13" max="15" width="23.7109375" customWidth="1"/>
  </cols>
  <sheetData>
    <row r="1" spans="1:15" x14ac:dyDescent="0.25">
      <c r="A1" s="38" t="s">
        <v>5</v>
      </c>
      <c r="B1" s="38"/>
      <c r="C1" s="38"/>
      <c r="D1" s="4"/>
      <c r="E1" s="37" t="s">
        <v>6</v>
      </c>
      <c r="F1" s="37"/>
      <c r="G1" s="37"/>
      <c r="H1" s="3"/>
      <c r="I1" s="37" t="s">
        <v>8</v>
      </c>
      <c r="J1" s="37"/>
      <c r="K1" s="37"/>
      <c r="M1" s="37" t="s">
        <v>9</v>
      </c>
      <c r="N1" s="37"/>
      <c r="O1" s="37"/>
    </row>
    <row r="2" spans="1:15" x14ac:dyDescent="0.25">
      <c r="A2" s="6" t="s">
        <v>4</v>
      </c>
      <c r="B2" s="6" t="s">
        <v>2</v>
      </c>
      <c r="C2" s="7" t="s">
        <v>3</v>
      </c>
      <c r="D2" s="3"/>
      <c r="E2" s="6" t="s">
        <v>4</v>
      </c>
      <c r="F2" s="6" t="s">
        <v>2</v>
      </c>
      <c r="G2" s="7" t="s">
        <v>3</v>
      </c>
      <c r="H2" s="2"/>
      <c r="I2" s="6" t="s">
        <v>4</v>
      </c>
      <c r="J2" s="6" t="s">
        <v>2</v>
      </c>
      <c r="K2" s="7" t="s">
        <v>3</v>
      </c>
      <c r="M2" s="6" t="s">
        <v>4</v>
      </c>
      <c r="N2" s="6" t="s">
        <v>2</v>
      </c>
      <c r="O2" s="7" t="s">
        <v>3</v>
      </c>
    </row>
    <row r="3" spans="1:15" x14ac:dyDescent="0.25">
      <c r="A3" s="5">
        <v>0</v>
      </c>
      <c r="B3" s="5">
        <v>1284.60827636718</v>
      </c>
      <c r="C3" s="27">
        <v>1284.60827636718</v>
      </c>
      <c r="D3" s="1"/>
      <c r="E3" s="5">
        <v>0</v>
      </c>
      <c r="F3" s="9">
        <v>1039.78210449218</v>
      </c>
      <c r="G3" s="28">
        <v>1039.78210449218</v>
      </c>
      <c r="I3" s="5">
        <v>0</v>
      </c>
      <c r="J3" s="5">
        <v>1965.82202148437</v>
      </c>
      <c r="K3" s="28">
        <v>1965.82202148437</v>
      </c>
      <c r="M3" s="5">
        <v>0</v>
      </c>
      <c r="N3" s="9">
        <v>214.014892578125</v>
      </c>
      <c r="O3" s="28">
        <v>214.014892578125</v>
      </c>
    </row>
    <row r="4" spans="1:15" x14ac:dyDescent="0.25">
      <c r="A4" s="5">
        <v>0.145009311012718</v>
      </c>
      <c r="B4" s="5">
        <v>1285.63037109375</v>
      </c>
      <c r="C4" s="27">
        <v>1284.5506134663599</v>
      </c>
      <c r="D4" s="1"/>
      <c r="E4" s="5">
        <v>0.15279491530689801</v>
      </c>
      <c r="F4" s="9">
        <v>1105.87963867187</v>
      </c>
      <c r="G4" s="28">
        <v>1104.8484874938399</v>
      </c>
      <c r="I4" s="5">
        <v>0.45642935794610701</v>
      </c>
      <c r="J4" s="5">
        <v>1998.2333984375</v>
      </c>
      <c r="K4" s="28">
        <v>2043.7860368100401</v>
      </c>
      <c r="M4" s="5">
        <v>0.153704385939856</v>
      </c>
      <c r="N4" s="9">
        <v>208.78729248046801</v>
      </c>
      <c r="O4" s="28">
        <v>208.70024055434399</v>
      </c>
    </row>
    <row r="5" spans="1:15" x14ac:dyDescent="0.25">
      <c r="A5" s="5">
        <v>0.29001189274167899</v>
      </c>
      <c r="B5" s="5">
        <v>1285.13317871093</v>
      </c>
      <c r="C5" s="27">
        <v>1284.50729913381</v>
      </c>
      <c r="D5" s="1"/>
      <c r="E5" s="5">
        <v>0.30205297567930101</v>
      </c>
      <c r="F5" s="9">
        <v>1163.58190917968</v>
      </c>
      <c r="G5" s="28">
        <v>1164.5014199675099</v>
      </c>
      <c r="I5" s="5">
        <v>0.92814038062731197</v>
      </c>
      <c r="J5" s="5">
        <v>2145.64282226562</v>
      </c>
      <c r="K5" s="28">
        <v>2155.23258896385</v>
      </c>
      <c r="M5" s="5">
        <v>0.30742979299982198</v>
      </c>
      <c r="N5" s="9">
        <v>202.95886230468699</v>
      </c>
      <c r="O5" s="28">
        <v>203.18843925106901</v>
      </c>
    </row>
    <row r="6" spans="1:15" x14ac:dyDescent="0.25">
      <c r="A6" s="5">
        <v>0.43501714194930502</v>
      </c>
      <c r="B6" s="5">
        <v>1284.49267578125</v>
      </c>
      <c r="C6" s="27">
        <v>1284.49267578125</v>
      </c>
      <c r="D6" s="1"/>
      <c r="E6" s="5">
        <v>0.44919671591770799</v>
      </c>
      <c r="F6" s="9">
        <v>1215.79650878906</v>
      </c>
      <c r="G6" s="28">
        <v>1215.79650878906</v>
      </c>
      <c r="I6" s="5">
        <v>1.41535969716746</v>
      </c>
      <c r="J6" s="5">
        <v>2336.9658203125</v>
      </c>
      <c r="K6" s="28">
        <v>2336.9658203125</v>
      </c>
      <c r="M6" s="5">
        <v>0.46114999511413501</v>
      </c>
      <c r="N6" s="9">
        <v>197.28396606445301</v>
      </c>
      <c r="O6" s="28">
        <v>197.28396606445301</v>
      </c>
    </row>
    <row r="7" spans="1:15" x14ac:dyDescent="0.25">
      <c r="A7" s="5">
        <v>0.58002333034596498</v>
      </c>
      <c r="B7" s="5">
        <v>1285.36596679687</v>
      </c>
      <c r="C7" s="27">
        <v>1284.5371357147801</v>
      </c>
      <c r="D7" s="1"/>
      <c r="E7" s="5">
        <v>0.58757219753692702</v>
      </c>
      <c r="F7" s="9">
        <v>1243.74938964843</v>
      </c>
      <c r="G7" s="28">
        <v>1254.56113328528</v>
      </c>
      <c r="I7" s="5">
        <v>1.93277865075142</v>
      </c>
      <c r="J7" s="5">
        <v>2613.2763671875</v>
      </c>
      <c r="K7" s="28">
        <v>2609.2793453863501</v>
      </c>
      <c r="M7" s="5">
        <v>0.61493508168482003</v>
      </c>
      <c r="N7" s="9">
        <v>189.89462280273401</v>
      </c>
      <c r="O7" s="28">
        <v>190.89400388402299</v>
      </c>
    </row>
    <row r="8" spans="1:15" x14ac:dyDescent="0.25">
      <c r="A8" s="5">
        <v>0.72502917869527705</v>
      </c>
      <c r="B8" s="5">
        <v>1285.5673828125</v>
      </c>
      <c r="C8" s="27">
        <v>1284.73524995046</v>
      </c>
      <c r="D8" s="1"/>
      <c r="E8" s="5">
        <v>0.72471386244766201</v>
      </c>
      <c r="F8" s="9">
        <v>1265.11547851562</v>
      </c>
      <c r="G8" s="28">
        <v>1283.8689799727199</v>
      </c>
      <c r="I8" s="5">
        <v>2.4609827229394798</v>
      </c>
      <c r="J8" s="5">
        <v>2900.97143554687</v>
      </c>
      <c r="K8" s="28">
        <v>2839.4485140121601</v>
      </c>
      <c r="M8" s="5">
        <v>0.76863625436830196</v>
      </c>
      <c r="N8" s="9">
        <v>184.70738220214801</v>
      </c>
      <c r="O8" s="28">
        <v>184.36125114997799</v>
      </c>
    </row>
    <row r="9" spans="1:15" x14ac:dyDescent="0.25">
      <c r="A9" s="5">
        <v>0.87003445279185898</v>
      </c>
      <c r="B9" s="5">
        <v>1285.19763183593</v>
      </c>
      <c r="C9" s="27">
        <v>1285.19763183593</v>
      </c>
      <c r="D9" s="1"/>
      <c r="E9" s="5">
        <v>0.86820023826691195</v>
      </c>
      <c r="F9" s="9">
        <v>1305.46081542968</v>
      </c>
      <c r="G9" s="28">
        <v>1305.46081542968</v>
      </c>
      <c r="I9" s="5">
        <v>2.8790488959167702</v>
      </c>
      <c r="J9" s="5">
        <v>2875.18505859375</v>
      </c>
      <c r="K9" s="28">
        <v>2875.18505859375</v>
      </c>
      <c r="M9" s="5">
        <v>0.92239135091261604</v>
      </c>
      <c r="N9" s="9">
        <v>178.12300109863199</v>
      </c>
      <c r="O9" s="28">
        <v>178.12300109863199</v>
      </c>
    </row>
    <row r="10" spans="1:15" x14ac:dyDescent="0.25">
      <c r="A10" s="5">
        <v>1.0150400462507301</v>
      </c>
      <c r="B10" s="5">
        <v>1285.02172851562</v>
      </c>
      <c r="C10" s="27">
        <v>1285.9467573223801</v>
      </c>
      <c r="D10" s="1"/>
      <c r="E10" s="5">
        <v>1.0117235754032801</v>
      </c>
      <c r="F10" s="9">
        <v>1345.87341308593</v>
      </c>
      <c r="G10" s="28">
        <v>1319.5979426434601</v>
      </c>
      <c r="I10" s="5">
        <v>3.3000403491635</v>
      </c>
      <c r="J10" s="5">
        <v>2822.37353515625</v>
      </c>
      <c r="K10" s="28">
        <v>2723.4288365398002</v>
      </c>
      <c r="M10" s="5">
        <v>1.0760970832960901</v>
      </c>
      <c r="N10" s="9">
        <v>172.81877136230401</v>
      </c>
      <c r="O10" s="28">
        <v>172.463338481569</v>
      </c>
    </row>
    <row r="11" spans="1:15" x14ac:dyDescent="0.25">
      <c r="A11" s="5">
        <v>1.1600457339438199</v>
      </c>
      <c r="B11" s="5">
        <v>1284.99072265625</v>
      </c>
      <c r="C11" s="27">
        <v>1286.65253474359</v>
      </c>
      <c r="D11" s="1"/>
      <c r="E11" s="5">
        <v>1.1454695028617901</v>
      </c>
      <c r="F11" s="9">
        <v>1352.10668945312</v>
      </c>
      <c r="G11" s="28">
        <v>1331.72420634168</v>
      </c>
      <c r="I11" s="5">
        <v>3.7312781913039199</v>
      </c>
      <c r="J11" s="5">
        <v>2776.1875</v>
      </c>
      <c r="K11" s="28">
        <v>2473.5726001535199</v>
      </c>
      <c r="M11" s="5">
        <v>1.22979272232031</v>
      </c>
      <c r="N11" s="9">
        <v>167.790756225585</v>
      </c>
      <c r="O11" s="28">
        <v>167.008254538681</v>
      </c>
    </row>
    <row r="12" spans="1:15" x14ac:dyDescent="0.25">
      <c r="A12" s="5">
        <v>1.3050533862081399</v>
      </c>
      <c r="B12" s="5">
        <v>1286.89672851562</v>
      </c>
      <c r="C12" s="27">
        <v>1286.89672851562</v>
      </c>
      <c r="D12" s="1"/>
      <c r="E12" s="5">
        <v>1.2777877653561001</v>
      </c>
      <c r="F12" s="9">
        <v>1348.92932128906</v>
      </c>
      <c r="G12" s="28">
        <v>1348.92932128906</v>
      </c>
      <c r="I12" s="5">
        <v>4.1100862863383796</v>
      </c>
      <c r="J12" s="5">
        <v>2287.3046875</v>
      </c>
      <c r="K12" s="28">
        <v>2287.3046875</v>
      </c>
      <c r="M12" s="5">
        <v>1.3835468429745901</v>
      </c>
      <c r="N12" s="9">
        <v>161.21981811523401</v>
      </c>
      <c r="O12" s="28">
        <v>161.21981811523401</v>
      </c>
    </row>
    <row r="13" spans="1:15" x14ac:dyDescent="0.25">
      <c r="A13" s="5">
        <v>1.4500580518794199</v>
      </c>
      <c r="B13" s="5">
        <v>1286.27966308593</v>
      </c>
      <c r="C13" s="27">
        <v>1286.4123237594399</v>
      </c>
      <c r="D13" s="1"/>
      <c r="E13" s="5">
        <v>1.4185858651396099</v>
      </c>
      <c r="F13" s="9">
        <v>1378.37573242187</v>
      </c>
      <c r="G13" s="28">
        <v>1376.5110844369699</v>
      </c>
      <c r="I13" s="5">
        <v>4.5718725410848498</v>
      </c>
      <c r="J13" s="5">
        <v>2383.30541992187</v>
      </c>
      <c r="K13" s="28">
        <v>2209.9355221065398</v>
      </c>
      <c r="M13" s="5">
        <v>1.53728858960822</v>
      </c>
      <c r="N13" s="9">
        <v>154.97962951660099</v>
      </c>
      <c r="O13" s="28">
        <v>154.79328576675599</v>
      </c>
    </row>
    <row r="14" spans="1:15" x14ac:dyDescent="0.25">
      <c r="A14" s="5">
        <v>1.5950628937756499</v>
      </c>
      <c r="B14" s="5">
        <v>1285.16247558593</v>
      </c>
      <c r="C14" s="27">
        <v>1285.53721278182</v>
      </c>
      <c r="D14" s="1"/>
      <c r="E14" s="5">
        <v>1.5576365799824099</v>
      </c>
      <c r="F14" s="9">
        <v>1400.29016113281</v>
      </c>
      <c r="G14" s="28">
        <v>1404.7720960367101</v>
      </c>
      <c r="I14" s="5">
        <v>5.0261974348747103</v>
      </c>
      <c r="J14" s="5">
        <v>2392.56787109375</v>
      </c>
      <c r="K14" s="28">
        <v>2270.1265640315701</v>
      </c>
      <c r="M14" s="5">
        <v>1.6910026409986301</v>
      </c>
      <c r="N14" s="9">
        <v>149.46284484863199</v>
      </c>
      <c r="O14" s="28">
        <v>148.33569194944801</v>
      </c>
    </row>
    <row r="15" spans="1:15" x14ac:dyDescent="0.25">
      <c r="A15" s="5">
        <v>1.74006851301777</v>
      </c>
      <c r="B15" s="5">
        <v>1284.76049804687</v>
      </c>
      <c r="C15" s="27">
        <v>1284.76049804687</v>
      </c>
      <c r="D15" s="1"/>
      <c r="E15" s="5">
        <v>1.6968883137565101</v>
      </c>
      <c r="F15" s="9">
        <v>1422.77563476562</v>
      </c>
      <c r="G15" s="28">
        <v>1422.77563476562</v>
      </c>
      <c r="I15" s="5">
        <v>5.4814415705318202</v>
      </c>
      <c r="J15" s="5">
        <v>2411.10400390625</v>
      </c>
      <c r="K15" s="28">
        <v>2411.10400390625</v>
      </c>
      <c r="M15" s="5">
        <v>1.8447653402611699</v>
      </c>
      <c r="N15" s="9">
        <v>142.67868041992099</v>
      </c>
      <c r="O15" s="28">
        <v>142.67868041992099</v>
      </c>
    </row>
    <row r="16" spans="1:15" x14ac:dyDescent="0.25">
      <c r="A16" s="5">
        <v>1.8850742988206699</v>
      </c>
      <c r="B16" s="5">
        <v>1284.046875</v>
      </c>
      <c r="C16" s="27">
        <v>1284.44906733018</v>
      </c>
      <c r="D16" s="1"/>
      <c r="E16" s="5">
        <v>1.8289240312134001</v>
      </c>
      <c r="F16" s="9">
        <v>1410.97229003906</v>
      </c>
      <c r="G16" s="28">
        <v>1423.1261195166201</v>
      </c>
      <c r="I16" s="5">
        <v>5.9426741447757401</v>
      </c>
      <c r="J16" s="5">
        <v>2500.16162109375</v>
      </c>
      <c r="K16" s="28">
        <v>2578.63451499759</v>
      </c>
      <c r="M16" s="5">
        <v>1.99842224454802</v>
      </c>
      <c r="N16" s="9">
        <v>138.65972900390599</v>
      </c>
      <c r="O16" s="28">
        <v>138.398459025004</v>
      </c>
    </row>
    <row r="17" spans="1:15" x14ac:dyDescent="0.25">
      <c r="A17" s="5">
        <v>2.0300799732460701</v>
      </c>
      <c r="B17" s="5">
        <v>1284.16149902343</v>
      </c>
      <c r="C17" s="27">
        <v>1284.48088738917</v>
      </c>
      <c r="D17" s="1"/>
      <c r="E17" s="5">
        <v>1.96298288923987</v>
      </c>
      <c r="F17" s="9">
        <v>1405.474609375</v>
      </c>
      <c r="G17" s="28">
        <v>1412.4787075878301</v>
      </c>
      <c r="I17" s="5">
        <v>6.4263655052426802</v>
      </c>
      <c r="J17" s="5">
        <v>2785.474609375</v>
      </c>
      <c r="K17" s="28">
        <v>2710.4701657180999</v>
      </c>
      <c r="M17" s="5">
        <v>2.15206079180847</v>
      </c>
      <c r="N17" s="9">
        <v>135.18341064453099</v>
      </c>
      <c r="O17" s="28">
        <v>135.009530945812</v>
      </c>
    </row>
    <row r="18" spans="1:15" x14ac:dyDescent="0.25">
      <c r="A18" s="5">
        <v>2.1750856329501298</v>
      </c>
      <c r="B18" s="5">
        <v>1284.61169433593</v>
      </c>
      <c r="C18" s="27">
        <v>1284.61169433593</v>
      </c>
      <c r="D18" s="1"/>
      <c r="E18" s="5">
        <v>2.0974838069195201</v>
      </c>
      <c r="F18" s="9">
        <v>1399.67492675781</v>
      </c>
      <c r="G18" s="28">
        <v>1399.67492675781</v>
      </c>
      <c r="I18" s="5">
        <v>6.8714763785678201</v>
      </c>
      <c r="J18" s="5">
        <v>2727.2705078125</v>
      </c>
      <c r="K18" s="28">
        <v>2727.2705078125</v>
      </c>
      <c r="M18" s="5">
        <v>2.30569936807108</v>
      </c>
      <c r="N18" s="9">
        <v>131.76695251464801</v>
      </c>
      <c r="O18" s="28">
        <v>131.76695251464801</v>
      </c>
    </row>
    <row r="19" spans="1:15" x14ac:dyDescent="0.25">
      <c r="A19" s="5">
        <v>2.32009134213863</v>
      </c>
      <c r="B19" s="5">
        <v>1284.56921386718</v>
      </c>
      <c r="C19" s="27">
        <v>1284.6476259951801</v>
      </c>
      <c r="D19" s="1"/>
      <c r="E19" s="5">
        <v>2.2338851665921502</v>
      </c>
      <c r="F19" s="9">
        <v>1403.138671875</v>
      </c>
      <c r="G19" s="28">
        <v>1391.79329497562</v>
      </c>
      <c r="I19" s="5">
        <v>7.30111076326203</v>
      </c>
      <c r="J19" s="5">
        <v>2459.01513671875</v>
      </c>
      <c r="K19" s="28">
        <v>2615.6656655643701</v>
      </c>
      <c r="M19" s="5">
        <v>2.45935561608119</v>
      </c>
      <c r="N19" s="9">
        <v>127.897705078125</v>
      </c>
      <c r="O19" s="28">
        <v>128.11244880367701</v>
      </c>
    </row>
    <row r="20" spans="1:15" x14ac:dyDescent="0.25">
      <c r="A20" s="5">
        <v>2.4650970948905901</v>
      </c>
      <c r="B20" s="5">
        <v>1284.14135742187</v>
      </c>
      <c r="C20" s="27">
        <v>1284.5964249935</v>
      </c>
      <c r="D20" s="1"/>
      <c r="E20" s="5">
        <v>2.3690517047331698</v>
      </c>
      <c r="F20" s="9">
        <v>1397.46459960937</v>
      </c>
      <c r="G20" s="28">
        <v>1388.2577399496099</v>
      </c>
      <c r="I20" s="5">
        <v>7.7498923971790097</v>
      </c>
      <c r="J20" s="5">
        <v>2362.94116210937</v>
      </c>
      <c r="K20" s="28">
        <v>2441.4127626507002</v>
      </c>
      <c r="M20" s="5">
        <v>2.6130306525973399</v>
      </c>
      <c r="N20" s="9">
        <v>123.51146697998</v>
      </c>
      <c r="O20" s="28">
        <v>124.234199770199</v>
      </c>
    </row>
    <row r="21" spans="1:15" x14ac:dyDescent="0.25">
      <c r="A21" s="5">
        <v>2.6101027611555598</v>
      </c>
      <c r="B21" s="5">
        <v>1284.51623535156</v>
      </c>
      <c r="C21" s="27">
        <v>1284.51623535156</v>
      </c>
      <c r="D21" s="1"/>
      <c r="E21" s="5">
        <v>2.5037358423324201</v>
      </c>
      <c r="F21" s="9">
        <v>1386.21374511718</v>
      </c>
      <c r="G21" s="28">
        <v>1386.21374511718</v>
      </c>
      <c r="I21" s="5">
        <v>8.2024063955928899</v>
      </c>
      <c r="J21" s="5">
        <v>2314.58837890625</v>
      </c>
      <c r="K21" s="28">
        <v>2314.58837890625</v>
      </c>
      <c r="M21" s="5">
        <v>2.7666589229240901</v>
      </c>
      <c r="N21" s="9">
        <v>120.508697509765</v>
      </c>
      <c r="O21" s="28">
        <v>120.508697509765</v>
      </c>
    </row>
    <row r="22" spans="1:15" x14ac:dyDescent="0.25">
      <c r="A22" s="5">
        <v>2.7551084704638402</v>
      </c>
      <c r="B22" s="5">
        <v>1284.50170898437</v>
      </c>
      <c r="C22" s="27">
        <v>1284.46584946709</v>
      </c>
      <c r="D22" s="1"/>
      <c r="E22" s="5">
        <v>2.6401332251583201</v>
      </c>
      <c r="F22" s="9">
        <v>1385.41381835937</v>
      </c>
      <c r="G22" s="28">
        <v>1383.40806416598</v>
      </c>
      <c r="I22" s="5">
        <v>8.6636159204011296</v>
      </c>
      <c r="J22" s="5">
        <v>2446.60205078125</v>
      </c>
      <c r="K22" s="28">
        <v>2319.5140091349199</v>
      </c>
      <c r="M22" s="5">
        <v>2.9203246875702802</v>
      </c>
      <c r="N22" s="9">
        <v>116.43002319335901</v>
      </c>
      <c r="O22" s="28">
        <v>117.185012273414</v>
      </c>
    </row>
    <row r="23" spans="1:15" x14ac:dyDescent="0.25">
      <c r="A23" s="5">
        <v>2.9001141900356702</v>
      </c>
      <c r="B23" s="5">
        <v>1284.33605957031</v>
      </c>
      <c r="C23" s="27">
        <v>1284.5066538819101</v>
      </c>
      <c r="D23" s="1"/>
      <c r="E23" s="5">
        <v>2.7768543199458899</v>
      </c>
      <c r="F23" s="9">
        <v>1386.13317871093</v>
      </c>
      <c r="G23" s="28">
        <v>1379.82717509542</v>
      </c>
      <c r="I23" s="5">
        <v>9.1201677743516907</v>
      </c>
      <c r="J23" s="5">
        <v>2482.1123046875</v>
      </c>
      <c r="K23" s="28">
        <v>2420.2061485361201</v>
      </c>
      <c r="M23" s="5">
        <v>3.0739556567281001</v>
      </c>
      <c r="N23" s="9">
        <v>113.42066955566401</v>
      </c>
      <c r="O23" s="28">
        <v>114.021060026011</v>
      </c>
    </row>
    <row r="24" spans="1:15" x14ac:dyDescent="0.25">
      <c r="A24" s="5">
        <v>3.0451198875318402</v>
      </c>
      <c r="B24" s="5">
        <v>1284.70068359375</v>
      </c>
      <c r="C24" s="27">
        <v>1284.70068359375</v>
      </c>
      <c r="D24" s="1"/>
      <c r="E24" s="5">
        <v>2.9124050470996798</v>
      </c>
      <c r="F24" s="9">
        <v>1376.03918457031</v>
      </c>
      <c r="G24" s="28">
        <v>1376.03918457031</v>
      </c>
      <c r="I24" s="5">
        <v>9.5786176945560797</v>
      </c>
      <c r="J24" s="5">
        <v>2549.4697265625</v>
      </c>
      <c r="K24" s="28">
        <v>2549.4697265625</v>
      </c>
      <c r="M24" s="5">
        <v>3.2275803365394502</v>
      </c>
      <c r="N24" s="9">
        <v>110.648948669433</v>
      </c>
      <c r="O24" s="28">
        <v>110.648948669433</v>
      </c>
    </row>
    <row r="25" spans="1:15" x14ac:dyDescent="0.25">
      <c r="A25" s="5">
        <v>3.1901256834651002</v>
      </c>
      <c r="B25" s="5">
        <v>1285.35961914062</v>
      </c>
      <c r="C25" s="27">
        <v>1285.0725131653101</v>
      </c>
      <c r="D25" s="1"/>
      <c r="E25" s="5">
        <v>3.0491893948612798</v>
      </c>
      <c r="F25" s="9">
        <v>1375.18237304687</v>
      </c>
      <c r="G25" s="28">
        <v>1373.2862685073601</v>
      </c>
      <c r="I25" s="5">
        <v>10.034285573716501</v>
      </c>
      <c r="J25" s="5">
        <v>2569.7197265625</v>
      </c>
      <c r="K25" s="28">
        <v>2648.9315902652802</v>
      </c>
      <c r="M25" s="5">
        <v>3.3812257037398399</v>
      </c>
      <c r="N25" s="9">
        <v>107.265655517578</v>
      </c>
      <c r="O25" s="28">
        <v>106.822254350961</v>
      </c>
    </row>
    <row r="26" spans="1:15" x14ac:dyDescent="0.25">
      <c r="A26" s="5">
        <v>3.3351313940709799</v>
      </c>
      <c r="B26" s="5">
        <v>1285.38403320312</v>
      </c>
      <c r="C26" s="27">
        <v>1285.49687338377</v>
      </c>
      <c r="D26" s="1"/>
      <c r="E26" s="5">
        <v>3.18697204107615</v>
      </c>
      <c r="F26" s="9">
        <v>1382.92211914062</v>
      </c>
      <c r="G26" s="28">
        <v>1376.0986378508701</v>
      </c>
      <c r="I26" s="5">
        <v>10.4985746384311</v>
      </c>
      <c r="J26" s="5">
        <v>2721.06909179687</v>
      </c>
      <c r="K26" s="28">
        <v>2703.5253616181099</v>
      </c>
      <c r="M26" s="5">
        <v>3.5348700294145199</v>
      </c>
      <c r="N26" s="9">
        <v>103.936309814453</v>
      </c>
      <c r="O26" s="28">
        <v>102.781538074374</v>
      </c>
    </row>
    <row r="27" spans="1:15" x14ac:dyDescent="0.25">
      <c r="A27" s="5">
        <v>3.48013722055286</v>
      </c>
      <c r="B27" s="5">
        <v>1285.81103515625</v>
      </c>
      <c r="C27" s="27">
        <v>1285.81103515625</v>
      </c>
      <c r="D27" s="1"/>
      <c r="E27" s="5">
        <v>3.3246833573103598</v>
      </c>
      <c r="F27" s="9">
        <v>1389.83325195312</v>
      </c>
      <c r="G27" s="28">
        <v>1389.83325195312</v>
      </c>
      <c r="I27" s="5">
        <v>10.951621562626899</v>
      </c>
      <c r="J27" s="5">
        <v>2704.95141601562</v>
      </c>
      <c r="K27" s="28">
        <v>2704.95141601562</v>
      </c>
      <c r="M27" s="5">
        <v>3.6885682370242301</v>
      </c>
      <c r="N27" s="9">
        <v>98.887062072753906</v>
      </c>
      <c r="O27" s="28">
        <v>98.887062072753906</v>
      </c>
    </row>
    <row r="28" spans="1:15" x14ac:dyDescent="0.25">
      <c r="A28" s="5">
        <v>3.6251428539014499</v>
      </c>
      <c r="B28" s="5">
        <v>1285.58776855468</v>
      </c>
      <c r="C28" s="27">
        <v>1285.89633335245</v>
      </c>
      <c r="D28" s="1"/>
      <c r="E28" s="5">
        <v>3.4642211288285401</v>
      </c>
      <c r="F28" s="9">
        <v>1413.88330078125</v>
      </c>
      <c r="G28" s="28">
        <v>1418.0921594424699</v>
      </c>
      <c r="I28" s="5">
        <v>11.397132502096399</v>
      </c>
      <c r="J28" s="5">
        <v>2554.32934570312</v>
      </c>
      <c r="K28" s="28">
        <v>2658.8697388630999</v>
      </c>
      <c r="M28" s="5">
        <v>3.8422247456402601</v>
      </c>
      <c r="N28" s="9">
        <v>95.179031372070298</v>
      </c>
      <c r="O28" s="28">
        <v>95.425956162481398</v>
      </c>
    </row>
    <row r="29" spans="1:15" x14ac:dyDescent="0.25">
      <c r="A29" s="5">
        <v>3.7701485387215601</v>
      </c>
      <c r="B29" s="5">
        <v>1285.51184082031</v>
      </c>
      <c r="C29" s="27">
        <v>1285.81036342619</v>
      </c>
      <c r="D29" s="1"/>
      <c r="E29" s="5">
        <v>3.60550950823212</v>
      </c>
      <c r="F29" s="9">
        <v>1453.27331542968</v>
      </c>
      <c r="G29" s="28">
        <v>1455.5069942443999</v>
      </c>
      <c r="I29" s="5">
        <v>11.8532284466823</v>
      </c>
      <c r="J29" s="5">
        <v>2581.935546875</v>
      </c>
      <c r="K29" s="28">
        <v>2601.4091226157202</v>
      </c>
      <c r="M29" s="5">
        <v>3.9958560816384598</v>
      </c>
      <c r="N29" s="9">
        <v>92.303932189941406</v>
      </c>
      <c r="O29" s="28">
        <v>92.374011044241797</v>
      </c>
    </row>
    <row r="30" spans="1:15" x14ac:dyDescent="0.25">
      <c r="A30" s="5">
        <v>3.9151542791690899</v>
      </c>
      <c r="B30" s="5">
        <v>1285.65478515625</v>
      </c>
      <c r="C30" s="27">
        <v>1285.65478515625</v>
      </c>
      <c r="D30" s="1"/>
      <c r="E30" s="5">
        <v>3.7470570865239998</v>
      </c>
      <c r="F30" s="9">
        <v>1493.55590820312</v>
      </c>
      <c r="G30" s="28">
        <v>1493.55590820312</v>
      </c>
      <c r="I30" s="5">
        <v>12.3079021761774</v>
      </c>
      <c r="J30" s="5">
        <v>2581.7216796875</v>
      </c>
      <c r="K30" s="28">
        <v>2581.7216796875</v>
      </c>
      <c r="M30" s="5">
        <v>4.14948219579174</v>
      </c>
      <c r="N30" s="9">
        <v>89.630119323730398</v>
      </c>
      <c r="O30" s="28">
        <v>89.630119323730398</v>
      </c>
    </row>
    <row r="31" spans="1:15" x14ac:dyDescent="0.25">
      <c r="A31" s="5">
        <v>4.06015997436878</v>
      </c>
      <c r="B31" s="5">
        <v>1285.62060546875</v>
      </c>
      <c r="C31" s="27">
        <v>1285.52541230882</v>
      </c>
      <c r="D31" s="1"/>
      <c r="E31" s="5">
        <v>3.8879302671280298</v>
      </c>
      <c r="F31" s="9">
        <v>1527.34594726562</v>
      </c>
      <c r="G31" s="28">
        <v>1525.21869909208</v>
      </c>
      <c r="I31" s="5">
        <v>12.761513462965</v>
      </c>
      <c r="J31" s="5">
        <v>2558.150390625</v>
      </c>
      <c r="K31" s="28">
        <v>2631.9854240639202</v>
      </c>
      <c r="M31" s="5">
        <v>4.30312409122517</v>
      </c>
      <c r="N31" s="9">
        <v>86.453346252441406</v>
      </c>
      <c r="O31" s="28">
        <v>87.086581889162105</v>
      </c>
    </row>
    <row r="32" spans="1:15" x14ac:dyDescent="0.25">
      <c r="A32" s="5">
        <v>4.20516566960434</v>
      </c>
      <c r="B32" s="5">
        <v>1285.58129882812</v>
      </c>
      <c r="C32" s="27">
        <v>1285.4946733147999</v>
      </c>
      <c r="D32" s="1"/>
      <c r="E32" s="5">
        <v>4.02721078045575</v>
      </c>
      <c r="F32" s="9">
        <v>1548.14367675781</v>
      </c>
      <c r="G32" s="28">
        <v>1549.8016730395</v>
      </c>
      <c r="I32" s="5">
        <v>13.223257825053601</v>
      </c>
      <c r="J32" s="5">
        <v>2696.82861328125</v>
      </c>
      <c r="K32" s="28">
        <v>2724.1592346584298</v>
      </c>
      <c r="M32" s="5">
        <v>4.4567386886132896</v>
      </c>
      <c r="N32" s="9">
        <v>84.225654602050696</v>
      </c>
      <c r="O32" s="28">
        <v>84.609749419549203</v>
      </c>
    </row>
    <row r="33" spans="1:15" x14ac:dyDescent="0.25">
      <c r="A33" s="5">
        <v>4.3501713856831001</v>
      </c>
      <c r="B33" s="5">
        <v>1285.62915039062</v>
      </c>
      <c r="C33" s="27">
        <v>1285.62915039062</v>
      </c>
      <c r="D33" s="1"/>
      <c r="E33" s="5">
        <v>4.1664451659431796</v>
      </c>
      <c r="F33" s="9">
        <v>1568.55749511718</v>
      </c>
      <c r="G33" s="28">
        <v>1568.55749511718</v>
      </c>
      <c r="I33" s="5">
        <v>13.6843948177568</v>
      </c>
      <c r="J33" s="5">
        <v>2810.2900390625</v>
      </c>
      <c r="K33" s="28">
        <v>2810.2900390625</v>
      </c>
      <c r="M33" s="5">
        <v>4.6103526985238696</v>
      </c>
      <c r="N33" s="9">
        <v>82.058097839355398</v>
      </c>
      <c r="O33" s="28">
        <v>82.058097839355398</v>
      </c>
    </row>
    <row r="34" spans="1:15" x14ac:dyDescent="0.25">
      <c r="A34" s="5">
        <v>4.4951771112305199</v>
      </c>
      <c r="B34" s="5">
        <v>1285.71594238281</v>
      </c>
      <c r="C34" s="27">
        <v>1285.9498889266199</v>
      </c>
      <c r="D34" s="1"/>
      <c r="E34" s="5">
        <v>4.3052040185122404</v>
      </c>
      <c r="F34" s="9">
        <v>1585.21606445312</v>
      </c>
      <c r="G34" s="28">
        <v>1583.1496551151399</v>
      </c>
      <c r="I34" s="5">
        <v>14.1598308769361</v>
      </c>
      <c r="J34" s="5">
        <v>3109.22143554687</v>
      </c>
      <c r="K34" s="28">
        <v>2852.9361349689102</v>
      </c>
      <c r="M34" s="5">
        <v>4.7640174804954398</v>
      </c>
      <c r="N34" s="9">
        <v>78.136978149414006</v>
      </c>
      <c r="O34" s="28">
        <v>79.345839993353707</v>
      </c>
    </row>
    <row r="35" spans="1:15" x14ac:dyDescent="0.25">
      <c r="A35" s="5">
        <v>4.64018280168749</v>
      </c>
      <c r="B35" s="5">
        <v>1285.65502929687</v>
      </c>
      <c r="C35" s="27">
        <v>1286.2957867418299</v>
      </c>
      <c r="D35" s="1"/>
      <c r="E35" s="5">
        <v>4.4433441466543604</v>
      </c>
      <c r="F35" s="9">
        <v>1596.96020507812</v>
      </c>
      <c r="G35" s="28">
        <v>1598.6017368744201</v>
      </c>
      <c r="I35" s="5">
        <v>14.597145503039901</v>
      </c>
      <c r="J35" s="5">
        <v>2873.974609375</v>
      </c>
      <c r="K35" s="28">
        <v>2850.1365034727</v>
      </c>
      <c r="M35" s="5">
        <v>4.9176063972866304</v>
      </c>
      <c r="N35" s="9">
        <v>76.912109375</v>
      </c>
      <c r="O35" s="28">
        <v>76.6151876409387</v>
      </c>
    </row>
    <row r="36" spans="1:15" x14ac:dyDescent="0.25">
      <c r="A36" s="5">
        <v>4.7851887508459603</v>
      </c>
      <c r="B36" s="5">
        <v>1286.46020507812</v>
      </c>
      <c r="C36" s="27">
        <v>1286.46020507812</v>
      </c>
      <c r="D36" s="1"/>
      <c r="E36" s="5">
        <v>4.58304523593646</v>
      </c>
      <c r="F36" s="9">
        <v>1621.08471679687</v>
      </c>
      <c r="G36" s="28">
        <v>1621.08471679687</v>
      </c>
      <c r="I36" s="5">
        <v>15.0480127711458</v>
      </c>
      <c r="J36" s="5">
        <v>2813.02368164062</v>
      </c>
      <c r="K36" s="28">
        <v>2813.02368164062</v>
      </c>
      <c r="M36" s="5">
        <v>5.0712418614269499</v>
      </c>
      <c r="N36" s="9">
        <v>74.060142517089801</v>
      </c>
      <c r="O36" s="28">
        <v>74.060142517089801</v>
      </c>
    </row>
    <row r="37" spans="1:15" x14ac:dyDescent="0.25">
      <c r="A37" s="5">
        <v>4.9301944621677798</v>
      </c>
      <c r="B37" s="5">
        <v>1286.49450683593</v>
      </c>
      <c r="C37" s="27">
        <v>1286.30639266759</v>
      </c>
      <c r="D37" s="1"/>
      <c r="E37" s="5">
        <v>4.7230932529651399</v>
      </c>
      <c r="F37" s="9">
        <v>1647.8388671875</v>
      </c>
      <c r="G37" s="28">
        <v>1655.1672658929201</v>
      </c>
      <c r="I37" s="5">
        <v>15.5022973835086</v>
      </c>
      <c r="J37" s="5">
        <v>2807.67114257812</v>
      </c>
      <c r="K37" s="28">
        <v>2751.8243805575498</v>
      </c>
      <c r="M37" s="5">
        <v>5.2248555604874696</v>
      </c>
      <c r="N37" s="9">
        <v>72.020729064941406</v>
      </c>
      <c r="O37" s="28">
        <v>71.843820583595104</v>
      </c>
    </row>
    <row r="38" spans="1:15" x14ac:dyDescent="0.25">
      <c r="A38" s="5">
        <v>5.0751999271772803</v>
      </c>
      <c r="B38" s="5">
        <v>1285.69787597656</v>
      </c>
      <c r="C38" s="27">
        <v>1285.97715426227</v>
      </c>
      <c r="D38" s="1"/>
      <c r="E38" s="5">
        <v>4.8649039636085396</v>
      </c>
      <c r="F38" s="9">
        <v>1687.83532714843</v>
      </c>
      <c r="G38" s="28">
        <v>1700.6174996668101</v>
      </c>
      <c r="I38" s="5">
        <v>15.951883033489899</v>
      </c>
      <c r="J38" s="5">
        <v>2706.04296875</v>
      </c>
      <c r="K38" s="28">
        <v>2691.9822358276501</v>
      </c>
      <c r="M38" s="5">
        <v>5.3784790410627101</v>
      </c>
      <c r="N38" s="9">
        <v>69.649078369140597</v>
      </c>
      <c r="O38" s="28">
        <v>69.990854549780195</v>
      </c>
    </row>
    <row r="39" spans="1:15" x14ac:dyDescent="0.25">
      <c r="A39" s="5">
        <v>5.2202056301514403</v>
      </c>
      <c r="B39" s="5">
        <v>1285.68518066406</v>
      </c>
      <c r="C39" s="27">
        <v>1285.68518066406</v>
      </c>
      <c r="D39" s="1"/>
      <c r="E39" s="5">
        <v>5.0108283758831798</v>
      </c>
      <c r="F39" s="9">
        <v>1756.50231933593</v>
      </c>
      <c r="G39" s="28">
        <v>1756.50231933593</v>
      </c>
      <c r="I39" s="5">
        <v>16.404675129176599</v>
      </c>
      <c r="J39" s="5">
        <v>2660.10961914062</v>
      </c>
      <c r="K39" s="28">
        <v>2660.10961914062</v>
      </c>
      <c r="M39" s="5">
        <v>5.5320709947853297</v>
      </c>
      <c r="N39" s="9">
        <v>68.492584228515597</v>
      </c>
      <c r="O39" s="28">
        <v>68.492584228515597</v>
      </c>
    </row>
    <row r="40" spans="1:15" x14ac:dyDescent="0.25">
      <c r="A40" s="5">
        <v>5.36521133979425</v>
      </c>
      <c r="B40" s="5">
        <v>1285.70385742187</v>
      </c>
      <c r="C40" s="27">
        <v>1285.5922979730999</v>
      </c>
      <c r="D40" s="1"/>
      <c r="E40" s="5">
        <v>5.1579776436243598</v>
      </c>
      <c r="F40" s="9">
        <v>1830.14270019531</v>
      </c>
      <c r="G40" s="28">
        <v>1819.3114228572499</v>
      </c>
      <c r="I40" s="5">
        <v>16.8569728981239</v>
      </c>
      <c r="J40" s="5">
        <v>2594.28393554687</v>
      </c>
      <c r="K40" s="28">
        <v>2671.8223153947501</v>
      </c>
      <c r="M40" s="5">
        <v>5.6856387466065801</v>
      </c>
      <c r="N40" s="9">
        <v>68.335983276367102</v>
      </c>
      <c r="O40" s="28">
        <v>67.338457966976705</v>
      </c>
    </row>
    <row r="41" spans="1:15" x14ac:dyDescent="0.25">
      <c r="A41" s="5">
        <v>5.5102170589303103</v>
      </c>
      <c r="B41" s="5">
        <v>1285.76843261718</v>
      </c>
      <c r="C41" s="27">
        <v>1285.6568657423099</v>
      </c>
      <c r="D41" s="1"/>
      <c r="E41" s="5">
        <v>5.3024427761916701</v>
      </c>
      <c r="F41" s="9">
        <v>1883.8974609375</v>
      </c>
      <c r="G41" s="28">
        <v>1882.77598334959</v>
      </c>
      <c r="I41" s="5">
        <v>17.312824166493002</v>
      </c>
      <c r="J41" s="5">
        <v>2618.13720703125</v>
      </c>
      <c r="K41" s="28">
        <v>2691.9368347038899</v>
      </c>
      <c r="M41" s="5">
        <v>5.8392586032355798</v>
      </c>
      <c r="N41" s="9">
        <v>66.207115173339801</v>
      </c>
      <c r="O41" s="28">
        <v>66.512860427677296</v>
      </c>
    </row>
    <row r="42" spans="1:15" x14ac:dyDescent="0.25">
      <c r="A42" s="5">
        <v>5.6552227683704297</v>
      </c>
      <c r="B42" s="5">
        <v>1285.78637695312</v>
      </c>
      <c r="C42" s="27">
        <v>1285.78637695312</v>
      </c>
      <c r="D42" s="1"/>
      <c r="E42" s="5">
        <v>5.4480801750703396</v>
      </c>
      <c r="F42" s="9">
        <v>1943.63439941406</v>
      </c>
      <c r="G42" s="28">
        <v>1943.63439941406</v>
      </c>
      <c r="I42" s="5">
        <v>17.7698242347284</v>
      </c>
      <c r="J42" s="5">
        <v>2671.4697265625</v>
      </c>
      <c r="K42" s="28">
        <v>2671.4697265625</v>
      </c>
      <c r="M42" s="5">
        <v>5.9928312181995</v>
      </c>
      <c r="N42" s="9">
        <v>66</v>
      </c>
      <c r="O42" s="28">
        <v>65.999999999999901</v>
      </c>
    </row>
    <row r="43" spans="1:15" x14ac:dyDescent="0.25">
      <c r="A43" s="5">
        <v>5.8002284861281996</v>
      </c>
      <c r="B43" s="5">
        <v>1285.84387207031</v>
      </c>
      <c r="C43" s="27">
        <v>1285.9020290620399</v>
      </c>
      <c r="D43" s="1"/>
      <c r="E43" s="5">
        <v>5.5940594527514698</v>
      </c>
      <c r="F43" s="9">
        <v>2003.9697265625</v>
      </c>
      <c r="G43" s="28">
        <v>1994.0933993495501</v>
      </c>
      <c r="I43" s="5">
        <v>18.222463388368201</v>
      </c>
      <c r="J43" s="5">
        <v>2609.68041992187</v>
      </c>
      <c r="K43" s="28">
        <v>2581.2561122216598</v>
      </c>
      <c r="M43" s="5">
        <v>6.1464252127075598</v>
      </c>
      <c r="N43" s="9">
        <v>64.997550964355398</v>
      </c>
      <c r="O43" s="28">
        <v>65.712612855438493</v>
      </c>
    </row>
    <row r="44" spans="1:15" x14ac:dyDescent="0.25">
      <c r="A44" s="5">
        <v>5.9452342116518198</v>
      </c>
      <c r="B44" s="5">
        <v>1285.93603515625</v>
      </c>
      <c r="C44" s="27">
        <v>1285.97983733351</v>
      </c>
      <c r="D44" s="1"/>
      <c r="E44" s="5">
        <v>5.73434895445215</v>
      </c>
      <c r="F44" s="9">
        <v>2030.61254882812</v>
      </c>
      <c r="G44" s="28">
        <v>2016.67188094125</v>
      </c>
      <c r="I44" s="5">
        <v>18.6746560043734</v>
      </c>
      <c r="J44" s="5">
        <v>2522.32934570312</v>
      </c>
      <c r="K44" s="28">
        <v>2466.3002563772002</v>
      </c>
      <c r="M44" s="5">
        <v>6.3000244400659202</v>
      </c>
      <c r="N44" s="9">
        <v>63.826107025146399</v>
      </c>
      <c r="O44" s="28">
        <v>65.281361888912201</v>
      </c>
    </row>
    <row r="45" spans="1:15" x14ac:dyDescent="0.25">
      <c r="A45" s="5">
        <v>6.0902399334551296</v>
      </c>
      <c r="B45" s="5">
        <v>1286.00952148437</v>
      </c>
      <c r="C45" s="27">
        <v>1286.00952148437</v>
      </c>
      <c r="D45" s="1"/>
      <c r="E45" s="5">
        <v>5.86488806832336</v>
      </c>
      <c r="F45" s="9">
        <v>1999.35217285156</v>
      </c>
      <c r="G45" s="28">
        <v>1999.35217285156</v>
      </c>
      <c r="I45" s="5">
        <v>19.126338304657398</v>
      </c>
      <c r="J45" s="5">
        <v>2389.76513671875</v>
      </c>
      <c r="K45" s="28">
        <v>2389.76513671875</v>
      </c>
      <c r="M45" s="5">
        <v>6.4535870499121097</v>
      </c>
      <c r="N45" s="9">
        <v>64.266540527343693</v>
      </c>
      <c r="O45" s="28">
        <v>64.266540527343693</v>
      </c>
    </row>
    <row r="46" spans="1:15" x14ac:dyDescent="0.25">
      <c r="A46" s="5">
        <v>6.2352456451670299</v>
      </c>
      <c r="B46" s="5">
        <v>1286.03857421875</v>
      </c>
      <c r="C46" s="27">
        <v>1285.99112314474</v>
      </c>
      <c r="D46" s="1"/>
      <c r="E46" s="5">
        <v>5.9915633688362897</v>
      </c>
      <c r="F46" s="9">
        <v>1939.56823730468</v>
      </c>
      <c r="G46" s="28">
        <v>1939.4109947900399</v>
      </c>
      <c r="I46" s="5">
        <v>19.583536832914199</v>
      </c>
      <c r="J46" s="5">
        <v>2474.99633789062</v>
      </c>
      <c r="K46" s="28">
        <v>2391.4793381063</v>
      </c>
      <c r="M46" s="5">
        <v>6.6072384232286101</v>
      </c>
      <c r="N46" s="9">
        <v>60.936641693115199</v>
      </c>
      <c r="O46" s="28">
        <v>62.398046179599298</v>
      </c>
    </row>
    <row r="47" spans="1:15" x14ac:dyDescent="0.25">
      <c r="A47" s="5">
        <v>6.38025134888092</v>
      </c>
      <c r="B47" s="5">
        <v>1286.0322265625</v>
      </c>
      <c r="C47" s="27">
        <v>1285.96597153891</v>
      </c>
      <c r="D47" s="1"/>
      <c r="E47" s="5">
        <v>6.1154933343784297</v>
      </c>
      <c r="F47" s="9">
        <v>1851.57531738281</v>
      </c>
      <c r="G47" s="28">
        <v>1855.2329901375899</v>
      </c>
      <c r="I47" s="5">
        <v>20.0360364779614</v>
      </c>
      <c r="J47" s="5">
        <v>2358.22436523437</v>
      </c>
      <c r="K47" s="28">
        <v>2416.9429356181099</v>
      </c>
      <c r="M47" s="5">
        <v>6.7608727881805502</v>
      </c>
      <c r="N47" s="9">
        <v>58.344028472900298</v>
      </c>
      <c r="O47" s="28">
        <v>60.092374739862997</v>
      </c>
    </row>
    <row r="48" spans="1:15" x14ac:dyDescent="0.25">
      <c r="A48" s="5">
        <v>6.5252570442269899</v>
      </c>
      <c r="B48" s="5">
        <v>1285.98571777343</v>
      </c>
      <c r="C48" s="27">
        <v>1285.98571777343</v>
      </c>
      <c r="D48" s="1"/>
      <c r="E48" s="5">
        <v>6.2414444532642603</v>
      </c>
      <c r="F48" s="9">
        <v>1765.30920410156</v>
      </c>
      <c r="G48" s="28">
        <v>1765.30920410156</v>
      </c>
      <c r="I48" s="5">
        <v>20.4918147981003</v>
      </c>
      <c r="J48" s="5">
        <v>2387.74536132812</v>
      </c>
      <c r="K48" s="28">
        <v>2387.74536132812</v>
      </c>
      <c r="M48" s="5">
        <v>6.9144576074449402</v>
      </c>
      <c r="N48" s="9">
        <v>57.936916351318303</v>
      </c>
      <c r="O48" s="28">
        <v>57.936916351318303</v>
      </c>
    </row>
    <row r="49" spans="1:15" x14ac:dyDescent="0.25">
      <c r="A49" s="5">
        <v>6.6702627467925204</v>
      </c>
      <c r="B49" s="5">
        <v>1285.97045898437</v>
      </c>
      <c r="C49" s="27">
        <v>1286.0739306329899</v>
      </c>
      <c r="D49" s="1"/>
      <c r="E49" s="5">
        <v>6.3683386468478798</v>
      </c>
      <c r="F49" s="9">
        <v>1671.88513183593</v>
      </c>
      <c r="G49" s="28">
        <v>1687.67666824719</v>
      </c>
      <c r="I49" s="5">
        <v>20.945532764988801</v>
      </c>
      <c r="J49" s="5">
        <v>2307.37377929687</v>
      </c>
      <c r="K49" s="28">
        <v>2251.09905949123</v>
      </c>
      <c r="M49" s="5">
        <v>7.0680533170909499</v>
      </c>
      <c r="N49" s="9">
        <v>57.099720001220703</v>
      </c>
      <c r="O49" s="28">
        <v>56.352401259107403</v>
      </c>
    </row>
    <row r="50" spans="1:15" x14ac:dyDescent="0.25">
      <c r="A50" s="5">
        <v>6.8152684547836602</v>
      </c>
      <c r="B50" s="5">
        <v>1285.98083496093</v>
      </c>
      <c r="C50" s="27">
        <v>1286.14184960989</v>
      </c>
      <c r="D50" s="1"/>
      <c r="E50" s="5">
        <v>6.4990070862648004</v>
      </c>
      <c r="F50" s="9">
        <v>1601.93139648437</v>
      </c>
      <c r="G50" s="28">
        <v>1620.9119007120401</v>
      </c>
      <c r="I50" s="5">
        <v>21.3991714291286</v>
      </c>
      <c r="J50" s="5">
        <v>2187.33349609375</v>
      </c>
      <c r="K50" s="28">
        <v>2055.9534004901702</v>
      </c>
      <c r="M50" s="5">
        <v>7.2216392291778497</v>
      </c>
      <c r="N50" s="9">
        <v>56.7547187805175</v>
      </c>
      <c r="O50" s="28">
        <v>55.1011736136292</v>
      </c>
    </row>
    <row r="51" spans="1:15" x14ac:dyDescent="0.25">
      <c r="A51" s="5">
        <v>6.9602741794736298</v>
      </c>
      <c r="B51" s="5">
        <v>1286.07263183593</v>
      </c>
      <c r="C51" s="27">
        <v>1286.07263183593</v>
      </c>
      <c r="D51" s="1"/>
      <c r="E51" s="5">
        <v>6.6329102583863904</v>
      </c>
      <c r="F51" s="9">
        <v>1560.90014648437</v>
      </c>
      <c r="G51" s="28">
        <v>1560.90014648437</v>
      </c>
      <c r="I51" s="5">
        <v>21.853485463939901</v>
      </c>
      <c r="J51" s="5">
        <v>1876.28674316406</v>
      </c>
      <c r="K51" s="28">
        <v>1876.28674316406</v>
      </c>
      <c r="M51" s="5">
        <v>7.3752830560033598</v>
      </c>
      <c r="N51" s="9">
        <v>53.779850006103501</v>
      </c>
      <c r="O51" s="28">
        <v>53.779850006103501</v>
      </c>
    </row>
    <row r="52" spans="1:15" x14ac:dyDescent="0.25">
      <c r="A52" s="5">
        <v>7.1052798878998997</v>
      </c>
      <c r="B52" s="5">
        <v>1286.08569335937</v>
      </c>
      <c r="C52" s="27">
        <v>1285.8037802051099</v>
      </c>
      <c r="D52" s="1"/>
      <c r="E52" s="5">
        <v>6.7690584136324699</v>
      </c>
      <c r="F52" s="9">
        <v>1545.16247558593</v>
      </c>
      <c r="G52" s="28">
        <v>1504.3555155450099</v>
      </c>
      <c r="I52" s="5">
        <v>22.310465741965999</v>
      </c>
      <c r="J52" s="5">
        <v>1675.689453125</v>
      </c>
      <c r="K52" s="28">
        <v>1769.7397019950799</v>
      </c>
      <c r="M52" s="5">
        <v>7.5289062336159596</v>
      </c>
      <c r="N52" s="9">
        <v>51.761161804199197</v>
      </c>
      <c r="O52" s="28">
        <v>52.087804078329299</v>
      </c>
    </row>
    <row r="53" spans="1:15" x14ac:dyDescent="0.25">
      <c r="A53" s="5">
        <v>7.25028561568159</v>
      </c>
      <c r="B53" s="5">
        <v>1286.18994140625</v>
      </c>
      <c r="C53" s="27">
        <v>1285.49018051897</v>
      </c>
      <c r="D53" s="1"/>
      <c r="E53" s="5">
        <v>6.9034939898404604</v>
      </c>
      <c r="F53" s="9">
        <v>1503.16528320312</v>
      </c>
      <c r="G53" s="28">
        <v>1454.72778792196</v>
      </c>
      <c r="I53" s="5">
        <v>22.7660105998517</v>
      </c>
      <c r="J53" s="5">
        <v>1652.63671875</v>
      </c>
      <c r="K53" s="28">
        <v>1728.1211111795801</v>
      </c>
      <c r="M53" s="5">
        <v>7.6825239570803703</v>
      </c>
      <c r="N53" s="9">
        <v>50.008140563964801</v>
      </c>
      <c r="O53" s="28">
        <v>50.130601306480202</v>
      </c>
    </row>
    <row r="54" spans="1:15" x14ac:dyDescent="0.25">
      <c r="A54" s="5">
        <v>7.3952911883223296</v>
      </c>
      <c r="B54" s="5">
        <v>1285.34106445312</v>
      </c>
      <c r="C54" s="27">
        <v>1285.34106445312</v>
      </c>
      <c r="D54" s="1"/>
      <c r="E54" s="5">
        <v>7.0357003461175696</v>
      </c>
      <c r="F54" s="9">
        <v>1415.09057617187</v>
      </c>
      <c r="G54" s="28">
        <v>1415.09057617187</v>
      </c>
      <c r="I54" s="5">
        <v>23.220385174969199</v>
      </c>
      <c r="J54" s="5">
        <v>1724.71899414062</v>
      </c>
      <c r="K54" s="28">
        <v>1724.71899414062</v>
      </c>
      <c r="M54" s="5">
        <v>7.8361449384573101</v>
      </c>
      <c r="N54" s="9">
        <v>48.115512847900298</v>
      </c>
      <c r="O54" s="28">
        <v>48.115512847900398</v>
      </c>
    </row>
    <row r="55" spans="1:15" x14ac:dyDescent="0.25">
      <c r="A55" s="5">
        <v>7.5402969572765901</v>
      </c>
      <c r="B55" s="5">
        <v>1285.81396484375</v>
      </c>
      <c r="C55" s="27">
        <v>1285.4894268743301</v>
      </c>
      <c r="D55" s="1"/>
      <c r="E55" s="5">
        <v>7.1713870418621104</v>
      </c>
      <c r="F55" s="9">
        <v>1377.26806640625</v>
      </c>
      <c r="G55" s="28">
        <v>1387.0773734583599</v>
      </c>
      <c r="I55" s="5">
        <v>23.674834791895599</v>
      </c>
      <c r="J55" s="5">
        <v>1824.09167480468</v>
      </c>
      <c r="K55" s="28">
        <v>1737.22829671464</v>
      </c>
      <c r="M55" s="5">
        <v>7.9897842780377299</v>
      </c>
      <c r="N55" s="9">
        <v>45.362171173095703</v>
      </c>
      <c r="O55" s="28">
        <v>46.2010679781799</v>
      </c>
    </row>
    <row r="56" spans="1:15" x14ac:dyDescent="0.25">
      <c r="A56" s="5">
        <v>7.6853026820079604</v>
      </c>
      <c r="B56" s="5">
        <v>1285.921875</v>
      </c>
      <c r="C56" s="27">
        <v>1285.76331780226</v>
      </c>
      <c r="D56" s="1"/>
      <c r="E56" s="5">
        <v>7.3084684892162599</v>
      </c>
      <c r="F56" s="9">
        <v>1365.64880371093</v>
      </c>
      <c r="G56" s="28">
        <v>1374.9979940601199</v>
      </c>
      <c r="I56" s="5">
        <v>24.130538826643299</v>
      </c>
      <c r="J56" s="5">
        <v>1763.14819335937</v>
      </c>
      <c r="K56" s="28">
        <v>1759.18564760966</v>
      </c>
      <c r="M56" s="5">
        <v>8.1433798177434191</v>
      </c>
      <c r="N56" s="9">
        <v>44.703968048095703</v>
      </c>
      <c r="O56" s="28">
        <v>44.352069957092503</v>
      </c>
    </row>
    <row r="57" spans="1:15" x14ac:dyDescent="0.25">
      <c r="A57" s="5">
        <v>7.8303083875680404</v>
      </c>
      <c r="B57" s="5">
        <v>1285.91455078125</v>
      </c>
      <c r="C57" s="27">
        <v>1285.91455078125</v>
      </c>
      <c r="D57" s="1"/>
      <c r="E57" s="5">
        <v>7.4468541033790903</v>
      </c>
      <c r="F57" s="9">
        <v>1382.61071777343</v>
      </c>
      <c r="G57" s="28">
        <v>1382.61071777343</v>
      </c>
      <c r="I57" s="5">
        <v>24.5856088238185</v>
      </c>
      <c r="J57" s="5">
        <v>1787.8701171875</v>
      </c>
      <c r="K57" s="28">
        <v>1787.8701171875</v>
      </c>
      <c r="M57" s="5">
        <v>8.2970083093577998</v>
      </c>
      <c r="N57" s="9">
        <v>42.4829711914062</v>
      </c>
      <c r="O57" s="28">
        <v>42.4829711914062</v>
      </c>
    </row>
    <row r="58" spans="1:15" x14ac:dyDescent="0.25">
      <c r="A58" s="5">
        <v>7.9753140343700899</v>
      </c>
      <c r="B58" s="5">
        <v>1285.47314453125</v>
      </c>
      <c r="C58" s="27">
        <v>1285.7767520427799</v>
      </c>
      <c r="D58" s="1"/>
      <c r="E58" s="5">
        <v>7.58628052640971</v>
      </c>
      <c r="F58" s="9">
        <v>1420.5849609375</v>
      </c>
      <c r="G58" s="28">
        <v>1411.03983977762</v>
      </c>
      <c r="I58" s="5">
        <v>25.040392718363901</v>
      </c>
      <c r="J58" s="5">
        <v>2052.72216796875</v>
      </c>
      <c r="K58" s="28">
        <v>1819.90808919611</v>
      </c>
      <c r="M58" s="5">
        <v>8.4506599290223807</v>
      </c>
      <c r="N58" s="9">
        <v>39.146053314208899</v>
      </c>
      <c r="O58" s="28">
        <v>40.535938115231303</v>
      </c>
    </row>
    <row r="59" spans="1:15" x14ac:dyDescent="0.25">
      <c r="A59" s="5">
        <v>8.1203197424713203</v>
      </c>
      <c r="B59" s="5">
        <v>1285.47387695312</v>
      </c>
      <c r="C59" s="27">
        <v>1285.51079731704</v>
      </c>
      <c r="D59" s="1"/>
      <c r="E59" s="5">
        <v>7.7258355013905202</v>
      </c>
      <c r="F59" s="9">
        <v>1458.59130859375</v>
      </c>
      <c r="G59" s="28">
        <v>1450.1440669092101</v>
      </c>
      <c r="I59" s="5">
        <v>25.495544779284302</v>
      </c>
      <c r="J59" s="5">
        <v>1929.60437011718</v>
      </c>
      <c r="K59" s="28">
        <v>1849.0459796170601</v>
      </c>
      <c r="M59" s="5">
        <v>8.6042524248075694</v>
      </c>
      <c r="N59" s="9">
        <v>38.687187194824197</v>
      </c>
      <c r="O59" s="28">
        <v>38.560861097438099</v>
      </c>
    </row>
    <row r="60" spans="1:15" x14ac:dyDescent="0.25">
      <c r="A60" s="5">
        <v>8.2653254393278903</v>
      </c>
      <c r="B60" s="5">
        <v>1285.359375</v>
      </c>
      <c r="C60" s="27">
        <v>1285.359375</v>
      </c>
      <c r="D60" s="1"/>
      <c r="E60" s="5">
        <v>7.8649508236227001</v>
      </c>
      <c r="F60" s="9">
        <v>1486.8525390625</v>
      </c>
      <c r="G60" s="28">
        <v>1486.8525390625</v>
      </c>
      <c r="I60" s="5">
        <v>25.950979688904901</v>
      </c>
      <c r="J60" s="5">
        <v>1868.22900390625</v>
      </c>
      <c r="K60" s="28">
        <v>1868.22900390625</v>
      </c>
      <c r="M60" s="5">
        <v>8.7578779353460394</v>
      </c>
      <c r="N60" s="9">
        <v>36.632076263427699</v>
      </c>
      <c r="O60" s="28">
        <v>36.632076263427699</v>
      </c>
    </row>
    <row r="61" spans="1:15" x14ac:dyDescent="0.25">
      <c r="A61" s="5">
        <v>8.4103311799926601</v>
      </c>
      <c r="B61" s="5">
        <v>1285.66137695312</v>
      </c>
      <c r="C61" s="27">
        <v>1285.49364403192</v>
      </c>
      <c r="D61" s="1"/>
      <c r="E61" s="5">
        <v>8.0011351474801895</v>
      </c>
      <c r="F61" s="9">
        <v>1461.89929199218</v>
      </c>
      <c r="G61" s="28">
        <v>1510.64235570137</v>
      </c>
      <c r="I61" s="5">
        <v>26.406233363266502</v>
      </c>
      <c r="J61" s="5">
        <v>1873.88208007812</v>
      </c>
      <c r="K61" s="28">
        <v>1871.64475863505</v>
      </c>
      <c r="M61" s="5">
        <v>8.9115180178114208</v>
      </c>
      <c r="N61" s="9">
        <v>33.861034393310497</v>
      </c>
      <c r="O61" s="28">
        <v>34.7927144501163</v>
      </c>
    </row>
    <row r="62" spans="1:15" x14ac:dyDescent="0.25">
      <c r="A62" s="5">
        <v>8.55533686581912</v>
      </c>
      <c r="B62" s="5">
        <v>1285.46496582031</v>
      </c>
      <c r="C62" s="27">
        <v>1285.7986453102501</v>
      </c>
      <c r="D62" s="1"/>
      <c r="E62" s="5">
        <v>8.1410383324672697</v>
      </c>
      <c r="F62" s="9">
        <v>1504.72119140625</v>
      </c>
      <c r="G62" s="28">
        <v>1522.5318355771001</v>
      </c>
      <c r="I62" s="5">
        <v>26.861717487309701</v>
      </c>
      <c r="J62" s="5">
        <v>1825.39660644531</v>
      </c>
      <c r="K62" s="28">
        <v>1858.52059936668</v>
      </c>
      <c r="M62" s="5">
        <v>9.0650927285264498</v>
      </c>
      <c r="N62" s="9">
        <v>34.359432220458899</v>
      </c>
      <c r="O62" s="28">
        <v>32.956039825656298</v>
      </c>
    </row>
    <row r="63" spans="1:15" x14ac:dyDescent="0.25">
      <c r="A63" s="5">
        <v>8.7003426576067007</v>
      </c>
      <c r="B63" s="5">
        <v>1286.087890625</v>
      </c>
      <c r="C63" s="27">
        <v>1286.087890625</v>
      </c>
      <c r="D63" s="1"/>
      <c r="E63" s="5">
        <v>8.2796992302542503</v>
      </c>
      <c r="F63" s="9">
        <v>1524.31457519531</v>
      </c>
      <c r="G63" s="28">
        <v>1524.31457519531</v>
      </c>
      <c r="I63" s="5">
        <v>27.316968448232402</v>
      </c>
      <c r="J63" s="5">
        <v>1829.35217285156</v>
      </c>
      <c r="K63" s="28">
        <v>1829.35217285156</v>
      </c>
      <c r="M63" s="5">
        <v>9.2187446047347397</v>
      </c>
      <c r="N63" s="9">
        <v>31</v>
      </c>
      <c r="O63" s="28">
        <v>31</v>
      </c>
    </row>
    <row r="64" spans="1:15" x14ac:dyDescent="0.25">
      <c r="A64" s="5">
        <v>8.8453483823443797</v>
      </c>
      <c r="B64" s="5">
        <v>1286.19152832031</v>
      </c>
      <c r="C64" s="27">
        <v>1286.21778791626</v>
      </c>
      <c r="D64" s="1"/>
      <c r="E64" s="5">
        <v>8.4154135277251392</v>
      </c>
      <c r="F64" s="9">
        <v>1491.74621582031</v>
      </c>
      <c r="G64" s="28">
        <v>1519.5876683356501</v>
      </c>
      <c r="I64" s="5">
        <v>27.7721334616494</v>
      </c>
      <c r="J64" s="5">
        <v>1853.09582519531</v>
      </c>
      <c r="K64" s="28">
        <v>1785.5268345033101</v>
      </c>
      <c r="M64" s="5">
        <v>9.3723589738574606</v>
      </c>
      <c r="N64" s="9">
        <v>29.536890029907202</v>
      </c>
      <c r="O64" s="28">
        <v>28.850454575297402</v>
      </c>
    </row>
    <row r="65" spans="1:15" x14ac:dyDescent="0.25">
      <c r="A65" s="5">
        <v>8.9903540811688103</v>
      </c>
      <c r="B65" s="5">
        <v>1286.14685058593</v>
      </c>
      <c r="C65" s="27">
        <v>1286.21633313846</v>
      </c>
      <c r="D65" s="1"/>
      <c r="E65" s="5">
        <v>8.5526375399521299</v>
      </c>
      <c r="F65" s="9">
        <v>1485.28759765625</v>
      </c>
      <c r="G65" s="28">
        <v>1514.41137057366</v>
      </c>
      <c r="I65" s="5">
        <v>28.227828018220301</v>
      </c>
      <c r="J65" s="5">
        <v>1774.8203125</v>
      </c>
      <c r="K65" s="28">
        <v>1731.9469379897</v>
      </c>
      <c r="M65" s="5">
        <v>9.5260183677973398</v>
      </c>
      <c r="N65" s="9">
        <v>25.7943935394287</v>
      </c>
      <c r="O65" s="28">
        <v>26.609841956996998</v>
      </c>
    </row>
    <row r="66" spans="1:15" x14ac:dyDescent="0.25">
      <c r="A66" s="5">
        <v>9.1353597892174498</v>
      </c>
      <c r="B66" s="5">
        <v>1286.15441894531</v>
      </c>
      <c r="C66" s="27">
        <v>1286.15441894531</v>
      </c>
      <c r="D66" s="1"/>
      <c r="E66" s="5">
        <v>8.6918303324881894</v>
      </c>
      <c r="F66" s="9">
        <v>1515.81311035156</v>
      </c>
      <c r="G66" s="28">
        <v>1515.81311035156</v>
      </c>
      <c r="I66" s="5">
        <v>28.683938411606999</v>
      </c>
      <c r="J66" s="5">
        <v>1674.49377441406</v>
      </c>
      <c r="K66" s="28">
        <v>1674.49377441406</v>
      </c>
      <c r="M66" s="5">
        <v>9.6796309866120502</v>
      </c>
      <c r="N66" s="9">
        <v>24.427860260009702</v>
      </c>
      <c r="O66" s="28">
        <v>24.427860260009702</v>
      </c>
    </row>
    <row r="67" spans="1:15" x14ac:dyDescent="0.25">
      <c r="A67" s="5">
        <v>9.2803655001782701</v>
      </c>
      <c r="B67" s="5">
        <v>1286.17907714843</v>
      </c>
      <c r="C67" s="27">
        <v>1286.0956444001699</v>
      </c>
      <c r="D67" s="1"/>
      <c r="E67" s="5">
        <v>8.8306355469172502</v>
      </c>
      <c r="F67" s="9">
        <v>1538.46545410156</v>
      </c>
      <c r="G67" s="28">
        <v>1526.3335193509999</v>
      </c>
      <c r="I67" s="5">
        <v>29.139734813421001</v>
      </c>
      <c r="J67" s="5">
        <v>1624.52722167968</v>
      </c>
      <c r="K67" s="28">
        <v>1617.27134819619</v>
      </c>
      <c r="M67" s="5">
        <v>9.8332728813774608</v>
      </c>
      <c r="N67" s="9">
        <v>21.573894500732401</v>
      </c>
      <c r="O67" s="28">
        <v>22.370781148856299</v>
      </c>
    </row>
    <row r="68" spans="1:15" x14ac:dyDescent="0.25">
      <c r="A68" s="5">
        <v>9.4253712096103008</v>
      </c>
      <c r="B68" s="5">
        <v>1286.19470214843</v>
      </c>
      <c r="C68" s="27">
        <v>1286.07443431414</v>
      </c>
      <c r="D68" s="1"/>
      <c r="E68" s="5">
        <v>8.9685521873280596</v>
      </c>
      <c r="F68" s="9">
        <v>1545.15759277343</v>
      </c>
      <c r="G68" s="28">
        <v>1529.7395953034199</v>
      </c>
      <c r="I68" s="5">
        <v>29.5955824047604</v>
      </c>
      <c r="J68" s="5">
        <v>1575.86267089843</v>
      </c>
      <c r="K68" s="28">
        <v>1556.7075638368001</v>
      </c>
      <c r="M68" s="5">
        <v>9.9868918451218196</v>
      </c>
      <c r="N68" s="9">
        <v>19.8962287902832</v>
      </c>
      <c r="O68" s="28">
        <v>20.182664387939099</v>
      </c>
    </row>
    <row r="69" spans="1:15" x14ac:dyDescent="0.25">
      <c r="A69" s="5">
        <v>9.5703769040339406</v>
      </c>
      <c r="B69" s="5">
        <v>1286.11791992187</v>
      </c>
      <c r="C69" s="27">
        <v>1286.11791992187</v>
      </c>
      <c r="D69" s="1"/>
      <c r="E69" s="5">
        <v>9.1040218967114601</v>
      </c>
      <c r="F69" s="9">
        <v>1506.31298828125</v>
      </c>
      <c r="G69" s="28">
        <v>1506.31298828125</v>
      </c>
      <c r="I69" s="5">
        <v>30.0521005532195</v>
      </c>
      <c r="J69" s="5">
        <v>1487.28588867187</v>
      </c>
      <c r="K69" s="28">
        <v>1487.28588867187</v>
      </c>
      <c r="M69" s="5">
        <v>10.1405243890762</v>
      </c>
      <c r="N69" s="9">
        <v>17.5253372192382</v>
      </c>
      <c r="O69" s="28">
        <v>17.5253372192382</v>
      </c>
    </row>
    <row r="70" spans="1:15" x14ac:dyDescent="0.25">
      <c r="A70" s="5">
        <v>9.7153825462685699</v>
      </c>
      <c r="B70" s="5">
        <v>1285.61767578125</v>
      </c>
      <c r="C70" s="27">
        <v>1286.23288638227</v>
      </c>
      <c r="D70" s="1"/>
      <c r="E70" s="5">
        <v>9.2384377115864904</v>
      </c>
      <c r="F70" s="9">
        <v>1438.74731445312</v>
      </c>
      <c r="G70" s="28">
        <v>1446.7459365074201</v>
      </c>
      <c r="I70" s="5">
        <v>30.5092469937237</v>
      </c>
      <c r="J70" s="5">
        <v>1377.15783691406</v>
      </c>
      <c r="K70" s="28">
        <v>1408.14011291257</v>
      </c>
      <c r="M70" s="5">
        <v>10.2941710914107</v>
      </c>
      <c r="N70" s="9">
        <v>14.424740791320801</v>
      </c>
      <c r="O70" s="28">
        <v>14.1730745204743</v>
      </c>
    </row>
    <row r="71" spans="1:15" x14ac:dyDescent="0.25">
      <c r="A71" s="5">
        <v>9.8603884017805807</v>
      </c>
      <c r="B71" s="5">
        <v>1286.58972167968</v>
      </c>
      <c r="C71" s="27">
        <v>1286.34473500119</v>
      </c>
      <c r="D71" s="1"/>
      <c r="E71" s="5">
        <v>9.3732068299021698</v>
      </c>
      <c r="F71" s="9">
        <v>1364.58801269531</v>
      </c>
      <c r="G71" s="28">
        <v>1377.8893924276299</v>
      </c>
      <c r="I71" s="5">
        <v>30.969653445721701</v>
      </c>
      <c r="J71" s="5">
        <v>1147.6669921875</v>
      </c>
      <c r="K71" s="28">
        <v>1336.5330563329301</v>
      </c>
      <c r="M71" s="5">
        <v>10.4478357323419</v>
      </c>
      <c r="N71" s="9">
        <v>10.4016609191894</v>
      </c>
      <c r="O71" s="28">
        <v>10.348565965706401</v>
      </c>
    </row>
    <row r="72" spans="1:15" x14ac:dyDescent="0.25">
      <c r="A72" s="5">
        <v>10.0053940646446</v>
      </c>
      <c r="B72" s="5">
        <v>1286.35852050781</v>
      </c>
      <c r="C72" s="27">
        <v>1286.35852050781</v>
      </c>
      <c r="D72" s="1"/>
      <c r="E72" s="5">
        <v>9.50995678960264</v>
      </c>
      <c r="F72" s="9">
        <v>1336.20520019531</v>
      </c>
      <c r="G72" s="28">
        <v>1336.20520019531</v>
      </c>
      <c r="I72" s="5">
        <v>31.4212609700954</v>
      </c>
      <c r="J72" s="5">
        <v>1296.04650878906</v>
      </c>
      <c r="K72" s="28">
        <v>1296.04650878906</v>
      </c>
      <c r="M72" s="5">
        <v>10.6015003027044</v>
      </c>
      <c r="N72" s="9">
        <v>6.3873558044433496</v>
      </c>
      <c r="O72" s="28">
        <v>6.3873558044433496</v>
      </c>
    </row>
    <row r="73" spans="1:15" x14ac:dyDescent="0.25">
      <c r="A73" s="5">
        <v>10.1503998043313</v>
      </c>
      <c r="B73" s="5">
        <v>1286.54052734375</v>
      </c>
      <c r="C73" s="27">
        <v>1286.2157161172399</v>
      </c>
      <c r="D73" s="1"/>
      <c r="E73" s="5">
        <v>9.6484915370177209</v>
      </c>
      <c r="F73" s="9">
        <v>1362.45617675781</v>
      </c>
      <c r="G73" s="28">
        <v>1352.2144164634799</v>
      </c>
      <c r="I73" s="5">
        <v>31.876285791162601</v>
      </c>
      <c r="J73" s="5">
        <v>1303.24011230468</v>
      </c>
      <c r="K73" s="28">
        <v>1298.10667845189</v>
      </c>
      <c r="M73" s="5">
        <v>10.7551650546999</v>
      </c>
      <c r="N73" s="9">
        <v>2.36866307258606</v>
      </c>
      <c r="O73" s="28">
        <v>2.5244765330531602</v>
      </c>
    </row>
    <row r="74" spans="1:15" x14ac:dyDescent="0.25">
      <c r="A74" s="5">
        <v>10.2954053357265</v>
      </c>
      <c r="B74" s="5">
        <v>1284.244140625</v>
      </c>
      <c r="C74" s="27">
        <v>1286.00346738967</v>
      </c>
      <c r="D74" s="1"/>
      <c r="E74" s="5">
        <v>9.7890128766999993</v>
      </c>
      <c r="F74" s="9">
        <v>1439.39318847656</v>
      </c>
      <c r="G74" s="28">
        <v>1419.4196006935399</v>
      </c>
      <c r="I74" s="5">
        <v>32.332003757810398</v>
      </c>
      <c r="J74" s="5">
        <v>1277.49645996093</v>
      </c>
      <c r="K74" s="28">
        <v>1321.0969599856101</v>
      </c>
      <c r="M74" s="5">
        <v>10.90882093399</v>
      </c>
      <c r="N74" s="9">
        <f>-1.19609320163726</f>
        <v>-1.1960932016372601</v>
      </c>
      <c r="O74" s="28">
        <f>-1.40540493287931</f>
        <v>-1.4054049328793099</v>
      </c>
    </row>
    <row r="75" spans="1:15" x14ac:dyDescent="0.25">
      <c r="A75" s="5">
        <v>10.440411111432001</v>
      </c>
      <c r="B75" s="5">
        <v>1285.84533691406</v>
      </c>
      <c r="C75" s="27">
        <v>1285.84533691406</v>
      </c>
      <c r="D75" s="1"/>
      <c r="E75" s="5">
        <v>9.9302100699938602</v>
      </c>
      <c r="F75" s="9">
        <v>1519.59399414062</v>
      </c>
      <c r="G75" s="28">
        <v>1519.59399414062</v>
      </c>
      <c r="I75" s="5">
        <v>32.786041291232202</v>
      </c>
      <c r="J75" s="5">
        <v>1334.01489257812</v>
      </c>
      <c r="K75" s="28">
        <v>1334.01489257812</v>
      </c>
      <c r="M75" s="5">
        <v>11.0624948310706</v>
      </c>
      <c r="N75" s="9">
        <f>-5.66872310638427</f>
        <v>-5.6687231063842702</v>
      </c>
      <c r="O75" s="28">
        <f>-5.66872310638427</f>
        <v>-5.6687231063842702</v>
      </c>
    </row>
    <row r="76" spans="1:15" x14ac:dyDescent="0.25">
      <c r="A76" s="5">
        <v>10.585416757653601</v>
      </c>
      <c r="B76" s="5">
        <v>1285.08288574218</v>
      </c>
      <c r="C76" s="27">
        <v>1285.8323266818199</v>
      </c>
      <c r="D76" s="1"/>
      <c r="E76" s="5">
        <v>10.0731734003938</v>
      </c>
      <c r="F76" s="9">
        <v>1621.37170410156</v>
      </c>
      <c r="G76" s="28">
        <v>1631.2624942571499</v>
      </c>
      <c r="I76" s="5">
        <v>33.2416790444125</v>
      </c>
      <c r="J76" s="5">
        <v>1311.07055664062</v>
      </c>
      <c r="K76" s="28">
        <v>1315.7649096836301</v>
      </c>
      <c r="M76" s="5">
        <v>11.216160400368</v>
      </c>
      <c r="N76" s="9">
        <f>-9.71511077880859</f>
        <v>-9.7151107788085902</v>
      </c>
      <c r="O76" s="28">
        <f>-10.4406332686787</f>
        <v>-10.440633268678701</v>
      </c>
    </row>
    <row r="77" spans="1:15" x14ac:dyDescent="0.25">
      <c r="A77" s="5">
        <v>10.730422767408699</v>
      </c>
      <c r="B77" s="5">
        <v>1287.19396972656</v>
      </c>
      <c r="C77" s="27">
        <v>1285.9251915954301</v>
      </c>
      <c r="D77" s="1"/>
      <c r="E77" s="5">
        <v>10.216609843434901</v>
      </c>
      <c r="F77" s="9">
        <v>1717.17614746093</v>
      </c>
      <c r="G77" s="28">
        <v>1716.3730766227</v>
      </c>
      <c r="I77" s="5">
        <v>33.697645015132601</v>
      </c>
      <c r="J77" s="5">
        <v>1272.28332519531</v>
      </c>
      <c r="K77" s="28">
        <v>1283.9360377540099</v>
      </c>
      <c r="M77" s="5">
        <v>11.369904495331401</v>
      </c>
      <c r="N77" s="9">
        <f>-17.6438732147216</f>
        <v>-17.643873214721602</v>
      </c>
      <c r="O77" s="28">
        <f>-15.5403223426356</f>
        <v>-15.5403223426356</v>
      </c>
    </row>
    <row r="78" spans="1:15" x14ac:dyDescent="0.25">
      <c r="A78" s="5">
        <v>10.8754282605844</v>
      </c>
      <c r="B78" s="5">
        <v>1286.05212402343</v>
      </c>
      <c r="C78" s="27">
        <v>1286.05212402343</v>
      </c>
      <c r="D78" s="1"/>
      <c r="E78" s="5">
        <v>10.355218559806399</v>
      </c>
      <c r="F78" s="9">
        <v>1734.52270507812</v>
      </c>
      <c r="G78" s="28">
        <v>1734.52270507812</v>
      </c>
      <c r="I78" s="5">
        <v>34.152954624085702</v>
      </c>
      <c r="J78" s="5">
        <v>1266.0263671875</v>
      </c>
      <c r="K78" s="28">
        <v>1266.0263671875</v>
      </c>
      <c r="M78" s="5">
        <v>11.5235500984664</v>
      </c>
      <c r="N78" s="9">
        <f>-20.6882495880127</f>
        <v>-20.688249588012699</v>
      </c>
      <c r="O78" s="28">
        <f>-20.6882495880127</f>
        <v>-20.688249588012699</v>
      </c>
    </row>
    <row r="79" spans="1:15" x14ac:dyDescent="0.25">
      <c r="A79" s="5">
        <v>11.020434059897701</v>
      </c>
      <c r="B79" s="5">
        <v>1286.63464355468</v>
      </c>
      <c r="C79" s="27">
        <v>1286.16316109473</v>
      </c>
      <c r="D79" s="1"/>
      <c r="E79" s="5">
        <v>10.4880359364608</v>
      </c>
      <c r="F79" s="9">
        <v>1660.60668945312</v>
      </c>
      <c r="G79" s="28">
        <v>1671.4166770035899</v>
      </c>
      <c r="I79" s="5">
        <v>34.608678831392702</v>
      </c>
      <c r="J79" s="5">
        <v>1239.74462890625</v>
      </c>
      <c r="K79" s="28">
        <v>1280.0161285417801</v>
      </c>
      <c r="M79" s="5">
        <v>11.677236816616</v>
      </c>
      <c r="N79" s="9">
        <f>-25.7434978485107</f>
        <v>-25.7434978485107</v>
      </c>
      <c r="O79" s="28">
        <f>-25.6181303125095</f>
        <v>-25.6181303125095</v>
      </c>
    </row>
    <row r="80" spans="1:15" x14ac:dyDescent="0.25">
      <c r="A80" s="5">
        <v>11.1654399310797</v>
      </c>
      <c r="B80" s="5">
        <v>1287.3984375</v>
      </c>
      <c r="C80" s="27">
        <v>1286.2957130556499</v>
      </c>
      <c r="D80" s="1"/>
      <c r="E80" s="5">
        <v>10.6197403681034</v>
      </c>
      <c r="F80" s="9">
        <v>1551.51281738281</v>
      </c>
      <c r="G80" s="28">
        <v>1563.9445488226099</v>
      </c>
      <c r="I80" s="5">
        <v>35.062637914171802</v>
      </c>
      <c r="J80" s="5">
        <v>1301.22106933593</v>
      </c>
      <c r="K80" s="28">
        <v>1306.2897256352301</v>
      </c>
      <c r="M80" s="5">
        <v>11.830926198676901</v>
      </c>
      <c r="N80" s="9">
        <f>-30.9125118255615</f>
        <v>-30.912511825561499</v>
      </c>
      <c r="O80" s="28">
        <f>-30.0685207398281</f>
        <v>-30.068520739828099</v>
      </c>
    </row>
    <row r="81" spans="1:15" x14ac:dyDescent="0.25">
      <c r="A81" s="5">
        <v>11.310445451036699</v>
      </c>
      <c r="B81" s="5">
        <v>1286.50903320312</v>
      </c>
      <c r="C81" s="27">
        <v>1286.50903320312</v>
      </c>
      <c r="D81" s="1"/>
      <c r="E81" s="5">
        <v>10.753235016440501</v>
      </c>
      <c r="F81" s="9">
        <v>1456.3740234375</v>
      </c>
      <c r="G81" s="28">
        <v>1456.3740234375</v>
      </c>
      <c r="I81" s="5">
        <v>35.517557086676</v>
      </c>
      <c r="J81" s="5">
        <v>1316.20458984375</v>
      </c>
      <c r="K81" s="28">
        <v>1316.20458984375</v>
      </c>
      <c r="M81" s="5">
        <v>11.984568125478001</v>
      </c>
      <c r="N81" s="9">
        <f>-33.7808876037597</f>
        <v>-33.780887603759702</v>
      </c>
      <c r="O81" s="28">
        <f>-33.7808876037597</f>
        <v>-33.780887603759702</v>
      </c>
    </row>
    <row r="82" spans="1:15" x14ac:dyDescent="0.25">
      <c r="A82" s="5">
        <v>11.455451344906599</v>
      </c>
      <c r="B82" s="5">
        <v>1287.41857910156</v>
      </c>
      <c r="C82" s="27">
        <v>1286.8307666593901</v>
      </c>
      <c r="D82" s="1"/>
      <c r="E82" s="5">
        <v>10.887318684760301</v>
      </c>
      <c r="F82" s="9">
        <v>1349.20336914062</v>
      </c>
      <c r="G82" s="28">
        <v>1387.45887973962</v>
      </c>
      <c r="I82" s="5">
        <v>35.9725056205085</v>
      </c>
      <c r="J82" s="5">
        <v>1330.39147949218</v>
      </c>
      <c r="K82" s="28">
        <v>1291.02881250715</v>
      </c>
      <c r="M82" s="5">
        <v>12.1382295397087</v>
      </c>
      <c r="N82" s="9">
        <f>-37.5907745361328</f>
        <v>-37.590774536132798</v>
      </c>
      <c r="O82" s="28">
        <f>-36.6025287873351</f>
        <v>-36.602528787335103</v>
      </c>
    </row>
    <row r="83" spans="1:15" x14ac:dyDescent="0.25">
      <c r="A83" s="5">
        <v>11.6004570177075</v>
      </c>
      <c r="B83" s="5">
        <v>1287.28430175781</v>
      </c>
      <c r="C83" s="27">
        <v>1287.1621172061</v>
      </c>
      <c r="D83" s="1"/>
      <c r="E83" s="5">
        <v>11.0241926504996</v>
      </c>
      <c r="F83" s="9">
        <v>1318.08056640625</v>
      </c>
      <c r="G83" s="28">
        <v>1355.5073784578001</v>
      </c>
      <c r="I83" s="5">
        <v>36.428300141227602</v>
      </c>
      <c r="J83" s="5">
        <v>1297.55712890625</v>
      </c>
      <c r="K83" s="28">
        <v>1252.5213514434099</v>
      </c>
      <c r="M83" s="5">
        <v>12.2918538844658</v>
      </c>
      <c r="N83" s="9">
        <f>-39.6088600158691</f>
        <v>-39.608860015869098</v>
      </c>
      <c r="O83" s="28">
        <f>-38.7889727445183</f>
        <v>-38.788972744518297</v>
      </c>
    </row>
    <row r="84" spans="1:15" x14ac:dyDescent="0.25">
      <c r="A84" s="5">
        <v>11.745462743225699</v>
      </c>
      <c r="B84" s="5">
        <v>1287.37268066406</v>
      </c>
      <c r="C84" s="27">
        <v>1287.37268066406</v>
      </c>
      <c r="D84" s="1"/>
      <c r="E84" s="5">
        <v>11.162744895513599</v>
      </c>
      <c r="F84" s="9">
        <v>1349.84387207031</v>
      </c>
      <c r="G84" s="28">
        <v>1349.84387207031</v>
      </c>
      <c r="I84" s="5">
        <v>36.884731183840799</v>
      </c>
      <c r="J84" s="5">
        <v>1232.82666015625</v>
      </c>
      <c r="K84" s="28">
        <v>1232.82666015625</v>
      </c>
      <c r="M84" s="5">
        <v>12.4454593274864</v>
      </c>
      <c r="N84" s="9">
        <f>-40.6998100280761</f>
        <v>-40.699810028076101</v>
      </c>
      <c r="O84" s="28">
        <f>-40.6998100280761</f>
        <v>-40.699810028076101</v>
      </c>
    </row>
    <row r="85" spans="1:15" x14ac:dyDescent="0.25">
      <c r="A85" s="5">
        <v>11.890468534384899</v>
      </c>
      <c r="B85" s="5">
        <v>1287.7216796875</v>
      </c>
      <c r="C85" s="27">
        <v>1287.3692423119701</v>
      </c>
      <c r="D85" s="1"/>
      <c r="E85" s="5">
        <v>11.302234440855701</v>
      </c>
      <c r="F85" s="9">
        <v>1409.17553710937</v>
      </c>
      <c r="G85" s="28">
        <v>1358.2826199436599</v>
      </c>
      <c r="I85" s="5">
        <v>37.339202206458602</v>
      </c>
      <c r="J85" s="5">
        <v>1270.32543945312</v>
      </c>
      <c r="K85" s="28">
        <v>1256.3806189731699</v>
      </c>
      <c r="M85" s="5">
        <v>12.5991078901798</v>
      </c>
      <c r="N85" s="9">
        <f>-43.8892211914062</f>
        <v>-43.8892211914062</v>
      </c>
      <c r="O85" s="28">
        <f>-42.6117181653716</f>
        <v>-42.611718165371599</v>
      </c>
    </row>
    <row r="86" spans="1:15" x14ac:dyDescent="0.25">
      <c r="A86" s="5">
        <v>12.035474078141</v>
      </c>
      <c r="B86" s="5">
        <v>1287.02429199218</v>
      </c>
      <c r="C86" s="27">
        <v>1287.20734880855</v>
      </c>
      <c r="D86" s="1"/>
      <c r="E86" s="5">
        <v>11.440449604192199</v>
      </c>
      <c r="F86" s="9">
        <v>1425.22204589843</v>
      </c>
      <c r="G86" s="28">
        <v>1368.68359907583</v>
      </c>
      <c r="I86" s="5">
        <v>37.792580647654901</v>
      </c>
      <c r="J86" s="5">
        <v>1377.52111816406</v>
      </c>
      <c r="K86" s="28">
        <v>1316.75687404933</v>
      </c>
      <c r="M86" s="5">
        <v>12.752702646774701</v>
      </c>
      <c r="N86" s="9">
        <f>-44.4371833801269</f>
        <v>-44.437183380126903</v>
      </c>
      <c r="O86" s="28">
        <f>-44.4670562094993</f>
        <v>-44.467056209499297</v>
      </c>
    </row>
    <row r="87" spans="1:15" x14ac:dyDescent="0.25">
      <c r="A87" s="5">
        <v>12.1804797753566</v>
      </c>
      <c r="B87" s="5">
        <v>1286.97973632812</v>
      </c>
      <c r="C87" s="27">
        <v>1286.97973632812</v>
      </c>
      <c r="D87" s="1"/>
      <c r="E87" s="5">
        <v>11.5764120544699</v>
      </c>
      <c r="F87" s="9">
        <v>1369.580078125</v>
      </c>
      <c r="G87" s="28">
        <v>1369.580078125</v>
      </c>
      <c r="I87" s="5">
        <v>38.247454281217998</v>
      </c>
      <c r="J87" s="5">
        <v>1400.66516113281</v>
      </c>
      <c r="K87" s="28">
        <v>1400.66516113281</v>
      </c>
      <c r="M87" s="5">
        <v>12.906320889937</v>
      </c>
      <c r="N87" s="9">
        <f>-46.1272735595703</f>
        <v>-46.127273559570298</v>
      </c>
      <c r="O87" s="28">
        <f>-46.1272735595703</f>
        <v>-46.127273559570298</v>
      </c>
    </row>
    <row r="88" spans="1:15" x14ac:dyDescent="0.25">
      <c r="A88" s="5">
        <v>12.3254855686274</v>
      </c>
      <c r="B88" s="5">
        <v>1287.39599609375</v>
      </c>
      <c r="C88" s="27">
        <v>1286.77721558843</v>
      </c>
      <c r="D88" s="1"/>
      <c r="E88" s="5">
        <v>11.712572657480401</v>
      </c>
      <c r="F88" s="9">
        <v>1309.27783203125</v>
      </c>
      <c r="G88" s="28">
        <v>1353.2492778318101</v>
      </c>
      <c r="I88" s="5">
        <v>38.7009985444436</v>
      </c>
      <c r="J88" s="5">
        <v>1530.9951171875</v>
      </c>
      <c r="K88" s="28">
        <v>1496.3189260326601</v>
      </c>
      <c r="M88" s="5">
        <v>13.0599120616171</v>
      </c>
      <c r="N88" s="9">
        <f>-46.4558792114257</f>
        <v>-46.455879211425703</v>
      </c>
      <c r="O88" s="28">
        <f>-47.5127426460032</f>
        <v>-47.512742646003197</v>
      </c>
    </row>
    <row r="89" spans="1:15" x14ac:dyDescent="0.25">
      <c r="A89" s="5">
        <v>12.470491147808101</v>
      </c>
      <c r="B89" s="5">
        <v>1286.75964355468</v>
      </c>
      <c r="C89" s="27">
        <v>1286.6828944005699</v>
      </c>
      <c r="D89" s="1"/>
      <c r="E89" s="5">
        <v>11.8496067490894</v>
      </c>
      <c r="F89" s="9">
        <v>1277.087890625</v>
      </c>
      <c r="G89" s="28">
        <v>1324.39309986795</v>
      </c>
      <c r="I89" s="5">
        <v>39.156003299492099</v>
      </c>
      <c r="J89" s="5">
        <v>1553.54931640625</v>
      </c>
      <c r="K89" s="28">
        <v>1602.4829439825901</v>
      </c>
      <c r="M89" s="5">
        <v>13.2135424009397</v>
      </c>
      <c r="N89" s="9">
        <f>-48.7326278686523</f>
        <v>-48.732627868652301</v>
      </c>
      <c r="O89" s="28">
        <f>-48.7865171848866</f>
        <v>-48.786517184886598</v>
      </c>
    </row>
    <row r="90" spans="1:15" x14ac:dyDescent="0.25">
      <c r="A90" s="5">
        <v>12.615496857669701</v>
      </c>
      <c r="B90" s="5">
        <v>1286.77795410156</v>
      </c>
      <c r="C90" s="27">
        <v>1286.77795410156</v>
      </c>
      <c r="D90" s="1"/>
      <c r="E90" s="5">
        <v>11.987623705171</v>
      </c>
      <c r="F90" s="9">
        <v>1291.10949707031</v>
      </c>
      <c r="G90" s="28">
        <v>1291.10949707031</v>
      </c>
      <c r="I90" s="5">
        <v>39.609878269137297</v>
      </c>
      <c r="J90" s="5">
        <v>1719.11437988281</v>
      </c>
      <c r="K90" s="28">
        <v>1719.11437988281</v>
      </c>
      <c r="M90" s="5">
        <v>13.367156190274301</v>
      </c>
      <c r="N90" s="9">
        <f>-50.1709976196289</f>
        <v>-50.170997619628899</v>
      </c>
      <c r="O90" s="28">
        <f>-50.1709976196289</f>
        <v>-50.170997619628899</v>
      </c>
    </row>
    <row r="91" spans="1:15" x14ac:dyDescent="0.25">
      <c r="A91" s="5">
        <v>12.760502582455899</v>
      </c>
      <c r="B91" s="5">
        <v>1286.88159179687</v>
      </c>
      <c r="C91" s="27">
        <v>1287.09986161143</v>
      </c>
      <c r="D91" s="1"/>
      <c r="E91" s="5">
        <v>12.1250936044014</v>
      </c>
      <c r="F91" s="9">
        <v>1278.30444335937</v>
      </c>
      <c r="G91" s="28">
        <v>1260.25122594047</v>
      </c>
      <c r="I91" s="5">
        <v>40.064394355662998</v>
      </c>
      <c r="J91" s="5">
        <v>1941.68701171875</v>
      </c>
      <c r="K91" s="28">
        <v>1844.3737958434101</v>
      </c>
      <c r="M91" s="5">
        <v>13.520769943582399</v>
      </c>
      <c r="N91" s="9">
        <f>-51.5978088378906</f>
        <v>-51.597808837890597</v>
      </c>
      <c r="O91" s="28">
        <f>-51.8455289543037</f>
        <v>-51.845528954303703</v>
      </c>
    </row>
    <row r="92" spans="1:15" x14ac:dyDescent="0.25">
      <c r="A92" s="5">
        <v>12.9055082636285</v>
      </c>
      <c r="B92" s="5">
        <v>1286.732421875</v>
      </c>
      <c r="C92" s="27">
        <v>1287.5112236362099</v>
      </c>
      <c r="D92" s="1"/>
      <c r="E92" s="5">
        <v>12.262048202447501</v>
      </c>
      <c r="F92" s="9">
        <v>1234.26586914062</v>
      </c>
      <c r="G92" s="28">
        <v>1230.77789587695</v>
      </c>
      <c r="I92" s="5">
        <v>40.519709941541898</v>
      </c>
      <c r="J92" s="5">
        <v>1904.94604492187</v>
      </c>
      <c r="K92" s="28">
        <v>1964.7107255010601</v>
      </c>
      <c r="M92" s="5">
        <v>13.674373518072301</v>
      </c>
      <c r="N92" s="9">
        <f>-52.4932708740234</f>
        <v>-52.493270874023402</v>
      </c>
      <c r="O92" s="28">
        <f>-53.8144907012767</f>
        <v>-53.814490701276704</v>
      </c>
    </row>
    <row r="93" spans="1:15" x14ac:dyDescent="0.25">
      <c r="A93" s="5">
        <v>13.050514195577399</v>
      </c>
      <c r="B93" s="5">
        <v>1287.83093261718</v>
      </c>
      <c r="C93" s="27">
        <v>1287.83093261718</v>
      </c>
      <c r="D93" s="1"/>
      <c r="E93" s="5">
        <v>12.3992946765509</v>
      </c>
      <c r="F93" s="9">
        <v>1199.6298828125</v>
      </c>
      <c r="G93" s="28">
        <v>1199.6298828125</v>
      </c>
      <c r="I93" s="5">
        <v>40.975057547931499</v>
      </c>
      <c r="J93" s="5">
        <v>2063.40991210937</v>
      </c>
      <c r="K93" s="28">
        <v>2063.40991210937</v>
      </c>
      <c r="M93" s="5">
        <v>13.8280289313245</v>
      </c>
      <c r="N93" s="9">
        <f>-56.0396270751953</f>
        <v>-56.039627075195298</v>
      </c>
      <c r="O93" s="28">
        <f>-56.0396270751953</f>
        <v>-56.039627075195298</v>
      </c>
    </row>
    <row r="94" spans="1:15" x14ac:dyDescent="0.25">
      <c r="A94" s="5">
        <v>13.1955198841687</v>
      </c>
      <c r="B94" s="5">
        <v>1287.76513671875</v>
      </c>
      <c r="C94" s="27">
        <v>1287.9228606568299</v>
      </c>
      <c r="D94" s="1"/>
      <c r="E94" s="5">
        <v>12.5364504471033</v>
      </c>
      <c r="F94" s="9">
        <v>1143.33337402343</v>
      </c>
      <c r="G94" s="28">
        <v>1165.3150894801799</v>
      </c>
      <c r="I94" s="5">
        <v>41.4307835595067</v>
      </c>
      <c r="J94" s="5">
        <v>2182.21142578125</v>
      </c>
      <c r="K94" s="28">
        <v>2124.9506990271302</v>
      </c>
      <c r="M94" s="5">
        <v>13.981714482008501</v>
      </c>
      <c r="N94" s="9">
        <f>-61.120677947998</f>
        <v>-61.120677947997997</v>
      </c>
      <c r="O94" s="28">
        <f>-58.4499252787694</f>
        <v>-58.449925278769399</v>
      </c>
    </row>
    <row r="95" spans="1:15" x14ac:dyDescent="0.25">
      <c r="A95" s="5">
        <v>13.340525680289799</v>
      </c>
      <c r="B95" s="5">
        <v>1288.13012695312</v>
      </c>
      <c r="C95" s="27">
        <v>1287.83080763454</v>
      </c>
      <c r="D95" s="1"/>
      <c r="E95" s="5">
        <v>12.6739856566182</v>
      </c>
      <c r="F95" s="9">
        <v>1111.76049804687</v>
      </c>
      <c r="G95" s="28">
        <v>1131.37190009297</v>
      </c>
      <c r="I95" s="5">
        <v>41.886040901139999</v>
      </c>
      <c r="J95" s="5">
        <v>2179.55444335937</v>
      </c>
      <c r="K95" s="28">
        <v>2137.5434105393401</v>
      </c>
      <c r="M95" s="5">
        <v>14.135324410349799</v>
      </c>
      <c r="N95" s="9">
        <f>-62.3451957702636</f>
        <v>-62.345195770263601</v>
      </c>
      <c r="O95" s="28">
        <f>-60.8460846616449</f>
        <v>-60.846084661644902</v>
      </c>
    </row>
    <row r="96" spans="1:15" x14ac:dyDescent="0.25">
      <c r="A96" s="5">
        <v>13.485531265860899</v>
      </c>
      <c r="B96" s="5">
        <v>1287.6435546875</v>
      </c>
      <c r="C96" s="27">
        <v>1287.6435546875</v>
      </c>
      <c r="D96" s="1"/>
      <c r="E96" s="5">
        <v>12.811695008528</v>
      </c>
      <c r="F96" s="9">
        <v>1102.85400390625</v>
      </c>
      <c r="G96" s="28">
        <v>1102.85400390625</v>
      </c>
      <c r="I96" s="5">
        <v>42.340956639174301</v>
      </c>
      <c r="J96" s="5">
        <v>2090.62158203125</v>
      </c>
      <c r="K96" s="28">
        <v>2090.62158203125</v>
      </c>
      <c r="M96" s="5">
        <v>14.288923506417101</v>
      </c>
      <c r="N96" s="9">
        <f>-63</f>
        <v>-63</v>
      </c>
      <c r="O96" s="28">
        <f>-63</f>
        <v>-63</v>
      </c>
    </row>
    <row r="97" spans="1:15" x14ac:dyDescent="0.25">
      <c r="A97" s="5">
        <v>13.6305369374451</v>
      </c>
      <c r="B97" s="5">
        <v>1287.48852539062</v>
      </c>
      <c r="C97" s="27">
        <v>1287.44324659061</v>
      </c>
      <c r="D97" s="1"/>
      <c r="E97" s="5">
        <v>12.9494212070749</v>
      </c>
      <c r="F97" s="9">
        <v>1096.21325683593</v>
      </c>
      <c r="G97" s="28">
        <v>1083.1378842921499</v>
      </c>
      <c r="I97" s="5">
        <v>42.796052409077603</v>
      </c>
      <c r="J97" s="5">
        <v>1980.64501953125</v>
      </c>
      <c r="K97" s="28">
        <v>1981.2331139944299</v>
      </c>
      <c r="M97" s="5">
        <v>14.442536039538</v>
      </c>
      <c r="N97" s="9">
        <f>-64.3332290649414</f>
        <v>-64.333229064941406</v>
      </c>
      <c r="O97" s="28">
        <f>-64.7325029122283</f>
        <v>-64.732502912228298</v>
      </c>
    </row>
    <row r="98" spans="1:15" x14ac:dyDescent="0.25">
      <c r="A98" s="5">
        <v>13.7755427688503</v>
      </c>
      <c r="B98" s="5">
        <v>1288.03759765625</v>
      </c>
      <c r="C98" s="27">
        <v>1287.2854854966899</v>
      </c>
      <c r="D98" s="1"/>
      <c r="E98" s="5">
        <v>13.087170669562701</v>
      </c>
      <c r="F98" s="9">
        <v>1094.38989257812</v>
      </c>
      <c r="G98" s="28">
        <v>1068.84587942086</v>
      </c>
      <c r="I98" s="5">
        <v>43.251510880596499</v>
      </c>
      <c r="J98" s="5">
        <v>1839.69128417968</v>
      </c>
      <c r="K98" s="28">
        <v>1837.4044916509699</v>
      </c>
      <c r="M98" s="5">
        <v>14.596163131546399</v>
      </c>
      <c r="N98" s="9">
        <f>-66.4156875610351</f>
        <v>-66.415687561035099</v>
      </c>
      <c r="O98" s="28">
        <f>-66.0624194067491</f>
        <v>-66.0624194067491</v>
      </c>
    </row>
    <row r="99" spans="1:15" x14ac:dyDescent="0.25">
      <c r="A99" s="5">
        <v>13.920548295717801</v>
      </c>
      <c r="B99" s="5">
        <v>1287.21923828125</v>
      </c>
      <c r="C99" s="27">
        <v>1287.21923828125</v>
      </c>
      <c r="D99" s="1"/>
      <c r="E99" s="5">
        <v>13.2248239101853</v>
      </c>
      <c r="F99" s="9">
        <v>1054.93225097656</v>
      </c>
      <c r="G99" s="28">
        <v>1054.93225097656</v>
      </c>
      <c r="I99" s="5">
        <v>43.707442782558601</v>
      </c>
      <c r="J99" s="5">
        <v>1695.05798339843</v>
      </c>
      <c r="K99" s="28">
        <v>1695.05798339843</v>
      </c>
      <c r="M99" s="5">
        <v>14.7497627607362</v>
      </c>
      <c r="N99" s="9">
        <f>-67.0579605102539</f>
        <v>-67.057960510253906</v>
      </c>
      <c r="O99" s="28">
        <f>-67.0579605102539</f>
        <v>-67.057960510253906</v>
      </c>
    </row>
    <row r="100" spans="1:15" x14ac:dyDescent="0.25">
      <c r="A100" s="5">
        <v>14.0655541099178</v>
      </c>
      <c r="B100" s="5">
        <v>1287.74694824218</v>
      </c>
      <c r="C100" s="27">
        <v>1287.2775056283299</v>
      </c>
      <c r="D100" s="1"/>
      <c r="E100" s="5">
        <v>13.362588464324</v>
      </c>
      <c r="F100" s="9">
        <v>1019.93444824218</v>
      </c>
      <c r="G100" s="28">
        <v>1037.42168479673</v>
      </c>
      <c r="I100" s="5">
        <v>44.163751634301299</v>
      </c>
      <c r="J100" s="5">
        <v>1559.3671875</v>
      </c>
      <c r="K100" s="28">
        <v>1582.2429568483601</v>
      </c>
      <c r="M100" s="8">
        <v>14.9033791736348</v>
      </c>
      <c r="N100" s="10">
        <f>-68.5680618286132</f>
        <v>-68.568061828613196</v>
      </c>
      <c r="O100" s="28">
        <f>-67.7913151610126</f>
        <v>-67.791315161012605</v>
      </c>
    </row>
    <row r="101" spans="1:15" x14ac:dyDescent="0.25">
      <c r="A101" s="5">
        <v>14.2105597778807</v>
      </c>
      <c r="B101" s="5">
        <v>1287.57312011718</v>
      </c>
      <c r="C101" s="27">
        <v>1287.42942634727</v>
      </c>
      <c r="D101" s="1"/>
      <c r="E101" s="5">
        <v>13.500404667158501</v>
      </c>
      <c r="F101" s="9">
        <v>995.55285644531205</v>
      </c>
      <c r="G101" s="28">
        <v>1016.77582277997</v>
      </c>
      <c r="I101" s="8">
        <v>44.620578707881897</v>
      </c>
      <c r="J101" s="8">
        <v>1413.34997558593</v>
      </c>
      <c r="K101" s="28">
        <v>1494.5238957624999</v>
      </c>
      <c r="M101" s="5">
        <v>15.056972118017599</v>
      </c>
      <c r="N101" s="9">
        <f>-68.8245620727539</f>
        <v>-68.824562072753906</v>
      </c>
      <c r="O101" s="28">
        <f>-68.3475038518035</f>
        <v>-68.347503851803495</v>
      </c>
    </row>
    <row r="102" spans="1:15" x14ac:dyDescent="0.25">
      <c r="A102" s="5">
        <v>14.355565495091</v>
      </c>
      <c r="B102" s="5">
        <v>1287.62817382812</v>
      </c>
      <c r="C102" s="27">
        <v>1287.62817382812</v>
      </c>
      <c r="D102" s="1"/>
      <c r="E102" s="5">
        <v>13.638165635209599</v>
      </c>
      <c r="F102" s="9">
        <v>994.57452392578102</v>
      </c>
      <c r="G102" s="28">
        <v>994.57452392578102</v>
      </c>
      <c r="I102" s="5">
        <v>45.075744280241203</v>
      </c>
      <c r="J102" s="5">
        <v>1419.66906738281</v>
      </c>
      <c r="K102" s="28">
        <v>1419.66906738281</v>
      </c>
      <c r="M102" s="5">
        <v>15.210560574985699</v>
      </c>
      <c r="N102" s="9">
        <f>-68.8151626586914</f>
        <v>-68.815162658691406</v>
      </c>
      <c r="O102" s="28">
        <f>-68.8151626586914</f>
        <v>-68.815162658691406</v>
      </c>
    </row>
    <row r="105" spans="1:15" x14ac:dyDescent="0.25">
      <c r="A105" s="36" t="s">
        <v>10</v>
      </c>
      <c r="B105" s="36"/>
      <c r="C105" s="36"/>
      <c r="D105" s="36"/>
    </row>
    <row r="106" spans="1:15" x14ac:dyDescent="0.25">
      <c r="B106" s="12" t="s">
        <v>5</v>
      </c>
      <c r="C106" s="12" t="s">
        <v>6</v>
      </c>
      <c r="D106" s="12" t="s">
        <v>8</v>
      </c>
      <c r="E106" s="12" t="s">
        <v>9</v>
      </c>
    </row>
    <row r="107" spans="1:15" x14ac:dyDescent="0.25">
      <c r="A107" s="11" t="s">
        <v>0</v>
      </c>
      <c r="B107" s="23">
        <v>5.3499688339584001E-14</v>
      </c>
      <c r="C107" s="23">
        <v>3.6781035733463999E-14</v>
      </c>
      <c r="D107" s="23">
        <v>5.3499688339584001E-14</v>
      </c>
      <c r="E107" s="23">
        <v>1.2800218401560601E-15</v>
      </c>
    </row>
    <row r="108" spans="1:15" x14ac:dyDescent="0.25">
      <c r="A108" s="11" t="s">
        <v>12</v>
      </c>
      <c r="B108" s="22">
        <v>6.6874610424479994E-14</v>
      </c>
      <c r="C108" s="22">
        <v>8.0249532509376001E-14</v>
      </c>
      <c r="D108" s="22">
        <v>6.0187149382032004E-14</v>
      </c>
      <c r="E108" s="22">
        <v>3.8400655204681804E-15</v>
      </c>
    </row>
    <row r="109" spans="1:15" x14ac:dyDescent="0.25">
      <c r="A109" s="11" t="s">
        <v>7</v>
      </c>
      <c r="B109" s="22">
        <v>6.0187149382032004E-14</v>
      </c>
      <c r="C109" s="22">
        <v>5.3499688339584001E-14</v>
      </c>
      <c r="D109" s="26">
        <v>5.3499688339584001E-14</v>
      </c>
      <c r="E109" s="22">
        <v>3.0563786795563099E-15</v>
      </c>
    </row>
    <row r="110" spans="1:15" x14ac:dyDescent="0.25">
      <c r="A110" s="20"/>
      <c r="B110" s="21"/>
      <c r="C110" s="21"/>
      <c r="D110" s="21"/>
    </row>
    <row r="112" spans="1:15" x14ac:dyDescent="0.25">
      <c r="A112" s="36" t="s">
        <v>11</v>
      </c>
      <c r="B112" s="36"/>
      <c r="C112" s="36"/>
      <c r="D112" s="36"/>
    </row>
    <row r="113" spans="1:12" x14ac:dyDescent="0.25">
      <c r="B113" s="12" t="s">
        <v>5</v>
      </c>
      <c r="C113" s="12" t="s">
        <v>6</v>
      </c>
      <c r="D113" s="12" t="s">
        <v>8</v>
      </c>
      <c r="E113" s="12" t="s">
        <v>9</v>
      </c>
    </row>
    <row r="114" spans="1:12" x14ac:dyDescent="0.25">
      <c r="A114" s="11" t="s">
        <v>0</v>
      </c>
      <c r="B114" s="13">
        <v>0.380381169592579</v>
      </c>
      <c r="C114" s="17">
        <v>15.5671863791039</v>
      </c>
      <c r="D114" s="17">
        <v>65.386113273320404</v>
      </c>
      <c r="E114" s="24">
        <v>0.68786171532588503</v>
      </c>
    </row>
    <row r="115" spans="1:12" x14ac:dyDescent="0.25">
      <c r="A115" s="11" t="s">
        <v>12</v>
      </c>
      <c r="B115" s="24">
        <v>0.38038116778814501</v>
      </c>
      <c r="C115" s="17">
        <v>15.5671864049538</v>
      </c>
      <c r="D115" s="17">
        <v>65.386113435784594</v>
      </c>
      <c r="E115" s="13">
        <v>0.68786172366503595</v>
      </c>
    </row>
    <row r="116" spans="1:12" x14ac:dyDescent="0.25">
      <c r="A116" s="11" t="s">
        <v>7</v>
      </c>
      <c r="B116" s="13">
        <v>0.38038116959201401</v>
      </c>
      <c r="C116" s="25">
        <v>15.5671863790615</v>
      </c>
      <c r="D116" s="25">
        <v>65.386113273012</v>
      </c>
      <c r="E116" s="13">
        <v>0.687861715326195</v>
      </c>
    </row>
    <row r="117" spans="1:12" x14ac:dyDescent="0.25">
      <c r="A117" s="20"/>
      <c r="B117" s="21"/>
      <c r="C117" s="21"/>
      <c r="D117" s="21"/>
    </row>
    <row r="118" spans="1:12" x14ac:dyDescent="0.25">
      <c r="B118" s="43"/>
    </row>
    <row r="119" spans="1:12" x14ac:dyDescent="0.25">
      <c r="A119" s="11" t="s">
        <v>17</v>
      </c>
      <c r="B119" s="32" t="s">
        <v>18</v>
      </c>
      <c r="C119" s="33" t="s">
        <v>12</v>
      </c>
      <c r="D119" s="33" t="s">
        <v>7</v>
      </c>
    </row>
    <row r="120" spans="1:12" x14ac:dyDescent="0.25">
      <c r="A120" s="29">
        <v>50</v>
      </c>
      <c r="B120" s="27">
        <v>159200</v>
      </c>
      <c r="C120" s="27">
        <v>339100</v>
      </c>
      <c r="D120" s="27">
        <v>214500</v>
      </c>
      <c r="I120" s="40"/>
      <c r="J120" s="44"/>
      <c r="K120" s="45"/>
      <c r="L120" s="45"/>
    </row>
    <row r="121" spans="1:12" x14ac:dyDescent="0.25">
      <c r="A121" s="30">
        <v>100</v>
      </c>
      <c r="B121" s="27">
        <v>453000</v>
      </c>
      <c r="C121" s="16">
        <v>634000</v>
      </c>
      <c r="D121" s="27">
        <v>593900</v>
      </c>
      <c r="I121" s="46"/>
      <c r="J121" s="4"/>
      <c r="K121" s="4"/>
      <c r="L121" s="4"/>
    </row>
    <row r="122" spans="1:12" x14ac:dyDescent="0.25">
      <c r="A122" s="30">
        <v>150</v>
      </c>
      <c r="B122" s="16">
        <v>1008900</v>
      </c>
      <c r="C122" s="31">
        <v>1094900</v>
      </c>
      <c r="D122" s="27">
        <v>983300</v>
      </c>
      <c r="I122" s="47"/>
      <c r="J122" s="4"/>
      <c r="K122" s="43"/>
      <c r="L122" s="4"/>
    </row>
    <row r="123" spans="1:12" x14ac:dyDescent="0.25">
      <c r="A123" s="30">
        <v>200</v>
      </c>
      <c r="B123" s="27">
        <v>1996300</v>
      </c>
      <c r="C123" s="27">
        <v>1667300</v>
      </c>
      <c r="D123" s="27">
        <v>1448800</v>
      </c>
      <c r="I123" s="47"/>
      <c r="J123" s="43"/>
      <c r="K123" s="48"/>
      <c r="L123" s="4"/>
    </row>
    <row r="124" spans="1:12" x14ac:dyDescent="0.25">
      <c r="A124" s="30">
        <v>250</v>
      </c>
      <c r="B124" s="27">
        <v>3883700</v>
      </c>
      <c r="C124" s="27">
        <v>2399200</v>
      </c>
      <c r="D124" s="27">
        <v>2127300</v>
      </c>
      <c r="I124" s="47"/>
      <c r="J124" s="4"/>
      <c r="K124" s="4"/>
      <c r="L124" s="4"/>
    </row>
    <row r="125" spans="1:12" x14ac:dyDescent="0.25">
      <c r="A125" s="30">
        <v>300</v>
      </c>
      <c r="B125" s="27">
        <v>6657500</v>
      </c>
      <c r="C125" s="27">
        <v>3341000</v>
      </c>
      <c r="D125" s="27">
        <v>2610800</v>
      </c>
      <c r="I125" s="47"/>
      <c r="J125" s="4"/>
      <c r="K125" s="4"/>
      <c r="L125" s="4"/>
    </row>
    <row r="126" spans="1:12" x14ac:dyDescent="0.25">
      <c r="A126" s="30">
        <v>350</v>
      </c>
      <c r="B126" s="27">
        <v>10532000</v>
      </c>
      <c r="C126" s="27">
        <v>3641500</v>
      </c>
      <c r="D126" s="27">
        <v>3314200</v>
      </c>
      <c r="I126" s="47"/>
      <c r="J126" s="4"/>
      <c r="K126" s="4"/>
      <c r="L126" s="4"/>
    </row>
    <row r="127" spans="1:12" x14ac:dyDescent="0.25">
      <c r="A127" s="30">
        <v>400</v>
      </c>
      <c r="B127" s="27">
        <v>15270600</v>
      </c>
      <c r="C127" s="27">
        <v>5165200</v>
      </c>
      <c r="D127" s="27">
        <v>4524800</v>
      </c>
      <c r="I127" s="47"/>
      <c r="J127" s="4"/>
      <c r="K127" s="4"/>
      <c r="L127" s="4"/>
    </row>
    <row r="128" spans="1:12" x14ac:dyDescent="0.25">
      <c r="A128" s="30">
        <v>450</v>
      </c>
      <c r="B128" s="27">
        <v>21740000</v>
      </c>
      <c r="C128" s="27">
        <v>6332500</v>
      </c>
      <c r="D128" s="27">
        <v>6153900</v>
      </c>
      <c r="I128" s="47"/>
      <c r="J128" s="4"/>
      <c r="K128" s="4"/>
      <c r="L128" s="4"/>
    </row>
    <row r="129" spans="1:12" x14ac:dyDescent="0.25">
      <c r="A129" s="30">
        <v>500</v>
      </c>
      <c r="B129" s="27">
        <v>30757400</v>
      </c>
      <c r="C129" s="27">
        <v>6813200</v>
      </c>
      <c r="D129" s="27">
        <v>6392900</v>
      </c>
      <c r="I129" s="47"/>
      <c r="J129" s="4"/>
      <c r="K129" s="4"/>
      <c r="L129" s="4"/>
    </row>
    <row r="130" spans="1:12" x14ac:dyDescent="0.25">
      <c r="I130" s="47"/>
      <c r="J130" s="4"/>
      <c r="K130" s="4"/>
      <c r="L130" s="4"/>
    </row>
    <row r="134" spans="1:12" x14ac:dyDescent="0.25">
      <c r="A134" s="11" t="s">
        <v>19</v>
      </c>
      <c r="B134" s="41" t="s">
        <v>12</v>
      </c>
      <c r="C134" s="41" t="s">
        <v>7</v>
      </c>
    </row>
    <row r="135" spans="1:12" x14ac:dyDescent="0.25">
      <c r="A135" s="42">
        <v>1</v>
      </c>
      <c r="B135" s="28">
        <v>1642300</v>
      </c>
      <c r="C135" s="28">
        <v>1604700</v>
      </c>
    </row>
    <row r="136" spans="1:12" x14ac:dyDescent="0.25">
      <c r="A136" s="42">
        <v>2</v>
      </c>
      <c r="B136" s="28">
        <v>1918500</v>
      </c>
      <c r="C136" s="28">
        <v>2162200</v>
      </c>
    </row>
    <row r="137" spans="1:12" x14ac:dyDescent="0.25">
      <c r="A137" s="42">
        <v>3</v>
      </c>
      <c r="B137" s="28">
        <v>2450800</v>
      </c>
      <c r="C137" s="28">
        <v>2146900</v>
      </c>
    </row>
    <row r="138" spans="1:12" x14ac:dyDescent="0.25">
      <c r="A138" s="42">
        <v>4</v>
      </c>
      <c r="B138" s="28">
        <v>2766400</v>
      </c>
      <c r="C138" s="28">
        <v>2588300</v>
      </c>
    </row>
    <row r="139" spans="1:12" x14ac:dyDescent="0.25">
      <c r="A139" s="42">
        <v>5</v>
      </c>
      <c r="B139" s="28">
        <v>3071900</v>
      </c>
      <c r="C139" s="28">
        <v>2758300</v>
      </c>
    </row>
    <row r="140" spans="1:12" x14ac:dyDescent="0.25">
      <c r="A140" s="42">
        <v>6</v>
      </c>
      <c r="B140" s="28">
        <v>3445000</v>
      </c>
      <c r="C140" s="28">
        <v>2844200</v>
      </c>
    </row>
    <row r="141" spans="1:12" x14ac:dyDescent="0.25">
      <c r="A141" s="42">
        <v>7</v>
      </c>
      <c r="B141" s="28">
        <v>3389300</v>
      </c>
      <c r="C141" s="28">
        <v>3093200</v>
      </c>
    </row>
    <row r="142" spans="1:12" x14ac:dyDescent="0.25">
      <c r="A142" s="42">
        <v>8</v>
      </c>
      <c r="B142" s="28">
        <v>3644100</v>
      </c>
      <c r="C142" s="28">
        <v>3327000</v>
      </c>
    </row>
    <row r="143" spans="1:12" x14ac:dyDescent="0.25">
      <c r="A143" s="42">
        <v>9</v>
      </c>
      <c r="B143" s="28">
        <v>4018900</v>
      </c>
      <c r="C143" s="28">
        <v>3579800</v>
      </c>
    </row>
    <row r="144" spans="1:12" x14ac:dyDescent="0.25">
      <c r="A144" s="42">
        <v>10</v>
      </c>
      <c r="B144" s="28">
        <v>4122200</v>
      </c>
      <c r="C144" s="28">
        <v>4032200</v>
      </c>
    </row>
    <row r="145" spans="1:3" x14ac:dyDescent="0.25">
      <c r="A145" s="42">
        <v>11</v>
      </c>
      <c r="B145" s="28">
        <v>4441800</v>
      </c>
      <c r="C145" s="28">
        <v>4404500</v>
      </c>
    </row>
    <row r="146" spans="1:3" x14ac:dyDescent="0.25">
      <c r="A146" s="42">
        <v>12</v>
      </c>
      <c r="B146" s="28">
        <v>4818800</v>
      </c>
      <c r="C146" s="28">
        <v>4404600</v>
      </c>
    </row>
    <row r="147" spans="1:3" x14ac:dyDescent="0.25">
      <c r="A147" s="42">
        <v>13</v>
      </c>
      <c r="B147" s="28">
        <v>4945400</v>
      </c>
      <c r="C147" s="28">
        <v>5214200</v>
      </c>
    </row>
    <row r="148" spans="1:3" x14ac:dyDescent="0.25">
      <c r="A148" s="42">
        <v>14</v>
      </c>
      <c r="B148" s="28">
        <v>5149000</v>
      </c>
      <c r="C148" s="28">
        <v>4925900</v>
      </c>
    </row>
    <row r="149" spans="1:3" x14ac:dyDescent="0.25">
      <c r="A149" s="42">
        <v>15</v>
      </c>
      <c r="B149" s="28">
        <v>5436700</v>
      </c>
      <c r="C149" s="28">
        <v>5259900</v>
      </c>
    </row>
    <row r="150" spans="1:3" x14ac:dyDescent="0.25">
      <c r="A150" s="42">
        <v>16</v>
      </c>
      <c r="B150" s="28">
        <v>5688200</v>
      </c>
      <c r="C150" s="28">
        <v>5300200</v>
      </c>
    </row>
    <row r="151" spans="1:3" x14ac:dyDescent="0.25">
      <c r="A151" s="42">
        <v>17</v>
      </c>
      <c r="B151" s="28">
        <v>5915100</v>
      </c>
      <c r="C151" s="28">
        <v>5537000</v>
      </c>
    </row>
    <row r="152" spans="1:3" x14ac:dyDescent="0.25">
      <c r="A152" s="42">
        <v>18</v>
      </c>
      <c r="B152" s="28">
        <v>6268400</v>
      </c>
      <c r="C152" s="28">
        <v>5800100</v>
      </c>
    </row>
    <row r="153" spans="1:3" x14ac:dyDescent="0.25">
      <c r="A153" s="42">
        <v>19</v>
      </c>
      <c r="B153" s="28">
        <v>6444500</v>
      </c>
      <c r="C153" s="28">
        <v>6133500</v>
      </c>
    </row>
    <row r="154" spans="1:3" x14ac:dyDescent="0.25">
      <c r="A154" s="42">
        <v>20</v>
      </c>
      <c r="B154" s="28">
        <v>6850600</v>
      </c>
      <c r="C154" s="28">
        <v>6278400</v>
      </c>
    </row>
    <row r="155" spans="1:3" x14ac:dyDescent="0.25">
      <c r="A155" s="42">
        <v>21</v>
      </c>
      <c r="B155" s="28">
        <v>7132000</v>
      </c>
      <c r="C155" s="28">
        <v>6567200</v>
      </c>
    </row>
    <row r="156" spans="1:3" x14ac:dyDescent="0.25">
      <c r="A156" s="42">
        <v>22</v>
      </c>
      <c r="B156" s="28">
        <v>7410500</v>
      </c>
      <c r="C156" s="28">
        <v>7243000</v>
      </c>
    </row>
    <row r="157" spans="1:3" x14ac:dyDescent="0.25">
      <c r="A157" s="42">
        <v>23</v>
      </c>
      <c r="B157" s="28">
        <v>8228300</v>
      </c>
      <c r="C157" s="28">
        <v>7409900</v>
      </c>
    </row>
    <row r="158" spans="1:3" x14ac:dyDescent="0.25">
      <c r="A158" s="42">
        <v>24</v>
      </c>
      <c r="B158" s="28">
        <v>8022400</v>
      </c>
      <c r="C158" s="28">
        <v>7695700</v>
      </c>
    </row>
    <row r="159" spans="1:3" x14ac:dyDescent="0.25">
      <c r="A159" s="42">
        <v>25</v>
      </c>
      <c r="B159" s="28">
        <v>8799400</v>
      </c>
      <c r="C159" s="28">
        <v>7558800</v>
      </c>
    </row>
    <row r="160" spans="1:3" x14ac:dyDescent="0.25">
      <c r="A160" s="42">
        <v>26</v>
      </c>
      <c r="B160" s="28">
        <v>8659000</v>
      </c>
      <c r="C160" s="28">
        <v>8081700</v>
      </c>
    </row>
    <row r="161" spans="1:4" x14ac:dyDescent="0.25">
      <c r="A161" s="42">
        <v>27</v>
      </c>
      <c r="B161" s="28">
        <v>9956000</v>
      </c>
      <c r="C161" s="28">
        <v>8346700</v>
      </c>
    </row>
    <row r="162" spans="1:4" x14ac:dyDescent="0.25">
      <c r="A162" s="42">
        <v>28</v>
      </c>
      <c r="B162" s="28">
        <v>9799100</v>
      </c>
      <c r="C162" s="28">
        <v>8373700</v>
      </c>
    </row>
    <row r="163" spans="1:4" x14ac:dyDescent="0.25">
      <c r="A163" s="42">
        <v>29</v>
      </c>
      <c r="B163" s="28">
        <v>9545800</v>
      </c>
      <c r="C163" s="28">
        <v>8645500</v>
      </c>
    </row>
    <row r="164" spans="1:4" x14ac:dyDescent="0.25">
      <c r="A164" s="42">
        <v>30</v>
      </c>
      <c r="B164" s="28">
        <v>9513300</v>
      </c>
      <c r="C164" s="28">
        <v>8770800</v>
      </c>
    </row>
    <row r="165" spans="1:4" x14ac:dyDescent="0.25">
      <c r="A165" s="35"/>
      <c r="B165" s="35"/>
      <c r="C165" s="34"/>
      <c r="D165" s="34"/>
    </row>
    <row r="166" spans="1:4" x14ac:dyDescent="0.25">
      <c r="A166" s="35"/>
      <c r="B166" s="35"/>
      <c r="C166" s="34"/>
      <c r="D166" s="34"/>
    </row>
    <row r="167" spans="1:4" x14ac:dyDescent="0.25">
      <c r="A167" s="35"/>
      <c r="B167" s="35"/>
      <c r="C167" s="34"/>
      <c r="D167" s="34"/>
    </row>
    <row r="168" spans="1:4" x14ac:dyDescent="0.25">
      <c r="A168" s="35"/>
      <c r="B168" s="35"/>
      <c r="C168" s="34"/>
      <c r="D168" s="34"/>
    </row>
    <row r="169" spans="1:4" x14ac:dyDescent="0.25">
      <c r="A169" s="35"/>
      <c r="B169" s="35"/>
      <c r="C169" s="34"/>
      <c r="D169" s="34"/>
    </row>
  </sheetData>
  <mergeCells count="6">
    <mergeCell ref="A112:D112"/>
    <mergeCell ref="I1:K1"/>
    <mergeCell ref="M1:O1"/>
    <mergeCell ref="A1:C1"/>
    <mergeCell ref="E1:G1"/>
    <mergeCell ref="A105:D10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3F2E-2AF7-4F68-A673-D56D49083DAC}">
  <dimension ref="A1:F10"/>
  <sheetViews>
    <sheetView topLeftCell="A10" workbookViewId="0">
      <selection activeCell="E15" sqref="E15"/>
    </sheetView>
  </sheetViews>
  <sheetFormatPr defaultRowHeight="15" x14ac:dyDescent="0.25"/>
  <cols>
    <col min="2" max="2" width="13.7109375" customWidth="1"/>
    <col min="3" max="6" width="23.7109375" customWidth="1"/>
  </cols>
  <sheetData>
    <row r="1" spans="1:6" x14ac:dyDescent="0.25">
      <c r="C1" s="11" t="s">
        <v>13</v>
      </c>
      <c r="D1" s="11" t="s">
        <v>14</v>
      </c>
      <c r="E1" s="11" t="s">
        <v>15</v>
      </c>
      <c r="F1" s="11" t="s">
        <v>16</v>
      </c>
    </row>
    <row r="2" spans="1:6" x14ac:dyDescent="0.25">
      <c r="A2" s="39">
        <v>0</v>
      </c>
      <c r="B2" s="7" t="s">
        <v>0</v>
      </c>
      <c r="C2" s="14">
        <v>1965.82202148437</v>
      </c>
      <c r="D2" s="15">
        <v>160.203000736663</v>
      </c>
      <c r="E2" s="16">
        <v>0</v>
      </c>
      <c r="F2" s="17">
        <v>50.9288061143438</v>
      </c>
    </row>
    <row r="3" spans="1:6" x14ac:dyDescent="0.25">
      <c r="A3" s="39"/>
      <c r="B3" s="7" t="s">
        <v>12</v>
      </c>
      <c r="C3" s="14">
        <v>1965.82202148437</v>
      </c>
      <c r="D3" s="15">
        <v>160.203001385069</v>
      </c>
      <c r="E3" s="16">
        <v>0</v>
      </c>
      <c r="F3" s="17">
        <v>50.928805790665699</v>
      </c>
    </row>
    <row r="4" spans="1:6" ht="15.75" thickBot="1" x14ac:dyDescent="0.3">
      <c r="A4" s="39"/>
      <c r="B4" s="19" t="s">
        <v>1</v>
      </c>
      <c r="C4" s="14">
        <v>1965.82202148437</v>
      </c>
      <c r="D4" s="15">
        <v>160.203000724785</v>
      </c>
      <c r="E4" s="16">
        <v>0</v>
      </c>
      <c r="F4" s="17">
        <v>50.928806120273101</v>
      </c>
    </row>
    <row r="5" spans="1:6" x14ac:dyDescent="0.25">
      <c r="A5" s="39">
        <v>1</v>
      </c>
      <c r="B5" s="18" t="s">
        <v>0</v>
      </c>
      <c r="C5" s="14">
        <v>2336.9658203125</v>
      </c>
      <c r="D5" s="15">
        <v>466.27133483394999</v>
      </c>
      <c r="E5" s="15">
        <v>216.24773879729401</v>
      </c>
      <c r="F5" s="17">
        <f>-193.745032294111</f>
        <v>-193.74503229411101</v>
      </c>
    </row>
    <row r="6" spans="1:6" x14ac:dyDescent="0.25">
      <c r="A6" s="39"/>
      <c r="B6" s="7" t="s">
        <v>12</v>
      </c>
      <c r="C6" s="14">
        <v>2336.9658203125</v>
      </c>
      <c r="D6" s="15">
        <v>466.27133411104597</v>
      </c>
      <c r="E6" s="15">
        <v>216.24773742293101</v>
      </c>
      <c r="F6" s="17">
        <f>-193.74503101771</f>
        <v>-193.74503101771001</v>
      </c>
    </row>
    <row r="7" spans="1:6" ht="15.75" thickBot="1" x14ac:dyDescent="0.3">
      <c r="A7" s="39"/>
      <c r="B7" s="19" t="s">
        <v>1</v>
      </c>
      <c r="C7" s="14">
        <v>2336.9658203125</v>
      </c>
      <c r="D7" s="15">
        <v>466.27133482358698</v>
      </c>
      <c r="E7" s="15">
        <v>216.24773882247101</v>
      </c>
      <c r="F7" s="17">
        <f>-193.745032306474</f>
        <v>-193.745032306474</v>
      </c>
    </row>
    <row r="8" spans="1:6" x14ac:dyDescent="0.25">
      <c r="A8" s="39">
        <v>2</v>
      </c>
      <c r="B8" s="18" t="s">
        <v>0</v>
      </c>
      <c r="C8" s="14">
        <v>2875.18505859375</v>
      </c>
      <c r="D8" s="15">
        <f>-145.919681369926</f>
        <v>-145.919681369926</v>
      </c>
      <c r="E8" s="15">
        <f>-634.499794443385</f>
        <v>-634.49979444338499</v>
      </c>
      <c r="F8" s="17">
        <v>296.58714749107401</v>
      </c>
    </row>
    <row r="9" spans="1:6" x14ac:dyDescent="0.25">
      <c r="A9" s="39"/>
      <c r="B9" s="7" t="s">
        <v>12</v>
      </c>
      <c r="C9" s="14">
        <v>2875.18505859375</v>
      </c>
      <c r="D9" s="15">
        <f>-145.919684683162</f>
        <v>-145.91968468316199</v>
      </c>
      <c r="E9" s="15">
        <f>-634.499790212984</f>
        <v>-634.49979021298395</v>
      </c>
      <c r="F9" s="17">
        <v>296.587146240923</v>
      </c>
    </row>
    <row r="10" spans="1:6" x14ac:dyDescent="0.25">
      <c r="A10" s="39"/>
      <c r="B10" s="7" t="s">
        <v>1</v>
      </c>
      <c r="C10" s="14">
        <v>2875.18505859375</v>
      </c>
      <c r="D10" s="15">
        <f>-145.919681357235</f>
        <v>-145.91968135723499</v>
      </c>
      <c r="E10" s="15">
        <f>-634.499794472497</f>
        <v>-634.499794472497</v>
      </c>
      <c r="F10" s="17">
        <v>296.58714750634903</v>
      </c>
    </row>
  </sheetData>
  <mergeCells count="3">
    <mergeCell ref="A2:A4"/>
    <mergeCell ref="A5:A7"/>
    <mergeCell ref="A8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2020-01-21T21:37:52Z</dcterms:modified>
</cp:coreProperties>
</file>