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14tm\Code\leeds-photonics\other\Glass Making\"/>
    </mc:Choice>
  </mc:AlternateContent>
  <bookViews>
    <workbookView xWindow="0" yWindow="0" windowWidth="28800" windowHeight="13065"/>
  </bookViews>
  <sheets>
    <sheet name="TZN 2 dopants batch gla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/>
  <c r="E10" i="1"/>
  <c r="E6" i="1"/>
  <c r="C8" i="1"/>
  <c r="E8" i="1" s="1"/>
  <c r="E12" i="1" l="1"/>
  <c r="F11" i="1" s="1"/>
  <c r="F8" i="1" l="1"/>
  <c r="F9" i="1"/>
  <c r="F6" i="1"/>
  <c r="F7" i="1"/>
  <c r="F12" i="1" l="1"/>
</calcChain>
</file>

<file path=xl/sharedStrings.xml><?xml version="1.0" encoding="utf-8"?>
<sst xmlns="http://schemas.openxmlformats.org/spreadsheetml/2006/main" count="18" uniqueCount="18">
  <si>
    <t>TeO2</t>
  </si>
  <si>
    <t>ZnO</t>
  </si>
  <si>
    <t>Na2O</t>
  </si>
  <si>
    <t>Na2CO3</t>
  </si>
  <si>
    <t>Er2O3</t>
  </si>
  <si>
    <t>Dopant 1</t>
  </si>
  <si>
    <t>Dopant 2</t>
  </si>
  <si>
    <t>Name</t>
  </si>
  <si>
    <t>Molar Percent</t>
  </si>
  <si>
    <t>Yb2O3</t>
  </si>
  <si>
    <t>Formulae Weight</t>
  </si>
  <si>
    <t>Batch weight (g)</t>
  </si>
  <si>
    <t>Molecular Weight</t>
  </si>
  <si>
    <t>Mass required (g)</t>
  </si>
  <si>
    <t>Key</t>
  </si>
  <si>
    <t>Output</t>
  </si>
  <si>
    <t>Input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</si>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</sst>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1" fillId="0" borderId="1" xfId="0" applyFont="1" applyBorder="1"/>
    <xf numFmtId="0" fontId="0" fillId="3" borderId="2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3" borderId="5" xfId="0" applyFill="1" applyBorder="1"/>
    <xf numFmtId="0" fontId="1" fillId="0" borderId="0" xfId="0" applyFont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  <xf numFmtId="0" fontId="0" fillId="3" borderId="9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8" fontId="0" fillId="2" borderId="8" xfId="0" applyNumberFormat="1" applyFill="1" applyBorder="1"/>
    <xf numFmtId="168" fontId="0" fillId="2" borderId="10" xfId="0" applyNumberFormat="1" applyFill="1" applyBorder="1"/>
    <xf numFmtId="168" fontId="0" fillId="0" borderId="10" xfId="0" applyNumberFormat="1" applyFill="1" applyBorder="1"/>
    <xf numFmtId="168" fontId="0" fillId="2" borderId="13" xfId="0" applyNumberFormat="1" applyFill="1" applyBorder="1"/>
    <xf numFmtId="168" fontId="0" fillId="2" borderId="4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M18" sqref="M18"/>
    </sheetView>
  </sheetViews>
  <sheetFormatPr defaultRowHeight="12.75" x14ac:dyDescent="0.2"/>
  <cols>
    <col min="1" max="1" width="9" bestFit="1" customWidth="1"/>
    <col min="2" max="2" width="8" bestFit="1" customWidth="1"/>
    <col min="3" max="3" width="15.85546875" bestFit="1" customWidth="1"/>
    <col min="4" max="4" width="16.85546875" bestFit="1" customWidth="1"/>
    <col min="5" max="5" width="17.28515625" bestFit="1" customWidth="1"/>
    <col min="6" max="6" width="16.7109375" bestFit="1" customWidth="1"/>
  </cols>
  <sheetData>
    <row r="1" spans="1:6" ht="13.5" thickBot="1" x14ac:dyDescent="0.25">
      <c r="A1" s="4" t="s">
        <v>14</v>
      </c>
      <c r="C1" s="8" t="s">
        <v>11</v>
      </c>
      <c r="D1" s="9">
        <v>15</v>
      </c>
    </row>
    <row r="2" spans="1:6" x14ac:dyDescent="0.2">
      <c r="A2" s="5" t="s">
        <v>16</v>
      </c>
    </row>
    <row r="3" spans="1:6" ht="13.5" thickBot="1" x14ac:dyDescent="0.25">
      <c r="A3" s="6" t="s">
        <v>15</v>
      </c>
    </row>
    <row r="4" spans="1:6" x14ac:dyDescent="0.2">
      <c r="A4" s="24"/>
    </row>
    <row r="5" spans="1:6" x14ac:dyDescent="0.2">
      <c r="A5" s="3"/>
      <c r="B5" s="10" t="s">
        <v>7</v>
      </c>
      <c r="C5" s="10" t="s">
        <v>8</v>
      </c>
      <c r="D5" s="10" t="s">
        <v>10</v>
      </c>
      <c r="E5" s="10" t="s">
        <v>12</v>
      </c>
      <c r="F5" s="10" t="s">
        <v>13</v>
      </c>
    </row>
    <row r="6" spans="1:6" x14ac:dyDescent="0.2">
      <c r="A6" s="3" t="s">
        <v>5</v>
      </c>
      <c r="B6" s="12" t="s">
        <v>4</v>
      </c>
      <c r="C6" s="13">
        <v>0.75</v>
      </c>
      <c r="D6" s="13">
        <v>382.56</v>
      </c>
      <c r="E6" s="14">
        <f>D6*(C6/100)</f>
        <v>2.8691999999999998</v>
      </c>
      <c r="F6" s="19">
        <f>$D$1*(E6/$E$12)</f>
        <v>0.29952563624317263</v>
      </c>
    </row>
    <row r="7" spans="1:6" x14ac:dyDescent="0.2">
      <c r="A7" s="3" t="s">
        <v>6</v>
      </c>
      <c r="B7" s="15" t="s">
        <v>9</v>
      </c>
      <c r="C7" s="2">
        <v>0</v>
      </c>
      <c r="D7" s="2">
        <v>394.08</v>
      </c>
      <c r="E7" s="1">
        <f t="shared" ref="E7:E10" si="0">D7*(C7/100)</f>
        <v>0</v>
      </c>
      <c r="F7" s="20">
        <f>$D$1*(E7/$E$12)</f>
        <v>0</v>
      </c>
    </row>
    <row r="8" spans="1:6" x14ac:dyDescent="0.2">
      <c r="B8" s="16" t="s">
        <v>0</v>
      </c>
      <c r="C8" s="1">
        <f>80-C6-C7</f>
        <v>79.25</v>
      </c>
      <c r="D8" s="1">
        <v>159.6</v>
      </c>
      <c r="E8" s="1">
        <f t="shared" si="0"/>
        <v>126.48299999999999</v>
      </c>
      <c r="F8" s="20">
        <f>$D$1*(E8/$E$12)</f>
        <v>13.203994510297369</v>
      </c>
    </row>
    <row r="9" spans="1:6" x14ac:dyDescent="0.2">
      <c r="B9" s="16" t="s">
        <v>1</v>
      </c>
      <c r="C9" s="1">
        <v>10</v>
      </c>
      <c r="D9" s="1">
        <v>81.37</v>
      </c>
      <c r="E9" s="1">
        <f t="shared" si="0"/>
        <v>8.1370000000000005</v>
      </c>
      <c r="F9" s="20">
        <f>$D$1*(E9/$E$12)</f>
        <v>0.84944935944189881</v>
      </c>
    </row>
    <row r="10" spans="1:6" x14ac:dyDescent="0.2">
      <c r="B10" s="16" t="s">
        <v>2</v>
      </c>
      <c r="C10" s="1">
        <v>10</v>
      </c>
      <c r="D10" s="1">
        <v>61.98</v>
      </c>
      <c r="E10" s="1">
        <f t="shared" si="0"/>
        <v>6.1980000000000004</v>
      </c>
      <c r="F10" s="21"/>
    </row>
    <row r="11" spans="1:6" x14ac:dyDescent="0.2">
      <c r="B11" s="17" t="s">
        <v>3</v>
      </c>
      <c r="C11" s="18"/>
      <c r="D11" s="18"/>
      <c r="E11" s="18"/>
      <c r="F11" s="22">
        <f>$D$1*(E10/$E$12)*1.71</f>
        <v>1.1064221447700284</v>
      </c>
    </row>
    <row r="12" spans="1:6" ht="13.5" thickBot="1" x14ac:dyDescent="0.25">
      <c r="D12" s="7" t="s">
        <v>17</v>
      </c>
      <c r="E12" s="11">
        <f>SUM(E6:E10)</f>
        <v>143.68719999999999</v>
      </c>
      <c r="F12" s="23">
        <f>SUM(F6:F11)</f>
        <v>15.459391650752469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TZN 2 dopants batch glass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Mann [mn14tm]</dc:creator>
  <cp:lastModifiedBy>Thomas Mann [mn14tm]</cp:lastModifiedBy>
  <dcterms:created xsi:type="dcterms:W3CDTF">2017-04-11T11:05:55Z</dcterms:created>
  <dcterms:modified xsi:type="dcterms:W3CDTF">2017-04-11T11:33:14Z</dcterms:modified>
</cp:coreProperties>
</file>