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py\wamp\www\ume-system\01-Requirement\finance requirement\"/>
    </mc:Choice>
  </mc:AlternateContent>
  <bookViews>
    <workbookView xWindow="270" yWindow="10635" windowWidth="15060" windowHeight="1170" tabRatio="913" firstSheet="1" activeTab="5"/>
  </bookViews>
  <sheets>
    <sheet name="Summary 2013,2014" sheetId="83" r:id="rId1"/>
    <sheet name="Summary PHD&amp;MBA" sheetId="80" r:id="rId2"/>
    <sheet name="Y1,P12" sheetId="87" r:id="rId3"/>
    <sheet name="Y2,p11" sheetId="38" r:id="rId4"/>
    <sheet name="Y3,P10 Room B (English)" sheetId="55" r:id="rId5"/>
    <sheet name="Y3,P10 Room A" sheetId="39" r:id="rId6"/>
    <sheet name="Y3,P10 Room F" sheetId="41" r:id="rId7"/>
    <sheet name="Y3 P10  ( Everning) " sheetId="37" r:id="rId8"/>
    <sheet name="Y3,P10 Room E " sheetId="42" r:id="rId9"/>
    <sheet name="Y3,P10(S-S)" sheetId="25" r:id="rId10"/>
    <sheet name="Y4,P9 (S-S)" sheetId="17" r:id="rId11"/>
    <sheet name="MBA,P2" sheetId="21" r:id="rId12"/>
    <sheet name="MBA,P3" sheetId="47" r:id="rId13"/>
    <sheet name="MBA,P4" sheetId="46" r:id="rId14"/>
    <sheet name="MBA,P5" sheetId="77" r:id="rId15"/>
    <sheet name="PHD,Y1,P1" sheetId="78" r:id="rId16"/>
    <sheet name="TOTAL REVENUCE BY CLASS" sheetId="84" r:id="rId17"/>
    <sheet name="MBA Payment contract" sheetId="96" r:id="rId18"/>
  </sheets>
  <definedNames>
    <definedName name="_xlnm._FilterDatabase" localSheetId="17" hidden="1">'MBA Payment contract'!#REF!</definedName>
    <definedName name="_xlnm._FilterDatabase" localSheetId="12" hidden="1">'MBA,P3'!$N$9:$R$25</definedName>
    <definedName name="_xlnm._FilterDatabase" localSheetId="13" hidden="1">'MBA,P4'!$P$8:$S$58</definedName>
    <definedName name="_xlnm._FilterDatabase" localSheetId="2" hidden="1">'Y1,P12'!$L$10:$Q$283</definedName>
    <definedName name="_xlnm._FilterDatabase" localSheetId="3" hidden="1">'Y2,p11'!$A$10:$Q$346</definedName>
    <definedName name="_xlnm._FilterDatabase" localSheetId="7" hidden="1">'Y3 P10  ( Everning) '!$Q$10:$W$36</definedName>
    <definedName name="_xlnm._FilterDatabase" localSheetId="5" hidden="1">'Y3,P10 Room A'!$S$10:$X$52</definedName>
    <definedName name="_xlnm._FilterDatabase" localSheetId="4" hidden="1">'Y3,P10 Room B (English)'!$Q$10:$Z$27</definedName>
    <definedName name="_xlnm._FilterDatabase" localSheetId="8" hidden="1">'Y3,P10 Room E '!$Q$10:$V$49</definedName>
    <definedName name="_xlnm._FilterDatabase" localSheetId="6" hidden="1">'Y3,P10 Room F'!$Q$10:$Y$19</definedName>
    <definedName name="_xlnm._FilterDatabase" localSheetId="9" hidden="1">'Y3,P10(S-S)'!$O$9:$W$107</definedName>
    <definedName name="_xlnm._FilterDatabase" localSheetId="10" hidden="1">'Y4,P9 (S-S)'!$T$10:$AA$107</definedName>
  </definedNames>
  <calcPr calcId="152511"/>
</workbook>
</file>

<file path=xl/calcChain.xml><?xml version="1.0" encoding="utf-8"?>
<calcChain xmlns="http://schemas.openxmlformats.org/spreadsheetml/2006/main">
  <c r="T345" i="38" l="1"/>
  <c r="AE282" i="87"/>
  <c r="AD282" i="87"/>
  <c r="AC282" i="87"/>
  <c r="AB282" i="87"/>
  <c r="Y282" i="87"/>
  <c r="X282" i="87"/>
  <c r="W282" i="87"/>
  <c r="V282" i="87"/>
  <c r="P282" i="87"/>
  <c r="Q282" i="87"/>
  <c r="R282" i="87"/>
  <c r="S282" i="87"/>
  <c r="AG166" i="87"/>
  <c r="AG167" i="87"/>
  <c r="AG168" i="87"/>
  <c r="AG169" i="87"/>
  <c r="AG170" i="87"/>
  <c r="AG171" i="87"/>
  <c r="AG172" i="87"/>
  <c r="AG173" i="87"/>
  <c r="AG174" i="87"/>
  <c r="AG176" i="87"/>
  <c r="AG177" i="87"/>
  <c r="AG179" i="87"/>
  <c r="AG180" i="87"/>
  <c r="AG181" i="87"/>
  <c r="AG182" i="87"/>
  <c r="AG183" i="87"/>
  <c r="AG184" i="87"/>
  <c r="AG185" i="87"/>
  <c r="AG186" i="87"/>
  <c r="AG187" i="87"/>
  <c r="AG188" i="87"/>
  <c r="AG189" i="87"/>
  <c r="AG190" i="87"/>
  <c r="AG191" i="87"/>
  <c r="AG274" i="87"/>
  <c r="AG278" i="87"/>
  <c r="AG279" i="87"/>
  <c r="AA166" i="87"/>
  <c r="AA167" i="87"/>
  <c r="AA168" i="87"/>
  <c r="AA169" i="87"/>
  <c r="AA170" i="87"/>
  <c r="AA171" i="87"/>
  <c r="AA172" i="87"/>
  <c r="AA173" i="87"/>
  <c r="AA174" i="87"/>
  <c r="AA176" i="87"/>
  <c r="AA177" i="87"/>
  <c r="AA179" i="87"/>
  <c r="AA180" i="87"/>
  <c r="AA181" i="87"/>
  <c r="AA182" i="87"/>
  <c r="AA183" i="87"/>
  <c r="AA184" i="87"/>
  <c r="AA185" i="87"/>
  <c r="AA186" i="87"/>
  <c r="AA187" i="87"/>
  <c r="AA188" i="87"/>
  <c r="AA189" i="87"/>
  <c r="AA190" i="87"/>
  <c r="AA191" i="87"/>
  <c r="AA274" i="87"/>
  <c r="AA278" i="87"/>
  <c r="AA279" i="87"/>
  <c r="U181" i="87"/>
  <c r="U182" i="87"/>
  <c r="U183" i="87"/>
  <c r="U184" i="87"/>
  <c r="U185" i="87"/>
  <c r="U186" i="87"/>
  <c r="U187" i="87"/>
  <c r="U188" i="87"/>
  <c r="U189" i="87"/>
  <c r="U190" i="87"/>
  <c r="U191" i="87"/>
  <c r="U274" i="87"/>
  <c r="U278" i="87"/>
  <c r="U279" i="87"/>
  <c r="B16" i="96" l="1"/>
  <c r="N57" i="46" l="1"/>
  <c r="B57" i="46"/>
  <c r="B31" i="77" l="1"/>
  <c r="T107" i="25"/>
  <c r="R22" i="78"/>
  <c r="P22" i="78"/>
  <c r="O22" i="78"/>
  <c r="N22" i="78"/>
  <c r="K22" i="78"/>
  <c r="J22" i="78"/>
  <c r="I22" i="78"/>
  <c r="P31" i="77"/>
  <c r="O31" i="77"/>
  <c r="N31" i="77"/>
  <c r="K31" i="77"/>
  <c r="I31" i="77"/>
  <c r="J31" i="77"/>
  <c r="Q57" i="46"/>
  <c r="P57" i="46"/>
  <c r="O57" i="46"/>
  <c r="J57" i="46"/>
  <c r="K57" i="46"/>
  <c r="P24" i="47"/>
  <c r="O24" i="47"/>
  <c r="N24" i="47"/>
  <c r="B24" i="47"/>
  <c r="K24" i="47"/>
  <c r="I24" i="47"/>
  <c r="J24" i="47"/>
  <c r="Z107" i="17"/>
  <c r="Y107" i="17"/>
  <c r="X107" i="17"/>
  <c r="W107" i="17"/>
  <c r="T107" i="17"/>
  <c r="S107" i="17"/>
  <c r="R107" i="17"/>
  <c r="AA107" i="25"/>
  <c r="W107" i="25"/>
  <c r="V107" i="25"/>
  <c r="U107" i="25"/>
  <c r="Z49" i="42"/>
  <c r="U49" i="42"/>
  <c r="V49" i="42"/>
  <c r="W49" i="42"/>
  <c r="T49" i="42"/>
  <c r="Q49" i="42"/>
  <c r="P49" i="42"/>
  <c r="N49" i="42"/>
  <c r="O49" i="42"/>
  <c r="W36" i="37"/>
  <c r="V36" i="37"/>
  <c r="U36" i="37"/>
  <c r="T36" i="37"/>
  <c r="AD19" i="41"/>
  <c r="AC19" i="41"/>
  <c r="AB19" i="41"/>
  <c r="Y19" i="41"/>
  <c r="X19" i="41"/>
  <c r="W19" i="41"/>
  <c r="V19" i="41"/>
  <c r="S19" i="41"/>
  <c r="R19" i="41"/>
  <c r="Q19" i="41"/>
  <c r="P19" i="41"/>
  <c r="AA52" i="39"/>
  <c r="X52" i="39"/>
  <c r="W52" i="39"/>
  <c r="U52" i="39"/>
  <c r="V52" i="39"/>
  <c r="R52" i="39"/>
  <c r="Q52" i="39"/>
  <c r="AB27" i="55"/>
  <c r="Y27" i="55"/>
  <c r="X27" i="55"/>
  <c r="W27" i="55"/>
  <c r="V27" i="55"/>
  <c r="S27" i="55"/>
  <c r="R27" i="55"/>
  <c r="Q27" i="55"/>
  <c r="P27" i="55"/>
  <c r="Q345" i="38"/>
  <c r="P345" i="38"/>
  <c r="O345" i="38"/>
  <c r="N345" i="38"/>
  <c r="K345" i="38"/>
  <c r="J345" i="38"/>
  <c r="I345" i="38"/>
  <c r="M282" i="87"/>
  <c r="L282" i="87"/>
  <c r="K282" i="87"/>
  <c r="O33" i="21" l="1"/>
  <c r="N33" i="21"/>
  <c r="J33" i="21"/>
  <c r="I57" i="46"/>
  <c r="I7" i="80"/>
  <c r="I8" i="80"/>
  <c r="R49" i="46" l="1"/>
  <c r="S49" i="46" s="1"/>
  <c r="R50" i="46"/>
  <c r="S50" i="46" s="1"/>
  <c r="R51" i="46"/>
  <c r="S51" i="46" s="1"/>
  <c r="R52" i="46"/>
  <c r="S52" i="46" s="1"/>
  <c r="R53" i="46"/>
  <c r="S53" i="46" s="1"/>
  <c r="R54" i="46"/>
  <c r="S54" i="46" s="1"/>
  <c r="R55" i="46"/>
  <c r="S55" i="46" s="1"/>
  <c r="R56" i="46"/>
  <c r="S56" i="46" s="1"/>
  <c r="R48" i="46"/>
  <c r="L51" i="46"/>
  <c r="M51" i="46" s="1"/>
  <c r="L52" i="46"/>
  <c r="M52" i="46" s="1"/>
  <c r="L53" i="46"/>
  <c r="M53" i="46" s="1"/>
  <c r="L54" i="46"/>
  <c r="M54" i="46" s="1"/>
  <c r="L55" i="46"/>
  <c r="M55" i="46" s="1"/>
  <c r="L56" i="46"/>
  <c r="M56" i="46" s="1"/>
  <c r="L50" i="46"/>
  <c r="R26" i="46" l="1"/>
  <c r="L26" i="46"/>
  <c r="M26" i="46" s="1"/>
  <c r="L49" i="46" l="1"/>
  <c r="M49" i="46" s="1"/>
  <c r="M50" i="46"/>
  <c r="L48" i="46"/>
  <c r="M48" i="46" s="1"/>
  <c r="Y345" i="38" l="1"/>
  <c r="Z345" i="38"/>
  <c r="X345" i="38"/>
  <c r="R343" i="38"/>
  <c r="S343" i="38" s="1"/>
  <c r="R342" i="38"/>
  <c r="S342" i="38" s="1"/>
  <c r="R341" i="38"/>
  <c r="S341" i="38" s="1"/>
  <c r="R340" i="38"/>
  <c r="S340" i="38" s="1"/>
  <c r="R339" i="38"/>
  <c r="S339" i="38" s="1"/>
  <c r="R338" i="38"/>
  <c r="S338" i="38" s="1"/>
  <c r="R337" i="38"/>
  <c r="S337" i="38" s="1"/>
  <c r="R336" i="38"/>
  <c r="S336" i="38" s="1"/>
  <c r="R335" i="38"/>
  <c r="S335" i="38" s="1"/>
  <c r="R334" i="38"/>
  <c r="S334" i="38" s="1"/>
  <c r="R333" i="38"/>
  <c r="S333" i="38" s="1"/>
  <c r="R332" i="38"/>
  <c r="S332" i="38" s="1"/>
  <c r="R331" i="38"/>
  <c r="S331" i="38" s="1"/>
  <c r="R330" i="38"/>
  <c r="S330" i="38" s="1"/>
  <c r="X96" i="25"/>
  <c r="Y96" i="25" s="1"/>
  <c r="X97" i="25"/>
  <c r="Y97" i="25" s="1"/>
  <c r="X98" i="25"/>
  <c r="Y98" i="25" s="1"/>
  <c r="X99" i="25"/>
  <c r="Y99" i="25" s="1"/>
  <c r="X100" i="25"/>
  <c r="Y100" i="25" s="1"/>
  <c r="X101" i="25"/>
  <c r="Y101" i="25" s="1"/>
  <c r="X102" i="25"/>
  <c r="Y102" i="25" s="1"/>
  <c r="X103" i="25"/>
  <c r="Y103" i="25" s="1"/>
  <c r="X104" i="25"/>
  <c r="Y104" i="25" s="1"/>
  <c r="X105" i="25"/>
  <c r="Y105" i="25" s="1"/>
  <c r="X106" i="25"/>
  <c r="Y106" i="25" s="1"/>
  <c r="X95" i="25"/>
  <c r="Y95" i="25" s="1"/>
  <c r="AD106" i="25"/>
  <c r="AE106" i="25" s="1"/>
  <c r="AC107" i="25"/>
  <c r="AD95" i="25"/>
  <c r="AE95" i="25" s="1"/>
  <c r="AD96" i="25"/>
  <c r="AE96" i="25" s="1"/>
  <c r="AD97" i="25"/>
  <c r="AE97" i="25" s="1"/>
  <c r="AD98" i="25"/>
  <c r="AE98" i="25" s="1"/>
  <c r="AD99" i="25"/>
  <c r="AE99" i="25" s="1"/>
  <c r="AD100" i="25"/>
  <c r="AE100" i="25" s="1"/>
  <c r="AD101" i="25"/>
  <c r="AE101" i="25" s="1"/>
  <c r="AD102" i="25"/>
  <c r="AE102" i="25" s="1"/>
  <c r="AD103" i="25"/>
  <c r="AE103" i="25" s="1"/>
  <c r="AD104" i="25"/>
  <c r="AE104" i="25" s="1"/>
  <c r="AD105" i="25"/>
  <c r="AE105" i="25" s="1"/>
  <c r="AA105" i="17"/>
  <c r="AB105" i="17" s="1"/>
  <c r="C9" i="83" l="1"/>
  <c r="I9" i="83" l="1"/>
  <c r="E9" i="83"/>
  <c r="G9" i="83"/>
  <c r="F9" i="83"/>
  <c r="AA344" i="38" l="1"/>
  <c r="W344" i="38"/>
  <c r="R344" i="38"/>
  <c r="S344" i="38" s="1"/>
  <c r="L344" i="38"/>
  <c r="M344" i="38" s="1"/>
  <c r="AA329" i="38"/>
  <c r="W329" i="38"/>
  <c r="R329" i="38"/>
  <c r="S329" i="38" s="1"/>
  <c r="L329" i="38"/>
  <c r="M329" i="38" s="1"/>
  <c r="AA328" i="38"/>
  <c r="W328" i="38"/>
  <c r="R328" i="38"/>
  <c r="S328" i="38" s="1"/>
  <c r="L328" i="38"/>
  <c r="M328" i="38" s="1"/>
  <c r="AA327" i="38"/>
  <c r="W327" i="38"/>
  <c r="R327" i="38"/>
  <c r="S327" i="38" s="1"/>
  <c r="L327" i="38"/>
  <c r="M327" i="38" s="1"/>
  <c r="AA326" i="38"/>
  <c r="W326" i="38"/>
  <c r="R326" i="38"/>
  <c r="S326" i="38" s="1"/>
  <c r="L326" i="38"/>
  <c r="M326" i="38" s="1"/>
  <c r="AA325" i="38"/>
  <c r="W325" i="38"/>
  <c r="R325" i="38"/>
  <c r="S325" i="38" s="1"/>
  <c r="L325" i="38"/>
  <c r="M325" i="38" s="1"/>
  <c r="AA324" i="38"/>
  <c r="W324" i="38"/>
  <c r="R324" i="38"/>
  <c r="S324" i="38" s="1"/>
  <c r="L324" i="38"/>
  <c r="M324" i="38" s="1"/>
  <c r="AA323" i="38"/>
  <c r="W323" i="38"/>
  <c r="R323" i="38"/>
  <c r="S323" i="38" s="1"/>
  <c r="L323" i="38"/>
  <c r="M323" i="38" s="1"/>
  <c r="AA322" i="38"/>
  <c r="W322" i="38"/>
  <c r="R322" i="38"/>
  <c r="S322" i="38" s="1"/>
  <c r="L322" i="38"/>
  <c r="M322" i="38" s="1"/>
  <c r="AA321" i="38"/>
  <c r="W321" i="38"/>
  <c r="R321" i="38"/>
  <c r="S321" i="38" s="1"/>
  <c r="L321" i="38"/>
  <c r="M321" i="38" s="1"/>
  <c r="AA320" i="38"/>
  <c r="W320" i="38"/>
  <c r="R320" i="38"/>
  <c r="S320" i="38" s="1"/>
  <c r="L320" i="38"/>
  <c r="M320" i="38" s="1"/>
  <c r="AA319" i="38"/>
  <c r="W319" i="38"/>
  <c r="R319" i="38"/>
  <c r="S319" i="38" s="1"/>
  <c r="L319" i="38"/>
  <c r="M319" i="38" s="1"/>
  <c r="AA318" i="38"/>
  <c r="W318" i="38"/>
  <c r="R318" i="38"/>
  <c r="S318" i="38" s="1"/>
  <c r="L318" i="38"/>
  <c r="M318" i="38" s="1"/>
  <c r="AA317" i="38"/>
  <c r="W317" i="38"/>
  <c r="R317" i="38"/>
  <c r="S317" i="38" s="1"/>
  <c r="L317" i="38"/>
  <c r="M317" i="38" s="1"/>
  <c r="AA316" i="38"/>
  <c r="W316" i="38"/>
  <c r="R316" i="38"/>
  <c r="S316" i="38" s="1"/>
  <c r="L316" i="38"/>
  <c r="M316" i="38" s="1"/>
  <c r="AA315" i="38"/>
  <c r="W315" i="38"/>
  <c r="R315" i="38"/>
  <c r="S315" i="38" s="1"/>
  <c r="L315" i="38"/>
  <c r="M315" i="38" s="1"/>
  <c r="AA314" i="38"/>
  <c r="W314" i="38"/>
  <c r="R314" i="38"/>
  <c r="S314" i="38" s="1"/>
  <c r="L314" i="38"/>
  <c r="M314" i="38" s="1"/>
  <c r="AA313" i="38"/>
  <c r="W313" i="38"/>
  <c r="R313" i="38"/>
  <c r="S313" i="38" s="1"/>
  <c r="L313" i="38"/>
  <c r="M313" i="38" s="1"/>
  <c r="AA312" i="38"/>
  <c r="W312" i="38"/>
  <c r="R312" i="38"/>
  <c r="S312" i="38" s="1"/>
  <c r="L312" i="38"/>
  <c r="M312" i="38" s="1"/>
  <c r="AA311" i="38"/>
  <c r="W311" i="38"/>
  <c r="R311" i="38"/>
  <c r="S311" i="38" s="1"/>
  <c r="L311" i="38"/>
  <c r="M311" i="38" s="1"/>
  <c r="AA310" i="38"/>
  <c r="W310" i="38"/>
  <c r="R310" i="38"/>
  <c r="S310" i="38" s="1"/>
  <c r="L310" i="38"/>
  <c r="M310" i="38" s="1"/>
  <c r="AA309" i="38"/>
  <c r="W309" i="38"/>
  <c r="R309" i="38"/>
  <c r="S309" i="38" s="1"/>
  <c r="L309" i="38"/>
  <c r="M309" i="38" s="1"/>
  <c r="AA308" i="38"/>
  <c r="W308" i="38"/>
  <c r="R308" i="38"/>
  <c r="S308" i="38" s="1"/>
  <c r="L308" i="38"/>
  <c r="M308" i="38" s="1"/>
  <c r="AA307" i="38"/>
  <c r="W307" i="38"/>
  <c r="R307" i="38"/>
  <c r="S307" i="38" s="1"/>
  <c r="L307" i="38"/>
  <c r="M307" i="38" s="1"/>
  <c r="AA306" i="38"/>
  <c r="W306" i="38"/>
  <c r="R306" i="38"/>
  <c r="S306" i="38" s="1"/>
  <c r="L306" i="38"/>
  <c r="M306" i="38" s="1"/>
  <c r="AA305" i="38"/>
  <c r="W305" i="38"/>
  <c r="R305" i="38"/>
  <c r="S305" i="38" s="1"/>
  <c r="L305" i="38"/>
  <c r="M305" i="38" s="1"/>
  <c r="AA304" i="38"/>
  <c r="W304" i="38"/>
  <c r="R304" i="38"/>
  <c r="S304" i="38" s="1"/>
  <c r="L304" i="38"/>
  <c r="M304" i="38" s="1"/>
  <c r="AA303" i="38"/>
  <c r="W303" i="38"/>
  <c r="R303" i="38"/>
  <c r="S303" i="38" s="1"/>
  <c r="L303" i="38"/>
  <c r="M303" i="38" s="1"/>
  <c r="AA302" i="38"/>
  <c r="W302" i="38"/>
  <c r="R302" i="38"/>
  <c r="S302" i="38" s="1"/>
  <c r="L302" i="38"/>
  <c r="M302" i="38" s="1"/>
  <c r="AA301" i="38"/>
  <c r="W301" i="38"/>
  <c r="R301" i="38"/>
  <c r="S301" i="38" s="1"/>
  <c r="L301" i="38"/>
  <c r="M301" i="38" s="1"/>
  <c r="AA300" i="38"/>
  <c r="W300" i="38"/>
  <c r="R300" i="38"/>
  <c r="S300" i="38" s="1"/>
  <c r="L300" i="38"/>
  <c r="M300" i="38" s="1"/>
  <c r="AA299" i="38"/>
  <c r="W299" i="38"/>
  <c r="R299" i="38"/>
  <c r="S299" i="38" s="1"/>
  <c r="L299" i="38"/>
  <c r="M299" i="38" s="1"/>
  <c r="AA298" i="38"/>
  <c r="W298" i="38"/>
  <c r="R298" i="38"/>
  <c r="S298" i="38" s="1"/>
  <c r="L298" i="38"/>
  <c r="M298" i="38" s="1"/>
  <c r="AA297" i="38"/>
  <c r="W297" i="38"/>
  <c r="R297" i="38"/>
  <c r="S297" i="38" s="1"/>
  <c r="L297" i="38"/>
  <c r="M297" i="38" s="1"/>
  <c r="AA296" i="38"/>
  <c r="W296" i="38"/>
  <c r="R296" i="38"/>
  <c r="S296" i="38" s="1"/>
  <c r="L296" i="38"/>
  <c r="M296" i="38" s="1"/>
  <c r="AA295" i="38"/>
  <c r="W295" i="38"/>
  <c r="R295" i="38"/>
  <c r="S295" i="38" s="1"/>
  <c r="L295" i="38"/>
  <c r="M295" i="38" s="1"/>
  <c r="AA294" i="38"/>
  <c r="W294" i="38"/>
  <c r="R294" i="38"/>
  <c r="S294" i="38" s="1"/>
  <c r="L294" i="38"/>
  <c r="M294" i="38" s="1"/>
  <c r="AA293" i="38"/>
  <c r="W293" i="38"/>
  <c r="R293" i="38"/>
  <c r="S293" i="38" s="1"/>
  <c r="L293" i="38"/>
  <c r="M293" i="38" s="1"/>
  <c r="AA292" i="38"/>
  <c r="W292" i="38"/>
  <c r="R292" i="38"/>
  <c r="S292" i="38" s="1"/>
  <c r="L292" i="38"/>
  <c r="M292" i="38" s="1"/>
  <c r="AA291" i="38"/>
  <c r="W291" i="38"/>
  <c r="R291" i="38"/>
  <c r="S291" i="38" s="1"/>
  <c r="L291" i="38"/>
  <c r="M291" i="38" s="1"/>
  <c r="AA290" i="38"/>
  <c r="W290" i="38"/>
  <c r="R290" i="38"/>
  <c r="S290" i="38" s="1"/>
  <c r="L290" i="38"/>
  <c r="M290" i="38" s="1"/>
  <c r="AA289" i="38"/>
  <c r="W289" i="38"/>
  <c r="R289" i="38"/>
  <c r="S289" i="38" s="1"/>
  <c r="L289" i="38"/>
  <c r="M289" i="38" s="1"/>
  <c r="AA288" i="38"/>
  <c r="W288" i="38"/>
  <c r="R288" i="38"/>
  <c r="S288" i="38" s="1"/>
  <c r="L288" i="38"/>
  <c r="M288" i="38" s="1"/>
  <c r="AA287" i="38"/>
  <c r="W287" i="38"/>
  <c r="R287" i="38"/>
  <c r="S287" i="38" s="1"/>
  <c r="L287" i="38"/>
  <c r="M287" i="38" s="1"/>
  <c r="AA286" i="38"/>
  <c r="W286" i="38"/>
  <c r="R286" i="38"/>
  <c r="S286" i="38" s="1"/>
  <c r="L286" i="38"/>
  <c r="M286" i="38" s="1"/>
  <c r="AA285" i="38"/>
  <c r="W285" i="38"/>
  <c r="R285" i="38"/>
  <c r="S285" i="38" s="1"/>
  <c r="L285" i="38"/>
  <c r="M285" i="38" s="1"/>
  <c r="AA284" i="38"/>
  <c r="W284" i="38"/>
  <c r="R284" i="38"/>
  <c r="S284" i="38" s="1"/>
  <c r="L284" i="38"/>
  <c r="M284" i="38" s="1"/>
  <c r="AA283" i="38"/>
  <c r="W283" i="38"/>
  <c r="R283" i="38"/>
  <c r="S283" i="38" s="1"/>
  <c r="L283" i="38"/>
  <c r="M283" i="38" s="1"/>
  <c r="AA282" i="38"/>
  <c r="W282" i="38"/>
  <c r="R282" i="38"/>
  <c r="S282" i="38" s="1"/>
  <c r="L282" i="38"/>
  <c r="M282" i="38" s="1"/>
  <c r="AA281" i="38"/>
  <c r="W281" i="38"/>
  <c r="R281" i="38"/>
  <c r="S281" i="38" s="1"/>
  <c r="L281" i="38"/>
  <c r="M281" i="38" s="1"/>
  <c r="AA280" i="38"/>
  <c r="W280" i="38"/>
  <c r="R280" i="38"/>
  <c r="S280" i="38" s="1"/>
  <c r="L280" i="38"/>
  <c r="M280" i="38" s="1"/>
  <c r="AA279" i="38"/>
  <c r="W279" i="38"/>
  <c r="S279" i="38"/>
  <c r="R279" i="38"/>
  <c r="L279" i="38"/>
  <c r="M279" i="38" s="1"/>
  <c r="AA278" i="38"/>
  <c r="W278" i="38"/>
  <c r="R278" i="38"/>
  <c r="S278" i="38" s="1"/>
  <c r="M278" i="38"/>
  <c r="L278" i="38"/>
  <c r="AA277" i="38"/>
  <c r="W277" i="38"/>
  <c r="R277" i="38"/>
  <c r="S277" i="38" s="1"/>
  <c r="L277" i="38"/>
  <c r="M277" i="38" s="1"/>
  <c r="AA276" i="38"/>
  <c r="W276" i="38"/>
  <c r="R276" i="38"/>
  <c r="S276" i="38" s="1"/>
  <c r="L276" i="38"/>
  <c r="M276" i="38" s="1"/>
  <c r="AA275" i="38"/>
  <c r="W275" i="38"/>
  <c r="R275" i="38"/>
  <c r="S275" i="38" s="1"/>
  <c r="L275" i="38"/>
  <c r="M275" i="38" s="1"/>
  <c r="AA274" i="38"/>
  <c r="W274" i="38"/>
  <c r="R274" i="38"/>
  <c r="S274" i="38" s="1"/>
  <c r="L274" i="38"/>
  <c r="M274" i="38" s="1"/>
  <c r="AA273" i="38"/>
  <c r="W273" i="38"/>
  <c r="R273" i="38"/>
  <c r="S273" i="38" s="1"/>
  <c r="L273" i="38"/>
  <c r="M273" i="38" s="1"/>
  <c r="AA272" i="38"/>
  <c r="W272" i="38"/>
  <c r="R272" i="38"/>
  <c r="S272" i="38" s="1"/>
  <c r="L272" i="38"/>
  <c r="M272" i="38" s="1"/>
  <c r="AA271" i="38"/>
  <c r="W271" i="38"/>
  <c r="R271" i="38"/>
  <c r="S271" i="38" s="1"/>
  <c r="L271" i="38"/>
  <c r="M271" i="38" s="1"/>
  <c r="AA270" i="38"/>
  <c r="W270" i="38"/>
  <c r="R270" i="38"/>
  <c r="S270" i="38" s="1"/>
  <c r="L270" i="38"/>
  <c r="M270" i="38" s="1"/>
  <c r="AA269" i="38"/>
  <c r="W269" i="38"/>
  <c r="R269" i="38"/>
  <c r="S269" i="38" s="1"/>
  <c r="L269" i="38"/>
  <c r="M269" i="38" s="1"/>
  <c r="AA268" i="38"/>
  <c r="W268" i="38"/>
  <c r="R268" i="38"/>
  <c r="S268" i="38" s="1"/>
  <c r="L268" i="38"/>
  <c r="M268" i="38" s="1"/>
  <c r="AA267" i="38"/>
  <c r="W267" i="38"/>
  <c r="R267" i="38"/>
  <c r="S267" i="38" s="1"/>
  <c r="L267" i="38"/>
  <c r="M267" i="38" s="1"/>
  <c r="AA266" i="38"/>
  <c r="W266" i="38"/>
  <c r="R266" i="38"/>
  <c r="S266" i="38" s="1"/>
  <c r="L266" i="38"/>
  <c r="M266" i="38" s="1"/>
  <c r="AA265" i="38"/>
  <c r="W265" i="38"/>
  <c r="R265" i="38"/>
  <c r="S265" i="38" s="1"/>
  <c r="L265" i="38"/>
  <c r="M265" i="38" s="1"/>
  <c r="AA264" i="38"/>
  <c r="W264" i="38"/>
  <c r="R264" i="38"/>
  <c r="S264" i="38" s="1"/>
  <c r="L264" i="38"/>
  <c r="M264" i="38" s="1"/>
  <c r="AA263" i="38"/>
  <c r="W263" i="38"/>
  <c r="R263" i="38"/>
  <c r="S263" i="38" s="1"/>
  <c r="L263" i="38"/>
  <c r="M263" i="38" s="1"/>
  <c r="AA262" i="38"/>
  <c r="W262" i="38"/>
  <c r="R262" i="38"/>
  <c r="S262" i="38" s="1"/>
  <c r="L262" i="38"/>
  <c r="M262" i="38" s="1"/>
  <c r="AA261" i="38"/>
  <c r="W261" i="38"/>
  <c r="R261" i="38"/>
  <c r="S261" i="38" s="1"/>
  <c r="L261" i="38"/>
  <c r="M261" i="38" s="1"/>
  <c r="AA260" i="38"/>
  <c r="W260" i="38"/>
  <c r="R260" i="38"/>
  <c r="S260" i="38" s="1"/>
  <c r="L260" i="38"/>
  <c r="M260" i="38" s="1"/>
  <c r="AA259" i="38"/>
  <c r="W259" i="38"/>
  <c r="R259" i="38"/>
  <c r="S259" i="38" s="1"/>
  <c r="L259" i="38"/>
  <c r="M259" i="38" s="1"/>
  <c r="AA258" i="38"/>
  <c r="W258" i="38"/>
  <c r="R258" i="38"/>
  <c r="S258" i="38" s="1"/>
  <c r="L258" i="38"/>
  <c r="M258" i="38" s="1"/>
  <c r="AA257" i="38"/>
  <c r="W257" i="38"/>
  <c r="R257" i="38"/>
  <c r="S257" i="38" s="1"/>
  <c r="L257" i="38"/>
  <c r="M257" i="38" s="1"/>
  <c r="AA256" i="38"/>
  <c r="W256" i="38"/>
  <c r="R256" i="38"/>
  <c r="S256" i="38" s="1"/>
  <c r="L256" i="38"/>
  <c r="M256" i="38" s="1"/>
  <c r="AA255" i="38"/>
  <c r="W255" i="38"/>
  <c r="R255" i="38"/>
  <c r="S255" i="38" s="1"/>
  <c r="L255" i="38"/>
  <c r="M255" i="38" s="1"/>
  <c r="AA254" i="38"/>
  <c r="W254" i="38"/>
  <c r="R254" i="38"/>
  <c r="S254" i="38" s="1"/>
  <c r="L254" i="38"/>
  <c r="M254" i="38" s="1"/>
  <c r="AA253" i="38"/>
  <c r="W253" i="38"/>
  <c r="R253" i="38"/>
  <c r="S253" i="38" s="1"/>
  <c r="L253" i="38"/>
  <c r="M253" i="38" s="1"/>
  <c r="AA252" i="38"/>
  <c r="W252" i="38"/>
  <c r="R252" i="38"/>
  <c r="S252" i="38" s="1"/>
  <c r="L252" i="38"/>
  <c r="M252" i="38" s="1"/>
  <c r="AA251" i="38"/>
  <c r="W251" i="38"/>
  <c r="R251" i="38"/>
  <c r="S251" i="38" s="1"/>
  <c r="L251" i="38"/>
  <c r="M251" i="38" s="1"/>
  <c r="AA250" i="38"/>
  <c r="W250" i="38"/>
  <c r="R250" i="38"/>
  <c r="S250" i="38" s="1"/>
  <c r="L250" i="38"/>
  <c r="M250" i="38" s="1"/>
  <c r="AA249" i="38"/>
  <c r="W249" i="38"/>
  <c r="R249" i="38"/>
  <c r="S249" i="38" s="1"/>
  <c r="L249" i="38"/>
  <c r="M249" i="38" s="1"/>
  <c r="AA248" i="38"/>
  <c r="W248" i="38"/>
  <c r="R248" i="38"/>
  <c r="S248" i="38" s="1"/>
  <c r="L248" i="38"/>
  <c r="M248" i="38" s="1"/>
  <c r="AA247" i="38"/>
  <c r="W247" i="38"/>
  <c r="R247" i="38"/>
  <c r="S247" i="38" s="1"/>
  <c r="L247" i="38"/>
  <c r="M247" i="38" s="1"/>
  <c r="AA246" i="38"/>
  <c r="W246" i="38"/>
  <c r="R246" i="38"/>
  <c r="S246" i="38" s="1"/>
  <c r="L246" i="38"/>
  <c r="M246" i="38" s="1"/>
  <c r="AA245" i="38"/>
  <c r="W245" i="38"/>
  <c r="R245" i="38"/>
  <c r="S245" i="38" s="1"/>
  <c r="L245" i="38"/>
  <c r="M245" i="38" s="1"/>
  <c r="AA244" i="38"/>
  <c r="W244" i="38"/>
  <c r="R244" i="38"/>
  <c r="S244" i="38" s="1"/>
  <c r="L244" i="38"/>
  <c r="M244" i="38" s="1"/>
  <c r="AA243" i="38"/>
  <c r="W243" i="38"/>
  <c r="R243" i="38"/>
  <c r="S243" i="38" s="1"/>
  <c r="L243" i="38"/>
  <c r="M243" i="38" s="1"/>
  <c r="AA242" i="38"/>
  <c r="W242" i="38"/>
  <c r="R242" i="38"/>
  <c r="S242" i="38" s="1"/>
  <c r="L242" i="38"/>
  <c r="M242" i="38" s="1"/>
  <c r="AA241" i="38"/>
  <c r="W241" i="38"/>
  <c r="R241" i="38"/>
  <c r="S241" i="38" s="1"/>
  <c r="L241" i="38"/>
  <c r="M241" i="38" s="1"/>
  <c r="AA240" i="38"/>
  <c r="W240" i="38"/>
  <c r="R240" i="38"/>
  <c r="S240" i="38" s="1"/>
  <c r="L240" i="38"/>
  <c r="M240" i="38" s="1"/>
  <c r="AA239" i="38"/>
  <c r="W239" i="38"/>
  <c r="R239" i="38"/>
  <c r="S239" i="38" s="1"/>
  <c r="L239" i="38"/>
  <c r="M239" i="38" s="1"/>
  <c r="AA238" i="38"/>
  <c r="W238" i="38"/>
  <c r="R238" i="38"/>
  <c r="S238" i="38" s="1"/>
  <c r="L238" i="38"/>
  <c r="M238" i="38" s="1"/>
  <c r="AA237" i="38"/>
  <c r="W237" i="38"/>
  <c r="R237" i="38"/>
  <c r="S237" i="38" s="1"/>
  <c r="L237" i="38"/>
  <c r="M237" i="38" s="1"/>
  <c r="AA236" i="38"/>
  <c r="W236" i="38"/>
  <c r="R236" i="38"/>
  <c r="S236" i="38" s="1"/>
  <c r="L236" i="38"/>
  <c r="M236" i="38" s="1"/>
  <c r="AA235" i="38"/>
  <c r="W235" i="38"/>
  <c r="R235" i="38"/>
  <c r="S235" i="38" s="1"/>
  <c r="L235" i="38"/>
  <c r="M235" i="38" s="1"/>
  <c r="AA234" i="38"/>
  <c r="W234" i="38"/>
  <c r="R234" i="38"/>
  <c r="S234" i="38" s="1"/>
  <c r="L234" i="38"/>
  <c r="M234" i="38" s="1"/>
  <c r="AA233" i="38"/>
  <c r="W233" i="38"/>
  <c r="R233" i="38"/>
  <c r="S233" i="38" s="1"/>
  <c r="L233" i="38"/>
  <c r="M233" i="38" s="1"/>
  <c r="AA232" i="38"/>
  <c r="W232" i="38"/>
  <c r="R232" i="38"/>
  <c r="S232" i="38" s="1"/>
  <c r="L232" i="38"/>
  <c r="M232" i="38" s="1"/>
  <c r="AA231" i="38"/>
  <c r="W231" i="38"/>
  <c r="R231" i="38"/>
  <c r="S231" i="38" s="1"/>
  <c r="L231" i="38"/>
  <c r="M231" i="38" s="1"/>
  <c r="AA230" i="38"/>
  <c r="W230" i="38"/>
  <c r="R230" i="38"/>
  <c r="S230" i="38" s="1"/>
  <c r="L230" i="38"/>
  <c r="M230" i="38" s="1"/>
  <c r="AA229" i="38"/>
  <c r="W229" i="38"/>
  <c r="R229" i="38"/>
  <c r="S229" i="38" s="1"/>
  <c r="L229" i="38"/>
  <c r="M229" i="38" s="1"/>
  <c r="AA228" i="38"/>
  <c r="W228" i="38"/>
  <c r="R228" i="38"/>
  <c r="S228" i="38" s="1"/>
  <c r="L228" i="38"/>
  <c r="M228" i="38" s="1"/>
  <c r="AA227" i="38"/>
  <c r="W227" i="38"/>
  <c r="R227" i="38"/>
  <c r="S227" i="38" s="1"/>
  <c r="L227" i="38"/>
  <c r="M227" i="38" s="1"/>
  <c r="AA226" i="38"/>
  <c r="W226" i="38"/>
  <c r="R226" i="38"/>
  <c r="S226" i="38" s="1"/>
  <c r="L226" i="38"/>
  <c r="M226" i="38" s="1"/>
  <c r="AA225" i="38"/>
  <c r="W225" i="38"/>
  <c r="R225" i="38"/>
  <c r="S225" i="38" s="1"/>
  <c r="L225" i="38"/>
  <c r="M225" i="38" s="1"/>
  <c r="AA224" i="38"/>
  <c r="W224" i="38"/>
  <c r="R224" i="38"/>
  <c r="S224" i="38" s="1"/>
  <c r="L224" i="38"/>
  <c r="M224" i="38" s="1"/>
  <c r="AA223" i="38"/>
  <c r="W223" i="38"/>
  <c r="R223" i="38"/>
  <c r="S223" i="38" s="1"/>
  <c r="L223" i="38"/>
  <c r="M223" i="38" s="1"/>
  <c r="AA222" i="38"/>
  <c r="W222" i="38"/>
  <c r="R222" i="38"/>
  <c r="S222" i="38" s="1"/>
  <c r="L222" i="38"/>
  <c r="M222" i="38" s="1"/>
  <c r="AA221" i="38"/>
  <c r="W221" i="38"/>
  <c r="R221" i="38"/>
  <c r="S221" i="38" s="1"/>
  <c r="L221" i="38"/>
  <c r="M221" i="38" s="1"/>
  <c r="AA220" i="38"/>
  <c r="W220" i="38"/>
  <c r="R220" i="38"/>
  <c r="S220" i="38" s="1"/>
  <c r="L220" i="38"/>
  <c r="M220" i="38" s="1"/>
  <c r="AA219" i="38"/>
  <c r="W219" i="38"/>
  <c r="R219" i="38"/>
  <c r="S219" i="38" s="1"/>
  <c r="L219" i="38"/>
  <c r="M219" i="38" s="1"/>
  <c r="AA218" i="38"/>
  <c r="W218" i="38"/>
  <c r="R218" i="38"/>
  <c r="S218" i="38" s="1"/>
  <c r="L218" i="38"/>
  <c r="M218" i="38" s="1"/>
  <c r="AA217" i="38"/>
  <c r="W217" i="38"/>
  <c r="R217" i="38"/>
  <c r="S217" i="38" s="1"/>
  <c r="L217" i="38"/>
  <c r="M217" i="38" s="1"/>
  <c r="AA216" i="38"/>
  <c r="W216" i="38"/>
  <c r="R216" i="38"/>
  <c r="S216" i="38" s="1"/>
  <c r="L216" i="38"/>
  <c r="M216" i="38" s="1"/>
  <c r="AA215" i="38"/>
  <c r="W215" i="38"/>
  <c r="R215" i="38"/>
  <c r="S215" i="38" s="1"/>
  <c r="L215" i="38"/>
  <c r="M215" i="38" s="1"/>
  <c r="AA214" i="38"/>
  <c r="W214" i="38"/>
  <c r="R214" i="38"/>
  <c r="S214" i="38" s="1"/>
  <c r="L214" i="38"/>
  <c r="M214" i="38" s="1"/>
  <c r="AA213" i="38"/>
  <c r="W213" i="38"/>
  <c r="R213" i="38"/>
  <c r="S213" i="38" s="1"/>
  <c r="L213" i="38"/>
  <c r="M213" i="38" s="1"/>
  <c r="AA212" i="38"/>
  <c r="W212" i="38"/>
  <c r="R212" i="38"/>
  <c r="S212" i="38" s="1"/>
  <c r="L212" i="38"/>
  <c r="M212" i="38" s="1"/>
  <c r="AA211" i="38"/>
  <c r="W211" i="38"/>
  <c r="R211" i="38"/>
  <c r="S211" i="38" s="1"/>
  <c r="L211" i="38"/>
  <c r="M211" i="38" s="1"/>
  <c r="AA210" i="38"/>
  <c r="W210" i="38"/>
  <c r="R210" i="38"/>
  <c r="S210" i="38" s="1"/>
  <c r="L210" i="38"/>
  <c r="M210" i="38" s="1"/>
  <c r="AA209" i="38"/>
  <c r="W209" i="38"/>
  <c r="R209" i="38"/>
  <c r="S209" i="38" s="1"/>
  <c r="L209" i="38"/>
  <c r="M209" i="38" s="1"/>
  <c r="AA208" i="38"/>
  <c r="W208" i="38"/>
  <c r="R208" i="38"/>
  <c r="S208" i="38" s="1"/>
  <c r="L208" i="38"/>
  <c r="M208" i="38" s="1"/>
  <c r="AA207" i="38"/>
  <c r="W207" i="38"/>
  <c r="R207" i="38"/>
  <c r="S207" i="38" s="1"/>
  <c r="L207" i="38"/>
  <c r="M207" i="38" s="1"/>
  <c r="AA206" i="38"/>
  <c r="W206" i="38"/>
  <c r="R206" i="38"/>
  <c r="S206" i="38" s="1"/>
  <c r="L206" i="38"/>
  <c r="M206" i="38" s="1"/>
  <c r="AA205" i="38"/>
  <c r="W205" i="38"/>
  <c r="R205" i="38"/>
  <c r="S205" i="38" s="1"/>
  <c r="L205" i="38"/>
  <c r="M205" i="38" s="1"/>
  <c r="AA204" i="38"/>
  <c r="W204" i="38"/>
  <c r="R204" i="38"/>
  <c r="S204" i="38" s="1"/>
  <c r="L204" i="38"/>
  <c r="M204" i="38" s="1"/>
  <c r="AA203" i="38"/>
  <c r="W203" i="38"/>
  <c r="R203" i="38"/>
  <c r="S203" i="38" s="1"/>
  <c r="L203" i="38"/>
  <c r="M203" i="38" s="1"/>
  <c r="AA202" i="38"/>
  <c r="W202" i="38"/>
  <c r="R202" i="38"/>
  <c r="S202" i="38" s="1"/>
  <c r="L202" i="38"/>
  <c r="M202" i="38" s="1"/>
  <c r="AA201" i="38"/>
  <c r="W201" i="38"/>
  <c r="R201" i="38"/>
  <c r="S201" i="38" s="1"/>
  <c r="L201" i="38"/>
  <c r="M201" i="38" s="1"/>
  <c r="AA200" i="38"/>
  <c r="W200" i="38"/>
  <c r="R200" i="38"/>
  <c r="S200" i="38" s="1"/>
  <c r="L200" i="38"/>
  <c r="M200" i="38" s="1"/>
  <c r="AA199" i="38"/>
  <c r="W199" i="38"/>
  <c r="R199" i="38"/>
  <c r="S199" i="38" s="1"/>
  <c r="L199" i="38"/>
  <c r="M199" i="38" s="1"/>
  <c r="AA198" i="38"/>
  <c r="W198" i="38"/>
  <c r="R198" i="38"/>
  <c r="S198" i="38" s="1"/>
  <c r="L198" i="38"/>
  <c r="M198" i="38" s="1"/>
  <c r="AA197" i="38"/>
  <c r="W197" i="38"/>
  <c r="R197" i="38"/>
  <c r="S197" i="38" s="1"/>
  <c r="L197" i="38"/>
  <c r="M197" i="38" s="1"/>
  <c r="AA196" i="38"/>
  <c r="W196" i="38"/>
  <c r="R196" i="38"/>
  <c r="S196" i="38" s="1"/>
  <c r="L196" i="38"/>
  <c r="M196" i="38" s="1"/>
  <c r="AA195" i="38"/>
  <c r="W195" i="38"/>
  <c r="R195" i="38"/>
  <c r="S195" i="38" s="1"/>
  <c r="L195" i="38"/>
  <c r="M195" i="38" s="1"/>
  <c r="AA194" i="38"/>
  <c r="W194" i="38"/>
  <c r="R194" i="38"/>
  <c r="S194" i="38" s="1"/>
  <c r="L194" i="38"/>
  <c r="M194" i="38" s="1"/>
  <c r="AF281" i="87"/>
  <c r="AG281" i="87" s="1"/>
  <c r="Z281" i="87"/>
  <c r="AA281" i="87" s="1"/>
  <c r="T281" i="87"/>
  <c r="U281" i="87" s="1"/>
  <c r="N281" i="87"/>
  <c r="O281" i="87" s="1"/>
  <c r="AF280" i="87"/>
  <c r="AG280" i="87" s="1"/>
  <c r="Z280" i="87"/>
  <c r="AA280" i="87" s="1"/>
  <c r="T280" i="87"/>
  <c r="U280" i="87" s="1"/>
  <c r="N280" i="87"/>
  <c r="O280" i="87" s="1"/>
  <c r="N279" i="87"/>
  <c r="O279" i="87" s="1"/>
  <c r="N278" i="87"/>
  <c r="O278" i="87" s="1"/>
  <c r="AF277" i="87"/>
  <c r="AG277" i="87" s="1"/>
  <c r="Z277" i="87"/>
  <c r="AA277" i="87" s="1"/>
  <c r="T277" i="87"/>
  <c r="U277" i="87" s="1"/>
  <c r="N277" i="87"/>
  <c r="O277" i="87" s="1"/>
  <c r="AF276" i="87"/>
  <c r="AG276" i="87" s="1"/>
  <c r="Z276" i="87"/>
  <c r="AA276" i="87" s="1"/>
  <c r="T276" i="87"/>
  <c r="U276" i="87" s="1"/>
  <c r="N276" i="87"/>
  <c r="O276" i="87" s="1"/>
  <c r="AF275" i="87"/>
  <c r="AG275" i="87" s="1"/>
  <c r="Z275" i="87"/>
  <c r="AA275" i="87" s="1"/>
  <c r="T275" i="87"/>
  <c r="U275" i="87" s="1"/>
  <c r="N275" i="87"/>
  <c r="O275" i="87" s="1"/>
  <c r="N274" i="87"/>
  <c r="O274" i="87" s="1"/>
  <c r="AF273" i="87"/>
  <c r="AG273" i="87" s="1"/>
  <c r="Z273" i="87"/>
  <c r="AA273" i="87" s="1"/>
  <c r="T273" i="87"/>
  <c r="U273" i="87" s="1"/>
  <c r="N273" i="87"/>
  <c r="O273" i="87" s="1"/>
  <c r="AF272" i="87"/>
  <c r="AG272" i="87" s="1"/>
  <c r="Z272" i="87"/>
  <c r="AA272" i="87" s="1"/>
  <c r="T272" i="87"/>
  <c r="U272" i="87" s="1"/>
  <c r="N272" i="87"/>
  <c r="O272" i="87" s="1"/>
  <c r="AF271" i="87"/>
  <c r="AG271" i="87" s="1"/>
  <c r="Z271" i="87"/>
  <c r="AA271" i="87" s="1"/>
  <c r="T271" i="87"/>
  <c r="U271" i="87" s="1"/>
  <c r="N271" i="87"/>
  <c r="O271" i="87" s="1"/>
  <c r="AF270" i="87"/>
  <c r="AG270" i="87" s="1"/>
  <c r="Z270" i="87"/>
  <c r="AA270" i="87" s="1"/>
  <c r="T270" i="87"/>
  <c r="U270" i="87" s="1"/>
  <c r="N270" i="87"/>
  <c r="O270" i="87" s="1"/>
  <c r="AF269" i="87"/>
  <c r="AG269" i="87" s="1"/>
  <c r="Z269" i="87"/>
  <c r="AA269" i="87" s="1"/>
  <c r="T269" i="87"/>
  <c r="U269" i="87" s="1"/>
  <c r="N269" i="87"/>
  <c r="O269" i="87" s="1"/>
  <c r="AF268" i="87"/>
  <c r="AG268" i="87" s="1"/>
  <c r="Z268" i="87"/>
  <c r="AA268" i="87" s="1"/>
  <c r="T268" i="87"/>
  <c r="U268" i="87" s="1"/>
  <c r="N268" i="87"/>
  <c r="O268" i="87" s="1"/>
  <c r="AF267" i="87"/>
  <c r="AG267" i="87" s="1"/>
  <c r="Z267" i="87"/>
  <c r="AA267" i="87" s="1"/>
  <c r="T267" i="87"/>
  <c r="U267" i="87" s="1"/>
  <c r="N267" i="87"/>
  <c r="O267" i="87" s="1"/>
  <c r="AF266" i="87"/>
  <c r="AG266" i="87" s="1"/>
  <c r="Z266" i="87"/>
  <c r="AA266" i="87" s="1"/>
  <c r="T266" i="87"/>
  <c r="U266" i="87" s="1"/>
  <c r="N266" i="87"/>
  <c r="O266" i="87" s="1"/>
  <c r="AF265" i="87"/>
  <c r="AG265" i="87" s="1"/>
  <c r="Z265" i="87"/>
  <c r="AA265" i="87" s="1"/>
  <c r="T265" i="87"/>
  <c r="U265" i="87" s="1"/>
  <c r="N265" i="87"/>
  <c r="O265" i="87" s="1"/>
  <c r="AF264" i="87"/>
  <c r="AG264" i="87" s="1"/>
  <c r="Z264" i="87"/>
  <c r="AA264" i="87" s="1"/>
  <c r="T264" i="87"/>
  <c r="U264" i="87" s="1"/>
  <c r="N264" i="87"/>
  <c r="O264" i="87" s="1"/>
  <c r="AF263" i="87"/>
  <c r="AG263" i="87" s="1"/>
  <c r="Z263" i="87"/>
  <c r="AA263" i="87" s="1"/>
  <c r="T263" i="87"/>
  <c r="U263" i="87" s="1"/>
  <c r="N263" i="87"/>
  <c r="O263" i="87" s="1"/>
  <c r="AF262" i="87"/>
  <c r="AG262" i="87" s="1"/>
  <c r="Z262" i="87"/>
  <c r="AA262" i="87" s="1"/>
  <c r="T262" i="87"/>
  <c r="U262" i="87" s="1"/>
  <c r="N262" i="87"/>
  <c r="O262" i="87" s="1"/>
  <c r="AF261" i="87"/>
  <c r="AG261" i="87" s="1"/>
  <c r="Z261" i="87"/>
  <c r="AA261" i="87" s="1"/>
  <c r="T261" i="87"/>
  <c r="U261" i="87" s="1"/>
  <c r="N261" i="87"/>
  <c r="O261" i="87" s="1"/>
  <c r="AF260" i="87"/>
  <c r="AG260" i="87" s="1"/>
  <c r="Z260" i="87"/>
  <c r="AA260" i="87" s="1"/>
  <c r="T260" i="87"/>
  <c r="U260" i="87" s="1"/>
  <c r="N260" i="87"/>
  <c r="O260" i="87" s="1"/>
  <c r="AF259" i="87"/>
  <c r="AG259" i="87" s="1"/>
  <c r="Z259" i="87"/>
  <c r="AA259" i="87" s="1"/>
  <c r="T259" i="87"/>
  <c r="U259" i="87" s="1"/>
  <c r="N259" i="87"/>
  <c r="O259" i="87" s="1"/>
  <c r="AF258" i="87"/>
  <c r="AG258" i="87" s="1"/>
  <c r="Z258" i="87"/>
  <c r="AA258" i="87" s="1"/>
  <c r="T258" i="87"/>
  <c r="U258" i="87" s="1"/>
  <c r="N258" i="87"/>
  <c r="O258" i="87" s="1"/>
  <c r="AF257" i="87"/>
  <c r="AG257" i="87" s="1"/>
  <c r="Z257" i="87"/>
  <c r="AA257" i="87" s="1"/>
  <c r="T257" i="87"/>
  <c r="U257" i="87" s="1"/>
  <c r="N257" i="87"/>
  <c r="O257" i="87" s="1"/>
  <c r="AF256" i="87"/>
  <c r="AG256" i="87" s="1"/>
  <c r="Z256" i="87"/>
  <c r="AA256" i="87" s="1"/>
  <c r="T256" i="87"/>
  <c r="U256" i="87" s="1"/>
  <c r="N256" i="87"/>
  <c r="O256" i="87" s="1"/>
  <c r="AF255" i="87"/>
  <c r="AG255" i="87" s="1"/>
  <c r="Z255" i="87"/>
  <c r="AA255" i="87" s="1"/>
  <c r="T255" i="87"/>
  <c r="U255" i="87" s="1"/>
  <c r="N255" i="87"/>
  <c r="O255" i="87" s="1"/>
  <c r="AF254" i="87"/>
  <c r="AG254" i="87" s="1"/>
  <c r="Z254" i="87"/>
  <c r="AA254" i="87" s="1"/>
  <c r="T254" i="87"/>
  <c r="U254" i="87" s="1"/>
  <c r="N254" i="87"/>
  <c r="O254" i="87" s="1"/>
  <c r="AF253" i="87"/>
  <c r="AG253" i="87" s="1"/>
  <c r="Z253" i="87"/>
  <c r="AA253" i="87" s="1"/>
  <c r="T253" i="87"/>
  <c r="U253" i="87" s="1"/>
  <c r="N253" i="87"/>
  <c r="O253" i="87" s="1"/>
  <c r="AF252" i="87"/>
  <c r="AG252" i="87" s="1"/>
  <c r="Z252" i="87"/>
  <c r="AA252" i="87" s="1"/>
  <c r="T252" i="87"/>
  <c r="U252" i="87" s="1"/>
  <c r="N252" i="87"/>
  <c r="O252" i="87" s="1"/>
  <c r="AF251" i="87"/>
  <c r="AG251" i="87" s="1"/>
  <c r="Z251" i="87"/>
  <c r="AA251" i="87" s="1"/>
  <c r="T251" i="87"/>
  <c r="U251" i="87" s="1"/>
  <c r="N251" i="87"/>
  <c r="O251" i="87" s="1"/>
  <c r="AF250" i="87"/>
  <c r="AG250" i="87" s="1"/>
  <c r="Z250" i="87"/>
  <c r="AA250" i="87" s="1"/>
  <c r="T250" i="87"/>
  <c r="U250" i="87" s="1"/>
  <c r="N250" i="87"/>
  <c r="O250" i="87" s="1"/>
  <c r="AF249" i="87"/>
  <c r="AG249" i="87" s="1"/>
  <c r="Z249" i="87"/>
  <c r="AA249" i="87" s="1"/>
  <c r="T249" i="87"/>
  <c r="U249" i="87" s="1"/>
  <c r="N249" i="87"/>
  <c r="O249" i="87" s="1"/>
  <c r="AF248" i="87"/>
  <c r="AG248" i="87" s="1"/>
  <c r="Z248" i="87"/>
  <c r="AA248" i="87" s="1"/>
  <c r="T248" i="87"/>
  <c r="U248" i="87" s="1"/>
  <c r="N248" i="87"/>
  <c r="O248" i="87" s="1"/>
  <c r="AF247" i="87"/>
  <c r="AG247" i="87" s="1"/>
  <c r="Z247" i="87"/>
  <c r="AA247" i="87" s="1"/>
  <c r="T247" i="87"/>
  <c r="U247" i="87" s="1"/>
  <c r="N247" i="87"/>
  <c r="O247" i="87" s="1"/>
  <c r="AF246" i="87"/>
  <c r="AG246" i="87" s="1"/>
  <c r="Z246" i="87"/>
  <c r="AA246" i="87" s="1"/>
  <c r="T246" i="87"/>
  <c r="U246" i="87" s="1"/>
  <c r="N246" i="87"/>
  <c r="O246" i="87" s="1"/>
  <c r="AF245" i="87"/>
  <c r="AG245" i="87" s="1"/>
  <c r="Z245" i="87"/>
  <c r="AA245" i="87" s="1"/>
  <c r="T245" i="87"/>
  <c r="U245" i="87" s="1"/>
  <c r="N245" i="87"/>
  <c r="O245" i="87" s="1"/>
  <c r="AF244" i="87"/>
  <c r="AG244" i="87" s="1"/>
  <c r="Z244" i="87"/>
  <c r="AA244" i="87" s="1"/>
  <c r="T244" i="87"/>
  <c r="U244" i="87" s="1"/>
  <c r="N244" i="87"/>
  <c r="O244" i="87" s="1"/>
  <c r="AF243" i="87"/>
  <c r="AG243" i="87" s="1"/>
  <c r="Z243" i="87"/>
  <c r="AA243" i="87" s="1"/>
  <c r="T243" i="87"/>
  <c r="U243" i="87" s="1"/>
  <c r="N243" i="87"/>
  <c r="O243" i="87" s="1"/>
  <c r="AF242" i="87"/>
  <c r="AG242" i="87" s="1"/>
  <c r="Z242" i="87"/>
  <c r="AA242" i="87" s="1"/>
  <c r="T242" i="87"/>
  <c r="U242" i="87" s="1"/>
  <c r="N242" i="87"/>
  <c r="O242" i="87" s="1"/>
  <c r="AF241" i="87"/>
  <c r="AG241" i="87" s="1"/>
  <c r="Z241" i="87"/>
  <c r="AA241" i="87" s="1"/>
  <c r="T241" i="87"/>
  <c r="U241" i="87" s="1"/>
  <c r="N241" i="87"/>
  <c r="O241" i="87" s="1"/>
  <c r="AF240" i="87"/>
  <c r="AG240" i="87" s="1"/>
  <c r="Z240" i="87"/>
  <c r="AA240" i="87" s="1"/>
  <c r="T240" i="87"/>
  <c r="U240" i="87" s="1"/>
  <c r="N240" i="87"/>
  <c r="O240" i="87" s="1"/>
  <c r="AF239" i="87"/>
  <c r="AG239" i="87" s="1"/>
  <c r="Z239" i="87"/>
  <c r="AA239" i="87" s="1"/>
  <c r="T239" i="87"/>
  <c r="U239" i="87" s="1"/>
  <c r="N239" i="87"/>
  <c r="O239" i="87" s="1"/>
  <c r="AF238" i="87"/>
  <c r="AG238" i="87" s="1"/>
  <c r="Z238" i="87"/>
  <c r="AA238" i="87" s="1"/>
  <c r="T238" i="87"/>
  <c r="U238" i="87" s="1"/>
  <c r="N238" i="87"/>
  <c r="O238" i="87" s="1"/>
  <c r="AF237" i="87"/>
  <c r="AG237" i="87" s="1"/>
  <c r="Z237" i="87"/>
  <c r="AA237" i="87" s="1"/>
  <c r="T237" i="87"/>
  <c r="U237" i="87" s="1"/>
  <c r="N237" i="87"/>
  <c r="O237" i="87" s="1"/>
  <c r="AF236" i="87"/>
  <c r="AG236" i="87" s="1"/>
  <c r="Z236" i="87"/>
  <c r="AA236" i="87" s="1"/>
  <c r="T236" i="87"/>
  <c r="U236" i="87" s="1"/>
  <c r="N236" i="87"/>
  <c r="O236" i="87" s="1"/>
  <c r="AF235" i="87"/>
  <c r="AG235" i="87" s="1"/>
  <c r="Z235" i="87"/>
  <c r="AA235" i="87" s="1"/>
  <c r="T235" i="87"/>
  <c r="U235" i="87" s="1"/>
  <c r="N235" i="87"/>
  <c r="O235" i="87" s="1"/>
  <c r="AF234" i="87"/>
  <c r="AG234" i="87" s="1"/>
  <c r="Z234" i="87"/>
  <c r="AA234" i="87" s="1"/>
  <c r="T234" i="87"/>
  <c r="U234" i="87" s="1"/>
  <c r="N234" i="87"/>
  <c r="O234" i="87" s="1"/>
  <c r="AF233" i="87"/>
  <c r="AG233" i="87" s="1"/>
  <c r="Z233" i="87"/>
  <c r="AA233" i="87" s="1"/>
  <c r="T233" i="87"/>
  <c r="U233" i="87" s="1"/>
  <c r="N233" i="87"/>
  <c r="O233" i="87" s="1"/>
  <c r="AF232" i="87"/>
  <c r="AG232" i="87" s="1"/>
  <c r="Z232" i="87"/>
  <c r="AA232" i="87" s="1"/>
  <c r="T232" i="87"/>
  <c r="U232" i="87" s="1"/>
  <c r="N232" i="87"/>
  <c r="O232" i="87" s="1"/>
  <c r="AF231" i="87"/>
  <c r="AG231" i="87" s="1"/>
  <c r="Z231" i="87"/>
  <c r="AA231" i="87" s="1"/>
  <c r="T231" i="87"/>
  <c r="U231" i="87" s="1"/>
  <c r="N231" i="87"/>
  <c r="O231" i="87" s="1"/>
  <c r="AF230" i="87"/>
  <c r="AG230" i="87" s="1"/>
  <c r="Z230" i="87"/>
  <c r="AA230" i="87" s="1"/>
  <c r="T230" i="87"/>
  <c r="U230" i="87" s="1"/>
  <c r="N230" i="87"/>
  <c r="O230" i="87" s="1"/>
  <c r="AF229" i="87"/>
  <c r="AG229" i="87" s="1"/>
  <c r="Z229" i="87"/>
  <c r="AA229" i="87" s="1"/>
  <c r="T229" i="87"/>
  <c r="U229" i="87" s="1"/>
  <c r="N229" i="87"/>
  <c r="O229" i="87" s="1"/>
  <c r="AF228" i="87"/>
  <c r="AG228" i="87" s="1"/>
  <c r="Z228" i="87"/>
  <c r="AA228" i="87" s="1"/>
  <c r="T228" i="87"/>
  <c r="U228" i="87" s="1"/>
  <c r="N228" i="87"/>
  <c r="O228" i="87" s="1"/>
  <c r="AF227" i="87"/>
  <c r="AG227" i="87" s="1"/>
  <c r="Z227" i="87"/>
  <c r="AA227" i="87" s="1"/>
  <c r="T227" i="87"/>
  <c r="U227" i="87" s="1"/>
  <c r="N227" i="87"/>
  <c r="O227" i="87" s="1"/>
  <c r="AF226" i="87"/>
  <c r="AG226" i="87" s="1"/>
  <c r="Z226" i="87"/>
  <c r="AA226" i="87" s="1"/>
  <c r="T226" i="87"/>
  <c r="U226" i="87" s="1"/>
  <c r="N226" i="87"/>
  <c r="O226" i="87" s="1"/>
  <c r="AF225" i="87"/>
  <c r="AG225" i="87" s="1"/>
  <c r="Z225" i="87"/>
  <c r="AA225" i="87" s="1"/>
  <c r="T225" i="87"/>
  <c r="U225" i="87" s="1"/>
  <c r="N225" i="87"/>
  <c r="O225" i="87" s="1"/>
  <c r="AF224" i="87"/>
  <c r="AG224" i="87" s="1"/>
  <c r="Z224" i="87"/>
  <c r="AA224" i="87" s="1"/>
  <c r="T224" i="87"/>
  <c r="U224" i="87" s="1"/>
  <c r="N224" i="87"/>
  <c r="O224" i="87" s="1"/>
  <c r="AF223" i="87"/>
  <c r="AG223" i="87" s="1"/>
  <c r="Z223" i="87"/>
  <c r="AA223" i="87" s="1"/>
  <c r="T223" i="87"/>
  <c r="U223" i="87" s="1"/>
  <c r="N223" i="87"/>
  <c r="O223" i="87" s="1"/>
  <c r="AF222" i="87"/>
  <c r="AG222" i="87" s="1"/>
  <c r="Z222" i="87"/>
  <c r="AA222" i="87" s="1"/>
  <c r="T222" i="87"/>
  <c r="U222" i="87" s="1"/>
  <c r="N222" i="87"/>
  <c r="O222" i="87" s="1"/>
  <c r="AF221" i="87"/>
  <c r="AG221" i="87" s="1"/>
  <c r="Z221" i="87"/>
  <c r="AA221" i="87" s="1"/>
  <c r="T221" i="87"/>
  <c r="U221" i="87" s="1"/>
  <c r="N221" i="87"/>
  <c r="O221" i="87" s="1"/>
  <c r="AF220" i="87"/>
  <c r="AG220" i="87" s="1"/>
  <c r="Z220" i="87"/>
  <c r="AA220" i="87" s="1"/>
  <c r="T220" i="87"/>
  <c r="U220" i="87" s="1"/>
  <c r="N220" i="87"/>
  <c r="O220" i="87" s="1"/>
  <c r="AF219" i="87"/>
  <c r="AG219" i="87" s="1"/>
  <c r="Z219" i="87"/>
  <c r="AA219" i="87" s="1"/>
  <c r="T219" i="87"/>
  <c r="U219" i="87" s="1"/>
  <c r="N219" i="87"/>
  <c r="O219" i="87" s="1"/>
  <c r="AF218" i="87"/>
  <c r="AG218" i="87" s="1"/>
  <c r="Z218" i="87"/>
  <c r="AA218" i="87" s="1"/>
  <c r="T218" i="87"/>
  <c r="U218" i="87" s="1"/>
  <c r="N218" i="87"/>
  <c r="O218" i="87" s="1"/>
  <c r="AF217" i="87"/>
  <c r="AG217" i="87" s="1"/>
  <c r="Z217" i="87"/>
  <c r="AA217" i="87" s="1"/>
  <c r="T217" i="87"/>
  <c r="U217" i="87" s="1"/>
  <c r="N217" i="87"/>
  <c r="O217" i="87" s="1"/>
  <c r="AF216" i="87"/>
  <c r="AG216" i="87" s="1"/>
  <c r="Z216" i="87"/>
  <c r="AA216" i="87" s="1"/>
  <c r="T216" i="87"/>
  <c r="U216" i="87" s="1"/>
  <c r="N216" i="87"/>
  <c r="O216" i="87" s="1"/>
  <c r="AF215" i="87"/>
  <c r="AG215" i="87" s="1"/>
  <c r="Z215" i="87"/>
  <c r="AA215" i="87" s="1"/>
  <c r="T215" i="87"/>
  <c r="U215" i="87" s="1"/>
  <c r="N215" i="87"/>
  <c r="O215" i="87" s="1"/>
  <c r="AF214" i="87"/>
  <c r="AG214" i="87" s="1"/>
  <c r="Z214" i="87"/>
  <c r="AA214" i="87" s="1"/>
  <c r="T214" i="87"/>
  <c r="U214" i="87" s="1"/>
  <c r="N214" i="87"/>
  <c r="O214" i="87" s="1"/>
  <c r="AF213" i="87"/>
  <c r="AG213" i="87" s="1"/>
  <c r="Z213" i="87"/>
  <c r="AA213" i="87" s="1"/>
  <c r="T213" i="87"/>
  <c r="U213" i="87" s="1"/>
  <c r="N213" i="87"/>
  <c r="O213" i="87" s="1"/>
  <c r="AF212" i="87"/>
  <c r="AG212" i="87" s="1"/>
  <c r="Z212" i="87"/>
  <c r="AA212" i="87" s="1"/>
  <c r="T212" i="87"/>
  <c r="U212" i="87" s="1"/>
  <c r="N212" i="87"/>
  <c r="O212" i="87" s="1"/>
  <c r="AF211" i="87"/>
  <c r="AG211" i="87" s="1"/>
  <c r="Z211" i="87"/>
  <c r="AA211" i="87" s="1"/>
  <c r="T211" i="87"/>
  <c r="U211" i="87" s="1"/>
  <c r="N211" i="87"/>
  <c r="O211" i="87" s="1"/>
  <c r="AF210" i="87"/>
  <c r="AG210" i="87" s="1"/>
  <c r="Z210" i="87"/>
  <c r="AA210" i="87" s="1"/>
  <c r="T210" i="87"/>
  <c r="U210" i="87" s="1"/>
  <c r="N210" i="87"/>
  <c r="O210" i="87" s="1"/>
  <c r="AF209" i="87"/>
  <c r="AG209" i="87" s="1"/>
  <c r="Z209" i="87"/>
  <c r="AA209" i="87" s="1"/>
  <c r="T209" i="87"/>
  <c r="U209" i="87" s="1"/>
  <c r="N209" i="87"/>
  <c r="O209" i="87" s="1"/>
  <c r="AF208" i="87"/>
  <c r="AG208" i="87" s="1"/>
  <c r="Z208" i="87"/>
  <c r="AA208" i="87" s="1"/>
  <c r="T208" i="87"/>
  <c r="U208" i="87" s="1"/>
  <c r="N208" i="87"/>
  <c r="O208" i="87" s="1"/>
  <c r="AF207" i="87"/>
  <c r="AG207" i="87" s="1"/>
  <c r="Z207" i="87"/>
  <c r="AA207" i="87" s="1"/>
  <c r="T207" i="87"/>
  <c r="U207" i="87" s="1"/>
  <c r="N207" i="87"/>
  <c r="O207" i="87" s="1"/>
  <c r="AF206" i="87"/>
  <c r="AG206" i="87" s="1"/>
  <c r="Z206" i="87"/>
  <c r="AA206" i="87" s="1"/>
  <c r="T206" i="87"/>
  <c r="U206" i="87" s="1"/>
  <c r="N206" i="87"/>
  <c r="O206" i="87" s="1"/>
  <c r="AF205" i="87"/>
  <c r="AG205" i="87" s="1"/>
  <c r="Z205" i="87"/>
  <c r="AA205" i="87" s="1"/>
  <c r="T205" i="87"/>
  <c r="U205" i="87" s="1"/>
  <c r="N205" i="87"/>
  <c r="O205" i="87" s="1"/>
  <c r="AF204" i="87"/>
  <c r="AG204" i="87" s="1"/>
  <c r="Z204" i="87"/>
  <c r="AA204" i="87" s="1"/>
  <c r="T204" i="87"/>
  <c r="U204" i="87" s="1"/>
  <c r="N204" i="87"/>
  <c r="O204" i="87" s="1"/>
  <c r="AF203" i="87"/>
  <c r="AG203" i="87" s="1"/>
  <c r="Z203" i="87"/>
  <c r="AA203" i="87" s="1"/>
  <c r="T203" i="87"/>
  <c r="U203" i="87" s="1"/>
  <c r="N203" i="87"/>
  <c r="O203" i="87" s="1"/>
  <c r="AF202" i="87"/>
  <c r="AG202" i="87" s="1"/>
  <c r="Z202" i="87"/>
  <c r="AA202" i="87" s="1"/>
  <c r="T202" i="87"/>
  <c r="U202" i="87" s="1"/>
  <c r="N202" i="87"/>
  <c r="O202" i="87" s="1"/>
  <c r="AF201" i="87"/>
  <c r="AG201" i="87" s="1"/>
  <c r="Z201" i="87"/>
  <c r="AA201" i="87" s="1"/>
  <c r="T201" i="87"/>
  <c r="U201" i="87" s="1"/>
  <c r="N201" i="87"/>
  <c r="O201" i="87" s="1"/>
  <c r="AF200" i="87"/>
  <c r="AG200" i="87" s="1"/>
  <c r="Z200" i="87"/>
  <c r="AA200" i="87" s="1"/>
  <c r="T200" i="87"/>
  <c r="U200" i="87" s="1"/>
  <c r="N200" i="87"/>
  <c r="O200" i="87" s="1"/>
  <c r="AF199" i="87"/>
  <c r="AG199" i="87" s="1"/>
  <c r="Z199" i="87"/>
  <c r="AA199" i="87" s="1"/>
  <c r="T199" i="87"/>
  <c r="U199" i="87" s="1"/>
  <c r="N199" i="87"/>
  <c r="O199" i="87" s="1"/>
  <c r="AF198" i="87"/>
  <c r="AG198" i="87" s="1"/>
  <c r="Z198" i="87"/>
  <c r="AA198" i="87" s="1"/>
  <c r="T198" i="87"/>
  <c r="U198" i="87" s="1"/>
  <c r="N198" i="87"/>
  <c r="O198" i="87" s="1"/>
  <c r="AF197" i="87"/>
  <c r="AG197" i="87" s="1"/>
  <c r="Z197" i="87"/>
  <c r="AA197" i="87" s="1"/>
  <c r="T197" i="87"/>
  <c r="U197" i="87" s="1"/>
  <c r="N197" i="87"/>
  <c r="O197" i="87" s="1"/>
  <c r="AF196" i="87"/>
  <c r="AG196" i="87" s="1"/>
  <c r="Z196" i="87"/>
  <c r="AA196" i="87" s="1"/>
  <c r="T196" i="87"/>
  <c r="U196" i="87" s="1"/>
  <c r="N196" i="87"/>
  <c r="O196" i="87" s="1"/>
  <c r="AF195" i="87"/>
  <c r="AG195" i="87" s="1"/>
  <c r="Z195" i="87"/>
  <c r="AA195" i="87" s="1"/>
  <c r="T195" i="87"/>
  <c r="U195" i="87" s="1"/>
  <c r="N195" i="87"/>
  <c r="O195" i="87" s="1"/>
  <c r="AF194" i="87"/>
  <c r="AG194" i="87" s="1"/>
  <c r="Z194" i="87"/>
  <c r="AA194" i="87" s="1"/>
  <c r="T194" i="87"/>
  <c r="U194" i="87" s="1"/>
  <c r="N194" i="87"/>
  <c r="O194" i="87" s="1"/>
  <c r="AF193" i="87"/>
  <c r="AG193" i="87" s="1"/>
  <c r="Z193" i="87"/>
  <c r="AA193" i="87" s="1"/>
  <c r="T193" i="87"/>
  <c r="U193" i="87" s="1"/>
  <c r="N193" i="87"/>
  <c r="O193" i="87" s="1"/>
  <c r="AF192" i="87"/>
  <c r="AG192" i="87" s="1"/>
  <c r="Z192" i="87"/>
  <c r="AA192" i="87" s="1"/>
  <c r="T192" i="87"/>
  <c r="U192" i="87" s="1"/>
  <c r="N192" i="87"/>
  <c r="O192" i="87" l="1"/>
  <c r="R98" i="25"/>
  <c r="S98" i="25" s="1"/>
  <c r="R106" i="25"/>
  <c r="S106" i="25" s="1"/>
  <c r="L106" i="25"/>
  <c r="M106" i="25" s="1"/>
  <c r="R99" i="25"/>
  <c r="S99" i="25" s="1"/>
  <c r="L99" i="25"/>
  <c r="M99" i="25" s="1"/>
  <c r="R97" i="25"/>
  <c r="S97" i="25" s="1"/>
  <c r="L97" i="25"/>
  <c r="M97" i="25" s="1"/>
  <c r="R96" i="25"/>
  <c r="S96" i="25" s="1"/>
  <c r="L96" i="25"/>
  <c r="M96" i="25" s="1"/>
  <c r="E9" i="84" l="1"/>
  <c r="AB107" i="25"/>
  <c r="AD49" i="25"/>
  <c r="AE49" i="25" s="1"/>
  <c r="AD50" i="25"/>
  <c r="AE50" i="25" s="1"/>
  <c r="AD51" i="25"/>
  <c r="AE51" i="25" s="1"/>
  <c r="AD52" i="25"/>
  <c r="AE52" i="25" s="1"/>
  <c r="AD53" i="25"/>
  <c r="AE53" i="25" s="1"/>
  <c r="AD54" i="25"/>
  <c r="AE54" i="25" s="1"/>
  <c r="AD55" i="25"/>
  <c r="AE55" i="25" s="1"/>
  <c r="AD56" i="25"/>
  <c r="AE56" i="25" s="1"/>
  <c r="AD57" i="25"/>
  <c r="AE57" i="25" s="1"/>
  <c r="AD58" i="25"/>
  <c r="AE58" i="25" s="1"/>
  <c r="AD59" i="25"/>
  <c r="AE59" i="25" s="1"/>
  <c r="AD60" i="25"/>
  <c r="AE60" i="25" s="1"/>
  <c r="AD61" i="25"/>
  <c r="AE61" i="25" s="1"/>
  <c r="AD62" i="25"/>
  <c r="AE62" i="25" s="1"/>
  <c r="AD63" i="25"/>
  <c r="AE63" i="25" s="1"/>
  <c r="AD64" i="25"/>
  <c r="AE64" i="25" s="1"/>
  <c r="AD65" i="25"/>
  <c r="AE65" i="25" s="1"/>
  <c r="AD66" i="25"/>
  <c r="AE66" i="25" s="1"/>
  <c r="AD67" i="25"/>
  <c r="AE67" i="25" s="1"/>
  <c r="AD68" i="25"/>
  <c r="AE68" i="25" s="1"/>
  <c r="AD69" i="25"/>
  <c r="AE69" i="25" s="1"/>
  <c r="AD70" i="25"/>
  <c r="AE70" i="25" s="1"/>
  <c r="AD71" i="25"/>
  <c r="AE71" i="25" s="1"/>
  <c r="AD72" i="25"/>
  <c r="AE72" i="25" s="1"/>
  <c r="AD73" i="25"/>
  <c r="AE73" i="25" s="1"/>
  <c r="AD74" i="25"/>
  <c r="AE74" i="25" s="1"/>
  <c r="AD75" i="25"/>
  <c r="AE75" i="25" s="1"/>
  <c r="AD76" i="25"/>
  <c r="AE76" i="25" s="1"/>
  <c r="AD77" i="25"/>
  <c r="AE77" i="25" s="1"/>
  <c r="AD78" i="25"/>
  <c r="AE78" i="25" s="1"/>
  <c r="AD79" i="25"/>
  <c r="AE79" i="25" s="1"/>
  <c r="AD80" i="25"/>
  <c r="AE80" i="25" s="1"/>
  <c r="AD81" i="25"/>
  <c r="AE81" i="25" s="1"/>
  <c r="AD82" i="25"/>
  <c r="AE82" i="25" s="1"/>
  <c r="AD83" i="25"/>
  <c r="AE83" i="25" s="1"/>
  <c r="AD84" i="25"/>
  <c r="AE84" i="25" s="1"/>
  <c r="AD85" i="25"/>
  <c r="AE85" i="25" s="1"/>
  <c r="AD86" i="25"/>
  <c r="AE86" i="25" s="1"/>
  <c r="AD87" i="25"/>
  <c r="AE87" i="25" s="1"/>
  <c r="AD88" i="25"/>
  <c r="AE88" i="25" s="1"/>
  <c r="AD89" i="25"/>
  <c r="AE89" i="25" s="1"/>
  <c r="AD90" i="25"/>
  <c r="AE90" i="25" s="1"/>
  <c r="AD91" i="25"/>
  <c r="AE91" i="25" s="1"/>
  <c r="AD92" i="25"/>
  <c r="AE92" i="25" s="1"/>
  <c r="AD93" i="25"/>
  <c r="AE93" i="25" s="1"/>
  <c r="AD94" i="25"/>
  <c r="AE94" i="25" s="1"/>
  <c r="AD48" i="25"/>
  <c r="AE48" i="25" l="1"/>
  <c r="AD107" i="25"/>
  <c r="N190" i="87"/>
  <c r="O190" i="87" s="1"/>
  <c r="N191" i="87"/>
  <c r="O191" i="87" s="1"/>
  <c r="AD21" i="39" l="1"/>
  <c r="X23" i="25" l="1"/>
  <c r="N189" i="87" l="1"/>
  <c r="O189" i="87" s="1"/>
  <c r="O107" i="17" l="1"/>
  <c r="I17" i="83" l="1"/>
  <c r="P107" i="17"/>
  <c r="L12" i="17"/>
  <c r="M12" i="17" s="1"/>
  <c r="L13" i="17"/>
  <c r="M13" i="17" s="1"/>
  <c r="L14" i="17"/>
  <c r="M14" i="17" s="1"/>
  <c r="L15" i="17"/>
  <c r="M15" i="17" s="1"/>
  <c r="L16" i="17"/>
  <c r="M16" i="17" s="1"/>
  <c r="L17" i="17"/>
  <c r="M17" i="17" s="1"/>
  <c r="L18" i="17"/>
  <c r="M18" i="17" s="1"/>
  <c r="L19" i="17"/>
  <c r="M19" i="17" s="1"/>
  <c r="L20" i="17"/>
  <c r="M20" i="17" s="1"/>
  <c r="L21" i="17"/>
  <c r="M21" i="17" s="1"/>
  <c r="L22" i="17"/>
  <c r="M22" i="17" s="1"/>
  <c r="L23" i="17"/>
  <c r="M23" i="17" s="1"/>
  <c r="L24" i="17"/>
  <c r="M24" i="17" s="1"/>
  <c r="L25" i="17"/>
  <c r="M25" i="17" s="1"/>
  <c r="L26" i="17"/>
  <c r="M26" i="17" s="1"/>
  <c r="L27" i="17"/>
  <c r="M27" i="17" s="1"/>
  <c r="L28" i="17"/>
  <c r="M28" i="17" s="1"/>
  <c r="L29" i="17"/>
  <c r="M29" i="17" s="1"/>
  <c r="L30" i="17"/>
  <c r="M30" i="17" s="1"/>
  <c r="L31" i="17"/>
  <c r="M31" i="17" s="1"/>
  <c r="L32" i="17"/>
  <c r="M32" i="17" s="1"/>
  <c r="L33" i="17"/>
  <c r="M33" i="17" s="1"/>
  <c r="L34" i="17"/>
  <c r="M34" i="17" s="1"/>
  <c r="L35" i="17"/>
  <c r="M35" i="17" s="1"/>
  <c r="L36" i="17"/>
  <c r="M36" i="17" s="1"/>
  <c r="L37" i="17"/>
  <c r="M37" i="17" s="1"/>
  <c r="L38" i="17"/>
  <c r="M38" i="17" s="1"/>
  <c r="L39" i="17"/>
  <c r="M39" i="17" s="1"/>
  <c r="L40" i="17"/>
  <c r="M40" i="17" s="1"/>
  <c r="L41" i="17"/>
  <c r="M41" i="17" s="1"/>
  <c r="L42" i="17"/>
  <c r="M42" i="17" s="1"/>
  <c r="L43" i="17"/>
  <c r="M43" i="17" s="1"/>
  <c r="L44" i="17"/>
  <c r="M44" i="17" s="1"/>
  <c r="L45" i="17"/>
  <c r="M45" i="17" s="1"/>
  <c r="L46" i="17"/>
  <c r="M46" i="17" s="1"/>
  <c r="L47" i="17"/>
  <c r="M47" i="17" s="1"/>
  <c r="L48" i="17"/>
  <c r="M48" i="17" s="1"/>
  <c r="L49" i="17"/>
  <c r="M49" i="17" s="1"/>
  <c r="L50" i="17"/>
  <c r="M50" i="17" s="1"/>
  <c r="L51" i="17"/>
  <c r="M51" i="17" s="1"/>
  <c r="L52" i="17"/>
  <c r="M52" i="17" s="1"/>
  <c r="L53" i="17"/>
  <c r="M53" i="17" s="1"/>
  <c r="L54" i="17"/>
  <c r="M54" i="17" s="1"/>
  <c r="L55" i="17"/>
  <c r="M55" i="17" s="1"/>
  <c r="L56" i="17"/>
  <c r="M56" i="17" s="1"/>
  <c r="L57" i="17"/>
  <c r="M57" i="17" s="1"/>
  <c r="L58" i="17"/>
  <c r="M58" i="17" s="1"/>
  <c r="L59" i="17"/>
  <c r="M59" i="17" s="1"/>
  <c r="L60" i="17"/>
  <c r="M60" i="17" s="1"/>
  <c r="L61" i="17"/>
  <c r="M61" i="17" s="1"/>
  <c r="L62" i="17"/>
  <c r="M62" i="17" s="1"/>
  <c r="L63" i="17"/>
  <c r="M63" i="17" s="1"/>
  <c r="L64" i="17"/>
  <c r="M64" i="17" s="1"/>
  <c r="L65" i="17"/>
  <c r="M65" i="17" s="1"/>
  <c r="L66" i="17"/>
  <c r="M66" i="17" s="1"/>
  <c r="L67" i="17"/>
  <c r="M67" i="17" s="1"/>
  <c r="L68" i="17"/>
  <c r="M68" i="17" s="1"/>
  <c r="L69" i="17"/>
  <c r="M69" i="17" s="1"/>
  <c r="L70" i="17"/>
  <c r="M70" i="17" s="1"/>
  <c r="L71" i="17"/>
  <c r="M71" i="17" s="1"/>
  <c r="L72" i="17"/>
  <c r="M72" i="17" s="1"/>
  <c r="L73" i="17"/>
  <c r="M73" i="17" s="1"/>
  <c r="L74" i="17"/>
  <c r="M74" i="17" s="1"/>
  <c r="L75" i="17"/>
  <c r="M75" i="17" s="1"/>
  <c r="L76" i="17"/>
  <c r="M76" i="17" s="1"/>
  <c r="L77" i="17"/>
  <c r="M77" i="17" s="1"/>
  <c r="L78" i="17"/>
  <c r="M78" i="17" s="1"/>
  <c r="L79" i="17"/>
  <c r="M79" i="17" s="1"/>
  <c r="L80" i="17"/>
  <c r="M80" i="17" s="1"/>
  <c r="L81" i="17"/>
  <c r="M81" i="17" s="1"/>
  <c r="L82" i="17"/>
  <c r="M82" i="17" s="1"/>
  <c r="L83" i="17"/>
  <c r="M83" i="17" s="1"/>
  <c r="L84" i="17"/>
  <c r="M84" i="17" s="1"/>
  <c r="L85" i="17"/>
  <c r="M85" i="17" s="1"/>
  <c r="L86" i="17"/>
  <c r="M86" i="17" s="1"/>
  <c r="L87" i="17"/>
  <c r="M87" i="17" s="1"/>
  <c r="L88" i="17"/>
  <c r="M88" i="17" s="1"/>
  <c r="L89" i="17"/>
  <c r="M89" i="17" s="1"/>
  <c r="L90" i="17"/>
  <c r="M90" i="17" s="1"/>
  <c r="L91" i="17"/>
  <c r="M91" i="17" s="1"/>
  <c r="L92" i="17"/>
  <c r="M92" i="17" s="1"/>
  <c r="L93" i="17"/>
  <c r="M93" i="17" s="1"/>
  <c r="L94" i="17"/>
  <c r="M94" i="17" s="1"/>
  <c r="L95" i="17"/>
  <c r="M95" i="17" s="1"/>
  <c r="L96" i="17"/>
  <c r="M96" i="17" s="1"/>
  <c r="L97" i="17"/>
  <c r="M97" i="17" s="1"/>
  <c r="L98" i="17"/>
  <c r="M98" i="17" s="1"/>
  <c r="L99" i="17"/>
  <c r="M99" i="17" s="1"/>
  <c r="L100" i="17"/>
  <c r="M100" i="17" s="1"/>
  <c r="L101" i="17"/>
  <c r="M101" i="17" s="1"/>
  <c r="L102" i="17"/>
  <c r="M102" i="17" s="1"/>
  <c r="L103" i="17"/>
  <c r="M103" i="17" s="1"/>
  <c r="L104" i="17"/>
  <c r="M104" i="17" s="1"/>
  <c r="L106" i="17"/>
  <c r="M106" i="17" s="1"/>
  <c r="K107" i="17"/>
  <c r="B10" i="84" s="1"/>
  <c r="I107" i="17"/>
  <c r="J107" i="17"/>
  <c r="AA104" i="17"/>
  <c r="AB104" i="17" s="1"/>
  <c r="AA106" i="17"/>
  <c r="AB106" i="17" s="1"/>
  <c r="U104" i="17"/>
  <c r="V104" i="17" s="1"/>
  <c r="N170" i="87" l="1"/>
  <c r="O170" i="87" s="1"/>
  <c r="N171" i="87"/>
  <c r="O171" i="87" s="1"/>
  <c r="N172" i="87"/>
  <c r="O172" i="87" s="1"/>
  <c r="N173" i="87"/>
  <c r="O173" i="87" s="1"/>
  <c r="N174" i="87"/>
  <c r="O174" i="87" s="1"/>
  <c r="N175" i="87"/>
  <c r="O175" i="87" s="1"/>
  <c r="N176" i="87"/>
  <c r="O176" i="87" s="1"/>
  <c r="N177" i="87"/>
  <c r="O177" i="87" s="1"/>
  <c r="N178" i="87"/>
  <c r="O178" i="87" s="1"/>
  <c r="N179" i="87"/>
  <c r="O179" i="87" s="1"/>
  <c r="N180" i="87"/>
  <c r="O180" i="87" s="1"/>
  <c r="N181" i="87"/>
  <c r="O181" i="87" s="1"/>
  <c r="N182" i="87"/>
  <c r="O182" i="87" s="1"/>
  <c r="N183" i="87"/>
  <c r="O183" i="87" s="1"/>
  <c r="N184" i="87"/>
  <c r="O184" i="87" s="1"/>
  <c r="N185" i="87"/>
  <c r="O185" i="87" s="1"/>
  <c r="N186" i="87"/>
  <c r="O186" i="87" s="1"/>
  <c r="N187" i="87"/>
  <c r="O187" i="87" s="1"/>
  <c r="N188" i="87"/>
  <c r="O188" i="87" s="1"/>
  <c r="N169" i="87"/>
  <c r="O169" i="87" s="1"/>
  <c r="T89" i="87" l="1"/>
  <c r="U89" i="87" s="1"/>
  <c r="T90" i="87"/>
  <c r="U90" i="87" s="1"/>
  <c r="T91" i="87"/>
  <c r="U91" i="87" s="1"/>
  <c r="T92" i="87"/>
  <c r="U92" i="87" s="1"/>
  <c r="T93" i="87"/>
  <c r="U93" i="87" s="1"/>
  <c r="T94" i="87"/>
  <c r="U94" i="87" s="1"/>
  <c r="T95" i="87"/>
  <c r="U95" i="87" s="1"/>
  <c r="T96" i="87"/>
  <c r="U96" i="87" s="1"/>
  <c r="T97" i="87"/>
  <c r="U97" i="87" s="1"/>
  <c r="T98" i="87"/>
  <c r="U98" i="87" s="1"/>
  <c r="T99" i="87"/>
  <c r="U99" i="87" s="1"/>
  <c r="T100" i="87"/>
  <c r="U100" i="87" s="1"/>
  <c r="T101" i="87"/>
  <c r="U101" i="87" s="1"/>
  <c r="T102" i="87"/>
  <c r="U102" i="87" s="1"/>
  <c r="T103" i="87"/>
  <c r="U103" i="87" s="1"/>
  <c r="T104" i="87"/>
  <c r="U104" i="87" s="1"/>
  <c r="T105" i="87"/>
  <c r="U105" i="87" s="1"/>
  <c r="T106" i="87"/>
  <c r="U106" i="87" s="1"/>
  <c r="T107" i="87"/>
  <c r="U107" i="87" s="1"/>
  <c r="T108" i="87"/>
  <c r="U108" i="87" s="1"/>
  <c r="T109" i="87"/>
  <c r="U109" i="87" s="1"/>
  <c r="T110" i="87"/>
  <c r="U110" i="87" s="1"/>
  <c r="T111" i="87"/>
  <c r="U111" i="87" s="1"/>
  <c r="T112" i="87"/>
  <c r="U112" i="87" s="1"/>
  <c r="T113" i="87"/>
  <c r="U113" i="87" s="1"/>
  <c r="T114" i="87"/>
  <c r="U114" i="87" s="1"/>
  <c r="T115" i="87"/>
  <c r="U115" i="87" s="1"/>
  <c r="T116" i="87"/>
  <c r="U116" i="87" s="1"/>
  <c r="T117" i="87"/>
  <c r="U117" i="87" s="1"/>
  <c r="T118" i="87"/>
  <c r="U118" i="87" s="1"/>
  <c r="T119" i="87"/>
  <c r="U119" i="87" s="1"/>
  <c r="T120" i="87"/>
  <c r="U120" i="87" s="1"/>
  <c r="T121" i="87"/>
  <c r="U121" i="87" s="1"/>
  <c r="T122" i="87"/>
  <c r="U122" i="87" s="1"/>
  <c r="T123" i="87"/>
  <c r="U123" i="87" s="1"/>
  <c r="T124" i="87"/>
  <c r="U124" i="87" s="1"/>
  <c r="T125" i="87"/>
  <c r="U125" i="87" s="1"/>
  <c r="T126" i="87"/>
  <c r="U126" i="87" s="1"/>
  <c r="T127" i="87"/>
  <c r="U127" i="87" s="1"/>
  <c r="T128" i="87"/>
  <c r="U128" i="87" s="1"/>
  <c r="T129" i="87"/>
  <c r="U129" i="87" s="1"/>
  <c r="T130" i="87"/>
  <c r="U130" i="87" s="1"/>
  <c r="T131" i="87"/>
  <c r="U131" i="87" s="1"/>
  <c r="T132" i="87"/>
  <c r="U132" i="87" s="1"/>
  <c r="T133" i="87"/>
  <c r="U133" i="87" s="1"/>
  <c r="T134" i="87"/>
  <c r="U134" i="87" s="1"/>
  <c r="T135" i="87"/>
  <c r="U135" i="87" s="1"/>
  <c r="T136" i="87"/>
  <c r="U136" i="87" s="1"/>
  <c r="T137" i="87"/>
  <c r="U137" i="87" s="1"/>
  <c r="T138" i="87"/>
  <c r="U138" i="87" s="1"/>
  <c r="T139" i="87"/>
  <c r="U139" i="87" s="1"/>
  <c r="T140" i="87"/>
  <c r="U140" i="87" s="1"/>
  <c r="T141" i="87"/>
  <c r="U141" i="87" s="1"/>
  <c r="T142" i="87"/>
  <c r="U142" i="87" s="1"/>
  <c r="T143" i="87"/>
  <c r="U143" i="87" s="1"/>
  <c r="T144" i="87"/>
  <c r="U144" i="87" s="1"/>
  <c r="T145" i="87"/>
  <c r="U145" i="87" s="1"/>
  <c r="T146" i="87"/>
  <c r="U146" i="87" s="1"/>
  <c r="T147" i="87"/>
  <c r="U147" i="87" s="1"/>
  <c r="T148" i="87"/>
  <c r="U148" i="87" s="1"/>
  <c r="T149" i="87"/>
  <c r="U149" i="87" s="1"/>
  <c r="T150" i="87"/>
  <c r="U150" i="87" s="1"/>
  <c r="T151" i="87"/>
  <c r="U151" i="87" s="1"/>
  <c r="T152" i="87"/>
  <c r="U152" i="87" s="1"/>
  <c r="T153" i="87"/>
  <c r="U153" i="87" s="1"/>
  <c r="T154" i="87"/>
  <c r="U154" i="87" s="1"/>
  <c r="T155" i="87"/>
  <c r="U155" i="87" s="1"/>
  <c r="T156" i="87"/>
  <c r="U156" i="87" s="1"/>
  <c r="T157" i="87"/>
  <c r="U157" i="87" s="1"/>
  <c r="T158" i="87"/>
  <c r="U158" i="87" s="1"/>
  <c r="T159" i="87"/>
  <c r="U159" i="87" s="1"/>
  <c r="T160" i="87"/>
  <c r="U160" i="87" s="1"/>
  <c r="T161" i="87"/>
  <c r="U161" i="87" s="1"/>
  <c r="T162" i="87"/>
  <c r="U162" i="87" s="1"/>
  <c r="T163" i="87"/>
  <c r="U163" i="87" s="1"/>
  <c r="T164" i="87"/>
  <c r="U164" i="87" s="1"/>
  <c r="T165" i="87"/>
  <c r="U165" i="87" s="1"/>
  <c r="T166" i="87"/>
  <c r="U166" i="87" s="1"/>
  <c r="T167" i="87"/>
  <c r="U167" i="87" s="1"/>
  <c r="T168" i="87"/>
  <c r="U168" i="87" s="1"/>
  <c r="T169" i="87"/>
  <c r="U169" i="87" s="1"/>
  <c r="T170" i="87"/>
  <c r="U170" i="87" s="1"/>
  <c r="T171" i="87"/>
  <c r="U171" i="87" s="1"/>
  <c r="T172" i="87"/>
  <c r="U172" i="87" s="1"/>
  <c r="T173" i="87"/>
  <c r="U173" i="87" s="1"/>
  <c r="T174" i="87"/>
  <c r="U174" i="87" s="1"/>
  <c r="T175" i="87"/>
  <c r="U175" i="87" s="1"/>
  <c r="T176" i="87"/>
  <c r="U176" i="87" s="1"/>
  <c r="T177" i="87"/>
  <c r="U177" i="87" s="1"/>
  <c r="T178" i="87"/>
  <c r="U178" i="87" s="1"/>
  <c r="T179" i="87"/>
  <c r="U179" i="87" s="1"/>
  <c r="T180" i="87"/>
  <c r="U180" i="87" s="1"/>
  <c r="T87" i="87"/>
  <c r="U87" i="87" s="1"/>
  <c r="Q26" i="77" l="1"/>
  <c r="R26" i="77" s="1"/>
  <c r="Q30" i="77"/>
  <c r="R30" i="77" s="1"/>
  <c r="L26" i="77"/>
  <c r="M26" i="77" s="1"/>
  <c r="L30" i="77"/>
  <c r="M30" i="77" s="1"/>
  <c r="L25" i="77"/>
  <c r="L11" i="77" l="1"/>
  <c r="L12" i="77"/>
  <c r="M12" i="77" s="1"/>
  <c r="L13" i="77"/>
  <c r="M13" i="77" s="1"/>
  <c r="L14" i="77"/>
  <c r="M14" i="77" s="1"/>
  <c r="L15" i="77"/>
  <c r="M15" i="77" s="1"/>
  <c r="L16" i="77"/>
  <c r="L17" i="77"/>
  <c r="M17" i="77" s="1"/>
  <c r="L18" i="77"/>
  <c r="M18" i="77" s="1"/>
  <c r="L19" i="77"/>
  <c r="M19" i="77" s="1"/>
  <c r="L20" i="77"/>
  <c r="M20" i="77" s="1"/>
  <c r="L21" i="77"/>
  <c r="M21" i="77" s="1"/>
  <c r="L22" i="77"/>
  <c r="M22" i="77" s="1"/>
  <c r="L23" i="77"/>
  <c r="L24" i="77"/>
  <c r="M24" i="77" s="1"/>
  <c r="M25" i="77"/>
  <c r="L10" i="77"/>
  <c r="Q11" i="77"/>
  <c r="R11" i="77" s="1"/>
  <c r="Q12" i="77"/>
  <c r="R12" i="77" s="1"/>
  <c r="Q13" i="77"/>
  <c r="R13" i="77" s="1"/>
  <c r="Q14" i="77"/>
  <c r="R14" i="77" s="1"/>
  <c r="Q15" i="77"/>
  <c r="R15" i="77" s="1"/>
  <c r="Q16" i="77"/>
  <c r="R16" i="77" s="1"/>
  <c r="Q17" i="77"/>
  <c r="R17" i="77" s="1"/>
  <c r="Q18" i="77"/>
  <c r="R18" i="77" s="1"/>
  <c r="Q19" i="77"/>
  <c r="R19" i="77" s="1"/>
  <c r="Q20" i="77"/>
  <c r="R20" i="77" s="1"/>
  <c r="Q21" i="77"/>
  <c r="R21" i="77" s="1"/>
  <c r="Q22" i="77"/>
  <c r="R22" i="77" s="1"/>
  <c r="Q23" i="77"/>
  <c r="R23" i="77" s="1"/>
  <c r="Q24" i="77"/>
  <c r="R24" i="77" s="1"/>
  <c r="Q25" i="77"/>
  <c r="R25" i="77" s="1"/>
  <c r="Q10" i="77"/>
  <c r="Q31" i="77" s="1"/>
  <c r="R132" i="38"/>
  <c r="R133" i="38"/>
  <c r="S133" i="38" s="1"/>
  <c r="R128" i="38"/>
  <c r="S128" i="38" s="1"/>
  <c r="R129" i="38"/>
  <c r="S129" i="38" s="1"/>
  <c r="R130" i="38"/>
  <c r="S130" i="38" s="1"/>
  <c r="R131" i="38"/>
  <c r="S131" i="38" s="1"/>
  <c r="S132" i="38"/>
  <c r="R134" i="38"/>
  <c r="S134" i="38" s="1"/>
  <c r="R135" i="38"/>
  <c r="S135" i="38" s="1"/>
  <c r="R136" i="38"/>
  <c r="S136" i="38" s="1"/>
  <c r="R137" i="38"/>
  <c r="S137" i="38" s="1"/>
  <c r="R138" i="38"/>
  <c r="S138" i="38" s="1"/>
  <c r="R139" i="38"/>
  <c r="S139" i="38" s="1"/>
  <c r="R140" i="38"/>
  <c r="S140" i="38" s="1"/>
  <c r="R141" i="38"/>
  <c r="S141" i="38" s="1"/>
  <c r="R142" i="38"/>
  <c r="S142" i="38" s="1"/>
  <c r="R143" i="38"/>
  <c r="S143" i="38" s="1"/>
  <c r="R144" i="38"/>
  <c r="S144" i="38" s="1"/>
  <c r="R145" i="38"/>
  <c r="S145" i="38" s="1"/>
  <c r="R146" i="38"/>
  <c r="S146" i="38" s="1"/>
  <c r="R147" i="38"/>
  <c r="S147" i="38" s="1"/>
  <c r="R148" i="38"/>
  <c r="S148" i="38" s="1"/>
  <c r="R149" i="38"/>
  <c r="S149" i="38" s="1"/>
  <c r="R150" i="38"/>
  <c r="S150" i="38" s="1"/>
  <c r="R151" i="38"/>
  <c r="S151" i="38" s="1"/>
  <c r="R152" i="38"/>
  <c r="S152" i="38" s="1"/>
  <c r="R153" i="38"/>
  <c r="S153" i="38" s="1"/>
  <c r="R154" i="38"/>
  <c r="S154" i="38" s="1"/>
  <c r="R155" i="38"/>
  <c r="S155" i="38" s="1"/>
  <c r="R156" i="38"/>
  <c r="S156" i="38" s="1"/>
  <c r="R157" i="38"/>
  <c r="S157" i="38" s="1"/>
  <c r="R158" i="38"/>
  <c r="S158" i="38" s="1"/>
  <c r="R159" i="38"/>
  <c r="S159" i="38" s="1"/>
  <c r="R160" i="38"/>
  <c r="S160" i="38" s="1"/>
  <c r="R161" i="38"/>
  <c r="S161" i="38" s="1"/>
  <c r="R162" i="38"/>
  <c r="S162" i="38" s="1"/>
  <c r="R163" i="38"/>
  <c r="S163" i="38" s="1"/>
  <c r="R164" i="38"/>
  <c r="S164" i="38" s="1"/>
  <c r="R165" i="38"/>
  <c r="S165" i="38" s="1"/>
  <c r="R166" i="38"/>
  <c r="S166" i="38" s="1"/>
  <c r="R167" i="38"/>
  <c r="S167" i="38" s="1"/>
  <c r="R168" i="38"/>
  <c r="S168" i="38" s="1"/>
  <c r="R169" i="38"/>
  <c r="S169" i="38" s="1"/>
  <c r="R170" i="38"/>
  <c r="S170" i="38" s="1"/>
  <c r="R171" i="38"/>
  <c r="R172" i="38"/>
  <c r="S172" i="38" s="1"/>
  <c r="R173" i="38"/>
  <c r="S173" i="38" s="1"/>
  <c r="R174" i="38"/>
  <c r="S174" i="38" s="1"/>
  <c r="R175" i="38"/>
  <c r="S175" i="38" s="1"/>
  <c r="R176" i="38"/>
  <c r="S176" i="38" s="1"/>
  <c r="R177" i="38"/>
  <c r="S177" i="38" s="1"/>
  <c r="R178" i="38"/>
  <c r="S178" i="38" s="1"/>
  <c r="R179" i="38"/>
  <c r="S179" i="38" s="1"/>
  <c r="R180" i="38"/>
  <c r="S180" i="38" s="1"/>
  <c r="R181" i="38"/>
  <c r="S181" i="38" s="1"/>
  <c r="R182" i="38"/>
  <c r="S182" i="38" s="1"/>
  <c r="R183" i="38"/>
  <c r="S183" i="38" s="1"/>
  <c r="R184" i="38"/>
  <c r="S184" i="38" s="1"/>
  <c r="R185" i="38"/>
  <c r="S185" i="38" s="1"/>
  <c r="R186" i="38"/>
  <c r="S186" i="38" s="1"/>
  <c r="R187" i="38"/>
  <c r="S187" i="38" s="1"/>
  <c r="R188" i="38"/>
  <c r="S188" i="38" s="1"/>
  <c r="R189" i="38"/>
  <c r="S189" i="38" s="1"/>
  <c r="R190" i="38"/>
  <c r="S190" i="38" s="1"/>
  <c r="R191" i="38"/>
  <c r="S191" i="38" s="1"/>
  <c r="R192" i="38"/>
  <c r="R193" i="38"/>
  <c r="S193" i="38" s="1"/>
  <c r="R127" i="38"/>
  <c r="S127" i="38" s="1"/>
  <c r="M10" i="77" l="1"/>
  <c r="L31" i="77"/>
  <c r="S192" i="38"/>
  <c r="S171" i="38"/>
  <c r="R10" i="77"/>
  <c r="R31" i="77" s="1"/>
  <c r="M16" i="77"/>
  <c r="M23" i="77"/>
  <c r="M11" i="77"/>
  <c r="AF175" i="87"/>
  <c r="AG175" i="87" s="1"/>
  <c r="Z175" i="87"/>
  <c r="AA175" i="87" s="1"/>
  <c r="M31" i="77" l="1"/>
  <c r="N32" i="87"/>
  <c r="AA12" i="17" l="1"/>
  <c r="AB12" i="17" s="1"/>
  <c r="AA13" i="17"/>
  <c r="AB13" i="17" s="1"/>
  <c r="AA14" i="17"/>
  <c r="AB14" i="17" s="1"/>
  <c r="AA15" i="17"/>
  <c r="AB15" i="17" s="1"/>
  <c r="AA16" i="17"/>
  <c r="AB16" i="17" s="1"/>
  <c r="AA17" i="17"/>
  <c r="AB17" i="17" s="1"/>
  <c r="AA18" i="17"/>
  <c r="AB18" i="17" s="1"/>
  <c r="AA19" i="17"/>
  <c r="AB19" i="17" s="1"/>
  <c r="AA20" i="17"/>
  <c r="AB20" i="17" s="1"/>
  <c r="AA21" i="17"/>
  <c r="AB21" i="17" s="1"/>
  <c r="AA22" i="17"/>
  <c r="AB22" i="17" s="1"/>
  <c r="AA23" i="17"/>
  <c r="AB23" i="17" s="1"/>
  <c r="AA24" i="17"/>
  <c r="AB24" i="17" s="1"/>
  <c r="AA25" i="17"/>
  <c r="AB25" i="17" s="1"/>
  <c r="AA26" i="17"/>
  <c r="AB26" i="17" s="1"/>
  <c r="AA27" i="17"/>
  <c r="AB27" i="17" s="1"/>
  <c r="AA28" i="17"/>
  <c r="AB28" i="17" s="1"/>
  <c r="AA29" i="17"/>
  <c r="AB29" i="17" s="1"/>
  <c r="AA30" i="17"/>
  <c r="AB30" i="17" s="1"/>
  <c r="AA31" i="17"/>
  <c r="AB31" i="17" s="1"/>
  <c r="AA32" i="17"/>
  <c r="AB32" i="17" s="1"/>
  <c r="AA33" i="17"/>
  <c r="AB33" i="17" s="1"/>
  <c r="AA34" i="17"/>
  <c r="AB34" i="17" s="1"/>
  <c r="AA35" i="17"/>
  <c r="AB35" i="17" s="1"/>
  <c r="AA36" i="17"/>
  <c r="AB36" i="17" s="1"/>
  <c r="AA37" i="17"/>
  <c r="AB37" i="17" s="1"/>
  <c r="AA38" i="17"/>
  <c r="AB38" i="17" s="1"/>
  <c r="AA39" i="17"/>
  <c r="AB39" i="17" s="1"/>
  <c r="AA40" i="17"/>
  <c r="AB40" i="17" s="1"/>
  <c r="AA41" i="17"/>
  <c r="AB41" i="17" s="1"/>
  <c r="AA42" i="17"/>
  <c r="AB42" i="17" s="1"/>
  <c r="AA43" i="17"/>
  <c r="AB43" i="17" s="1"/>
  <c r="AA44" i="17"/>
  <c r="AB44" i="17" s="1"/>
  <c r="AA45" i="17"/>
  <c r="AB45" i="17" s="1"/>
  <c r="AA46" i="17"/>
  <c r="AB46" i="17" s="1"/>
  <c r="AA47" i="17"/>
  <c r="AB47" i="17" s="1"/>
  <c r="AA48" i="17"/>
  <c r="AB48" i="17" s="1"/>
  <c r="AA49" i="17"/>
  <c r="AB49" i="17" s="1"/>
  <c r="AA50" i="17"/>
  <c r="AB50" i="17" s="1"/>
  <c r="AA51" i="17"/>
  <c r="AB51" i="17" s="1"/>
  <c r="AA52" i="17"/>
  <c r="AB52" i="17" s="1"/>
  <c r="AA53" i="17"/>
  <c r="AB53" i="17" s="1"/>
  <c r="AA54" i="17"/>
  <c r="AB54" i="17" s="1"/>
  <c r="AA55" i="17"/>
  <c r="AB55" i="17" s="1"/>
  <c r="AA56" i="17"/>
  <c r="AB56" i="17" s="1"/>
  <c r="AA57" i="17"/>
  <c r="AB57" i="17" s="1"/>
  <c r="AA58" i="17"/>
  <c r="AB58" i="17" s="1"/>
  <c r="AA59" i="17"/>
  <c r="AB59" i="17" s="1"/>
  <c r="AA60" i="17"/>
  <c r="AB60" i="17" s="1"/>
  <c r="AA61" i="17"/>
  <c r="AB61" i="17" s="1"/>
  <c r="AA62" i="17"/>
  <c r="AB62" i="17" s="1"/>
  <c r="AA63" i="17"/>
  <c r="AB63" i="17" s="1"/>
  <c r="AA64" i="17"/>
  <c r="AB64" i="17" s="1"/>
  <c r="AA65" i="17"/>
  <c r="AB65" i="17" s="1"/>
  <c r="AA66" i="17"/>
  <c r="AB66" i="17" s="1"/>
  <c r="AA67" i="17"/>
  <c r="AB67" i="17" s="1"/>
  <c r="AA68" i="17"/>
  <c r="AB68" i="17" s="1"/>
  <c r="AA69" i="17"/>
  <c r="AB69" i="17" s="1"/>
  <c r="AA70" i="17"/>
  <c r="AB70" i="17" s="1"/>
  <c r="AA71" i="17"/>
  <c r="AB71" i="17" s="1"/>
  <c r="AA72" i="17"/>
  <c r="AB72" i="17" s="1"/>
  <c r="AA73" i="17"/>
  <c r="AB73" i="17" s="1"/>
  <c r="AA74" i="17"/>
  <c r="AB74" i="17" s="1"/>
  <c r="AA75" i="17"/>
  <c r="AB75" i="17" s="1"/>
  <c r="AA76" i="17"/>
  <c r="AB76" i="17" s="1"/>
  <c r="AA77" i="17"/>
  <c r="AB77" i="17" s="1"/>
  <c r="AA78" i="17"/>
  <c r="AB78" i="17" s="1"/>
  <c r="AA79" i="17"/>
  <c r="AB79" i="17" s="1"/>
  <c r="AA80" i="17"/>
  <c r="AB80" i="17" s="1"/>
  <c r="AA81" i="17"/>
  <c r="AB81" i="17" s="1"/>
  <c r="AA82" i="17"/>
  <c r="AB82" i="17" s="1"/>
  <c r="AA83" i="17"/>
  <c r="AB83" i="17" s="1"/>
  <c r="AA84" i="17"/>
  <c r="AB84" i="17" s="1"/>
  <c r="AA85" i="17"/>
  <c r="AB85" i="17" s="1"/>
  <c r="AA86" i="17"/>
  <c r="AB86" i="17" s="1"/>
  <c r="AA87" i="17"/>
  <c r="AB87" i="17" s="1"/>
  <c r="AA88" i="17"/>
  <c r="AB88" i="17" s="1"/>
  <c r="AA89" i="17"/>
  <c r="AB89" i="17" s="1"/>
  <c r="AA90" i="17"/>
  <c r="AB90" i="17" s="1"/>
  <c r="AA91" i="17"/>
  <c r="AB91" i="17" s="1"/>
  <c r="AA92" i="17"/>
  <c r="AB92" i="17" s="1"/>
  <c r="AA93" i="17"/>
  <c r="AB93" i="17" s="1"/>
  <c r="AA94" i="17"/>
  <c r="AB94" i="17" s="1"/>
  <c r="AA95" i="17"/>
  <c r="AB95" i="17" s="1"/>
  <c r="AA96" i="17"/>
  <c r="AB96" i="17" s="1"/>
  <c r="AA97" i="17"/>
  <c r="AB97" i="17" s="1"/>
  <c r="AA98" i="17"/>
  <c r="AB98" i="17" s="1"/>
  <c r="AA99" i="17"/>
  <c r="AB99" i="17" s="1"/>
  <c r="AA100" i="17"/>
  <c r="AB100" i="17" s="1"/>
  <c r="AA101" i="17"/>
  <c r="AB101" i="17" s="1"/>
  <c r="AA102" i="17"/>
  <c r="AB102" i="17" s="1"/>
  <c r="AA103" i="17"/>
  <c r="AB103" i="17" s="1"/>
  <c r="AA11" i="17"/>
  <c r="AB11" i="17" l="1"/>
  <c r="AB107" i="17" s="1"/>
  <c r="AA107" i="17"/>
  <c r="R102" i="38"/>
  <c r="K33" i="21" l="1"/>
  <c r="L11" i="21"/>
  <c r="M11" i="21" s="1"/>
  <c r="L12" i="21"/>
  <c r="M12" i="21" s="1"/>
  <c r="L13" i="21"/>
  <c r="L14" i="21"/>
  <c r="M14" i="21" s="1"/>
  <c r="L15" i="21"/>
  <c r="L16" i="21"/>
  <c r="L17" i="21"/>
  <c r="L18" i="21"/>
  <c r="L19" i="21"/>
  <c r="L20" i="21"/>
  <c r="M20" i="21" s="1"/>
  <c r="L21" i="21"/>
  <c r="L22" i="21"/>
  <c r="L23" i="21"/>
  <c r="L24" i="21"/>
  <c r="L25" i="21"/>
  <c r="M25" i="21" s="1"/>
  <c r="L26" i="21"/>
  <c r="M26" i="21" s="1"/>
  <c r="L27" i="21"/>
  <c r="M27" i="21" s="1"/>
  <c r="L28" i="21"/>
  <c r="M28" i="21" s="1"/>
  <c r="L29" i="21"/>
  <c r="M29" i="21" s="1"/>
  <c r="L30" i="21"/>
  <c r="M30" i="21" s="1"/>
  <c r="L31" i="21"/>
  <c r="M31" i="21" s="1"/>
  <c r="L32" i="21"/>
  <c r="M32" i="21" s="1"/>
  <c r="L10" i="21"/>
  <c r="M10" i="21" s="1"/>
  <c r="P33" i="21"/>
  <c r="N164" i="87" l="1"/>
  <c r="O164" i="87" s="1"/>
  <c r="N165" i="87"/>
  <c r="O165" i="87" s="1"/>
  <c r="N166" i="87"/>
  <c r="O166" i="87" s="1"/>
  <c r="N167" i="87"/>
  <c r="O167" i="87" s="1"/>
  <c r="N168" i="87"/>
  <c r="O168" i="87" s="1"/>
  <c r="R11" i="38" l="1"/>
  <c r="S11" i="38" s="1"/>
  <c r="R12" i="38"/>
  <c r="R13" i="38"/>
  <c r="S13" i="38" s="1"/>
  <c r="R14" i="38"/>
  <c r="S14" i="38" s="1"/>
  <c r="R15" i="38"/>
  <c r="S15" i="38" s="1"/>
  <c r="R16" i="38"/>
  <c r="S16" i="38" s="1"/>
  <c r="R17" i="38"/>
  <c r="S17" i="38" s="1"/>
  <c r="R18" i="38"/>
  <c r="S18" i="38" s="1"/>
  <c r="R19" i="38"/>
  <c r="S19" i="38" s="1"/>
  <c r="R20" i="38"/>
  <c r="S20" i="38" s="1"/>
  <c r="R21" i="38"/>
  <c r="S21" i="38" s="1"/>
  <c r="R22" i="38"/>
  <c r="S22" i="38" s="1"/>
  <c r="R23" i="38"/>
  <c r="S23" i="38" s="1"/>
  <c r="R24" i="38"/>
  <c r="S24" i="38" s="1"/>
  <c r="R25" i="38"/>
  <c r="S25" i="38" s="1"/>
  <c r="R26" i="38"/>
  <c r="S26" i="38" s="1"/>
  <c r="R27" i="38"/>
  <c r="S27" i="38" s="1"/>
  <c r="R28" i="38"/>
  <c r="S28" i="38" s="1"/>
  <c r="R29" i="38"/>
  <c r="S29" i="38" s="1"/>
  <c r="R30" i="38"/>
  <c r="S30" i="38" s="1"/>
  <c r="R31" i="38"/>
  <c r="S31" i="38" s="1"/>
  <c r="R32" i="38"/>
  <c r="S32" i="38" s="1"/>
  <c r="R33" i="38"/>
  <c r="S33" i="38" s="1"/>
  <c r="R34" i="38"/>
  <c r="S34" i="38" s="1"/>
  <c r="R35" i="38"/>
  <c r="S35" i="38" s="1"/>
  <c r="R36" i="38"/>
  <c r="S36" i="38" s="1"/>
  <c r="R37" i="38"/>
  <c r="S37" i="38" s="1"/>
  <c r="R38" i="38"/>
  <c r="S38" i="38" s="1"/>
  <c r="R39" i="38"/>
  <c r="S39" i="38" s="1"/>
  <c r="R40" i="38"/>
  <c r="S40" i="38" s="1"/>
  <c r="R41" i="38"/>
  <c r="S41" i="38" s="1"/>
  <c r="R42" i="38"/>
  <c r="S42" i="38" s="1"/>
  <c r="R43" i="38"/>
  <c r="S43" i="38" s="1"/>
  <c r="R44" i="38"/>
  <c r="S44" i="38" s="1"/>
  <c r="R45" i="38"/>
  <c r="S45" i="38" s="1"/>
  <c r="R46" i="38"/>
  <c r="S46" i="38" s="1"/>
  <c r="R47" i="38"/>
  <c r="S47" i="38" s="1"/>
  <c r="R48" i="38"/>
  <c r="S48" i="38" s="1"/>
  <c r="R49" i="38"/>
  <c r="S49" i="38" s="1"/>
  <c r="R50" i="38"/>
  <c r="S50" i="38" s="1"/>
  <c r="R51" i="38"/>
  <c r="S51" i="38" s="1"/>
  <c r="R52" i="38"/>
  <c r="S52" i="38" s="1"/>
  <c r="R53" i="38"/>
  <c r="S53" i="38" s="1"/>
  <c r="R54" i="38"/>
  <c r="S54" i="38" s="1"/>
  <c r="R55" i="38"/>
  <c r="S55" i="38" s="1"/>
  <c r="R56" i="38"/>
  <c r="S56" i="38" s="1"/>
  <c r="R57" i="38"/>
  <c r="S57" i="38" s="1"/>
  <c r="R58" i="38"/>
  <c r="S58" i="38" s="1"/>
  <c r="R59" i="38"/>
  <c r="S59" i="38" s="1"/>
  <c r="R60" i="38"/>
  <c r="S60" i="38" s="1"/>
  <c r="R61" i="38"/>
  <c r="S61" i="38" s="1"/>
  <c r="R62" i="38"/>
  <c r="S62" i="38" s="1"/>
  <c r="R63" i="38"/>
  <c r="S63" i="38" s="1"/>
  <c r="R64" i="38"/>
  <c r="S64" i="38" s="1"/>
  <c r="R65" i="38"/>
  <c r="S65" i="38" s="1"/>
  <c r="R66" i="38"/>
  <c r="S66" i="38" s="1"/>
  <c r="R67" i="38"/>
  <c r="S67" i="38" s="1"/>
  <c r="R68" i="38"/>
  <c r="S68" i="38" s="1"/>
  <c r="R69" i="38"/>
  <c r="S69" i="38" s="1"/>
  <c r="R70" i="38"/>
  <c r="S70" i="38" s="1"/>
  <c r="R71" i="38"/>
  <c r="S71" i="38" s="1"/>
  <c r="R72" i="38"/>
  <c r="S72" i="38" s="1"/>
  <c r="R73" i="38"/>
  <c r="S73" i="38" s="1"/>
  <c r="R74" i="38"/>
  <c r="S74" i="38" s="1"/>
  <c r="R75" i="38"/>
  <c r="S75" i="38" s="1"/>
  <c r="R76" i="38"/>
  <c r="S76" i="38" s="1"/>
  <c r="R77" i="38"/>
  <c r="S77" i="38" s="1"/>
  <c r="R78" i="38"/>
  <c r="S78" i="38" s="1"/>
  <c r="R79" i="38"/>
  <c r="S79" i="38" s="1"/>
  <c r="R80" i="38"/>
  <c r="S80" i="38" s="1"/>
  <c r="R81" i="38"/>
  <c r="S81" i="38" s="1"/>
  <c r="R82" i="38"/>
  <c r="S82" i="38" s="1"/>
  <c r="R83" i="38"/>
  <c r="S83" i="38" s="1"/>
  <c r="R84" i="38"/>
  <c r="S84" i="38" s="1"/>
  <c r="R85" i="38"/>
  <c r="S85" i="38" s="1"/>
  <c r="R86" i="38"/>
  <c r="S86" i="38" s="1"/>
  <c r="R87" i="38"/>
  <c r="S87" i="38" s="1"/>
  <c r="R88" i="38"/>
  <c r="S88" i="38" s="1"/>
  <c r="R89" i="38"/>
  <c r="S89" i="38" s="1"/>
  <c r="R90" i="38"/>
  <c r="S90" i="38" s="1"/>
  <c r="R91" i="38"/>
  <c r="S91" i="38" s="1"/>
  <c r="R92" i="38"/>
  <c r="S92" i="38" s="1"/>
  <c r="R93" i="38"/>
  <c r="S93" i="38" s="1"/>
  <c r="R94" i="38"/>
  <c r="S94" i="38" s="1"/>
  <c r="R95" i="38"/>
  <c r="S95" i="38" s="1"/>
  <c r="R96" i="38"/>
  <c r="S96" i="38" s="1"/>
  <c r="R97" i="38"/>
  <c r="S97" i="38" s="1"/>
  <c r="R98" i="38"/>
  <c r="S98" i="38" s="1"/>
  <c r="R99" i="38"/>
  <c r="S99" i="38" s="1"/>
  <c r="R100" i="38"/>
  <c r="S100" i="38" s="1"/>
  <c r="R101" i="38"/>
  <c r="S101" i="38" s="1"/>
  <c r="S102" i="38"/>
  <c r="R103" i="38"/>
  <c r="S103" i="38" s="1"/>
  <c r="R104" i="38"/>
  <c r="S104" i="38" s="1"/>
  <c r="R105" i="38"/>
  <c r="S105" i="38" s="1"/>
  <c r="R106" i="38"/>
  <c r="S106" i="38" s="1"/>
  <c r="R107" i="38"/>
  <c r="S107" i="38" s="1"/>
  <c r="R108" i="38"/>
  <c r="S108" i="38" s="1"/>
  <c r="R109" i="38"/>
  <c r="S109" i="38" s="1"/>
  <c r="R110" i="38"/>
  <c r="S110" i="38" s="1"/>
  <c r="R111" i="38"/>
  <c r="S111" i="38" s="1"/>
  <c r="R112" i="38"/>
  <c r="S112" i="38" s="1"/>
  <c r="R113" i="38"/>
  <c r="S113" i="38" s="1"/>
  <c r="R114" i="38"/>
  <c r="S114" i="38" s="1"/>
  <c r="R115" i="38"/>
  <c r="S115" i="38" s="1"/>
  <c r="R116" i="38"/>
  <c r="S116" i="38" s="1"/>
  <c r="R117" i="38"/>
  <c r="S117" i="38" s="1"/>
  <c r="R118" i="38"/>
  <c r="S118" i="38" s="1"/>
  <c r="R119" i="38"/>
  <c r="S119" i="38" s="1"/>
  <c r="R120" i="38"/>
  <c r="S120" i="38" s="1"/>
  <c r="R121" i="38"/>
  <c r="S121" i="38" s="1"/>
  <c r="R122" i="38"/>
  <c r="S122" i="38" s="1"/>
  <c r="R123" i="38"/>
  <c r="S123" i="38" s="1"/>
  <c r="R124" i="38"/>
  <c r="S124" i="38" s="1"/>
  <c r="R125" i="38"/>
  <c r="S125" i="38" s="1"/>
  <c r="R126" i="38"/>
  <c r="S126" i="38" s="1"/>
  <c r="N12" i="87"/>
  <c r="N13" i="87"/>
  <c r="O13" i="87" s="1"/>
  <c r="N14" i="87"/>
  <c r="O14" i="87" s="1"/>
  <c r="N15" i="87"/>
  <c r="N16" i="87"/>
  <c r="O16" i="87" s="1"/>
  <c r="N17" i="87"/>
  <c r="O17" i="87" s="1"/>
  <c r="N18" i="87"/>
  <c r="O18" i="87" s="1"/>
  <c r="N19" i="87"/>
  <c r="O19" i="87" s="1"/>
  <c r="N20" i="87"/>
  <c r="O20" i="87" s="1"/>
  <c r="N21" i="87"/>
  <c r="O21" i="87" s="1"/>
  <c r="N22" i="87"/>
  <c r="O22" i="87" s="1"/>
  <c r="N23" i="87"/>
  <c r="N24" i="87"/>
  <c r="O24" i="87" s="1"/>
  <c r="N25" i="87"/>
  <c r="O25" i="87" s="1"/>
  <c r="N26" i="87"/>
  <c r="O26" i="87" s="1"/>
  <c r="N27" i="87"/>
  <c r="O27" i="87" s="1"/>
  <c r="N28" i="87"/>
  <c r="O28" i="87" s="1"/>
  <c r="N29" i="87"/>
  <c r="O29" i="87" s="1"/>
  <c r="N30" i="87"/>
  <c r="O30" i="87" s="1"/>
  <c r="N31" i="87"/>
  <c r="O31" i="87" s="1"/>
  <c r="O32" i="87"/>
  <c r="N33" i="87"/>
  <c r="O33" i="87" s="1"/>
  <c r="N34" i="87"/>
  <c r="O34" i="87" s="1"/>
  <c r="N35" i="87"/>
  <c r="O35" i="87" s="1"/>
  <c r="N36" i="87"/>
  <c r="O36" i="87" s="1"/>
  <c r="N37" i="87"/>
  <c r="O37" i="87" s="1"/>
  <c r="N38" i="87"/>
  <c r="O38" i="87" s="1"/>
  <c r="N39" i="87"/>
  <c r="O39" i="87" s="1"/>
  <c r="N40" i="87"/>
  <c r="O40" i="87" s="1"/>
  <c r="N41" i="87"/>
  <c r="O41" i="87" s="1"/>
  <c r="N42" i="87"/>
  <c r="O42" i="87" s="1"/>
  <c r="N43" i="87"/>
  <c r="O43" i="87" s="1"/>
  <c r="N44" i="87"/>
  <c r="O44" i="87" s="1"/>
  <c r="N45" i="87"/>
  <c r="O45" i="87" s="1"/>
  <c r="N46" i="87"/>
  <c r="O46" i="87" s="1"/>
  <c r="N47" i="87"/>
  <c r="O47" i="87" s="1"/>
  <c r="N48" i="87"/>
  <c r="O48" i="87" s="1"/>
  <c r="N49" i="87"/>
  <c r="O49" i="87" s="1"/>
  <c r="N50" i="87"/>
  <c r="O50" i="87" s="1"/>
  <c r="N51" i="87"/>
  <c r="O51" i="87" s="1"/>
  <c r="N52" i="87"/>
  <c r="O52" i="87" s="1"/>
  <c r="N53" i="87"/>
  <c r="O53" i="87" s="1"/>
  <c r="N54" i="87"/>
  <c r="O54" i="87" s="1"/>
  <c r="N55" i="87"/>
  <c r="O55" i="87" s="1"/>
  <c r="N56" i="87"/>
  <c r="O56" i="87" s="1"/>
  <c r="N57" i="87"/>
  <c r="O57" i="87" s="1"/>
  <c r="N58" i="87"/>
  <c r="O58" i="87" s="1"/>
  <c r="N59" i="87"/>
  <c r="O59" i="87" s="1"/>
  <c r="N60" i="87"/>
  <c r="O60" i="87" s="1"/>
  <c r="N61" i="87"/>
  <c r="O61" i="87" s="1"/>
  <c r="N62" i="87"/>
  <c r="O62" i="87" s="1"/>
  <c r="N63" i="87"/>
  <c r="O63" i="87" s="1"/>
  <c r="N64" i="87"/>
  <c r="O64" i="87" s="1"/>
  <c r="N65" i="87"/>
  <c r="O65" i="87" s="1"/>
  <c r="N66" i="87"/>
  <c r="O66" i="87" s="1"/>
  <c r="N67" i="87"/>
  <c r="O67" i="87" s="1"/>
  <c r="N68" i="87"/>
  <c r="O68" i="87" s="1"/>
  <c r="N69" i="87"/>
  <c r="O69" i="87" s="1"/>
  <c r="N70" i="87"/>
  <c r="O70" i="87" s="1"/>
  <c r="N71" i="87"/>
  <c r="O71" i="87" s="1"/>
  <c r="N72" i="87"/>
  <c r="O72" i="87" s="1"/>
  <c r="N73" i="87"/>
  <c r="O73" i="87" s="1"/>
  <c r="N74" i="87"/>
  <c r="O74" i="87" s="1"/>
  <c r="N75" i="87"/>
  <c r="O75" i="87" s="1"/>
  <c r="N76" i="87"/>
  <c r="O76" i="87" s="1"/>
  <c r="N77" i="87"/>
  <c r="O77" i="87" s="1"/>
  <c r="N78" i="87"/>
  <c r="O78" i="87" s="1"/>
  <c r="N79" i="87"/>
  <c r="O79" i="87" s="1"/>
  <c r="N80" i="87"/>
  <c r="O80" i="87" s="1"/>
  <c r="N81" i="87"/>
  <c r="O81" i="87" s="1"/>
  <c r="N82" i="87"/>
  <c r="O82" i="87" s="1"/>
  <c r="N83" i="87"/>
  <c r="O83" i="87" s="1"/>
  <c r="N84" i="87"/>
  <c r="O84" i="87" s="1"/>
  <c r="N85" i="87"/>
  <c r="O85" i="87" s="1"/>
  <c r="N86" i="87"/>
  <c r="O86" i="87" s="1"/>
  <c r="N87" i="87"/>
  <c r="O87" i="87" s="1"/>
  <c r="N88" i="87"/>
  <c r="N89" i="87"/>
  <c r="O89" i="87" s="1"/>
  <c r="N90" i="87"/>
  <c r="O90" i="87" s="1"/>
  <c r="N91" i="87"/>
  <c r="O91" i="87" s="1"/>
  <c r="N92" i="87"/>
  <c r="O92" i="87" s="1"/>
  <c r="N93" i="87"/>
  <c r="O93" i="87" s="1"/>
  <c r="N94" i="87"/>
  <c r="O94" i="87" s="1"/>
  <c r="N95" i="87"/>
  <c r="O95" i="87" s="1"/>
  <c r="N96" i="87"/>
  <c r="O96" i="87" s="1"/>
  <c r="N97" i="87"/>
  <c r="O97" i="87" s="1"/>
  <c r="N98" i="87"/>
  <c r="O98" i="87" s="1"/>
  <c r="N99" i="87"/>
  <c r="O99" i="87" s="1"/>
  <c r="N100" i="87"/>
  <c r="O100" i="87" s="1"/>
  <c r="N101" i="87"/>
  <c r="O101" i="87" s="1"/>
  <c r="N102" i="87"/>
  <c r="O102" i="87" s="1"/>
  <c r="N103" i="87"/>
  <c r="O103" i="87" s="1"/>
  <c r="N104" i="87"/>
  <c r="O104" i="87" s="1"/>
  <c r="N105" i="87"/>
  <c r="O105" i="87" s="1"/>
  <c r="N106" i="87"/>
  <c r="O106" i="87" s="1"/>
  <c r="N107" i="87"/>
  <c r="O107" i="87" s="1"/>
  <c r="N108" i="87"/>
  <c r="O108" i="87" s="1"/>
  <c r="N109" i="87"/>
  <c r="O109" i="87" s="1"/>
  <c r="N110" i="87"/>
  <c r="O110" i="87" s="1"/>
  <c r="N111" i="87"/>
  <c r="O111" i="87" s="1"/>
  <c r="N112" i="87"/>
  <c r="O112" i="87" s="1"/>
  <c r="N113" i="87"/>
  <c r="O113" i="87" s="1"/>
  <c r="N114" i="87"/>
  <c r="O114" i="87" s="1"/>
  <c r="N115" i="87"/>
  <c r="O115" i="87" s="1"/>
  <c r="N116" i="87"/>
  <c r="O116" i="87" s="1"/>
  <c r="N117" i="87"/>
  <c r="O117" i="87" s="1"/>
  <c r="N118" i="87"/>
  <c r="O118" i="87" s="1"/>
  <c r="N119" i="87"/>
  <c r="O119" i="87" s="1"/>
  <c r="N120" i="87"/>
  <c r="O120" i="87" s="1"/>
  <c r="N121" i="87"/>
  <c r="O121" i="87" s="1"/>
  <c r="N122" i="87"/>
  <c r="O122" i="87" s="1"/>
  <c r="N123" i="87"/>
  <c r="N124" i="87"/>
  <c r="O124" i="87" s="1"/>
  <c r="N125" i="87"/>
  <c r="O125" i="87" s="1"/>
  <c r="N126" i="87"/>
  <c r="O126" i="87" s="1"/>
  <c r="N127" i="87"/>
  <c r="O127" i="87" s="1"/>
  <c r="N128" i="87"/>
  <c r="O128" i="87" s="1"/>
  <c r="N129" i="87"/>
  <c r="O129" i="87" s="1"/>
  <c r="N130" i="87"/>
  <c r="O130" i="87" s="1"/>
  <c r="N131" i="87"/>
  <c r="O131" i="87" s="1"/>
  <c r="N132" i="87"/>
  <c r="O132" i="87" s="1"/>
  <c r="N133" i="87"/>
  <c r="O133" i="87" s="1"/>
  <c r="N134" i="87"/>
  <c r="O134" i="87" s="1"/>
  <c r="N135" i="87"/>
  <c r="O135" i="87" s="1"/>
  <c r="N136" i="87"/>
  <c r="O136" i="87" s="1"/>
  <c r="N137" i="87"/>
  <c r="O137" i="87" s="1"/>
  <c r="N138" i="87"/>
  <c r="O138" i="87" s="1"/>
  <c r="N139" i="87"/>
  <c r="O139" i="87" s="1"/>
  <c r="N140" i="87"/>
  <c r="O140" i="87" s="1"/>
  <c r="N141" i="87"/>
  <c r="O141" i="87" s="1"/>
  <c r="N142" i="87"/>
  <c r="O142" i="87" s="1"/>
  <c r="N143" i="87"/>
  <c r="O143" i="87" s="1"/>
  <c r="N144" i="87"/>
  <c r="N145" i="87"/>
  <c r="O145" i="87" s="1"/>
  <c r="N146" i="87"/>
  <c r="O146" i="87" s="1"/>
  <c r="N147" i="87"/>
  <c r="O147" i="87" s="1"/>
  <c r="N148" i="87"/>
  <c r="O148" i="87" s="1"/>
  <c r="N149" i="87"/>
  <c r="O149" i="87" s="1"/>
  <c r="N150" i="87"/>
  <c r="O150" i="87" s="1"/>
  <c r="N151" i="87"/>
  <c r="O151" i="87" s="1"/>
  <c r="N152" i="87"/>
  <c r="O152" i="87" s="1"/>
  <c r="N153" i="87"/>
  <c r="O153" i="87" s="1"/>
  <c r="N154" i="87"/>
  <c r="O154" i="87" s="1"/>
  <c r="N155" i="87"/>
  <c r="N156" i="87"/>
  <c r="O156" i="87" s="1"/>
  <c r="N157" i="87"/>
  <c r="O157" i="87" s="1"/>
  <c r="N158" i="87"/>
  <c r="O158" i="87" s="1"/>
  <c r="N159" i="87"/>
  <c r="O159" i="87" s="1"/>
  <c r="N160" i="87"/>
  <c r="O160" i="87" s="1"/>
  <c r="N161" i="87"/>
  <c r="O161" i="87" s="1"/>
  <c r="N162" i="87"/>
  <c r="O162" i="87" s="1"/>
  <c r="N163" i="87"/>
  <c r="O163" i="87" s="1"/>
  <c r="N11" i="87"/>
  <c r="X11" i="25"/>
  <c r="Y11" i="25" s="1"/>
  <c r="X12" i="25"/>
  <c r="Y12" i="25" s="1"/>
  <c r="X13" i="25"/>
  <c r="Y13" i="25" s="1"/>
  <c r="X14" i="25"/>
  <c r="Y14" i="25" s="1"/>
  <c r="X15" i="25"/>
  <c r="Y15" i="25" s="1"/>
  <c r="X16" i="25"/>
  <c r="Y16" i="25" s="1"/>
  <c r="X17" i="25"/>
  <c r="Y17" i="25" s="1"/>
  <c r="X18" i="25"/>
  <c r="Y18" i="25" s="1"/>
  <c r="X19" i="25"/>
  <c r="Y19" i="25" s="1"/>
  <c r="X20" i="25"/>
  <c r="Y20" i="25" s="1"/>
  <c r="X21" i="25"/>
  <c r="Y21" i="25" s="1"/>
  <c r="X22" i="25"/>
  <c r="Y22" i="25" s="1"/>
  <c r="Y23" i="25"/>
  <c r="X24" i="25"/>
  <c r="Y24" i="25" s="1"/>
  <c r="X25" i="25"/>
  <c r="Y25" i="25" s="1"/>
  <c r="X26" i="25"/>
  <c r="Y26" i="25" s="1"/>
  <c r="X27" i="25"/>
  <c r="Y27" i="25" s="1"/>
  <c r="X28" i="25"/>
  <c r="Y28" i="25" s="1"/>
  <c r="X29" i="25"/>
  <c r="Y29" i="25" s="1"/>
  <c r="X30" i="25"/>
  <c r="Y30" i="25" s="1"/>
  <c r="X31" i="25"/>
  <c r="Y31" i="25" s="1"/>
  <c r="X32" i="25"/>
  <c r="Y32" i="25" s="1"/>
  <c r="X33" i="25"/>
  <c r="Y33" i="25" s="1"/>
  <c r="X34" i="25"/>
  <c r="Y34" i="25" s="1"/>
  <c r="X35" i="25"/>
  <c r="Y35" i="25" s="1"/>
  <c r="X36" i="25"/>
  <c r="Y36" i="25" s="1"/>
  <c r="X37" i="25"/>
  <c r="Y37" i="25" s="1"/>
  <c r="X38" i="25"/>
  <c r="Y38" i="25" s="1"/>
  <c r="X39" i="25"/>
  <c r="Y39" i="25" s="1"/>
  <c r="X40" i="25"/>
  <c r="Y40" i="25" s="1"/>
  <c r="X41" i="25"/>
  <c r="Y41" i="25" s="1"/>
  <c r="X42" i="25"/>
  <c r="Y42" i="25" s="1"/>
  <c r="X43" i="25"/>
  <c r="Y43" i="25" s="1"/>
  <c r="X44" i="25"/>
  <c r="Y44" i="25" s="1"/>
  <c r="X45" i="25"/>
  <c r="Y45" i="25" s="1"/>
  <c r="X46" i="25"/>
  <c r="Y46" i="25" s="1"/>
  <c r="X47" i="25"/>
  <c r="Y47" i="25" s="1"/>
  <c r="X48" i="25"/>
  <c r="Y48" i="25" s="1"/>
  <c r="X49" i="25"/>
  <c r="Y49" i="25" s="1"/>
  <c r="X50" i="25"/>
  <c r="Y50" i="25" s="1"/>
  <c r="X51" i="25"/>
  <c r="Y51" i="25" s="1"/>
  <c r="X52" i="25"/>
  <c r="Y52" i="25" s="1"/>
  <c r="X53" i="25"/>
  <c r="Y53" i="25" s="1"/>
  <c r="X54" i="25"/>
  <c r="Y54" i="25" s="1"/>
  <c r="X55" i="25"/>
  <c r="Y55" i="25" s="1"/>
  <c r="X56" i="25"/>
  <c r="Y56" i="25" s="1"/>
  <c r="X57" i="25"/>
  <c r="Y57" i="25" s="1"/>
  <c r="X58" i="25"/>
  <c r="Y58" i="25" s="1"/>
  <c r="X59" i="25"/>
  <c r="Y59" i="25" s="1"/>
  <c r="X60" i="25"/>
  <c r="Y60" i="25" s="1"/>
  <c r="X61" i="25"/>
  <c r="Y61" i="25" s="1"/>
  <c r="X62" i="25"/>
  <c r="Y62" i="25" s="1"/>
  <c r="X63" i="25"/>
  <c r="Y63" i="25" s="1"/>
  <c r="X64" i="25"/>
  <c r="Y64" i="25" s="1"/>
  <c r="X65" i="25"/>
  <c r="Y65" i="25" s="1"/>
  <c r="X66" i="25"/>
  <c r="Y66" i="25" s="1"/>
  <c r="X67" i="25"/>
  <c r="Y67" i="25" s="1"/>
  <c r="X68" i="25"/>
  <c r="Y68" i="25" s="1"/>
  <c r="X69" i="25"/>
  <c r="Y69" i="25" s="1"/>
  <c r="X70" i="25"/>
  <c r="Y70" i="25" s="1"/>
  <c r="X71" i="25"/>
  <c r="Y71" i="25" s="1"/>
  <c r="X72" i="25"/>
  <c r="Y72" i="25" s="1"/>
  <c r="X73" i="25"/>
  <c r="Y73" i="25" s="1"/>
  <c r="X74" i="25"/>
  <c r="Y74" i="25" s="1"/>
  <c r="X75" i="25"/>
  <c r="Y75" i="25" s="1"/>
  <c r="X76" i="25"/>
  <c r="Y76" i="25" s="1"/>
  <c r="X77" i="25"/>
  <c r="Y77" i="25" s="1"/>
  <c r="X78" i="25"/>
  <c r="Y78" i="25" s="1"/>
  <c r="X79" i="25"/>
  <c r="Y79" i="25" s="1"/>
  <c r="X80" i="25"/>
  <c r="Y80" i="25" s="1"/>
  <c r="X81" i="25"/>
  <c r="Y81" i="25" s="1"/>
  <c r="X82" i="25"/>
  <c r="Y82" i="25" s="1"/>
  <c r="X83" i="25"/>
  <c r="Y83" i="25" s="1"/>
  <c r="X84" i="25"/>
  <c r="Y84" i="25" s="1"/>
  <c r="X85" i="25"/>
  <c r="Y85" i="25" s="1"/>
  <c r="X86" i="25"/>
  <c r="Y86" i="25" s="1"/>
  <c r="X87" i="25"/>
  <c r="Y87" i="25" s="1"/>
  <c r="X88" i="25"/>
  <c r="Y88" i="25" s="1"/>
  <c r="X89" i="25"/>
  <c r="Y89" i="25" s="1"/>
  <c r="X90" i="25"/>
  <c r="Y90" i="25" s="1"/>
  <c r="X91" i="25"/>
  <c r="Y91" i="25" s="1"/>
  <c r="X92" i="25"/>
  <c r="Y92" i="25" s="1"/>
  <c r="X93" i="25"/>
  <c r="Y93" i="25" s="1"/>
  <c r="X94" i="25"/>
  <c r="Y94" i="25" s="1"/>
  <c r="X10" i="25"/>
  <c r="R11" i="25"/>
  <c r="S11" i="25" s="1"/>
  <c r="R12" i="25"/>
  <c r="S12" i="25" s="1"/>
  <c r="R13" i="25"/>
  <c r="S13" i="25" s="1"/>
  <c r="R14" i="25"/>
  <c r="S14" i="25" s="1"/>
  <c r="R15" i="25"/>
  <c r="S15" i="25" s="1"/>
  <c r="R16" i="25"/>
  <c r="S16" i="25" s="1"/>
  <c r="R17" i="25"/>
  <c r="S17" i="25" s="1"/>
  <c r="R18" i="25"/>
  <c r="S18" i="25" s="1"/>
  <c r="R19" i="25"/>
  <c r="S19" i="25" s="1"/>
  <c r="R20" i="25"/>
  <c r="S20" i="25" s="1"/>
  <c r="R21" i="25"/>
  <c r="S21" i="25" s="1"/>
  <c r="R22" i="25"/>
  <c r="S22" i="25" s="1"/>
  <c r="R23" i="25"/>
  <c r="S23" i="25" s="1"/>
  <c r="R24" i="25"/>
  <c r="S24" i="25" s="1"/>
  <c r="R25" i="25"/>
  <c r="S25" i="25" s="1"/>
  <c r="R26" i="25"/>
  <c r="S26" i="25" s="1"/>
  <c r="R27" i="25"/>
  <c r="S27" i="25" s="1"/>
  <c r="R28" i="25"/>
  <c r="S28" i="25" s="1"/>
  <c r="R29" i="25"/>
  <c r="S29" i="25" s="1"/>
  <c r="R30" i="25"/>
  <c r="S30" i="25" s="1"/>
  <c r="R31" i="25"/>
  <c r="S31" i="25" s="1"/>
  <c r="R32" i="25"/>
  <c r="S32" i="25" s="1"/>
  <c r="R33" i="25"/>
  <c r="S33" i="25" s="1"/>
  <c r="R34" i="25"/>
  <c r="S34" i="25" s="1"/>
  <c r="R35" i="25"/>
  <c r="S35" i="25" s="1"/>
  <c r="R36" i="25"/>
  <c r="S36" i="25" s="1"/>
  <c r="R37" i="25"/>
  <c r="S37" i="25" s="1"/>
  <c r="R38" i="25"/>
  <c r="S38" i="25" s="1"/>
  <c r="R39" i="25"/>
  <c r="S39" i="25" s="1"/>
  <c r="R40" i="25"/>
  <c r="S40" i="25" s="1"/>
  <c r="R41" i="25"/>
  <c r="S41" i="25" s="1"/>
  <c r="R42" i="25"/>
  <c r="S42" i="25" s="1"/>
  <c r="R43" i="25"/>
  <c r="S43" i="25" s="1"/>
  <c r="R44" i="25"/>
  <c r="S44" i="25" s="1"/>
  <c r="R45" i="25"/>
  <c r="S45" i="25" s="1"/>
  <c r="R46" i="25"/>
  <c r="S46" i="25" s="1"/>
  <c r="R47" i="25"/>
  <c r="S47" i="25" s="1"/>
  <c r="R48" i="25"/>
  <c r="S48" i="25" s="1"/>
  <c r="R49" i="25"/>
  <c r="S49" i="25" s="1"/>
  <c r="R50" i="25"/>
  <c r="S50" i="25" s="1"/>
  <c r="R51" i="25"/>
  <c r="S51" i="25" s="1"/>
  <c r="R52" i="25"/>
  <c r="S52" i="25" s="1"/>
  <c r="R53" i="25"/>
  <c r="S53" i="25" s="1"/>
  <c r="R54" i="25"/>
  <c r="S54" i="25" s="1"/>
  <c r="R55" i="25"/>
  <c r="S55" i="25" s="1"/>
  <c r="R56" i="25"/>
  <c r="S56" i="25" s="1"/>
  <c r="R57" i="25"/>
  <c r="S57" i="25" s="1"/>
  <c r="R58" i="25"/>
  <c r="S58" i="25" s="1"/>
  <c r="R59" i="25"/>
  <c r="S59" i="25" s="1"/>
  <c r="R60" i="25"/>
  <c r="S60" i="25" s="1"/>
  <c r="R61" i="25"/>
  <c r="S61" i="25" s="1"/>
  <c r="R62" i="25"/>
  <c r="S62" i="25" s="1"/>
  <c r="R63" i="25"/>
  <c r="S63" i="25" s="1"/>
  <c r="R64" i="25"/>
  <c r="S64" i="25" s="1"/>
  <c r="R65" i="25"/>
  <c r="S65" i="25" s="1"/>
  <c r="R66" i="25"/>
  <c r="S66" i="25" s="1"/>
  <c r="R67" i="25"/>
  <c r="S67" i="25" s="1"/>
  <c r="R68" i="25"/>
  <c r="S68" i="25" s="1"/>
  <c r="R69" i="25"/>
  <c r="S69" i="25" s="1"/>
  <c r="R70" i="25"/>
  <c r="S70" i="25" s="1"/>
  <c r="R71" i="25"/>
  <c r="S71" i="25" s="1"/>
  <c r="R72" i="25"/>
  <c r="S72" i="25" s="1"/>
  <c r="R73" i="25"/>
  <c r="S73" i="25" s="1"/>
  <c r="R74" i="25"/>
  <c r="S74" i="25" s="1"/>
  <c r="R75" i="25"/>
  <c r="S75" i="25" s="1"/>
  <c r="R76" i="25"/>
  <c r="S76" i="25" s="1"/>
  <c r="R77" i="25"/>
  <c r="S77" i="25" s="1"/>
  <c r="R78" i="25"/>
  <c r="S78" i="25" s="1"/>
  <c r="R79" i="25"/>
  <c r="S79" i="25" s="1"/>
  <c r="R80" i="25"/>
  <c r="S80" i="25" s="1"/>
  <c r="R81" i="25"/>
  <c r="S81" i="25" s="1"/>
  <c r="R82" i="25"/>
  <c r="S82" i="25" s="1"/>
  <c r="R83" i="25"/>
  <c r="S83" i="25" s="1"/>
  <c r="R84" i="25"/>
  <c r="S84" i="25" s="1"/>
  <c r="R85" i="25"/>
  <c r="S85" i="25" s="1"/>
  <c r="R86" i="25"/>
  <c r="S86" i="25" s="1"/>
  <c r="R87" i="25"/>
  <c r="S87" i="25" s="1"/>
  <c r="R88" i="25"/>
  <c r="S88" i="25" s="1"/>
  <c r="R89" i="25"/>
  <c r="S89" i="25" s="1"/>
  <c r="R90" i="25"/>
  <c r="S90" i="25" s="1"/>
  <c r="R91" i="25"/>
  <c r="S91" i="25" s="1"/>
  <c r="R92" i="25"/>
  <c r="S92" i="25" s="1"/>
  <c r="R93" i="25"/>
  <c r="S93" i="25" s="1"/>
  <c r="R94" i="25"/>
  <c r="S94" i="25" s="1"/>
  <c r="R95" i="25"/>
  <c r="S95" i="25" s="1"/>
  <c r="R10" i="25"/>
  <c r="S10" i="25" s="1"/>
  <c r="Q107" i="25"/>
  <c r="P107" i="25"/>
  <c r="O107" i="25"/>
  <c r="N107" i="25"/>
  <c r="K107" i="25"/>
  <c r="I107" i="25"/>
  <c r="J107" i="25"/>
  <c r="L11" i="25"/>
  <c r="M11" i="25" s="1"/>
  <c r="L12" i="25"/>
  <c r="M12" i="25" s="1"/>
  <c r="L13" i="25"/>
  <c r="M13" i="25" s="1"/>
  <c r="L14" i="25"/>
  <c r="M14" i="25" s="1"/>
  <c r="L15" i="25"/>
  <c r="M15" i="25" s="1"/>
  <c r="L16" i="25"/>
  <c r="M16" i="25" s="1"/>
  <c r="L17" i="25"/>
  <c r="M17" i="25" s="1"/>
  <c r="L18" i="25"/>
  <c r="M18" i="25" s="1"/>
  <c r="L19" i="25"/>
  <c r="M19" i="25" s="1"/>
  <c r="L20" i="25"/>
  <c r="M20" i="25" s="1"/>
  <c r="L21" i="25"/>
  <c r="M21" i="25" s="1"/>
  <c r="L22" i="25"/>
  <c r="M22" i="25" s="1"/>
  <c r="L23" i="25"/>
  <c r="M23" i="25" s="1"/>
  <c r="L24" i="25"/>
  <c r="M24" i="25" s="1"/>
  <c r="L25" i="25"/>
  <c r="M25" i="25" s="1"/>
  <c r="L26" i="25"/>
  <c r="M26" i="25" s="1"/>
  <c r="L27" i="25"/>
  <c r="M27" i="25" s="1"/>
  <c r="L28" i="25"/>
  <c r="M28" i="25" s="1"/>
  <c r="L29" i="25"/>
  <c r="M29" i="25" s="1"/>
  <c r="L30" i="25"/>
  <c r="M30" i="25" s="1"/>
  <c r="L31" i="25"/>
  <c r="M31" i="25" s="1"/>
  <c r="L32" i="25"/>
  <c r="M32" i="25" s="1"/>
  <c r="L33" i="25"/>
  <c r="M33" i="25" s="1"/>
  <c r="L34" i="25"/>
  <c r="M34" i="25" s="1"/>
  <c r="L35" i="25"/>
  <c r="M35" i="25" s="1"/>
  <c r="L36" i="25"/>
  <c r="M36" i="25" s="1"/>
  <c r="L37" i="25"/>
  <c r="M37" i="25" s="1"/>
  <c r="L38" i="25"/>
  <c r="M38" i="25" s="1"/>
  <c r="L39" i="25"/>
  <c r="M39" i="25" s="1"/>
  <c r="L40" i="25"/>
  <c r="M40" i="25" s="1"/>
  <c r="L41" i="25"/>
  <c r="M41" i="25" s="1"/>
  <c r="L42" i="25"/>
  <c r="M42" i="25" s="1"/>
  <c r="L43" i="25"/>
  <c r="M43" i="25" s="1"/>
  <c r="L44" i="25"/>
  <c r="M44" i="25" s="1"/>
  <c r="L45" i="25"/>
  <c r="M45" i="25" s="1"/>
  <c r="L46" i="25"/>
  <c r="M46" i="25" s="1"/>
  <c r="L47" i="25"/>
  <c r="M47" i="25" s="1"/>
  <c r="L48" i="25"/>
  <c r="M48" i="25" s="1"/>
  <c r="L49" i="25"/>
  <c r="M49" i="25" s="1"/>
  <c r="L50" i="25"/>
  <c r="M50" i="25" s="1"/>
  <c r="L51" i="25"/>
  <c r="M51" i="25" s="1"/>
  <c r="L52" i="25"/>
  <c r="M52" i="25" s="1"/>
  <c r="L53" i="25"/>
  <c r="M53" i="25" s="1"/>
  <c r="L54" i="25"/>
  <c r="M54" i="25" s="1"/>
  <c r="L55" i="25"/>
  <c r="M55" i="25" s="1"/>
  <c r="L56" i="25"/>
  <c r="M56" i="25" s="1"/>
  <c r="L57" i="25"/>
  <c r="M57" i="25" s="1"/>
  <c r="L58" i="25"/>
  <c r="M58" i="25" s="1"/>
  <c r="L59" i="25"/>
  <c r="M59" i="25" s="1"/>
  <c r="L60" i="25"/>
  <c r="M60" i="25" s="1"/>
  <c r="L61" i="25"/>
  <c r="M61" i="25" s="1"/>
  <c r="L62" i="25"/>
  <c r="M62" i="25" s="1"/>
  <c r="L63" i="25"/>
  <c r="M63" i="25" s="1"/>
  <c r="L64" i="25"/>
  <c r="M64" i="25" s="1"/>
  <c r="L65" i="25"/>
  <c r="M65" i="25" s="1"/>
  <c r="L66" i="25"/>
  <c r="M66" i="25" s="1"/>
  <c r="L67" i="25"/>
  <c r="M67" i="25" s="1"/>
  <c r="L68" i="25"/>
  <c r="M68" i="25" s="1"/>
  <c r="L69" i="25"/>
  <c r="M69" i="25" s="1"/>
  <c r="L70" i="25"/>
  <c r="M70" i="25" s="1"/>
  <c r="L71" i="25"/>
  <c r="M71" i="25" s="1"/>
  <c r="L72" i="25"/>
  <c r="M72" i="25" s="1"/>
  <c r="L73" i="25"/>
  <c r="M73" i="25" s="1"/>
  <c r="L74" i="25"/>
  <c r="M74" i="25" s="1"/>
  <c r="L75" i="25"/>
  <c r="M75" i="25" s="1"/>
  <c r="L76" i="25"/>
  <c r="M76" i="25" s="1"/>
  <c r="L77" i="25"/>
  <c r="M77" i="25" s="1"/>
  <c r="L78" i="25"/>
  <c r="M78" i="25" s="1"/>
  <c r="L79" i="25"/>
  <c r="M79" i="25" s="1"/>
  <c r="L80" i="25"/>
  <c r="M80" i="25" s="1"/>
  <c r="L81" i="25"/>
  <c r="M81" i="25" s="1"/>
  <c r="L82" i="25"/>
  <c r="M82" i="25" s="1"/>
  <c r="L83" i="25"/>
  <c r="M83" i="25" s="1"/>
  <c r="L84" i="25"/>
  <c r="M84" i="25" s="1"/>
  <c r="L85" i="25"/>
  <c r="M85" i="25" s="1"/>
  <c r="L86" i="25"/>
  <c r="M86" i="25" s="1"/>
  <c r="L87" i="25"/>
  <c r="M87" i="25" s="1"/>
  <c r="L88" i="25"/>
  <c r="M88" i="25" s="1"/>
  <c r="L89" i="25"/>
  <c r="M89" i="25" s="1"/>
  <c r="L90" i="25"/>
  <c r="M90" i="25" s="1"/>
  <c r="L91" i="25"/>
  <c r="M91" i="25" s="1"/>
  <c r="L92" i="25"/>
  <c r="M92" i="25" s="1"/>
  <c r="L93" i="25"/>
  <c r="M93" i="25" s="1"/>
  <c r="L94" i="25"/>
  <c r="M94" i="25" s="1"/>
  <c r="L95" i="25"/>
  <c r="M95" i="25" s="1"/>
  <c r="L10" i="25"/>
  <c r="X11" i="37"/>
  <c r="X12" i="37"/>
  <c r="Y12" i="37" s="1"/>
  <c r="X13" i="37"/>
  <c r="Y13" i="37" s="1"/>
  <c r="X14" i="37"/>
  <c r="Y14" i="37" s="1"/>
  <c r="X15" i="37"/>
  <c r="Y15" i="37" s="1"/>
  <c r="X16" i="37"/>
  <c r="Y16" i="37" s="1"/>
  <c r="X17" i="37"/>
  <c r="Y17" i="37" s="1"/>
  <c r="X18" i="37"/>
  <c r="Y18" i="37" s="1"/>
  <c r="X19" i="37"/>
  <c r="Y19" i="37" s="1"/>
  <c r="X20" i="37"/>
  <c r="Y20" i="37" s="1"/>
  <c r="X21" i="37"/>
  <c r="Y21" i="37" s="1"/>
  <c r="X22" i="37"/>
  <c r="Y22" i="37" s="1"/>
  <c r="X23" i="37"/>
  <c r="Y23" i="37" s="1"/>
  <c r="X24" i="37"/>
  <c r="Y24" i="37" s="1"/>
  <c r="X25" i="37"/>
  <c r="Y25" i="37" s="1"/>
  <c r="X26" i="37"/>
  <c r="Y26" i="37" s="1"/>
  <c r="X27" i="37"/>
  <c r="Y27" i="37" s="1"/>
  <c r="X28" i="37"/>
  <c r="Y28" i="37" s="1"/>
  <c r="X29" i="37"/>
  <c r="Y29" i="37" s="1"/>
  <c r="X30" i="37"/>
  <c r="Y30" i="37" s="1"/>
  <c r="X31" i="37"/>
  <c r="Y31" i="37" s="1"/>
  <c r="X32" i="37"/>
  <c r="Y32" i="37" s="1"/>
  <c r="X33" i="37"/>
  <c r="Y33" i="37" s="1"/>
  <c r="X34" i="37"/>
  <c r="Y34" i="37" s="1"/>
  <c r="X35" i="37"/>
  <c r="Y35" i="37" s="1"/>
  <c r="R12" i="37"/>
  <c r="S12" i="37" s="1"/>
  <c r="R13" i="37"/>
  <c r="S13" i="37" s="1"/>
  <c r="R14" i="37"/>
  <c r="S14" i="37" s="1"/>
  <c r="R15" i="37"/>
  <c r="S15" i="37" s="1"/>
  <c r="R16" i="37"/>
  <c r="S16" i="37" s="1"/>
  <c r="R17" i="37"/>
  <c r="S17" i="37" s="1"/>
  <c r="R18" i="37"/>
  <c r="S18" i="37" s="1"/>
  <c r="R19" i="37"/>
  <c r="S19" i="37" s="1"/>
  <c r="R20" i="37"/>
  <c r="S20" i="37" s="1"/>
  <c r="R21" i="37"/>
  <c r="S21" i="37" s="1"/>
  <c r="R22" i="37"/>
  <c r="S22" i="37" s="1"/>
  <c r="R23" i="37"/>
  <c r="S23" i="37" s="1"/>
  <c r="R24" i="37"/>
  <c r="S24" i="37" s="1"/>
  <c r="R25" i="37"/>
  <c r="S25" i="37" s="1"/>
  <c r="R26" i="37"/>
  <c r="S26" i="37" s="1"/>
  <c r="R27" i="37"/>
  <c r="S27" i="37" s="1"/>
  <c r="R28" i="37"/>
  <c r="S28" i="37" s="1"/>
  <c r="R29" i="37"/>
  <c r="S29" i="37" s="1"/>
  <c r="R30" i="37"/>
  <c r="S30" i="37" s="1"/>
  <c r="R31" i="37"/>
  <c r="S31" i="37" s="1"/>
  <c r="R32" i="37"/>
  <c r="S32" i="37" s="1"/>
  <c r="R33" i="37"/>
  <c r="S33" i="37" s="1"/>
  <c r="R34" i="37"/>
  <c r="S34" i="37" s="1"/>
  <c r="R35" i="37"/>
  <c r="S35" i="37" s="1"/>
  <c r="Z36" i="37"/>
  <c r="Q36" i="37"/>
  <c r="P36" i="37"/>
  <c r="O36" i="37"/>
  <c r="N36" i="37"/>
  <c r="K36" i="37"/>
  <c r="J36" i="37"/>
  <c r="I36" i="37"/>
  <c r="L11" i="37"/>
  <c r="M11" i="37" s="1"/>
  <c r="L12" i="37"/>
  <c r="M12" i="37" s="1"/>
  <c r="L13" i="37"/>
  <c r="M13" i="37" s="1"/>
  <c r="L14" i="37"/>
  <c r="M14" i="37" s="1"/>
  <c r="L15" i="37"/>
  <c r="M15" i="37" s="1"/>
  <c r="L16" i="37"/>
  <c r="M16" i="37" s="1"/>
  <c r="L17" i="37"/>
  <c r="M17" i="37" s="1"/>
  <c r="L18" i="37"/>
  <c r="M18" i="37" s="1"/>
  <c r="L19" i="37"/>
  <c r="M19" i="37" s="1"/>
  <c r="L20" i="37"/>
  <c r="M20" i="37" s="1"/>
  <c r="L21" i="37"/>
  <c r="M21" i="37" s="1"/>
  <c r="L22" i="37"/>
  <c r="M22" i="37" s="1"/>
  <c r="L23" i="37"/>
  <c r="M23" i="37" s="1"/>
  <c r="L24" i="37"/>
  <c r="M24" i="37" s="1"/>
  <c r="L25" i="37"/>
  <c r="M25" i="37" s="1"/>
  <c r="L26" i="37"/>
  <c r="M26" i="37" s="1"/>
  <c r="L27" i="37"/>
  <c r="M27" i="37" s="1"/>
  <c r="L28" i="37"/>
  <c r="M28" i="37" s="1"/>
  <c r="L29" i="37"/>
  <c r="M29" i="37" s="1"/>
  <c r="L30" i="37"/>
  <c r="M30" i="37" s="1"/>
  <c r="L31" i="37"/>
  <c r="M31" i="37" s="1"/>
  <c r="L32" i="37"/>
  <c r="M32" i="37" s="1"/>
  <c r="L33" i="37"/>
  <c r="M33" i="37" s="1"/>
  <c r="L34" i="37"/>
  <c r="M34" i="37" s="1"/>
  <c r="L35" i="37"/>
  <c r="M35" i="37" s="1"/>
  <c r="X11" i="42"/>
  <c r="X12" i="42"/>
  <c r="Y12" i="42" s="1"/>
  <c r="X13" i="42"/>
  <c r="Y13" i="42" s="1"/>
  <c r="X14" i="42"/>
  <c r="Y14" i="42" s="1"/>
  <c r="X15" i="42"/>
  <c r="Y15" i="42" s="1"/>
  <c r="X16" i="42"/>
  <c r="Y16" i="42" s="1"/>
  <c r="X17" i="42"/>
  <c r="Y17" i="42" s="1"/>
  <c r="X18" i="42"/>
  <c r="Y18" i="42" s="1"/>
  <c r="X19" i="42"/>
  <c r="Y19" i="42" s="1"/>
  <c r="X20" i="42"/>
  <c r="Y20" i="42" s="1"/>
  <c r="X21" i="42"/>
  <c r="Y21" i="42" s="1"/>
  <c r="X22" i="42"/>
  <c r="Y22" i="42" s="1"/>
  <c r="X23" i="42"/>
  <c r="Y23" i="42" s="1"/>
  <c r="X24" i="42"/>
  <c r="Y24" i="42" s="1"/>
  <c r="X25" i="42"/>
  <c r="Y25" i="42" s="1"/>
  <c r="X26" i="42"/>
  <c r="Y26" i="42" s="1"/>
  <c r="X27" i="42"/>
  <c r="Y27" i="42" s="1"/>
  <c r="X28" i="42"/>
  <c r="Y28" i="42" s="1"/>
  <c r="X29" i="42"/>
  <c r="Y29" i="42" s="1"/>
  <c r="X30" i="42"/>
  <c r="Y30" i="42" s="1"/>
  <c r="X31" i="42"/>
  <c r="Y31" i="42" s="1"/>
  <c r="X32" i="42"/>
  <c r="Y32" i="42" s="1"/>
  <c r="X33" i="42"/>
  <c r="Y33" i="42" s="1"/>
  <c r="X34" i="42"/>
  <c r="Y34" i="42" s="1"/>
  <c r="X35" i="42"/>
  <c r="Y35" i="42" s="1"/>
  <c r="X36" i="42"/>
  <c r="Y36" i="42" s="1"/>
  <c r="X37" i="42"/>
  <c r="Y37" i="42" s="1"/>
  <c r="X38" i="42"/>
  <c r="Y38" i="42" s="1"/>
  <c r="X39" i="42"/>
  <c r="Y39" i="42" s="1"/>
  <c r="X40" i="42"/>
  <c r="Y40" i="42" s="1"/>
  <c r="X41" i="42"/>
  <c r="Y41" i="42" s="1"/>
  <c r="X42" i="42"/>
  <c r="Y42" i="42" s="1"/>
  <c r="X43" i="42"/>
  <c r="Y43" i="42" s="1"/>
  <c r="X44" i="42"/>
  <c r="Y44" i="42" s="1"/>
  <c r="X45" i="42"/>
  <c r="Y45" i="42" s="1"/>
  <c r="X46" i="42"/>
  <c r="Y46" i="42" s="1"/>
  <c r="X47" i="42"/>
  <c r="Y47" i="42" s="1"/>
  <c r="X48" i="42"/>
  <c r="Y48" i="42" s="1"/>
  <c r="R11" i="42"/>
  <c r="R12" i="42"/>
  <c r="S12" i="42" s="1"/>
  <c r="R13" i="42"/>
  <c r="S13" i="42" s="1"/>
  <c r="R14" i="42"/>
  <c r="S14" i="42" s="1"/>
  <c r="R15" i="42"/>
  <c r="S15" i="42" s="1"/>
  <c r="R16" i="42"/>
  <c r="S16" i="42" s="1"/>
  <c r="R17" i="42"/>
  <c r="S17" i="42" s="1"/>
  <c r="R18" i="42"/>
  <c r="S18" i="42" s="1"/>
  <c r="R19" i="42"/>
  <c r="S19" i="42" s="1"/>
  <c r="R20" i="42"/>
  <c r="S20" i="42" s="1"/>
  <c r="R21" i="42"/>
  <c r="S21" i="42" s="1"/>
  <c r="R22" i="42"/>
  <c r="S22" i="42" s="1"/>
  <c r="R23" i="42"/>
  <c r="S23" i="42" s="1"/>
  <c r="R24" i="42"/>
  <c r="S24" i="42" s="1"/>
  <c r="R25" i="42"/>
  <c r="S25" i="42" s="1"/>
  <c r="R26" i="42"/>
  <c r="S26" i="42" s="1"/>
  <c r="R27" i="42"/>
  <c r="S27" i="42" s="1"/>
  <c r="R28" i="42"/>
  <c r="S28" i="42" s="1"/>
  <c r="R29" i="42"/>
  <c r="S29" i="42" s="1"/>
  <c r="R30" i="42"/>
  <c r="S30" i="42" s="1"/>
  <c r="R31" i="42"/>
  <c r="S31" i="42" s="1"/>
  <c r="R32" i="42"/>
  <c r="S32" i="42" s="1"/>
  <c r="R33" i="42"/>
  <c r="S33" i="42" s="1"/>
  <c r="R34" i="42"/>
  <c r="S34" i="42" s="1"/>
  <c r="R35" i="42"/>
  <c r="S35" i="42" s="1"/>
  <c r="R36" i="42"/>
  <c r="S36" i="42" s="1"/>
  <c r="R37" i="42"/>
  <c r="S37" i="42" s="1"/>
  <c r="R38" i="42"/>
  <c r="S38" i="42" s="1"/>
  <c r="R39" i="42"/>
  <c r="S39" i="42" s="1"/>
  <c r="R40" i="42"/>
  <c r="S40" i="42" s="1"/>
  <c r="R41" i="42"/>
  <c r="S41" i="42" s="1"/>
  <c r="R42" i="42"/>
  <c r="S42" i="42" s="1"/>
  <c r="R43" i="42"/>
  <c r="S43" i="42" s="1"/>
  <c r="R44" i="42"/>
  <c r="S44" i="42" s="1"/>
  <c r="R45" i="42"/>
  <c r="S45" i="42" s="1"/>
  <c r="R46" i="42"/>
  <c r="S46" i="42" s="1"/>
  <c r="R47" i="42"/>
  <c r="S47" i="42" s="1"/>
  <c r="R48" i="42"/>
  <c r="S48" i="42" s="1"/>
  <c r="L11" i="42"/>
  <c r="M11" i="42" s="1"/>
  <c r="L12" i="42"/>
  <c r="M12" i="42" s="1"/>
  <c r="L13" i="42"/>
  <c r="M13" i="42" s="1"/>
  <c r="L14" i="42"/>
  <c r="M14" i="42" s="1"/>
  <c r="L15" i="42"/>
  <c r="M15" i="42" s="1"/>
  <c r="L16" i="42"/>
  <c r="M16" i="42" s="1"/>
  <c r="L17" i="42"/>
  <c r="M17" i="42" s="1"/>
  <c r="L18" i="42"/>
  <c r="M18" i="42" s="1"/>
  <c r="L19" i="42"/>
  <c r="M19" i="42" s="1"/>
  <c r="L20" i="42"/>
  <c r="M20" i="42" s="1"/>
  <c r="L21" i="42"/>
  <c r="M21" i="42" s="1"/>
  <c r="L22" i="42"/>
  <c r="M22" i="42" s="1"/>
  <c r="L23" i="42"/>
  <c r="M23" i="42" s="1"/>
  <c r="L24" i="42"/>
  <c r="M24" i="42" s="1"/>
  <c r="L25" i="42"/>
  <c r="M25" i="42" s="1"/>
  <c r="L26" i="42"/>
  <c r="M26" i="42" s="1"/>
  <c r="L27" i="42"/>
  <c r="M27" i="42" s="1"/>
  <c r="L28" i="42"/>
  <c r="M28" i="42" s="1"/>
  <c r="L29" i="42"/>
  <c r="M29" i="42" s="1"/>
  <c r="L30" i="42"/>
  <c r="M30" i="42" s="1"/>
  <c r="L31" i="42"/>
  <c r="M31" i="42" s="1"/>
  <c r="L32" i="42"/>
  <c r="M32" i="42" s="1"/>
  <c r="L33" i="42"/>
  <c r="M33" i="42" s="1"/>
  <c r="L34" i="42"/>
  <c r="M34" i="42" s="1"/>
  <c r="L35" i="42"/>
  <c r="M35" i="42" s="1"/>
  <c r="L36" i="42"/>
  <c r="M36" i="42" s="1"/>
  <c r="L37" i="42"/>
  <c r="M37" i="42" s="1"/>
  <c r="L38" i="42"/>
  <c r="M38" i="42" s="1"/>
  <c r="L39" i="42"/>
  <c r="M39" i="42" s="1"/>
  <c r="L40" i="42"/>
  <c r="M40" i="42" s="1"/>
  <c r="L41" i="42"/>
  <c r="M41" i="42" s="1"/>
  <c r="L42" i="42"/>
  <c r="M42" i="42" s="1"/>
  <c r="L43" i="42"/>
  <c r="M43" i="42" s="1"/>
  <c r="L44" i="42"/>
  <c r="M44" i="42" s="1"/>
  <c r="L45" i="42"/>
  <c r="M45" i="42" s="1"/>
  <c r="L46" i="42"/>
  <c r="M46" i="42" s="1"/>
  <c r="L47" i="42"/>
  <c r="M47" i="42" s="1"/>
  <c r="L48" i="42"/>
  <c r="M48" i="42" s="1"/>
  <c r="K49" i="42"/>
  <c r="J49" i="42"/>
  <c r="I49" i="42"/>
  <c r="Z12" i="41"/>
  <c r="AA12" i="41" s="1"/>
  <c r="Z13" i="41"/>
  <c r="AA13" i="41" s="1"/>
  <c r="Z14" i="41"/>
  <c r="AA14" i="41" s="1"/>
  <c r="Z15" i="41"/>
  <c r="AA15" i="41" s="1"/>
  <c r="Z16" i="41"/>
  <c r="AA16" i="41" s="1"/>
  <c r="Z17" i="41"/>
  <c r="AA17" i="41" s="1"/>
  <c r="Z18" i="41"/>
  <c r="AA18" i="41" s="1"/>
  <c r="Z11" i="41"/>
  <c r="Y12" i="39"/>
  <c r="Z12" i="39" s="1"/>
  <c r="Y13" i="39"/>
  <c r="Z13" i="39" s="1"/>
  <c r="Y14" i="39"/>
  <c r="Z14" i="39" s="1"/>
  <c r="Y15" i="39"/>
  <c r="Z15" i="39" s="1"/>
  <c r="Y16" i="39"/>
  <c r="Z16" i="39" s="1"/>
  <c r="Y17" i="39"/>
  <c r="Z17" i="39" s="1"/>
  <c r="Y18" i="39"/>
  <c r="Z18" i="39" s="1"/>
  <c r="Y19" i="39"/>
  <c r="Z19" i="39" s="1"/>
  <c r="Y20" i="39"/>
  <c r="Z20" i="39" s="1"/>
  <c r="Y21" i="39"/>
  <c r="Z21" i="39" s="1"/>
  <c r="Y22" i="39"/>
  <c r="Z22" i="39" s="1"/>
  <c r="Y23" i="39"/>
  <c r="Z23" i="39" s="1"/>
  <c r="Y24" i="39"/>
  <c r="Z24" i="39" s="1"/>
  <c r="Y25" i="39"/>
  <c r="Z25" i="39" s="1"/>
  <c r="Y26" i="39"/>
  <c r="Z26" i="39" s="1"/>
  <c r="Y27" i="39"/>
  <c r="Z27" i="39" s="1"/>
  <c r="Y28" i="39"/>
  <c r="Z28" i="39" s="1"/>
  <c r="Y29" i="39"/>
  <c r="Z29" i="39" s="1"/>
  <c r="Y30" i="39"/>
  <c r="Z30" i="39" s="1"/>
  <c r="Y31" i="39"/>
  <c r="Z31" i="39" s="1"/>
  <c r="Y32" i="39"/>
  <c r="Z32" i="39" s="1"/>
  <c r="Y33" i="39"/>
  <c r="Z33" i="39" s="1"/>
  <c r="Y34" i="39"/>
  <c r="Z34" i="39" s="1"/>
  <c r="Y35" i="39"/>
  <c r="Z35" i="39" s="1"/>
  <c r="Y36" i="39"/>
  <c r="Z36" i="39" s="1"/>
  <c r="Y37" i="39"/>
  <c r="Z37" i="39" s="1"/>
  <c r="Y38" i="39"/>
  <c r="Z38" i="39" s="1"/>
  <c r="Y39" i="39"/>
  <c r="Z39" i="39" s="1"/>
  <c r="Y40" i="39"/>
  <c r="Z40" i="39" s="1"/>
  <c r="Y41" i="39"/>
  <c r="Z41" i="39" s="1"/>
  <c r="Y42" i="39"/>
  <c r="Z42" i="39" s="1"/>
  <c r="Y43" i="39"/>
  <c r="Z43" i="39" s="1"/>
  <c r="Y44" i="39"/>
  <c r="Z44" i="39" s="1"/>
  <c r="Y45" i="39"/>
  <c r="Z45" i="39" s="1"/>
  <c r="Y46" i="39"/>
  <c r="Z46" i="39" s="1"/>
  <c r="Y47" i="39"/>
  <c r="Z47" i="39" s="1"/>
  <c r="Y48" i="39"/>
  <c r="Z48" i="39" s="1"/>
  <c r="Y49" i="39"/>
  <c r="Z49" i="39" s="1"/>
  <c r="Y50" i="39"/>
  <c r="Z50" i="39" s="1"/>
  <c r="Y51" i="39"/>
  <c r="Z51" i="39" s="1"/>
  <c r="Y11" i="39"/>
  <c r="O52" i="39"/>
  <c r="Z12" i="55"/>
  <c r="AA12" i="55" s="1"/>
  <c r="Z13" i="55"/>
  <c r="AA13" i="55" s="1"/>
  <c r="Z14" i="55"/>
  <c r="AA14" i="55" s="1"/>
  <c r="Z15" i="55"/>
  <c r="AA15" i="55" s="1"/>
  <c r="Z16" i="55"/>
  <c r="AA16" i="55" s="1"/>
  <c r="Z17" i="55"/>
  <c r="AA17" i="55" s="1"/>
  <c r="Z18" i="55"/>
  <c r="AA18" i="55" s="1"/>
  <c r="Z19" i="55"/>
  <c r="AA19" i="55" s="1"/>
  <c r="Z20" i="55"/>
  <c r="AA20" i="55" s="1"/>
  <c r="Z21" i="55"/>
  <c r="AA21" i="55" s="1"/>
  <c r="Z22" i="55"/>
  <c r="AA22" i="55" s="1"/>
  <c r="Z23" i="55"/>
  <c r="AA23" i="55" s="1"/>
  <c r="Z24" i="55"/>
  <c r="AA24" i="55" s="1"/>
  <c r="Z25" i="55"/>
  <c r="AA25" i="55" s="1"/>
  <c r="Z26" i="55"/>
  <c r="AA26" i="55" s="1"/>
  <c r="Z11" i="55"/>
  <c r="L11" i="38"/>
  <c r="M11" i="38" s="1"/>
  <c r="L12" i="38"/>
  <c r="L13" i="38"/>
  <c r="M13" i="38" s="1"/>
  <c r="L14" i="38"/>
  <c r="M14" i="38" s="1"/>
  <c r="L15" i="38"/>
  <c r="M15" i="38" s="1"/>
  <c r="L16" i="38"/>
  <c r="M16" i="38" s="1"/>
  <c r="L17" i="38"/>
  <c r="M17" i="38" s="1"/>
  <c r="L18" i="38"/>
  <c r="M18" i="38" s="1"/>
  <c r="L19" i="38"/>
  <c r="M19" i="38" s="1"/>
  <c r="L20" i="38"/>
  <c r="M20" i="38" s="1"/>
  <c r="L21" i="38"/>
  <c r="M21" i="38" s="1"/>
  <c r="L22" i="38"/>
  <c r="M22" i="38" s="1"/>
  <c r="L23" i="38"/>
  <c r="M23" i="38" s="1"/>
  <c r="L24" i="38"/>
  <c r="M24" i="38" s="1"/>
  <c r="L25" i="38"/>
  <c r="M25" i="38" s="1"/>
  <c r="L26" i="38"/>
  <c r="M26" i="38" s="1"/>
  <c r="L27" i="38"/>
  <c r="M27" i="38" s="1"/>
  <c r="L28" i="38"/>
  <c r="M28" i="38" s="1"/>
  <c r="L29" i="38"/>
  <c r="M29" i="38" s="1"/>
  <c r="L30" i="38"/>
  <c r="M30" i="38" s="1"/>
  <c r="L31" i="38"/>
  <c r="M31" i="38" s="1"/>
  <c r="L32" i="38"/>
  <c r="M32" i="38" s="1"/>
  <c r="L33" i="38"/>
  <c r="M33" i="38" s="1"/>
  <c r="L34" i="38"/>
  <c r="M34" i="38" s="1"/>
  <c r="L35" i="38"/>
  <c r="M35" i="38" s="1"/>
  <c r="L36" i="38"/>
  <c r="M36" i="38" s="1"/>
  <c r="L37" i="38"/>
  <c r="M37" i="38" s="1"/>
  <c r="L38" i="38"/>
  <c r="M38" i="38" s="1"/>
  <c r="L39" i="38"/>
  <c r="M39" i="38" s="1"/>
  <c r="L40" i="38"/>
  <c r="M40" i="38" s="1"/>
  <c r="L41" i="38"/>
  <c r="M41" i="38" s="1"/>
  <c r="L42" i="38"/>
  <c r="M42" i="38" s="1"/>
  <c r="L43" i="38"/>
  <c r="M43" i="38" s="1"/>
  <c r="L44" i="38"/>
  <c r="M44" i="38" s="1"/>
  <c r="L45" i="38"/>
  <c r="M45" i="38" s="1"/>
  <c r="L46" i="38"/>
  <c r="M46" i="38" s="1"/>
  <c r="L47" i="38"/>
  <c r="M47" i="38" s="1"/>
  <c r="L48" i="38"/>
  <c r="M48" i="38" s="1"/>
  <c r="L49" i="38"/>
  <c r="M49" i="38" s="1"/>
  <c r="L50" i="38"/>
  <c r="M50" i="38" s="1"/>
  <c r="L51" i="38"/>
  <c r="M51" i="38" s="1"/>
  <c r="L52" i="38"/>
  <c r="M52" i="38" s="1"/>
  <c r="L53" i="38"/>
  <c r="M53" i="38" s="1"/>
  <c r="L54" i="38"/>
  <c r="M54" i="38" s="1"/>
  <c r="L55" i="38"/>
  <c r="M55" i="38" s="1"/>
  <c r="L56" i="38"/>
  <c r="M56" i="38" s="1"/>
  <c r="L57" i="38"/>
  <c r="M57" i="38" s="1"/>
  <c r="L58" i="38"/>
  <c r="M58" i="38" s="1"/>
  <c r="L59" i="38"/>
  <c r="M59" i="38" s="1"/>
  <c r="L60" i="38"/>
  <c r="M60" i="38" s="1"/>
  <c r="L61" i="38"/>
  <c r="M61" i="38" s="1"/>
  <c r="L62" i="38"/>
  <c r="M62" i="38" s="1"/>
  <c r="L63" i="38"/>
  <c r="M63" i="38" s="1"/>
  <c r="L64" i="38"/>
  <c r="M64" i="38" s="1"/>
  <c r="L65" i="38"/>
  <c r="M65" i="38" s="1"/>
  <c r="L66" i="38"/>
  <c r="M66" i="38" s="1"/>
  <c r="L67" i="38"/>
  <c r="M67" i="38" s="1"/>
  <c r="L68" i="38"/>
  <c r="M68" i="38" s="1"/>
  <c r="L69" i="38"/>
  <c r="M69" i="38" s="1"/>
  <c r="L70" i="38"/>
  <c r="M70" i="38" s="1"/>
  <c r="L71" i="38"/>
  <c r="M71" i="38" s="1"/>
  <c r="L72" i="38"/>
  <c r="M72" i="38" s="1"/>
  <c r="L73" i="38"/>
  <c r="M73" i="38" s="1"/>
  <c r="L74" i="38"/>
  <c r="M74" i="38" s="1"/>
  <c r="L75" i="38"/>
  <c r="M75" i="38" s="1"/>
  <c r="L76" i="38"/>
  <c r="M76" i="38" s="1"/>
  <c r="L77" i="38"/>
  <c r="M77" i="38" s="1"/>
  <c r="L78" i="38"/>
  <c r="M78" i="38" s="1"/>
  <c r="L79" i="38"/>
  <c r="M79" i="38" s="1"/>
  <c r="L80" i="38"/>
  <c r="M80" i="38" s="1"/>
  <c r="L81" i="38"/>
  <c r="M81" i="38" s="1"/>
  <c r="L82" i="38"/>
  <c r="M82" i="38" s="1"/>
  <c r="L83" i="38"/>
  <c r="M83" i="38" s="1"/>
  <c r="L84" i="38"/>
  <c r="M84" i="38" s="1"/>
  <c r="L85" i="38"/>
  <c r="M85" i="38" s="1"/>
  <c r="L86" i="38"/>
  <c r="M86" i="38" s="1"/>
  <c r="L87" i="38"/>
  <c r="M87" i="38" s="1"/>
  <c r="L88" i="38"/>
  <c r="M88" i="38" s="1"/>
  <c r="L89" i="38"/>
  <c r="M89" i="38" s="1"/>
  <c r="L90" i="38"/>
  <c r="M90" i="38" s="1"/>
  <c r="L91" i="38"/>
  <c r="M91" i="38" s="1"/>
  <c r="L92" i="38"/>
  <c r="M92" i="38" s="1"/>
  <c r="L93" i="38"/>
  <c r="M93" i="38" s="1"/>
  <c r="L94" i="38"/>
  <c r="M94" i="38" s="1"/>
  <c r="L95" i="38"/>
  <c r="M95" i="38" s="1"/>
  <c r="L96" i="38"/>
  <c r="M96" i="38" s="1"/>
  <c r="L97" i="38"/>
  <c r="M97" i="38" s="1"/>
  <c r="L98" i="38"/>
  <c r="M98" i="38" s="1"/>
  <c r="L99" i="38"/>
  <c r="M99" i="38" s="1"/>
  <c r="L100" i="38"/>
  <c r="M100" i="38" s="1"/>
  <c r="L101" i="38"/>
  <c r="M101" i="38" s="1"/>
  <c r="L102" i="38"/>
  <c r="M102" i="38" s="1"/>
  <c r="L103" i="38"/>
  <c r="M103" i="38" s="1"/>
  <c r="L104" i="38"/>
  <c r="M104" i="38" s="1"/>
  <c r="L105" i="38"/>
  <c r="M105" i="38" s="1"/>
  <c r="L106" i="38"/>
  <c r="M106" i="38" s="1"/>
  <c r="L107" i="38"/>
  <c r="M107" i="38" s="1"/>
  <c r="L108" i="38"/>
  <c r="M108" i="38" s="1"/>
  <c r="L109" i="38"/>
  <c r="M109" i="38" s="1"/>
  <c r="L110" i="38"/>
  <c r="M110" i="38" s="1"/>
  <c r="L111" i="38"/>
  <c r="M111" i="38" s="1"/>
  <c r="L112" i="38"/>
  <c r="M112" i="38" s="1"/>
  <c r="L113" i="38"/>
  <c r="M113" i="38" s="1"/>
  <c r="L114" i="38"/>
  <c r="M114" i="38" s="1"/>
  <c r="L115" i="38"/>
  <c r="M115" i="38" s="1"/>
  <c r="L116" i="38"/>
  <c r="M116" i="38" s="1"/>
  <c r="L117" i="38"/>
  <c r="M117" i="38" s="1"/>
  <c r="L118" i="38"/>
  <c r="M118" i="38" s="1"/>
  <c r="L119" i="38"/>
  <c r="M119" i="38" s="1"/>
  <c r="L120" i="38"/>
  <c r="M120" i="38" s="1"/>
  <c r="L121" i="38"/>
  <c r="M121" i="38" s="1"/>
  <c r="L122" i="38"/>
  <c r="M122" i="38" s="1"/>
  <c r="L123" i="38"/>
  <c r="M123" i="38" s="1"/>
  <c r="L124" i="38"/>
  <c r="M124" i="38" s="1"/>
  <c r="L125" i="38"/>
  <c r="M125" i="38" s="1"/>
  <c r="L126" i="38"/>
  <c r="M126" i="38" s="1"/>
  <c r="L127" i="38"/>
  <c r="M127" i="38" s="1"/>
  <c r="L128" i="38"/>
  <c r="M128" i="38" s="1"/>
  <c r="L129" i="38"/>
  <c r="M129" i="38" s="1"/>
  <c r="L130" i="38"/>
  <c r="M130" i="38" s="1"/>
  <c r="L131" i="38"/>
  <c r="M131" i="38" s="1"/>
  <c r="L132" i="38"/>
  <c r="M132" i="38" s="1"/>
  <c r="L133" i="38"/>
  <c r="M133" i="38" s="1"/>
  <c r="L134" i="38"/>
  <c r="M134" i="38" s="1"/>
  <c r="L135" i="38"/>
  <c r="M135" i="38" s="1"/>
  <c r="L136" i="38"/>
  <c r="L137" i="38"/>
  <c r="M137" i="38" s="1"/>
  <c r="L138" i="38"/>
  <c r="M138" i="38" s="1"/>
  <c r="L139" i="38"/>
  <c r="M139" i="38" s="1"/>
  <c r="L140" i="38"/>
  <c r="M140" i="38" s="1"/>
  <c r="L141" i="38"/>
  <c r="M141" i="38" s="1"/>
  <c r="L142" i="38"/>
  <c r="M142" i="38" s="1"/>
  <c r="L143" i="38"/>
  <c r="M143" i="38" s="1"/>
  <c r="L144" i="38"/>
  <c r="M144" i="38" s="1"/>
  <c r="L145" i="38"/>
  <c r="M145" i="38" s="1"/>
  <c r="L146" i="38"/>
  <c r="M146" i="38" s="1"/>
  <c r="L147" i="38"/>
  <c r="M147" i="38" s="1"/>
  <c r="L148" i="38"/>
  <c r="M148" i="38" s="1"/>
  <c r="L149" i="38"/>
  <c r="M149" i="38" s="1"/>
  <c r="L150" i="38"/>
  <c r="M150" i="38" s="1"/>
  <c r="L151" i="38"/>
  <c r="M151" i="38" s="1"/>
  <c r="L152" i="38"/>
  <c r="M152" i="38" s="1"/>
  <c r="L153" i="38"/>
  <c r="M153" i="38" s="1"/>
  <c r="L154" i="38"/>
  <c r="M154" i="38" s="1"/>
  <c r="L155" i="38"/>
  <c r="M155" i="38" s="1"/>
  <c r="L156" i="38"/>
  <c r="M156" i="38" s="1"/>
  <c r="L157" i="38"/>
  <c r="M157" i="38" s="1"/>
  <c r="L158" i="38"/>
  <c r="M158" i="38" s="1"/>
  <c r="L159" i="38"/>
  <c r="M159" i="38" s="1"/>
  <c r="L160" i="38"/>
  <c r="M160" i="38" s="1"/>
  <c r="L161" i="38"/>
  <c r="M161" i="38" s="1"/>
  <c r="L162" i="38"/>
  <c r="M162" i="38" s="1"/>
  <c r="L163" i="38"/>
  <c r="M163" i="38" s="1"/>
  <c r="L164" i="38"/>
  <c r="M164" i="38" s="1"/>
  <c r="L165" i="38"/>
  <c r="M165" i="38" s="1"/>
  <c r="L166" i="38"/>
  <c r="M166" i="38" s="1"/>
  <c r="L167" i="38"/>
  <c r="M167" i="38" s="1"/>
  <c r="L168" i="38"/>
  <c r="M168" i="38" s="1"/>
  <c r="L169" i="38"/>
  <c r="M169" i="38" s="1"/>
  <c r="L170" i="38"/>
  <c r="M170" i="38" s="1"/>
  <c r="L171" i="38"/>
  <c r="M171" i="38" s="1"/>
  <c r="L172" i="38"/>
  <c r="M172" i="38" s="1"/>
  <c r="L173" i="38"/>
  <c r="M173" i="38" s="1"/>
  <c r="L174" i="38"/>
  <c r="M174" i="38" s="1"/>
  <c r="L175" i="38"/>
  <c r="M175" i="38" s="1"/>
  <c r="L176" i="38"/>
  <c r="M176" i="38" s="1"/>
  <c r="L177" i="38"/>
  <c r="M177" i="38" s="1"/>
  <c r="L178" i="38"/>
  <c r="M178" i="38" s="1"/>
  <c r="L179" i="38"/>
  <c r="M179" i="38" s="1"/>
  <c r="L180" i="38"/>
  <c r="M180" i="38" s="1"/>
  <c r="L181" i="38"/>
  <c r="M181" i="38" s="1"/>
  <c r="L182" i="38"/>
  <c r="M182" i="38" s="1"/>
  <c r="L183" i="38"/>
  <c r="M183" i="38" s="1"/>
  <c r="L184" i="38"/>
  <c r="M184" i="38" s="1"/>
  <c r="L185" i="38"/>
  <c r="M185" i="38" s="1"/>
  <c r="L186" i="38"/>
  <c r="M186" i="38" s="1"/>
  <c r="L187" i="38"/>
  <c r="M187" i="38" s="1"/>
  <c r="L188" i="38"/>
  <c r="M188" i="38" s="1"/>
  <c r="L189" i="38"/>
  <c r="M189" i="38" s="1"/>
  <c r="L190" i="38"/>
  <c r="M190" i="38" s="1"/>
  <c r="L191" i="38"/>
  <c r="M191" i="38" s="1"/>
  <c r="L192" i="38"/>
  <c r="M192" i="38" s="1"/>
  <c r="L193" i="38"/>
  <c r="M193" i="38" s="1"/>
  <c r="AA11" i="41" l="1"/>
  <c r="AA19" i="41" s="1"/>
  <c r="Z19" i="41"/>
  <c r="Z27" i="55"/>
  <c r="Y52" i="39"/>
  <c r="Y11" i="42"/>
  <c r="X49" i="42"/>
  <c r="Y49" i="42"/>
  <c r="S11" i="42"/>
  <c r="S49" i="42" s="1"/>
  <c r="R49" i="42"/>
  <c r="Y11" i="37"/>
  <c r="Y36" i="37" s="1"/>
  <c r="X36" i="37"/>
  <c r="S11" i="37"/>
  <c r="S36" i="37" s="1"/>
  <c r="R36" i="37"/>
  <c r="S12" i="38"/>
  <c r="R345" i="38"/>
  <c r="S345" i="38"/>
  <c r="M12" i="38"/>
  <c r="L345" i="38"/>
  <c r="O15" i="87"/>
  <c r="N282" i="87"/>
  <c r="Y10" i="25"/>
  <c r="Y107" i="25" s="1"/>
  <c r="X107" i="25"/>
  <c r="J9" i="83"/>
  <c r="M136" i="38"/>
  <c r="O144" i="87"/>
  <c r="O155" i="87"/>
  <c r="O88" i="87"/>
  <c r="O23" i="87"/>
  <c r="O11" i="87"/>
  <c r="O123" i="87"/>
  <c r="O12" i="87"/>
  <c r="L107" i="25"/>
  <c r="M10" i="25"/>
  <c r="M107" i="25" s="1"/>
  <c r="L36" i="37"/>
  <c r="M36" i="37"/>
  <c r="S107" i="25"/>
  <c r="AA11" i="55"/>
  <c r="AA27" i="55" s="1"/>
  <c r="Z11" i="39"/>
  <c r="Z52" i="39" s="1"/>
  <c r="R107" i="25"/>
  <c r="M345" i="38" l="1"/>
  <c r="D9" i="83" s="1"/>
  <c r="O282" i="87"/>
  <c r="K9" i="83"/>
  <c r="E20" i="83"/>
  <c r="E10" i="84"/>
  <c r="B16" i="84"/>
  <c r="L11" i="78"/>
  <c r="M11" i="78" s="1"/>
  <c r="L12" i="78"/>
  <c r="M12" i="78" s="1"/>
  <c r="L13" i="78"/>
  <c r="M13" i="78" s="1"/>
  <c r="L14" i="78"/>
  <c r="M14" i="78" s="1"/>
  <c r="L15" i="78"/>
  <c r="M15" i="78" s="1"/>
  <c r="L16" i="78"/>
  <c r="M16" i="78" s="1"/>
  <c r="L17" i="78"/>
  <c r="M17" i="78" s="1"/>
  <c r="L18" i="78"/>
  <c r="M18" i="78" s="1"/>
  <c r="L19" i="78"/>
  <c r="M19" i="78" s="1"/>
  <c r="L20" i="78"/>
  <c r="M20" i="78" s="1"/>
  <c r="L21" i="78"/>
  <c r="M21" i="78" s="1"/>
  <c r="L10" i="78"/>
  <c r="M10" i="78" l="1"/>
  <c r="M22" i="78" s="1"/>
  <c r="L22" i="78"/>
  <c r="H9" i="83"/>
  <c r="I9" i="80"/>
  <c r="M49" i="42"/>
  <c r="L49" i="42"/>
  <c r="AF163" i="87" l="1"/>
  <c r="AG163" i="87" s="1"/>
  <c r="AF164" i="87"/>
  <c r="AG164" i="87" s="1"/>
  <c r="AF165" i="87"/>
  <c r="AG165" i="87" s="1"/>
  <c r="AF178" i="87"/>
  <c r="AG178" i="87" s="1"/>
  <c r="Z162" i="87"/>
  <c r="AA162" i="87" s="1"/>
  <c r="Z163" i="87"/>
  <c r="AA163" i="87" s="1"/>
  <c r="Z164" i="87"/>
  <c r="AA164" i="87" s="1"/>
  <c r="Z165" i="87"/>
  <c r="AA165" i="87" s="1"/>
  <c r="Z178" i="87"/>
  <c r="AA178" i="87" s="1"/>
  <c r="AF161" i="87" l="1"/>
  <c r="AG161" i="87" s="1"/>
  <c r="AF162" i="87"/>
  <c r="AG162" i="87" s="1"/>
  <c r="AF131" i="87" l="1"/>
  <c r="AG131" i="87" s="1"/>
  <c r="AF132" i="87"/>
  <c r="AG132" i="87" s="1"/>
  <c r="AF133" i="87"/>
  <c r="AG133" i="87" s="1"/>
  <c r="AF134" i="87"/>
  <c r="AG134" i="87" s="1"/>
  <c r="AF135" i="87"/>
  <c r="AG135" i="87" s="1"/>
  <c r="AF136" i="87"/>
  <c r="AG136" i="87" s="1"/>
  <c r="AF137" i="87"/>
  <c r="AG137" i="87" s="1"/>
  <c r="AF138" i="87"/>
  <c r="AG138" i="87" s="1"/>
  <c r="AF139" i="87"/>
  <c r="AG139" i="87" s="1"/>
  <c r="AF140" i="87"/>
  <c r="AG140" i="87" s="1"/>
  <c r="AF141" i="87"/>
  <c r="AG141" i="87" s="1"/>
  <c r="AF142" i="87"/>
  <c r="AG142" i="87" s="1"/>
  <c r="AF143" i="87"/>
  <c r="AG143" i="87" s="1"/>
  <c r="AF144" i="87"/>
  <c r="AG144" i="87" s="1"/>
  <c r="AF145" i="87"/>
  <c r="AG145" i="87" s="1"/>
  <c r="AF146" i="87"/>
  <c r="AG146" i="87" s="1"/>
  <c r="AF147" i="87"/>
  <c r="AG147" i="87" s="1"/>
  <c r="AF148" i="87"/>
  <c r="AG148" i="87" s="1"/>
  <c r="AF149" i="87"/>
  <c r="AG149" i="87" s="1"/>
  <c r="AF150" i="87"/>
  <c r="AG150" i="87" s="1"/>
  <c r="AF151" i="87"/>
  <c r="AG151" i="87" s="1"/>
  <c r="AF152" i="87"/>
  <c r="AG152" i="87" s="1"/>
  <c r="AF153" i="87"/>
  <c r="AG153" i="87" s="1"/>
  <c r="AF154" i="87"/>
  <c r="AG154" i="87" s="1"/>
  <c r="AF155" i="87"/>
  <c r="AG155" i="87" s="1"/>
  <c r="AF156" i="87"/>
  <c r="AG156" i="87" s="1"/>
  <c r="AF157" i="87"/>
  <c r="AG157" i="87" s="1"/>
  <c r="AF158" i="87"/>
  <c r="AG158" i="87" s="1"/>
  <c r="AF159" i="87"/>
  <c r="AG159" i="87" s="1"/>
  <c r="AF160" i="87"/>
  <c r="AG160" i="87" s="1"/>
  <c r="Z149" i="87"/>
  <c r="AA149" i="87" s="1"/>
  <c r="Z150" i="87"/>
  <c r="AA150" i="87" s="1"/>
  <c r="Z151" i="87"/>
  <c r="AA151" i="87" s="1"/>
  <c r="Z152" i="87"/>
  <c r="AA152" i="87" s="1"/>
  <c r="Z153" i="87"/>
  <c r="AA153" i="87" s="1"/>
  <c r="Z154" i="87"/>
  <c r="AA154" i="87" s="1"/>
  <c r="Z155" i="87"/>
  <c r="AA155" i="87" s="1"/>
  <c r="Z156" i="87"/>
  <c r="AA156" i="87" s="1"/>
  <c r="Z157" i="87"/>
  <c r="AA157" i="87" s="1"/>
  <c r="Z158" i="87"/>
  <c r="AA158" i="87" s="1"/>
  <c r="Z159" i="87"/>
  <c r="AA159" i="87" s="1"/>
  <c r="Z160" i="87"/>
  <c r="AA160" i="87" s="1"/>
  <c r="Z161" i="87"/>
  <c r="AA161" i="87" s="1"/>
  <c r="C16" i="84" l="1"/>
  <c r="F16" i="84" s="1"/>
  <c r="Q107" i="17"/>
  <c r="N107" i="17"/>
  <c r="R10" i="46" l="1"/>
  <c r="S10" i="46" s="1"/>
  <c r="R11" i="46"/>
  <c r="S11" i="46" s="1"/>
  <c r="R12" i="46"/>
  <c r="S12" i="46" s="1"/>
  <c r="R13" i="46"/>
  <c r="S13" i="46" s="1"/>
  <c r="R14" i="46"/>
  <c r="S14" i="46" s="1"/>
  <c r="R15" i="46"/>
  <c r="S15" i="46" s="1"/>
  <c r="R16" i="46"/>
  <c r="S16" i="46" s="1"/>
  <c r="R17" i="46"/>
  <c r="S17" i="46" s="1"/>
  <c r="R18" i="46"/>
  <c r="S18" i="46" s="1"/>
  <c r="R19" i="46"/>
  <c r="S19" i="46" s="1"/>
  <c r="R20" i="46"/>
  <c r="S20" i="46" s="1"/>
  <c r="R21" i="46"/>
  <c r="S21" i="46" s="1"/>
  <c r="R22" i="46"/>
  <c r="S22" i="46" s="1"/>
  <c r="R23" i="46"/>
  <c r="S23" i="46" s="1"/>
  <c r="R24" i="46"/>
  <c r="S24" i="46" s="1"/>
  <c r="R25" i="46"/>
  <c r="S25" i="46" s="1"/>
  <c r="R27" i="46"/>
  <c r="S27" i="46" s="1"/>
  <c r="R28" i="46"/>
  <c r="S28" i="46" s="1"/>
  <c r="R29" i="46"/>
  <c r="S29" i="46" s="1"/>
  <c r="R30" i="46"/>
  <c r="S30" i="46" s="1"/>
  <c r="R31" i="46"/>
  <c r="S31" i="46" s="1"/>
  <c r="R32" i="46"/>
  <c r="S32" i="46" s="1"/>
  <c r="R33" i="46"/>
  <c r="S33" i="46" s="1"/>
  <c r="R34" i="46"/>
  <c r="S34" i="46" s="1"/>
  <c r="R35" i="46"/>
  <c r="S35" i="46" s="1"/>
  <c r="R36" i="46"/>
  <c r="S36" i="46" s="1"/>
  <c r="R37" i="46"/>
  <c r="S37" i="46" s="1"/>
  <c r="R38" i="46"/>
  <c r="S38" i="46" s="1"/>
  <c r="R39" i="46"/>
  <c r="S39" i="46" s="1"/>
  <c r="R40" i="46"/>
  <c r="S40" i="46" s="1"/>
  <c r="R41" i="46"/>
  <c r="S41" i="46" s="1"/>
  <c r="R42" i="46"/>
  <c r="S42" i="46" s="1"/>
  <c r="R43" i="46"/>
  <c r="S43" i="46" s="1"/>
  <c r="R44" i="46"/>
  <c r="S44" i="46" s="1"/>
  <c r="R45" i="46"/>
  <c r="S45" i="46" s="1"/>
  <c r="R46" i="46"/>
  <c r="S46" i="46" s="1"/>
  <c r="R47" i="46"/>
  <c r="S47" i="46" s="1"/>
  <c r="S48" i="46"/>
  <c r="L10" i="46"/>
  <c r="L11" i="46"/>
  <c r="M11" i="46" s="1"/>
  <c r="L12" i="46"/>
  <c r="M12" i="46" s="1"/>
  <c r="L13" i="46"/>
  <c r="M13" i="46" s="1"/>
  <c r="L14" i="46"/>
  <c r="M14" i="46" s="1"/>
  <c r="L15" i="46"/>
  <c r="M15" i="46" s="1"/>
  <c r="L16" i="46"/>
  <c r="M16" i="46" s="1"/>
  <c r="L17" i="46"/>
  <c r="M17" i="46" s="1"/>
  <c r="L18" i="46"/>
  <c r="M18" i="46" s="1"/>
  <c r="L19" i="46"/>
  <c r="M19" i="46" s="1"/>
  <c r="L20" i="46"/>
  <c r="M20" i="46" s="1"/>
  <c r="L21" i="46"/>
  <c r="M21" i="46" s="1"/>
  <c r="L22" i="46"/>
  <c r="M22" i="46" s="1"/>
  <c r="L23" i="46"/>
  <c r="M23" i="46" s="1"/>
  <c r="L24" i="46"/>
  <c r="M24" i="46" s="1"/>
  <c r="L25" i="46"/>
  <c r="M25" i="46" s="1"/>
  <c r="L27" i="46"/>
  <c r="M27" i="46" s="1"/>
  <c r="L28" i="46"/>
  <c r="M28" i="46" s="1"/>
  <c r="L29" i="46"/>
  <c r="M29" i="46" s="1"/>
  <c r="L30" i="46"/>
  <c r="L31" i="46"/>
  <c r="M31" i="46" s="1"/>
  <c r="L32" i="46"/>
  <c r="M32" i="46" s="1"/>
  <c r="L33" i="46"/>
  <c r="M33" i="46" s="1"/>
  <c r="L34" i="46"/>
  <c r="M34" i="46" s="1"/>
  <c r="L35" i="46"/>
  <c r="M35" i="46" s="1"/>
  <c r="L36" i="46"/>
  <c r="M36" i="46" s="1"/>
  <c r="L37" i="46"/>
  <c r="M37" i="46" s="1"/>
  <c r="L38" i="46"/>
  <c r="M38" i="46" s="1"/>
  <c r="L39" i="46"/>
  <c r="M39" i="46" s="1"/>
  <c r="L40" i="46"/>
  <c r="M40" i="46" s="1"/>
  <c r="L41" i="46"/>
  <c r="M41" i="46" s="1"/>
  <c r="L42" i="46"/>
  <c r="M42" i="46" s="1"/>
  <c r="L43" i="46"/>
  <c r="M43" i="46" s="1"/>
  <c r="L44" i="46"/>
  <c r="M44" i="46" s="1"/>
  <c r="L45" i="46"/>
  <c r="M45" i="46" s="1"/>
  <c r="L46" i="46"/>
  <c r="M46" i="46" s="1"/>
  <c r="L47" i="46"/>
  <c r="M47" i="46" s="1"/>
  <c r="C7" i="80"/>
  <c r="M10" i="46" l="1"/>
  <c r="M30" i="46"/>
  <c r="Z147" i="87"/>
  <c r="AA147" i="87" s="1"/>
  <c r="Z148" i="87"/>
  <c r="AA148" i="87" s="1"/>
  <c r="G6" i="80"/>
  <c r="F6" i="80"/>
  <c r="Z143" i="87" l="1"/>
  <c r="AA143" i="87" s="1"/>
  <c r="Z144" i="87"/>
  <c r="AA144" i="87" s="1"/>
  <c r="Z145" i="87"/>
  <c r="AA145" i="87" s="1"/>
  <c r="Z146" i="87"/>
  <c r="AA146" i="87" s="1"/>
  <c r="C6" i="80" l="1"/>
  <c r="B22" i="78"/>
  <c r="Z139" i="87" l="1"/>
  <c r="AA139" i="87" s="1"/>
  <c r="Z140" i="87"/>
  <c r="AA140" i="87" s="1"/>
  <c r="Z141" i="87"/>
  <c r="AA141" i="87" s="1"/>
  <c r="Z142" i="87"/>
  <c r="AA142" i="87" s="1"/>
  <c r="B11" i="84" l="1"/>
  <c r="Z135" i="87" l="1"/>
  <c r="AA135" i="87" s="1"/>
  <c r="Z136" i="87"/>
  <c r="AA136" i="87" s="1"/>
  <c r="Z137" i="87"/>
  <c r="AA137" i="87" s="1"/>
  <c r="L11" i="17" l="1"/>
  <c r="L107" i="17" s="1"/>
  <c r="M11" i="17" l="1"/>
  <c r="M107" i="17" s="1"/>
  <c r="C17" i="83"/>
  <c r="I6" i="83"/>
  <c r="C6" i="83"/>
  <c r="Z133" i="87"/>
  <c r="AA133" i="87" s="1"/>
  <c r="Z132" i="87"/>
  <c r="AA132" i="87" s="1"/>
  <c r="AF129" i="87" l="1"/>
  <c r="AG129" i="87" s="1"/>
  <c r="AF130" i="87"/>
  <c r="AG130" i="87" s="1"/>
  <c r="Z129" i="87"/>
  <c r="AA129" i="87" s="1"/>
  <c r="Z130" i="87"/>
  <c r="AA130" i="87" s="1"/>
  <c r="Z131" i="87"/>
  <c r="AA131" i="87" s="1"/>
  <c r="Z134" i="87"/>
  <c r="AA134" i="87" s="1"/>
  <c r="Z138" i="87"/>
  <c r="AA138" i="87" s="1"/>
  <c r="C7" i="83" l="1"/>
  <c r="W169" i="38" l="1"/>
  <c r="C20" i="83" l="1"/>
  <c r="C21" i="83" s="1"/>
  <c r="I7" i="83" l="1"/>
  <c r="Z119" i="87" l="1"/>
  <c r="AA119" i="87" s="1"/>
  <c r="Z120" i="87"/>
  <c r="AA120" i="87" s="1"/>
  <c r="Z121" i="87"/>
  <c r="AA121" i="87" s="1"/>
  <c r="Z122" i="87"/>
  <c r="AA122" i="87" s="1"/>
  <c r="Z123" i="87"/>
  <c r="AA123" i="87" s="1"/>
  <c r="Z124" i="87"/>
  <c r="AA124" i="87" s="1"/>
  <c r="Z125" i="87"/>
  <c r="AA125" i="87" s="1"/>
  <c r="Z126" i="87"/>
  <c r="AA126" i="87" s="1"/>
  <c r="Z127" i="87"/>
  <c r="AA127" i="87" s="1"/>
  <c r="Z128" i="87"/>
  <c r="AA128" i="87" s="1"/>
  <c r="AF119" i="87"/>
  <c r="AG119" i="87" s="1"/>
  <c r="AF120" i="87"/>
  <c r="AG120" i="87" s="1"/>
  <c r="AF121" i="87"/>
  <c r="AG121" i="87" s="1"/>
  <c r="AF122" i="87"/>
  <c r="AG122" i="87" s="1"/>
  <c r="AF123" i="87"/>
  <c r="AG123" i="87" s="1"/>
  <c r="AF124" i="87"/>
  <c r="AG124" i="87" s="1"/>
  <c r="AF125" i="87"/>
  <c r="AG125" i="87" s="1"/>
  <c r="AF126" i="87"/>
  <c r="AG126" i="87" s="1"/>
  <c r="AF127" i="87"/>
  <c r="AG127" i="87" s="1"/>
  <c r="AF128" i="87"/>
  <c r="AG128" i="87" s="1"/>
  <c r="AC36" i="37" l="1"/>
  <c r="AB36" i="37"/>
  <c r="AA36" i="37"/>
  <c r="I16" i="83"/>
  <c r="F16" i="83"/>
  <c r="C16" i="83"/>
  <c r="C8" i="84"/>
  <c r="F14" i="83"/>
  <c r="C14" i="83"/>
  <c r="O19" i="41"/>
  <c r="T18" i="41"/>
  <c r="U18" i="41" s="1"/>
  <c r="T17" i="41"/>
  <c r="U17" i="41" s="1"/>
  <c r="T16" i="41"/>
  <c r="U16" i="41" s="1"/>
  <c r="T15" i="41"/>
  <c r="U15" i="41" s="1"/>
  <c r="T14" i="41"/>
  <c r="U14" i="41" s="1"/>
  <c r="T13" i="41"/>
  <c r="U13" i="41" s="1"/>
  <c r="T12" i="41"/>
  <c r="U12" i="41" s="1"/>
  <c r="T11" i="41"/>
  <c r="T19" i="41" s="1"/>
  <c r="AB49" i="42"/>
  <c r="AA49" i="42"/>
  <c r="F15" i="83"/>
  <c r="C15" i="83"/>
  <c r="C6" i="84"/>
  <c r="AB52" i="39"/>
  <c r="AC52" i="39"/>
  <c r="C13" i="83"/>
  <c r="F13" i="83"/>
  <c r="I52" i="39"/>
  <c r="S12" i="39"/>
  <c r="T12" i="39" s="1"/>
  <c r="S13" i="39"/>
  <c r="T13" i="39" s="1"/>
  <c r="S14" i="39"/>
  <c r="T14" i="39" s="1"/>
  <c r="S15" i="39"/>
  <c r="S16" i="39"/>
  <c r="T16" i="39" s="1"/>
  <c r="S17" i="39"/>
  <c r="T17" i="39" s="1"/>
  <c r="S18" i="39"/>
  <c r="T18" i="39" s="1"/>
  <c r="S19" i="39"/>
  <c r="T19" i="39" s="1"/>
  <c r="S20" i="39"/>
  <c r="T20" i="39" s="1"/>
  <c r="S21" i="39"/>
  <c r="T21" i="39" s="1"/>
  <c r="S22" i="39"/>
  <c r="T22" i="39" s="1"/>
  <c r="S23" i="39"/>
  <c r="T23" i="39" s="1"/>
  <c r="S24" i="39"/>
  <c r="T24" i="39" s="1"/>
  <c r="S25" i="39"/>
  <c r="T25" i="39" s="1"/>
  <c r="S26" i="39"/>
  <c r="T26" i="39" s="1"/>
  <c r="S27" i="39"/>
  <c r="T27" i="39" s="1"/>
  <c r="S28" i="39"/>
  <c r="T28" i="39" s="1"/>
  <c r="S29" i="39"/>
  <c r="T29" i="39" s="1"/>
  <c r="S30" i="39"/>
  <c r="T30" i="39" s="1"/>
  <c r="S31" i="39"/>
  <c r="T31" i="39" s="1"/>
  <c r="S32" i="39"/>
  <c r="T32" i="39" s="1"/>
  <c r="S33" i="39"/>
  <c r="T33" i="39" s="1"/>
  <c r="S34" i="39"/>
  <c r="T34" i="39" s="1"/>
  <c r="S35" i="39"/>
  <c r="T35" i="39" s="1"/>
  <c r="S36" i="39"/>
  <c r="T36" i="39" s="1"/>
  <c r="S37" i="39"/>
  <c r="T37" i="39" s="1"/>
  <c r="S38" i="39"/>
  <c r="T38" i="39" s="1"/>
  <c r="S39" i="39"/>
  <c r="T39" i="39" s="1"/>
  <c r="S40" i="39"/>
  <c r="T40" i="39" s="1"/>
  <c r="S41" i="39"/>
  <c r="T41" i="39" s="1"/>
  <c r="S42" i="39"/>
  <c r="T42" i="39" s="1"/>
  <c r="S43" i="39"/>
  <c r="T43" i="39" s="1"/>
  <c r="S44" i="39"/>
  <c r="T44" i="39" s="1"/>
  <c r="S45" i="39"/>
  <c r="S46" i="39"/>
  <c r="T46" i="39" s="1"/>
  <c r="S47" i="39"/>
  <c r="T47" i="39" s="1"/>
  <c r="S48" i="39"/>
  <c r="T48" i="39" s="1"/>
  <c r="S49" i="39"/>
  <c r="T49" i="39" s="1"/>
  <c r="S50" i="39"/>
  <c r="T50" i="39" s="1"/>
  <c r="S51" i="39"/>
  <c r="T51" i="39" s="1"/>
  <c r="S11" i="39"/>
  <c r="AD27" i="55"/>
  <c r="AC27" i="55"/>
  <c r="F12" i="83"/>
  <c r="C12" i="83"/>
  <c r="C4" i="84"/>
  <c r="O27" i="55"/>
  <c r="K12" i="83"/>
  <c r="T11" i="55"/>
  <c r="T26" i="55"/>
  <c r="U26" i="55" s="1"/>
  <c r="T25" i="55"/>
  <c r="U25" i="55" s="1"/>
  <c r="T24" i="55"/>
  <c r="U24" i="55" s="1"/>
  <c r="T23" i="55"/>
  <c r="U23" i="55" s="1"/>
  <c r="T22" i="55"/>
  <c r="U22" i="55" s="1"/>
  <c r="T21" i="55"/>
  <c r="U21" i="55" s="1"/>
  <c r="T20" i="55"/>
  <c r="U20" i="55" s="1"/>
  <c r="T19" i="55"/>
  <c r="U19" i="55" s="1"/>
  <c r="T18" i="55"/>
  <c r="U18" i="55" s="1"/>
  <c r="T17" i="55"/>
  <c r="U17" i="55" s="1"/>
  <c r="T16" i="55"/>
  <c r="U16" i="55" s="1"/>
  <c r="T15" i="55"/>
  <c r="U15" i="55" s="1"/>
  <c r="T14" i="55"/>
  <c r="U14" i="55" s="1"/>
  <c r="T13" i="55"/>
  <c r="U13" i="55" s="1"/>
  <c r="T12" i="55"/>
  <c r="U12" i="55" s="1"/>
  <c r="T11" i="39" l="1"/>
  <c r="S52" i="39"/>
  <c r="U11" i="55"/>
  <c r="U27" i="55" s="1"/>
  <c r="T27" i="55"/>
  <c r="L12" i="83"/>
  <c r="T15" i="39"/>
  <c r="D12" i="83"/>
  <c r="J15" i="83"/>
  <c r="H14" i="83"/>
  <c r="J16" i="83"/>
  <c r="C10" i="83"/>
  <c r="C18" i="83"/>
  <c r="C23" i="83" s="1"/>
  <c r="C5" i="84"/>
  <c r="E13" i="83"/>
  <c r="D5" i="84"/>
  <c r="I13" i="83"/>
  <c r="D6" i="84"/>
  <c r="I15" i="83"/>
  <c r="D7" i="84"/>
  <c r="I14" i="83"/>
  <c r="C3" i="84"/>
  <c r="I10" i="83"/>
  <c r="G10" i="83"/>
  <c r="D4" i="84"/>
  <c r="I12" i="83"/>
  <c r="C7" i="84"/>
  <c r="E14" i="83"/>
  <c r="D8" i="84"/>
  <c r="U11" i="41"/>
  <c r="U19" i="41" s="1"/>
  <c r="J12" i="83"/>
  <c r="H12" i="83"/>
  <c r="J14" i="83"/>
  <c r="H16" i="83"/>
  <c r="H15" i="83"/>
  <c r="J13" i="83"/>
  <c r="H13" i="83"/>
  <c r="D14" i="83" l="1"/>
  <c r="J10" i="83"/>
  <c r="K16" i="83"/>
  <c r="Z112" i="87"/>
  <c r="AA112" i="87" s="1"/>
  <c r="Z113" i="87"/>
  <c r="AA113" i="87" s="1"/>
  <c r="Z114" i="87"/>
  <c r="AA114" i="87" s="1"/>
  <c r="Z115" i="87"/>
  <c r="AA115" i="87" s="1"/>
  <c r="Z116" i="87"/>
  <c r="AA116" i="87" s="1"/>
  <c r="Z117" i="87"/>
  <c r="AA117" i="87" s="1"/>
  <c r="Z118" i="87"/>
  <c r="AA118" i="87" s="1"/>
  <c r="AF112" i="87"/>
  <c r="AG112" i="87" s="1"/>
  <c r="AF113" i="87"/>
  <c r="AG113" i="87" s="1"/>
  <c r="AF114" i="87"/>
  <c r="AG114" i="87" s="1"/>
  <c r="AF115" i="87"/>
  <c r="AG115" i="87" s="1"/>
  <c r="AF116" i="87"/>
  <c r="AG116" i="87" s="1"/>
  <c r="AF117" i="87"/>
  <c r="AG117" i="87" s="1"/>
  <c r="AF118" i="87"/>
  <c r="AG118" i="87" s="1"/>
  <c r="H10" i="83" l="1"/>
  <c r="K10" i="83"/>
  <c r="AF108" i="87"/>
  <c r="AG108" i="87" s="1"/>
  <c r="AF109" i="87"/>
  <c r="AG109" i="87" s="1"/>
  <c r="AF110" i="87"/>
  <c r="AG110" i="87" s="1"/>
  <c r="AF111" i="87"/>
  <c r="AG111" i="87" s="1"/>
  <c r="Z108" i="87"/>
  <c r="AA108" i="87" s="1"/>
  <c r="Z109" i="87"/>
  <c r="AA109" i="87" s="1"/>
  <c r="Z110" i="87"/>
  <c r="AA110" i="87" s="1"/>
  <c r="Z111" i="87"/>
  <c r="AA111" i="87" s="1"/>
  <c r="R9" i="46" l="1"/>
  <c r="R57" i="46" s="1"/>
  <c r="L9" i="46"/>
  <c r="L57" i="46" s="1"/>
  <c r="M9" i="46" l="1"/>
  <c r="M57" i="46" s="1"/>
  <c r="S9" i="46"/>
  <c r="S57" i="46" s="1"/>
  <c r="T12" i="87"/>
  <c r="U12" i="87" s="1"/>
  <c r="T13" i="87"/>
  <c r="U13" i="87" s="1"/>
  <c r="T14" i="87"/>
  <c r="U14" i="87" s="1"/>
  <c r="T15" i="87"/>
  <c r="U15" i="87" s="1"/>
  <c r="T16" i="87"/>
  <c r="U16" i="87" s="1"/>
  <c r="T17" i="87"/>
  <c r="U17" i="87" s="1"/>
  <c r="T18" i="87"/>
  <c r="U18" i="87" s="1"/>
  <c r="T19" i="87"/>
  <c r="U19" i="87" s="1"/>
  <c r="T20" i="87"/>
  <c r="U20" i="87" s="1"/>
  <c r="T21" i="87"/>
  <c r="U21" i="87" s="1"/>
  <c r="T22" i="87"/>
  <c r="U22" i="87" s="1"/>
  <c r="T23" i="87"/>
  <c r="U23" i="87" s="1"/>
  <c r="T24" i="87"/>
  <c r="U24" i="87" s="1"/>
  <c r="T25" i="87"/>
  <c r="U25" i="87" s="1"/>
  <c r="T26" i="87"/>
  <c r="U26" i="87" s="1"/>
  <c r="T27" i="87"/>
  <c r="U27" i="87" s="1"/>
  <c r="T28" i="87"/>
  <c r="U28" i="87" s="1"/>
  <c r="T29" i="87"/>
  <c r="U29" i="87" s="1"/>
  <c r="T30" i="87"/>
  <c r="U30" i="87" s="1"/>
  <c r="T31" i="87"/>
  <c r="U31" i="87" s="1"/>
  <c r="T32" i="87"/>
  <c r="U32" i="87" s="1"/>
  <c r="T33" i="87"/>
  <c r="U33" i="87" s="1"/>
  <c r="T34" i="87"/>
  <c r="U34" i="87" s="1"/>
  <c r="T35" i="87"/>
  <c r="U35" i="87" s="1"/>
  <c r="T36" i="87"/>
  <c r="U36" i="87" s="1"/>
  <c r="T37" i="87"/>
  <c r="U37" i="87" s="1"/>
  <c r="T38" i="87"/>
  <c r="U38" i="87" s="1"/>
  <c r="T39" i="87"/>
  <c r="U39" i="87" s="1"/>
  <c r="T40" i="87"/>
  <c r="U40" i="87" s="1"/>
  <c r="T41" i="87"/>
  <c r="U41" i="87" s="1"/>
  <c r="T42" i="87"/>
  <c r="U42" i="87" s="1"/>
  <c r="T43" i="87"/>
  <c r="U43" i="87" s="1"/>
  <c r="T44" i="87"/>
  <c r="U44" i="87" s="1"/>
  <c r="T45" i="87"/>
  <c r="U45" i="87" s="1"/>
  <c r="T46" i="87"/>
  <c r="U46" i="87" s="1"/>
  <c r="T47" i="87"/>
  <c r="U47" i="87" s="1"/>
  <c r="T48" i="87"/>
  <c r="U48" i="87" s="1"/>
  <c r="T49" i="87"/>
  <c r="U49" i="87" s="1"/>
  <c r="T50" i="87"/>
  <c r="U50" i="87" s="1"/>
  <c r="T51" i="87"/>
  <c r="U51" i="87" s="1"/>
  <c r="T52" i="87"/>
  <c r="U52" i="87" s="1"/>
  <c r="T53" i="87"/>
  <c r="U53" i="87" s="1"/>
  <c r="T54" i="87"/>
  <c r="U54" i="87" s="1"/>
  <c r="T55" i="87"/>
  <c r="U55" i="87" s="1"/>
  <c r="T56" i="87"/>
  <c r="U56" i="87" s="1"/>
  <c r="T57" i="87"/>
  <c r="U57" i="87" s="1"/>
  <c r="T58" i="87"/>
  <c r="U58" i="87" s="1"/>
  <c r="T59" i="87"/>
  <c r="U59" i="87" s="1"/>
  <c r="T60" i="87"/>
  <c r="U60" i="87" s="1"/>
  <c r="T61" i="87"/>
  <c r="U61" i="87" s="1"/>
  <c r="T62" i="87"/>
  <c r="U62" i="87" s="1"/>
  <c r="T63" i="87"/>
  <c r="U63" i="87" s="1"/>
  <c r="T64" i="87"/>
  <c r="U64" i="87" s="1"/>
  <c r="T65" i="87"/>
  <c r="U65" i="87" s="1"/>
  <c r="T66" i="87"/>
  <c r="U66" i="87" s="1"/>
  <c r="T67" i="87"/>
  <c r="U67" i="87" s="1"/>
  <c r="T68" i="87"/>
  <c r="U68" i="87" s="1"/>
  <c r="T69" i="87"/>
  <c r="U69" i="87" s="1"/>
  <c r="T70" i="87"/>
  <c r="U70" i="87" s="1"/>
  <c r="T71" i="87"/>
  <c r="U71" i="87" s="1"/>
  <c r="T72" i="87"/>
  <c r="U72" i="87" s="1"/>
  <c r="T73" i="87"/>
  <c r="U73" i="87" s="1"/>
  <c r="T74" i="87"/>
  <c r="U74" i="87" s="1"/>
  <c r="T75" i="87"/>
  <c r="U75" i="87" s="1"/>
  <c r="T76" i="87"/>
  <c r="U76" i="87" s="1"/>
  <c r="T77" i="87"/>
  <c r="U77" i="87" s="1"/>
  <c r="T78" i="87"/>
  <c r="U78" i="87" s="1"/>
  <c r="T79" i="87"/>
  <c r="U79" i="87" s="1"/>
  <c r="T80" i="87"/>
  <c r="U80" i="87" s="1"/>
  <c r="T81" i="87"/>
  <c r="U81" i="87" s="1"/>
  <c r="T82" i="87"/>
  <c r="U82" i="87" s="1"/>
  <c r="T83" i="87"/>
  <c r="U83" i="87" s="1"/>
  <c r="T84" i="87"/>
  <c r="U84" i="87" s="1"/>
  <c r="T85" i="87"/>
  <c r="U85" i="87" s="1"/>
  <c r="T86" i="87"/>
  <c r="U86" i="87" s="1"/>
  <c r="T88" i="87"/>
  <c r="U88" i="87" s="1"/>
  <c r="Z12" i="87"/>
  <c r="AA12" i="87" s="1"/>
  <c r="Z13" i="87"/>
  <c r="AA13" i="87" s="1"/>
  <c r="Z14" i="87"/>
  <c r="AA14" i="87" s="1"/>
  <c r="Z15" i="87"/>
  <c r="AA15" i="87" s="1"/>
  <c r="Z16" i="87"/>
  <c r="AA16" i="87" s="1"/>
  <c r="Z17" i="87"/>
  <c r="AA17" i="87" s="1"/>
  <c r="Z18" i="87"/>
  <c r="AA18" i="87" s="1"/>
  <c r="Z19" i="87"/>
  <c r="AA19" i="87" s="1"/>
  <c r="Z20" i="87"/>
  <c r="AA20" i="87" s="1"/>
  <c r="Z21" i="87"/>
  <c r="AA21" i="87" s="1"/>
  <c r="Z22" i="87"/>
  <c r="AA22" i="87" s="1"/>
  <c r="Z23" i="87"/>
  <c r="AA23" i="87" s="1"/>
  <c r="Z24" i="87"/>
  <c r="AA24" i="87" s="1"/>
  <c r="Z25" i="87"/>
  <c r="AA25" i="87" s="1"/>
  <c r="Z26" i="87"/>
  <c r="AA26" i="87" s="1"/>
  <c r="Z27" i="87"/>
  <c r="AA27" i="87" s="1"/>
  <c r="Z28" i="87"/>
  <c r="AA28" i="87" s="1"/>
  <c r="Z29" i="87"/>
  <c r="AA29" i="87" s="1"/>
  <c r="Z30" i="87"/>
  <c r="AA30" i="87" s="1"/>
  <c r="Z31" i="87"/>
  <c r="AA31" i="87" s="1"/>
  <c r="Z32" i="87"/>
  <c r="AA32" i="87" s="1"/>
  <c r="Z33" i="87"/>
  <c r="AA33" i="87" s="1"/>
  <c r="Z34" i="87"/>
  <c r="AA34" i="87" s="1"/>
  <c r="Z35" i="87"/>
  <c r="AA35" i="87" s="1"/>
  <c r="Z36" i="87"/>
  <c r="AA36" i="87" s="1"/>
  <c r="Z37" i="87"/>
  <c r="AA37" i="87" s="1"/>
  <c r="Z38" i="87"/>
  <c r="AA38" i="87" s="1"/>
  <c r="Z39" i="87"/>
  <c r="AA39" i="87" s="1"/>
  <c r="Z40" i="87"/>
  <c r="AA40" i="87" s="1"/>
  <c r="Z41" i="87"/>
  <c r="AA41" i="87" s="1"/>
  <c r="Z42" i="87"/>
  <c r="AA42" i="87" s="1"/>
  <c r="Z43" i="87"/>
  <c r="AA43" i="87" s="1"/>
  <c r="Z44" i="87"/>
  <c r="AA44" i="87" s="1"/>
  <c r="Z45" i="87"/>
  <c r="AA45" i="87" s="1"/>
  <c r="Z46" i="87"/>
  <c r="AA46" i="87" s="1"/>
  <c r="Z47" i="87"/>
  <c r="AA47" i="87" s="1"/>
  <c r="Z48" i="87"/>
  <c r="AA48" i="87" s="1"/>
  <c r="Z49" i="87"/>
  <c r="AA49" i="87" s="1"/>
  <c r="Z50" i="87"/>
  <c r="AA50" i="87" s="1"/>
  <c r="Z51" i="87"/>
  <c r="AA51" i="87" s="1"/>
  <c r="Z52" i="87"/>
  <c r="AA52" i="87" s="1"/>
  <c r="Z53" i="87"/>
  <c r="AA53" i="87" s="1"/>
  <c r="Z54" i="87"/>
  <c r="AA54" i="87" s="1"/>
  <c r="Z55" i="87"/>
  <c r="AA55" i="87" s="1"/>
  <c r="Z56" i="87"/>
  <c r="AA56" i="87" s="1"/>
  <c r="Z57" i="87"/>
  <c r="AA57" i="87" s="1"/>
  <c r="Z58" i="87"/>
  <c r="AA58" i="87" s="1"/>
  <c r="Z59" i="87"/>
  <c r="AA59" i="87" s="1"/>
  <c r="Z60" i="87"/>
  <c r="AA60" i="87" s="1"/>
  <c r="Z61" i="87"/>
  <c r="AA61" i="87" s="1"/>
  <c r="Z62" i="87"/>
  <c r="AA62" i="87" s="1"/>
  <c r="Z63" i="87"/>
  <c r="AA63" i="87" s="1"/>
  <c r="Z64" i="87"/>
  <c r="AA64" i="87" s="1"/>
  <c r="Z65" i="87"/>
  <c r="AA65" i="87" s="1"/>
  <c r="Z66" i="87"/>
  <c r="AA66" i="87" s="1"/>
  <c r="Z67" i="87"/>
  <c r="AA67" i="87" s="1"/>
  <c r="Z68" i="87"/>
  <c r="AA68" i="87" s="1"/>
  <c r="Z69" i="87"/>
  <c r="AA69" i="87" s="1"/>
  <c r="Z70" i="87"/>
  <c r="AA70" i="87" s="1"/>
  <c r="Z71" i="87"/>
  <c r="AA71" i="87" s="1"/>
  <c r="Z72" i="87"/>
  <c r="AA72" i="87" s="1"/>
  <c r="Z73" i="87"/>
  <c r="AA73" i="87" s="1"/>
  <c r="Z74" i="87"/>
  <c r="AA74" i="87" s="1"/>
  <c r="Z75" i="87"/>
  <c r="AA75" i="87" s="1"/>
  <c r="Z76" i="87"/>
  <c r="AA76" i="87" s="1"/>
  <c r="Z77" i="87"/>
  <c r="AA77" i="87" s="1"/>
  <c r="Z78" i="87"/>
  <c r="AA78" i="87" s="1"/>
  <c r="Z79" i="87"/>
  <c r="AA79" i="87" s="1"/>
  <c r="Z80" i="87"/>
  <c r="AA80" i="87" s="1"/>
  <c r="Z81" i="87"/>
  <c r="AA81" i="87" s="1"/>
  <c r="Z82" i="87"/>
  <c r="AA82" i="87" s="1"/>
  <c r="Z83" i="87"/>
  <c r="AA83" i="87" s="1"/>
  <c r="Z84" i="87"/>
  <c r="AA84" i="87" s="1"/>
  <c r="Z85" i="87"/>
  <c r="AA85" i="87" s="1"/>
  <c r="Z86" i="87"/>
  <c r="AA86" i="87" s="1"/>
  <c r="Z87" i="87"/>
  <c r="AA87" i="87" s="1"/>
  <c r="Z88" i="87"/>
  <c r="AA88" i="87" s="1"/>
  <c r="Z89" i="87"/>
  <c r="AA89" i="87" s="1"/>
  <c r="Z90" i="87"/>
  <c r="AA90" i="87" s="1"/>
  <c r="Z91" i="87"/>
  <c r="AA91" i="87" s="1"/>
  <c r="Z92" i="87"/>
  <c r="AA92" i="87" s="1"/>
  <c r="Z93" i="87"/>
  <c r="AA93" i="87" s="1"/>
  <c r="Z94" i="87"/>
  <c r="AA94" i="87" s="1"/>
  <c r="Z95" i="87"/>
  <c r="AA95" i="87" s="1"/>
  <c r="Z96" i="87"/>
  <c r="AA96" i="87" s="1"/>
  <c r="Z97" i="87"/>
  <c r="AA97" i="87" s="1"/>
  <c r="Z98" i="87"/>
  <c r="AA98" i="87" s="1"/>
  <c r="Z99" i="87"/>
  <c r="AA99" i="87" s="1"/>
  <c r="Z100" i="87"/>
  <c r="AA100" i="87" s="1"/>
  <c r="Z101" i="87"/>
  <c r="AA101" i="87" s="1"/>
  <c r="Z102" i="87"/>
  <c r="AA102" i="87" s="1"/>
  <c r="Z103" i="87"/>
  <c r="AA103" i="87" s="1"/>
  <c r="Z104" i="87"/>
  <c r="AA104" i="87" s="1"/>
  <c r="Z105" i="87"/>
  <c r="AA105" i="87" s="1"/>
  <c r="Z106" i="87"/>
  <c r="AA106" i="87" s="1"/>
  <c r="Z107" i="87"/>
  <c r="AA107" i="87" s="1"/>
  <c r="AF12" i="87"/>
  <c r="AG12" i="87" s="1"/>
  <c r="AF13" i="87"/>
  <c r="AG13" i="87" s="1"/>
  <c r="AF14" i="87"/>
  <c r="AG14" i="87" s="1"/>
  <c r="AF15" i="87"/>
  <c r="AG15" i="87" s="1"/>
  <c r="AF16" i="87"/>
  <c r="AG16" i="87" s="1"/>
  <c r="AF17" i="87"/>
  <c r="AG17" i="87" s="1"/>
  <c r="AF18" i="87"/>
  <c r="AG18" i="87" s="1"/>
  <c r="AF19" i="87"/>
  <c r="AG19" i="87" s="1"/>
  <c r="AF20" i="87"/>
  <c r="AG20" i="87" s="1"/>
  <c r="AF21" i="87"/>
  <c r="AG21" i="87" s="1"/>
  <c r="AF22" i="87"/>
  <c r="AG22" i="87" s="1"/>
  <c r="AF23" i="87"/>
  <c r="AG23" i="87" s="1"/>
  <c r="AF24" i="87"/>
  <c r="AG24" i="87" s="1"/>
  <c r="AF25" i="87"/>
  <c r="AG25" i="87" s="1"/>
  <c r="AF26" i="87"/>
  <c r="AG26" i="87" s="1"/>
  <c r="AF27" i="87"/>
  <c r="AG27" i="87" s="1"/>
  <c r="AF28" i="87"/>
  <c r="AG28" i="87" s="1"/>
  <c r="AF29" i="87"/>
  <c r="AG29" i="87" s="1"/>
  <c r="AF30" i="87"/>
  <c r="AG30" i="87" s="1"/>
  <c r="AF31" i="87"/>
  <c r="AG31" i="87" s="1"/>
  <c r="AF32" i="87"/>
  <c r="AG32" i="87" s="1"/>
  <c r="AF33" i="87"/>
  <c r="AG33" i="87" s="1"/>
  <c r="AF34" i="87"/>
  <c r="AG34" i="87" s="1"/>
  <c r="AF35" i="87"/>
  <c r="AG35" i="87" s="1"/>
  <c r="AF36" i="87"/>
  <c r="AG36" i="87" s="1"/>
  <c r="AF37" i="87"/>
  <c r="AG37" i="87" s="1"/>
  <c r="AF38" i="87"/>
  <c r="AG38" i="87" s="1"/>
  <c r="AF39" i="87"/>
  <c r="AG39" i="87" s="1"/>
  <c r="AF40" i="87"/>
  <c r="AG40" i="87" s="1"/>
  <c r="AF41" i="87"/>
  <c r="AG41" i="87" s="1"/>
  <c r="AF42" i="87"/>
  <c r="AG42" i="87" s="1"/>
  <c r="AF43" i="87"/>
  <c r="AG43" i="87" s="1"/>
  <c r="AF44" i="87"/>
  <c r="AG44" i="87" s="1"/>
  <c r="AF45" i="87"/>
  <c r="AG45" i="87" s="1"/>
  <c r="AF46" i="87"/>
  <c r="AG46" i="87" s="1"/>
  <c r="AF47" i="87"/>
  <c r="AG47" i="87" s="1"/>
  <c r="AF48" i="87"/>
  <c r="AG48" i="87" s="1"/>
  <c r="AF49" i="87"/>
  <c r="AG49" i="87" s="1"/>
  <c r="AF50" i="87"/>
  <c r="AG50" i="87" s="1"/>
  <c r="AF51" i="87"/>
  <c r="AG51" i="87" s="1"/>
  <c r="AF52" i="87"/>
  <c r="AG52" i="87" s="1"/>
  <c r="AF53" i="87"/>
  <c r="AG53" i="87" s="1"/>
  <c r="AF54" i="87"/>
  <c r="AG54" i="87" s="1"/>
  <c r="AF55" i="87"/>
  <c r="AG55" i="87" s="1"/>
  <c r="AF56" i="87"/>
  <c r="AG56" i="87" s="1"/>
  <c r="AF57" i="87"/>
  <c r="AG57" i="87" s="1"/>
  <c r="AF58" i="87"/>
  <c r="AG58" i="87" s="1"/>
  <c r="AF59" i="87"/>
  <c r="AG59" i="87" s="1"/>
  <c r="AF60" i="87"/>
  <c r="AG60" i="87" s="1"/>
  <c r="AF61" i="87"/>
  <c r="AG61" i="87" s="1"/>
  <c r="AF62" i="87"/>
  <c r="AG62" i="87" s="1"/>
  <c r="AF63" i="87"/>
  <c r="AG63" i="87" s="1"/>
  <c r="AF64" i="87"/>
  <c r="AG64" i="87" s="1"/>
  <c r="AF65" i="87"/>
  <c r="AG65" i="87" s="1"/>
  <c r="AF66" i="87"/>
  <c r="AG66" i="87" s="1"/>
  <c r="AF67" i="87"/>
  <c r="AG67" i="87" s="1"/>
  <c r="AF68" i="87"/>
  <c r="AG68" i="87" s="1"/>
  <c r="AF69" i="87"/>
  <c r="AG69" i="87" s="1"/>
  <c r="AF70" i="87"/>
  <c r="AG70" i="87" s="1"/>
  <c r="AF71" i="87"/>
  <c r="AG71" i="87" s="1"/>
  <c r="AF72" i="87"/>
  <c r="AG72" i="87" s="1"/>
  <c r="AF73" i="87"/>
  <c r="AG73" i="87" s="1"/>
  <c r="AF74" i="87"/>
  <c r="AG74" i="87" s="1"/>
  <c r="AF75" i="87"/>
  <c r="AG75" i="87" s="1"/>
  <c r="AF76" i="87"/>
  <c r="AG76" i="87" s="1"/>
  <c r="AF77" i="87"/>
  <c r="AG77" i="87" s="1"/>
  <c r="AF78" i="87"/>
  <c r="AG78" i="87" s="1"/>
  <c r="AF79" i="87"/>
  <c r="AG79" i="87" s="1"/>
  <c r="AF80" i="87"/>
  <c r="AG80" i="87" s="1"/>
  <c r="AF81" i="87"/>
  <c r="AG81" i="87" s="1"/>
  <c r="AF82" i="87"/>
  <c r="AG82" i="87" s="1"/>
  <c r="AF83" i="87"/>
  <c r="AG83" i="87" s="1"/>
  <c r="AF84" i="87"/>
  <c r="AG84" i="87" s="1"/>
  <c r="AF85" i="87"/>
  <c r="AG85" i="87" s="1"/>
  <c r="AF86" i="87"/>
  <c r="AG86" i="87" s="1"/>
  <c r="AF87" i="87"/>
  <c r="AG87" i="87" s="1"/>
  <c r="AF88" i="87"/>
  <c r="AG88" i="87" s="1"/>
  <c r="AF89" i="87"/>
  <c r="AG89" i="87" s="1"/>
  <c r="AF90" i="87"/>
  <c r="AG90" i="87" s="1"/>
  <c r="AF91" i="87"/>
  <c r="AG91" i="87" s="1"/>
  <c r="AF92" i="87"/>
  <c r="AG92" i="87" s="1"/>
  <c r="AF93" i="87"/>
  <c r="AG93" i="87" s="1"/>
  <c r="AF94" i="87"/>
  <c r="AG94" i="87" s="1"/>
  <c r="AF95" i="87"/>
  <c r="AG95" i="87" s="1"/>
  <c r="AF96" i="87"/>
  <c r="AG96" i="87" s="1"/>
  <c r="AF97" i="87"/>
  <c r="AG97" i="87" s="1"/>
  <c r="AF98" i="87"/>
  <c r="AG98" i="87" s="1"/>
  <c r="AF99" i="87"/>
  <c r="AG99" i="87" s="1"/>
  <c r="AF100" i="87"/>
  <c r="AG100" i="87" s="1"/>
  <c r="AF101" i="87"/>
  <c r="AG101" i="87" s="1"/>
  <c r="AF102" i="87"/>
  <c r="AG102" i="87" s="1"/>
  <c r="AF103" i="87"/>
  <c r="AG103" i="87" s="1"/>
  <c r="AF104" i="87"/>
  <c r="AG104" i="87" s="1"/>
  <c r="AF105" i="87"/>
  <c r="AG105" i="87" s="1"/>
  <c r="AF106" i="87"/>
  <c r="AG106" i="87" s="1"/>
  <c r="AF107" i="87"/>
  <c r="AG107" i="87" s="1"/>
  <c r="T11" i="87"/>
  <c r="T282" i="87" s="1"/>
  <c r="K7" i="80" l="1"/>
  <c r="I20" i="83" l="1"/>
  <c r="I21" i="83" s="1"/>
  <c r="D9" i="84"/>
  <c r="I18" i="83"/>
  <c r="I23" i="83" s="1"/>
  <c r="C12" i="84" l="1"/>
  <c r="B12" i="84"/>
  <c r="AF11" i="87" l="1"/>
  <c r="AF282" i="87" s="1"/>
  <c r="AG11" i="87" l="1"/>
  <c r="AG282" i="87" s="1"/>
  <c r="Z11" i="87"/>
  <c r="U11" i="87"/>
  <c r="U282" i="87" s="1"/>
  <c r="Z282" i="87" l="1"/>
  <c r="AA11" i="87"/>
  <c r="AA282" i="87" s="1"/>
  <c r="B33" i="21"/>
  <c r="C10" i="80"/>
  <c r="C9" i="80"/>
  <c r="C11" i="80" l="1"/>
  <c r="J6" i="83"/>
  <c r="J7" i="83" s="1"/>
  <c r="H6" i="83" l="1"/>
  <c r="H7" i="83" s="1"/>
  <c r="D11" i="84" l="1"/>
  <c r="AE11" i="25"/>
  <c r="AE12" i="25"/>
  <c r="AE13" i="25"/>
  <c r="AE14" i="25"/>
  <c r="AE15" i="25"/>
  <c r="AE16" i="25"/>
  <c r="AE17" i="25"/>
  <c r="AE18" i="25"/>
  <c r="AE19" i="25"/>
  <c r="AE20" i="25"/>
  <c r="AE21" i="25"/>
  <c r="AE22" i="25"/>
  <c r="AE23" i="25"/>
  <c r="AE24" i="25"/>
  <c r="AE25" i="25"/>
  <c r="AE26" i="25"/>
  <c r="AE27" i="25"/>
  <c r="AE28" i="25"/>
  <c r="AE29" i="25"/>
  <c r="AE30" i="25"/>
  <c r="AE31" i="25"/>
  <c r="AE32" i="25"/>
  <c r="AE33" i="25"/>
  <c r="AE34" i="25"/>
  <c r="AE35" i="25"/>
  <c r="AE36" i="25"/>
  <c r="AE37" i="25"/>
  <c r="AE38" i="25"/>
  <c r="AE39" i="25"/>
  <c r="AE40" i="25"/>
  <c r="AE41" i="25"/>
  <c r="AE42" i="25"/>
  <c r="AE43" i="25"/>
  <c r="AE44" i="25"/>
  <c r="AE45" i="25"/>
  <c r="AE46" i="25"/>
  <c r="AE47" i="25"/>
  <c r="AE10" i="25"/>
  <c r="G109" i="25"/>
  <c r="E11" i="84"/>
  <c r="C11" i="84"/>
  <c r="G17" i="83"/>
  <c r="F17" i="83"/>
  <c r="F18" i="83" s="1"/>
  <c r="C9" i="84"/>
  <c r="U103" i="17"/>
  <c r="F20" i="83" s="1"/>
  <c r="F21" i="83" s="1"/>
  <c r="Q11" i="21"/>
  <c r="R11" i="21" s="1"/>
  <c r="Q12" i="21"/>
  <c r="R12" i="21" s="1"/>
  <c r="Q13" i="21"/>
  <c r="R13" i="21" s="1"/>
  <c r="Q14" i="21"/>
  <c r="R14" i="21" s="1"/>
  <c r="Q15" i="21"/>
  <c r="R15" i="21" s="1"/>
  <c r="Q16" i="21"/>
  <c r="R16" i="21" s="1"/>
  <c r="Q17" i="21"/>
  <c r="R17" i="21" s="1"/>
  <c r="Q18" i="21"/>
  <c r="R18" i="21" s="1"/>
  <c r="Q19" i="21"/>
  <c r="R19" i="21" s="1"/>
  <c r="Q20" i="21"/>
  <c r="R20" i="21" s="1"/>
  <c r="Q21" i="21"/>
  <c r="R21" i="21" s="1"/>
  <c r="Q22" i="21"/>
  <c r="R22" i="21" s="1"/>
  <c r="Q23" i="21"/>
  <c r="R23" i="21" s="1"/>
  <c r="Q24" i="21"/>
  <c r="R24" i="21" s="1"/>
  <c r="Q25" i="21"/>
  <c r="R25" i="21" s="1"/>
  <c r="Q26" i="21"/>
  <c r="R26" i="21" s="1"/>
  <c r="Q27" i="21"/>
  <c r="R27" i="21" s="1"/>
  <c r="Q28" i="21"/>
  <c r="R28" i="21" s="1"/>
  <c r="Q29" i="21"/>
  <c r="R29" i="21" s="1"/>
  <c r="Q30" i="21"/>
  <c r="R30" i="21" s="1"/>
  <c r="Q31" i="21"/>
  <c r="R31" i="21" s="1"/>
  <c r="Q32" i="21"/>
  <c r="R32" i="21" s="1"/>
  <c r="Q10" i="21"/>
  <c r="Q33" i="21" s="1"/>
  <c r="G20" i="83"/>
  <c r="G21" i="83" s="1"/>
  <c r="U106" i="17"/>
  <c r="V106" i="17" s="1"/>
  <c r="U102" i="17"/>
  <c r="V102" i="17" s="1"/>
  <c r="U101" i="17"/>
  <c r="V101" i="17" s="1"/>
  <c r="U100" i="17"/>
  <c r="V100" i="17" s="1"/>
  <c r="U99" i="17"/>
  <c r="V99" i="17" s="1"/>
  <c r="U98" i="17"/>
  <c r="V98" i="17" s="1"/>
  <c r="U97" i="17"/>
  <c r="V97" i="17" s="1"/>
  <c r="AE107" i="25" l="1"/>
  <c r="R10" i="21"/>
  <c r="D10" i="83"/>
  <c r="F11" i="84"/>
  <c r="D10" i="84"/>
  <c r="E21" i="83"/>
  <c r="B3" i="84"/>
  <c r="E10" i="83"/>
  <c r="E12" i="84"/>
  <c r="E17" i="84" s="1"/>
  <c r="F3" i="84" l="1"/>
  <c r="G14" i="83"/>
  <c r="G15" i="83"/>
  <c r="G12" i="83"/>
  <c r="G13" i="83"/>
  <c r="AA185" i="38"/>
  <c r="J20" i="83" l="1"/>
  <c r="J21" i="83" s="1"/>
  <c r="J17" i="83"/>
  <c r="J18" i="83" s="1"/>
  <c r="F10" i="83"/>
  <c r="J23" i="83" l="1"/>
  <c r="K14" i="83"/>
  <c r="K15" i="83"/>
  <c r="K17" i="83"/>
  <c r="K20" i="83" l="1"/>
  <c r="K21" i="83" s="1"/>
  <c r="L21" i="83" s="1"/>
  <c r="H20" i="83"/>
  <c r="H21" i="83" s="1"/>
  <c r="L17" i="83"/>
  <c r="G16" i="83"/>
  <c r="G18" i="83" s="1"/>
  <c r="P45" i="39"/>
  <c r="P52" i="39" s="1"/>
  <c r="L20" i="83" l="1"/>
  <c r="T45" i="39"/>
  <c r="T52" i="39" s="1"/>
  <c r="D13" i="83" l="1"/>
  <c r="B15" i="84"/>
  <c r="C15" i="84"/>
  <c r="L14" i="83"/>
  <c r="L16" i="83"/>
  <c r="F15" i="84" l="1"/>
  <c r="W42" i="38"/>
  <c r="U11" i="17" l="1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0" i="17"/>
  <c r="U41" i="17"/>
  <c r="U42" i="17"/>
  <c r="U43" i="17"/>
  <c r="U44" i="17"/>
  <c r="U45" i="17"/>
  <c r="U46" i="17"/>
  <c r="U47" i="17"/>
  <c r="U48" i="17"/>
  <c r="U49" i="17"/>
  <c r="U50" i="17"/>
  <c r="U51" i="17"/>
  <c r="U52" i="17"/>
  <c r="U53" i="17"/>
  <c r="U54" i="17"/>
  <c r="U55" i="17"/>
  <c r="U56" i="17"/>
  <c r="U57" i="17"/>
  <c r="U58" i="17"/>
  <c r="U59" i="17"/>
  <c r="U60" i="17"/>
  <c r="U61" i="17"/>
  <c r="U62" i="17"/>
  <c r="U63" i="17"/>
  <c r="U64" i="17"/>
  <c r="U65" i="17"/>
  <c r="U66" i="17"/>
  <c r="U67" i="17"/>
  <c r="U68" i="17"/>
  <c r="U69" i="17"/>
  <c r="U70" i="17"/>
  <c r="U71" i="17"/>
  <c r="U72" i="17"/>
  <c r="U73" i="17"/>
  <c r="U74" i="17"/>
  <c r="U75" i="17"/>
  <c r="U76" i="17"/>
  <c r="U77" i="17"/>
  <c r="U78" i="17"/>
  <c r="U79" i="17"/>
  <c r="U80" i="17"/>
  <c r="U81" i="17"/>
  <c r="U82" i="17"/>
  <c r="V82" i="17" s="1"/>
  <c r="U83" i="17"/>
  <c r="U84" i="17"/>
  <c r="U85" i="17"/>
  <c r="U86" i="17"/>
  <c r="U87" i="17"/>
  <c r="U88" i="17"/>
  <c r="U89" i="17"/>
  <c r="U90" i="17"/>
  <c r="U91" i="17"/>
  <c r="U92" i="17"/>
  <c r="U93" i="17"/>
  <c r="U94" i="17"/>
  <c r="U95" i="17"/>
  <c r="U96" i="17"/>
  <c r="V11" i="17" l="1"/>
  <c r="U107" i="17"/>
  <c r="V14" i="17"/>
  <c r="K21" i="80" l="1"/>
  <c r="C10" i="84" l="1"/>
  <c r="F10" i="84" s="1"/>
  <c r="V96" i="17"/>
  <c r="V95" i="17"/>
  <c r="V94" i="17"/>
  <c r="V93" i="17"/>
  <c r="V92" i="17"/>
  <c r="V91" i="17"/>
  <c r="V90" i="17"/>
  <c r="V89" i="17"/>
  <c r="V88" i="17"/>
  <c r="V87" i="17"/>
  <c r="V86" i="17"/>
  <c r="V85" i="17"/>
  <c r="V84" i="17"/>
  <c r="V83" i="17"/>
  <c r="V81" i="17"/>
  <c r="V80" i="17"/>
  <c r="V79" i="17"/>
  <c r="V78" i="17"/>
  <c r="V77" i="17"/>
  <c r="V76" i="17"/>
  <c r="V75" i="17"/>
  <c r="V74" i="17"/>
  <c r="V73" i="17"/>
  <c r="V72" i="17"/>
  <c r="V71" i="17"/>
  <c r="V70" i="17"/>
  <c r="V69" i="17"/>
  <c r="V68" i="17"/>
  <c r="V67" i="17"/>
  <c r="V66" i="17"/>
  <c r="V65" i="17"/>
  <c r="V64" i="17"/>
  <c r="V63" i="17"/>
  <c r="V62" i="17"/>
  <c r="V61" i="17"/>
  <c r="V60" i="17"/>
  <c r="V59" i="17"/>
  <c r="V58" i="17"/>
  <c r="V57" i="17"/>
  <c r="V56" i="17"/>
  <c r="V55" i="17"/>
  <c r="V54" i="17"/>
  <c r="V53" i="17"/>
  <c r="V52" i="17"/>
  <c r="V51" i="17"/>
  <c r="V50" i="17"/>
  <c r="V49" i="17"/>
  <c r="V48" i="17"/>
  <c r="V47" i="17"/>
  <c r="V46" i="17"/>
  <c r="V45" i="17"/>
  <c r="V44" i="17"/>
  <c r="V42" i="17"/>
  <c r="V41" i="17"/>
  <c r="V40" i="17"/>
  <c r="V39" i="17"/>
  <c r="V38" i="17"/>
  <c r="V37" i="17"/>
  <c r="V36" i="17"/>
  <c r="V43" i="17" l="1"/>
  <c r="F9" i="80" l="1"/>
  <c r="G9" i="80"/>
  <c r="J9" i="80" s="1"/>
  <c r="E6" i="80" l="1"/>
  <c r="E11" i="80" s="1"/>
  <c r="B13" i="84"/>
  <c r="D13" i="84"/>
  <c r="AE13" i="55" l="1"/>
  <c r="F10" i="80" l="1"/>
  <c r="G10" i="80"/>
  <c r="C14" i="84" l="1"/>
  <c r="L18" i="47" l="1"/>
  <c r="L19" i="47"/>
  <c r="L20" i="47"/>
  <c r="L21" i="47"/>
  <c r="L22" i="47"/>
  <c r="L11" i="47"/>
  <c r="L12" i="47"/>
  <c r="L13" i="47"/>
  <c r="L14" i="47"/>
  <c r="L15" i="47"/>
  <c r="L16" i="47"/>
  <c r="L17" i="47"/>
  <c r="L10" i="47"/>
  <c r="L24" i="47" s="1"/>
  <c r="M10" i="47" l="1"/>
  <c r="G8" i="80"/>
  <c r="J8" i="80" s="1"/>
  <c r="F8" i="80"/>
  <c r="G7" i="80"/>
  <c r="F7" i="80"/>
  <c r="J7" i="80" l="1"/>
  <c r="B14" i="84"/>
  <c r="F14" i="84" s="1"/>
  <c r="F11" i="80"/>
  <c r="AA184" i="38"/>
  <c r="I10" i="80" l="1"/>
  <c r="H9" i="80" l="1"/>
  <c r="Q11" i="47"/>
  <c r="Q12" i="47"/>
  <c r="R12" i="47" s="1"/>
  <c r="Q13" i="47"/>
  <c r="R13" i="47" s="1"/>
  <c r="Q14" i="47"/>
  <c r="R14" i="47" s="1"/>
  <c r="Q15" i="47"/>
  <c r="R15" i="47" s="1"/>
  <c r="Q16" i="47"/>
  <c r="R16" i="47" s="1"/>
  <c r="Q17" i="47"/>
  <c r="R17" i="47" s="1"/>
  <c r="Q18" i="47"/>
  <c r="R18" i="47" s="1"/>
  <c r="Q19" i="47"/>
  <c r="Q20" i="47"/>
  <c r="R20" i="47" s="1"/>
  <c r="Q21" i="47"/>
  <c r="R21" i="47" s="1"/>
  <c r="Q22" i="47"/>
  <c r="R22" i="47" s="1"/>
  <c r="Q10" i="47"/>
  <c r="Q24" i="47" s="1"/>
  <c r="R11" i="47"/>
  <c r="R19" i="47"/>
  <c r="G11" i="80" l="1"/>
  <c r="K9" i="80"/>
  <c r="H10" i="80"/>
  <c r="L9" i="80" l="1"/>
  <c r="AA183" i="38" l="1"/>
  <c r="AA182" i="38" l="1"/>
  <c r="I6" i="80"/>
  <c r="J6" i="80" l="1"/>
  <c r="K6" i="80" s="1"/>
  <c r="I11" i="80"/>
  <c r="I19" i="80" s="1"/>
  <c r="C13" i="84"/>
  <c r="C17" i="84" s="1"/>
  <c r="F13" i="84" l="1"/>
  <c r="L6" i="80" l="1"/>
  <c r="AC24" i="42"/>
  <c r="AC25" i="42"/>
  <c r="AE18" i="41" l="1"/>
  <c r="L18" i="41"/>
  <c r="N18" i="41" s="1"/>
  <c r="AE17" i="41"/>
  <c r="L17" i="41"/>
  <c r="N17" i="41" s="1"/>
  <c r="L13" i="55" l="1"/>
  <c r="N13" i="55" s="1"/>
  <c r="R10" i="47" l="1"/>
  <c r="R24" i="47" s="1"/>
  <c r="AA180" i="38"/>
  <c r="AA181" i="38"/>
  <c r="H6" i="80" l="1"/>
  <c r="K8" i="80" l="1"/>
  <c r="L8" i="80" s="1"/>
  <c r="H8" i="80"/>
  <c r="I19" i="41"/>
  <c r="I27" i="55"/>
  <c r="L15" i="83" l="1"/>
  <c r="AE25" i="55" l="1"/>
  <c r="AA179" i="38"/>
  <c r="AA178" i="38"/>
  <c r="D12" i="84" l="1"/>
  <c r="D17" i="84" s="1"/>
  <c r="AA177" i="38"/>
  <c r="F12" i="84" l="1"/>
  <c r="K19" i="41" l="1"/>
  <c r="B7" i="84" s="1"/>
  <c r="F7" i="84" s="1"/>
  <c r="I13" i="21"/>
  <c r="M13" i="21" l="1"/>
  <c r="AA176" i="38" l="1"/>
  <c r="AA175" i="38"/>
  <c r="AA174" i="38"/>
  <c r="AA173" i="38" l="1"/>
  <c r="AA172" i="38" l="1"/>
  <c r="AA171" i="38"/>
  <c r="AA170" i="38"/>
  <c r="AA169" i="38"/>
  <c r="G38" i="37" l="1"/>
  <c r="AA168" i="38" l="1"/>
  <c r="W168" i="38"/>
  <c r="AA167" i="38" l="1"/>
  <c r="W167" i="38"/>
  <c r="AA166" i="38" l="1"/>
  <c r="W166" i="38"/>
  <c r="AA165" i="38" l="1"/>
  <c r="W165" i="38"/>
  <c r="AA164" i="38"/>
  <c r="W164" i="38"/>
  <c r="AA163" i="38"/>
  <c r="W163" i="38"/>
  <c r="AA162" i="38" l="1"/>
  <c r="W162" i="38"/>
  <c r="AA161" i="38"/>
  <c r="W161" i="38"/>
  <c r="AA160" i="38"/>
  <c r="W160" i="38"/>
  <c r="AA159" i="38"/>
  <c r="W159" i="38"/>
  <c r="AA158" i="38"/>
  <c r="W158" i="38"/>
  <c r="AA157" i="38" l="1"/>
  <c r="W157" i="38"/>
  <c r="AA155" i="38"/>
  <c r="W155" i="38"/>
  <c r="AA154" i="38"/>
  <c r="W154" i="38"/>
  <c r="AA153" i="38"/>
  <c r="W153" i="38"/>
  <c r="AA152" i="38" l="1"/>
  <c r="W152" i="38"/>
  <c r="AA151" i="38"/>
  <c r="W151" i="38"/>
  <c r="AA150" i="38"/>
  <c r="W150" i="38"/>
  <c r="G52" i="42" l="1"/>
  <c r="G55" i="39"/>
  <c r="G21" i="41"/>
  <c r="AA149" i="38" l="1"/>
  <c r="W149" i="38"/>
  <c r="AA148" i="38"/>
  <c r="W148" i="38"/>
  <c r="AA147" i="38" l="1"/>
  <c r="W147" i="38"/>
  <c r="AA146" i="38"/>
  <c r="W146" i="38"/>
  <c r="AA145" i="38"/>
  <c r="W145" i="38"/>
  <c r="AD51" i="39"/>
  <c r="AA144" i="38"/>
  <c r="W144" i="38"/>
  <c r="AA143" i="38"/>
  <c r="W143" i="38"/>
  <c r="AA142" i="38"/>
  <c r="W142" i="38"/>
  <c r="AA141" i="38"/>
  <c r="W141" i="38"/>
  <c r="AA140" i="38"/>
  <c r="W140" i="38"/>
  <c r="AA139" i="38"/>
  <c r="W139" i="38"/>
  <c r="AA138" i="38"/>
  <c r="W138" i="38"/>
  <c r="AA137" i="38"/>
  <c r="W137" i="38"/>
  <c r="AA136" i="38"/>
  <c r="W136" i="38"/>
  <c r="AA135" i="38"/>
  <c r="W135" i="38"/>
  <c r="AA134" i="38"/>
  <c r="W134" i="38"/>
  <c r="AA133" i="38"/>
  <c r="W133" i="38"/>
  <c r="AA132" i="38"/>
  <c r="W132" i="38"/>
  <c r="AA131" i="38"/>
  <c r="W131" i="38"/>
  <c r="AA130" i="38"/>
  <c r="W130" i="38"/>
  <c r="AA129" i="38"/>
  <c r="W129" i="38"/>
  <c r="AA128" i="38"/>
  <c r="W128" i="38"/>
  <c r="AA127" i="38"/>
  <c r="W127" i="38"/>
  <c r="AA126" i="38"/>
  <c r="W126" i="38"/>
  <c r="AA125" i="38"/>
  <c r="W125" i="38"/>
  <c r="AA124" i="38"/>
  <c r="W124" i="38"/>
  <c r="AA123" i="38"/>
  <c r="W123" i="38"/>
  <c r="AA122" i="38"/>
  <c r="W122" i="38"/>
  <c r="AA121" i="38"/>
  <c r="W121" i="38"/>
  <c r="AA120" i="38"/>
  <c r="W120" i="38"/>
  <c r="AA119" i="38"/>
  <c r="W119" i="38"/>
  <c r="AA118" i="38"/>
  <c r="W118" i="38"/>
  <c r="AA117" i="38"/>
  <c r="W117" i="38"/>
  <c r="AA116" i="38"/>
  <c r="W116" i="38"/>
  <c r="AA115" i="38"/>
  <c r="W115" i="38"/>
  <c r="AA114" i="38"/>
  <c r="W114" i="38"/>
  <c r="AA113" i="38"/>
  <c r="W113" i="38"/>
  <c r="AA112" i="38"/>
  <c r="W112" i="38"/>
  <c r="AA111" i="38"/>
  <c r="W111" i="38"/>
  <c r="AA110" i="38"/>
  <c r="W110" i="38"/>
  <c r="AA109" i="38"/>
  <c r="W109" i="38"/>
  <c r="AA108" i="38"/>
  <c r="W108" i="38"/>
  <c r="AA107" i="38"/>
  <c r="W107" i="38"/>
  <c r="AA106" i="38"/>
  <c r="W106" i="38"/>
  <c r="AA105" i="38"/>
  <c r="W105" i="38"/>
  <c r="AA104" i="38"/>
  <c r="W104" i="38"/>
  <c r="AA101" i="38"/>
  <c r="W101" i="38"/>
  <c r="AA100" i="38"/>
  <c r="W100" i="38"/>
  <c r="AA99" i="38"/>
  <c r="W99" i="38"/>
  <c r="AA98" i="38"/>
  <c r="W98" i="38"/>
  <c r="AA97" i="38"/>
  <c r="W97" i="38"/>
  <c r="AA96" i="38"/>
  <c r="W96" i="38"/>
  <c r="AA95" i="38"/>
  <c r="W95" i="38"/>
  <c r="AA94" i="38"/>
  <c r="W94" i="38"/>
  <c r="AA93" i="38"/>
  <c r="W93" i="38"/>
  <c r="AA92" i="38"/>
  <c r="W92" i="38"/>
  <c r="AA91" i="38"/>
  <c r="W91" i="38"/>
  <c r="AA90" i="38"/>
  <c r="W90" i="38"/>
  <c r="AA89" i="38"/>
  <c r="W89" i="38"/>
  <c r="AA88" i="38"/>
  <c r="W88" i="38"/>
  <c r="AA87" i="38"/>
  <c r="W87" i="38"/>
  <c r="AA86" i="38"/>
  <c r="W86" i="38"/>
  <c r="AA85" i="38"/>
  <c r="W85" i="38"/>
  <c r="AA84" i="38"/>
  <c r="W84" i="38"/>
  <c r="AA83" i="38"/>
  <c r="W83" i="38"/>
  <c r="AA82" i="38"/>
  <c r="W82" i="38"/>
  <c r="AA81" i="38"/>
  <c r="W81" i="38"/>
  <c r="AA80" i="38"/>
  <c r="W80" i="38"/>
  <c r="AA79" i="38"/>
  <c r="W79" i="38"/>
  <c r="AA78" i="38"/>
  <c r="W78" i="38"/>
  <c r="AA77" i="38"/>
  <c r="W77" i="38"/>
  <c r="AA76" i="38"/>
  <c r="W76" i="38"/>
  <c r="AA75" i="38"/>
  <c r="W75" i="38"/>
  <c r="AA74" i="38"/>
  <c r="W74" i="38"/>
  <c r="AA73" i="38"/>
  <c r="W73" i="38"/>
  <c r="AA72" i="38"/>
  <c r="W72" i="38"/>
  <c r="AA71" i="38"/>
  <c r="W71" i="38"/>
  <c r="AA70" i="38"/>
  <c r="W70" i="38"/>
  <c r="AA69" i="38"/>
  <c r="W69" i="38"/>
  <c r="AA68" i="38"/>
  <c r="W68" i="38"/>
  <c r="AA67" i="38"/>
  <c r="W67" i="38"/>
  <c r="AA66" i="38"/>
  <c r="W66" i="38"/>
  <c r="AA65" i="38"/>
  <c r="W65" i="38"/>
  <c r="AA64" i="38"/>
  <c r="W64" i="38"/>
  <c r="AA63" i="38"/>
  <c r="W63" i="38"/>
  <c r="AA62" i="38"/>
  <c r="W62" i="38"/>
  <c r="AA61" i="38"/>
  <c r="W61" i="38"/>
  <c r="AA60" i="38"/>
  <c r="W60" i="38"/>
  <c r="AA59" i="38"/>
  <c r="W59" i="38"/>
  <c r="AA58" i="38"/>
  <c r="W58" i="38"/>
  <c r="AA57" i="38"/>
  <c r="W57" i="38"/>
  <c r="AA56" i="38"/>
  <c r="W56" i="38"/>
  <c r="AA55" i="38"/>
  <c r="W55" i="38"/>
  <c r="AA54" i="38"/>
  <c r="W54" i="38"/>
  <c r="AA53" i="38"/>
  <c r="W53" i="38"/>
  <c r="AA52" i="38"/>
  <c r="W52" i="38"/>
  <c r="AA51" i="38"/>
  <c r="W51" i="38"/>
  <c r="AA50" i="38"/>
  <c r="W50" i="38"/>
  <c r="AA49" i="38"/>
  <c r="W49" i="38"/>
  <c r="AA48" i="38"/>
  <c r="AA47" i="38"/>
  <c r="W47" i="38"/>
  <c r="AA46" i="38"/>
  <c r="W46" i="38"/>
  <c r="AA45" i="38"/>
  <c r="W45" i="38"/>
  <c r="AA44" i="38"/>
  <c r="W44" i="38"/>
  <c r="AA43" i="38"/>
  <c r="W43" i="38"/>
  <c r="AA42" i="38"/>
  <c r="AA41" i="38"/>
  <c r="W41" i="38"/>
  <c r="AA40" i="38"/>
  <c r="W40" i="38"/>
  <c r="AA39" i="38"/>
  <c r="W39" i="38"/>
  <c r="AA38" i="38"/>
  <c r="W38" i="38"/>
  <c r="AA37" i="38"/>
  <c r="W37" i="38"/>
  <c r="AA36" i="38"/>
  <c r="W36" i="38"/>
  <c r="AA35" i="38"/>
  <c r="W35" i="38"/>
  <c r="AA34" i="38"/>
  <c r="W34" i="38"/>
  <c r="AA33" i="38"/>
  <c r="W33" i="38"/>
  <c r="AA32" i="38"/>
  <c r="W32" i="38"/>
  <c r="AA31" i="38"/>
  <c r="W31" i="38"/>
  <c r="AA30" i="38"/>
  <c r="W30" i="38"/>
  <c r="AA29" i="38"/>
  <c r="W29" i="38"/>
  <c r="AA28" i="38"/>
  <c r="W28" i="38"/>
  <c r="AA27" i="38"/>
  <c r="W27" i="38"/>
  <c r="AA26" i="38"/>
  <c r="W26" i="38"/>
  <c r="AA25" i="38"/>
  <c r="W25" i="38"/>
  <c r="AA24" i="38"/>
  <c r="W24" i="38"/>
  <c r="AA23" i="38"/>
  <c r="W23" i="38"/>
  <c r="AA22" i="38"/>
  <c r="W22" i="38"/>
  <c r="AA21" i="38"/>
  <c r="W21" i="38"/>
  <c r="AA20" i="38"/>
  <c r="W20" i="38"/>
  <c r="AA19" i="38"/>
  <c r="W19" i="38"/>
  <c r="AE26" i="55"/>
  <c r="AA18" i="38"/>
  <c r="W18" i="38"/>
  <c r="AA17" i="38"/>
  <c r="W17" i="38"/>
  <c r="AA16" i="38"/>
  <c r="W16" i="38"/>
  <c r="AA15" i="38"/>
  <c r="W15" i="38"/>
  <c r="AA11" i="38"/>
  <c r="AA12" i="38"/>
  <c r="AA13" i="38"/>
  <c r="AA14" i="38"/>
  <c r="W11" i="38"/>
  <c r="W12" i="38"/>
  <c r="W13" i="38"/>
  <c r="W14" i="38"/>
  <c r="M27" i="55"/>
  <c r="K27" i="55"/>
  <c r="J27" i="55"/>
  <c r="AE24" i="55"/>
  <c r="L24" i="55"/>
  <c r="N24" i="55" s="1"/>
  <c r="AE23" i="55"/>
  <c r="L23" i="55"/>
  <c r="N23" i="55" s="1"/>
  <c r="AE22" i="55"/>
  <c r="L22" i="55"/>
  <c r="N22" i="55" s="1"/>
  <c r="AE21" i="55"/>
  <c r="L21" i="55"/>
  <c r="N21" i="55" s="1"/>
  <c r="AE20" i="55"/>
  <c r="L20" i="55"/>
  <c r="N20" i="55" s="1"/>
  <c r="AE19" i="55"/>
  <c r="L19" i="55"/>
  <c r="N19" i="55" s="1"/>
  <c r="AE18" i="55"/>
  <c r="L18" i="55"/>
  <c r="N18" i="55" s="1"/>
  <c r="AE17" i="55"/>
  <c r="L17" i="55"/>
  <c r="N17" i="55" s="1"/>
  <c r="AE16" i="55"/>
  <c r="L16" i="55"/>
  <c r="N16" i="55" s="1"/>
  <c r="AE15" i="55"/>
  <c r="L15" i="55"/>
  <c r="N15" i="55" s="1"/>
  <c r="AE14" i="55"/>
  <c r="L14" i="55"/>
  <c r="N14" i="55" s="1"/>
  <c r="AE12" i="55"/>
  <c r="L12" i="55"/>
  <c r="N12" i="55" s="1"/>
  <c r="AE11" i="55"/>
  <c r="L11" i="55"/>
  <c r="N11" i="55" s="1"/>
  <c r="V24" i="17"/>
  <c r="V16" i="17"/>
  <c r="V17" i="17"/>
  <c r="V18" i="17"/>
  <c r="V19" i="17"/>
  <c r="V20" i="17"/>
  <c r="V21" i="17"/>
  <c r="V23" i="17"/>
  <c r="V25" i="17"/>
  <c r="V26" i="17"/>
  <c r="V28" i="17"/>
  <c r="V30" i="17"/>
  <c r="V31" i="17"/>
  <c r="V32" i="17"/>
  <c r="V34" i="17"/>
  <c r="V35" i="17"/>
  <c r="V15" i="17"/>
  <c r="V22" i="17"/>
  <c r="V29" i="17"/>
  <c r="J52" i="39"/>
  <c r="L11" i="39"/>
  <c r="N11" i="39" s="1"/>
  <c r="L12" i="39"/>
  <c r="N12" i="39" s="1"/>
  <c r="L13" i="39"/>
  <c r="N13" i="39" s="1"/>
  <c r="L14" i="39"/>
  <c r="N14" i="39" s="1"/>
  <c r="L15" i="39"/>
  <c r="N15" i="39" s="1"/>
  <c r="L16" i="39"/>
  <c r="N16" i="39" s="1"/>
  <c r="L17" i="39"/>
  <c r="N17" i="39" s="1"/>
  <c r="L18" i="39"/>
  <c r="N18" i="39" s="1"/>
  <c r="L19" i="39"/>
  <c r="N19" i="39" s="1"/>
  <c r="L20" i="39"/>
  <c r="N20" i="39" s="1"/>
  <c r="L21" i="39"/>
  <c r="N21" i="39" s="1"/>
  <c r="L22" i="39"/>
  <c r="N22" i="39" s="1"/>
  <c r="L23" i="39"/>
  <c r="N23" i="39" s="1"/>
  <c r="L24" i="39"/>
  <c r="N24" i="39" s="1"/>
  <c r="L25" i="39"/>
  <c r="N25" i="39" s="1"/>
  <c r="L26" i="39"/>
  <c r="N26" i="39" s="1"/>
  <c r="L27" i="39"/>
  <c r="N27" i="39" s="1"/>
  <c r="L28" i="39"/>
  <c r="N28" i="39" s="1"/>
  <c r="L29" i="39"/>
  <c r="N29" i="39" s="1"/>
  <c r="L30" i="39"/>
  <c r="N30" i="39" s="1"/>
  <c r="L31" i="39"/>
  <c r="N31" i="39" s="1"/>
  <c r="L32" i="39"/>
  <c r="N32" i="39" s="1"/>
  <c r="L33" i="39"/>
  <c r="N33" i="39" s="1"/>
  <c r="L34" i="39"/>
  <c r="N34" i="39" s="1"/>
  <c r="L35" i="39"/>
  <c r="N35" i="39" s="1"/>
  <c r="L36" i="39"/>
  <c r="N36" i="39" s="1"/>
  <c r="L37" i="39"/>
  <c r="N37" i="39" s="1"/>
  <c r="L38" i="39"/>
  <c r="N38" i="39" s="1"/>
  <c r="L39" i="39"/>
  <c r="N39" i="39" s="1"/>
  <c r="L40" i="39"/>
  <c r="N40" i="39" s="1"/>
  <c r="L41" i="39"/>
  <c r="N41" i="39" s="1"/>
  <c r="L42" i="39"/>
  <c r="N42" i="39" s="1"/>
  <c r="L43" i="39"/>
  <c r="N43" i="39" s="1"/>
  <c r="L44" i="39"/>
  <c r="N44" i="39" s="1"/>
  <c r="L45" i="39"/>
  <c r="N45" i="39" s="1"/>
  <c r="L46" i="39"/>
  <c r="N46" i="39" s="1"/>
  <c r="L47" i="39"/>
  <c r="N47" i="39" s="1"/>
  <c r="L48" i="39"/>
  <c r="N48" i="39" s="1"/>
  <c r="L49" i="39"/>
  <c r="N49" i="39" s="1"/>
  <c r="L50" i="39"/>
  <c r="N50" i="39" s="1"/>
  <c r="K52" i="39"/>
  <c r="B5" i="84" s="1"/>
  <c r="F5" i="84" s="1"/>
  <c r="M52" i="39"/>
  <c r="J19" i="41"/>
  <c r="M21" i="47"/>
  <c r="M19" i="47"/>
  <c r="M17" i="47"/>
  <c r="M15" i="47"/>
  <c r="M13" i="47"/>
  <c r="M11" i="47"/>
  <c r="AC48" i="42"/>
  <c r="AC47" i="42"/>
  <c r="M19" i="41"/>
  <c r="AD50" i="39"/>
  <c r="AD49" i="39"/>
  <c r="AD48" i="39"/>
  <c r="AC43" i="42"/>
  <c r="AC42" i="42"/>
  <c r="AC41" i="42"/>
  <c r="AC40" i="42"/>
  <c r="AC46" i="42"/>
  <c r="AC45" i="42"/>
  <c r="AC44" i="42"/>
  <c r="AC39" i="42"/>
  <c r="AD45" i="39"/>
  <c r="AD46" i="39"/>
  <c r="AD47" i="39"/>
  <c r="AE16" i="41"/>
  <c r="L16" i="41"/>
  <c r="N16" i="41" s="1"/>
  <c r="AC37" i="42"/>
  <c r="AC36" i="42"/>
  <c r="AC35" i="42"/>
  <c r="AC34" i="42"/>
  <c r="AC33" i="42"/>
  <c r="AC32" i="42"/>
  <c r="AC31" i="42"/>
  <c r="AC30" i="42"/>
  <c r="AC29" i="42"/>
  <c r="AC28" i="42"/>
  <c r="AC27" i="42"/>
  <c r="AC26" i="42"/>
  <c r="AC23" i="42"/>
  <c r="AC22" i="42"/>
  <c r="AC21" i="42"/>
  <c r="AC20" i="42"/>
  <c r="AC19" i="42"/>
  <c r="AC18" i="42"/>
  <c r="AC17" i="42"/>
  <c r="AC16" i="42"/>
  <c r="AC15" i="42"/>
  <c r="AC14" i="42"/>
  <c r="AC13" i="42"/>
  <c r="AC12" i="42"/>
  <c r="AC11" i="42"/>
  <c r="D15" i="83"/>
  <c r="AE15" i="41"/>
  <c r="L15" i="41"/>
  <c r="N15" i="41" s="1"/>
  <c r="AE14" i="41"/>
  <c r="L14" i="41"/>
  <c r="N14" i="41" s="1"/>
  <c r="AE13" i="41"/>
  <c r="L13" i="41"/>
  <c r="N13" i="41" s="1"/>
  <c r="AE12" i="41"/>
  <c r="L12" i="41"/>
  <c r="N12" i="41" s="1"/>
  <c r="AE11" i="41"/>
  <c r="L11" i="41"/>
  <c r="N11" i="41" s="1"/>
  <c r="AD44" i="39"/>
  <c r="AD43" i="39"/>
  <c r="AD42" i="39"/>
  <c r="AD41" i="39"/>
  <c r="AD40" i="39"/>
  <c r="AD39" i="39"/>
  <c r="AD38" i="39"/>
  <c r="AD37" i="39"/>
  <c r="AD36" i="39"/>
  <c r="AD35" i="39"/>
  <c r="AD34" i="39"/>
  <c r="AD33" i="39"/>
  <c r="AD32" i="39"/>
  <c r="AD31" i="39"/>
  <c r="AD30" i="39"/>
  <c r="AD29" i="39"/>
  <c r="AD28" i="39"/>
  <c r="AD27" i="39"/>
  <c r="AD26" i="39"/>
  <c r="AD25" i="39"/>
  <c r="AD24" i="39"/>
  <c r="AD22" i="39"/>
  <c r="AD20" i="39"/>
  <c r="AD19" i="39"/>
  <c r="AD18" i="39"/>
  <c r="AD17" i="39"/>
  <c r="AD16" i="39"/>
  <c r="AD15" i="39"/>
  <c r="AD13" i="39"/>
  <c r="AD12" i="39"/>
  <c r="AD11" i="39"/>
  <c r="AD31" i="37"/>
  <c r="AD29" i="37"/>
  <c r="AD28" i="37"/>
  <c r="AD26" i="37"/>
  <c r="AD25" i="37"/>
  <c r="AD24" i="37"/>
  <c r="AD34" i="37"/>
  <c r="AD33" i="37"/>
  <c r="AD32" i="37"/>
  <c r="AD23" i="37"/>
  <c r="AD22" i="37"/>
  <c r="AD21" i="37"/>
  <c r="AD20" i="37"/>
  <c r="AD19" i="37"/>
  <c r="AD18" i="37"/>
  <c r="AD17" i="37"/>
  <c r="AD15" i="37"/>
  <c r="AD14" i="37"/>
  <c r="AD13" i="37"/>
  <c r="AD12" i="37"/>
  <c r="AD11" i="37"/>
  <c r="I24" i="21"/>
  <c r="M24" i="21" s="1"/>
  <c r="I23" i="21"/>
  <c r="M23" i="21" s="1"/>
  <c r="I22" i="21"/>
  <c r="M22" i="21" s="1"/>
  <c r="I21" i="21"/>
  <c r="M21" i="21" s="1"/>
  <c r="I19" i="21"/>
  <c r="M19" i="21" s="1"/>
  <c r="I18" i="21"/>
  <c r="M18" i="21" s="1"/>
  <c r="I17" i="21"/>
  <c r="M17" i="21" s="1"/>
  <c r="I16" i="21"/>
  <c r="M16" i="21" s="1"/>
  <c r="I15" i="21"/>
  <c r="I33" i="21" s="1"/>
  <c r="V12" i="17"/>
  <c r="V13" i="17"/>
  <c r="AE19" i="41" l="1"/>
  <c r="W345" i="38"/>
  <c r="N27" i="55"/>
  <c r="AA345" i="38"/>
  <c r="M15" i="21"/>
  <c r="M33" i="21" s="1"/>
  <c r="R33" i="21" s="1"/>
  <c r="B6" i="84"/>
  <c r="F6" i="84" s="1"/>
  <c r="E15" i="83"/>
  <c r="E17" i="83"/>
  <c r="B9" i="84"/>
  <c r="B4" i="84"/>
  <c r="E12" i="83"/>
  <c r="B8" i="84"/>
  <c r="F8" i="84" s="1"/>
  <c r="E16" i="83"/>
  <c r="D16" i="83"/>
  <c r="AE27" i="55"/>
  <c r="N52" i="39"/>
  <c r="AD52" i="39"/>
  <c r="H17" i="83"/>
  <c r="H18" i="83" s="1"/>
  <c r="H23" i="83" s="1"/>
  <c r="V27" i="17"/>
  <c r="L52" i="39"/>
  <c r="N19" i="41"/>
  <c r="L19" i="41"/>
  <c r="AD30" i="37"/>
  <c r="AD36" i="37" s="1"/>
  <c r="AC38" i="42"/>
  <c r="AC49" i="42" s="1"/>
  <c r="L27" i="55"/>
  <c r="V33" i="17"/>
  <c r="V107" i="17" l="1"/>
  <c r="D20" i="83" s="1"/>
  <c r="D21" i="83" s="1"/>
  <c r="F4" i="84"/>
  <c r="B17" i="84"/>
  <c r="F9" i="84"/>
  <c r="F17" i="84" s="1"/>
  <c r="E18" i="83"/>
  <c r="E23" i="83" s="1"/>
  <c r="D17" i="83"/>
  <c r="D18" i="83" s="1"/>
  <c r="K13" i="83"/>
  <c r="M22" i="47"/>
  <c r="D23" i="83" l="1"/>
  <c r="I26" i="83"/>
  <c r="I33" i="83" s="1"/>
  <c r="K18" i="83"/>
  <c r="L18" i="83" s="1"/>
  <c r="L13" i="83"/>
  <c r="L9" i="83"/>
  <c r="H7" i="80"/>
  <c r="H11" i="80" s="1"/>
  <c r="M20" i="47"/>
  <c r="K26" i="83" l="1"/>
  <c r="L7" i="80"/>
  <c r="M18" i="47"/>
  <c r="M16" i="47" l="1"/>
  <c r="M14" i="47" l="1"/>
  <c r="M12" i="47" l="1"/>
  <c r="M24" i="47" s="1"/>
  <c r="J10" i="80" l="1"/>
  <c r="J11" i="80" s="1"/>
  <c r="K10" i="80" l="1"/>
  <c r="K11" i="80" s="1"/>
  <c r="L10" i="80" l="1"/>
  <c r="L11" i="80"/>
  <c r="G6" i="83"/>
  <c r="G7" i="83" l="1"/>
  <c r="G23" i="83" s="1"/>
  <c r="F6" i="83"/>
  <c r="K6" i="83" s="1"/>
  <c r="L6" i="83" l="1"/>
  <c r="K7" i="83"/>
  <c r="K23" i="83" s="1"/>
  <c r="F7" i="83"/>
  <c r="F23" i="83" s="1"/>
  <c r="L23" i="83" l="1"/>
  <c r="K33" i="83"/>
  <c r="R28" i="83"/>
  <c r="R30" i="83"/>
  <c r="K34" i="83" l="1"/>
  <c r="K35" i="83" s="1"/>
  <c r="R29" i="83"/>
  <c r="U345" i="38"/>
</calcChain>
</file>

<file path=xl/comments1.xml><?xml version="1.0" encoding="utf-8"?>
<comments xmlns="http://schemas.openxmlformats.org/spreadsheetml/2006/main">
  <authors>
    <author>muon veasna</author>
  </authors>
  <commentList>
    <comment ref="L9" authorId="0" shapeId="0">
      <text>
        <r>
          <rPr>
            <b/>
            <sz val="9"/>
            <color indexed="81"/>
            <rFont val="Tahoma"/>
            <family val="2"/>
          </rPr>
          <t>muon veasna:</t>
        </r>
        <r>
          <rPr>
            <sz val="9"/>
            <color indexed="81"/>
            <rFont val="Tahoma"/>
            <family val="2"/>
          </rPr>
          <t xml:space="preserve">
Collection As 6th Nov,11
Accumulated as of 31 oct,11 Plus 1st of Nov from 1 to 6 Nov,11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muon veasna:</t>
        </r>
        <r>
          <rPr>
            <sz val="9"/>
            <color indexed="81"/>
            <rFont val="Tahoma"/>
            <family val="2"/>
          </rPr>
          <t xml:space="preserve">
Every New week you have to copy and Past Value from (D) column</t>
        </r>
      </text>
    </comment>
  </commentList>
</comments>
</file>

<file path=xl/comments2.xml><?xml version="1.0" encoding="utf-8"?>
<comments xmlns="http://schemas.openxmlformats.org/spreadsheetml/2006/main">
  <authors>
    <author>muon veasna</author>
  </authors>
  <commentList>
    <comment ref="J10" authorId="0" shapeId="0">
      <text>
        <r>
          <rPr>
            <b/>
            <sz val="9"/>
            <color indexed="81"/>
            <rFont val="Tahoma"/>
            <family val="2"/>
          </rPr>
          <t>muon veasna:</t>
        </r>
        <r>
          <rPr>
            <sz val="9"/>
            <color indexed="81"/>
            <rFont val="Tahoma"/>
            <family val="2"/>
          </rPr>
          <t xml:space="preserve">
Every New week you have to copy and Past Value from (D) column</t>
        </r>
      </text>
    </comment>
  </commentList>
</comments>
</file>

<file path=xl/sharedStrings.xml><?xml version="1.0" encoding="utf-8"?>
<sst xmlns="http://schemas.openxmlformats.org/spreadsheetml/2006/main" count="8181" uniqueCount="3752">
  <si>
    <t>N</t>
  </si>
  <si>
    <t>Student Name</t>
  </si>
  <si>
    <t>Sex</t>
  </si>
  <si>
    <t>Degree</t>
  </si>
  <si>
    <t>Subject</t>
  </si>
  <si>
    <t>Date of Birth</t>
  </si>
  <si>
    <t>Accounting</t>
  </si>
  <si>
    <t>Name in Khmer</t>
  </si>
  <si>
    <t>Telephone</t>
  </si>
  <si>
    <t>Other</t>
  </si>
  <si>
    <t>BBA</t>
  </si>
  <si>
    <t>Mgt</t>
  </si>
  <si>
    <t>s</t>
  </si>
  <si>
    <t>HRM</t>
  </si>
  <si>
    <t>English</t>
  </si>
  <si>
    <t>ABA</t>
  </si>
  <si>
    <t>SEN PENGSE</t>
  </si>
  <si>
    <t>SEU CHAMROEUN</t>
  </si>
  <si>
    <t>012 75 07 07</t>
  </si>
  <si>
    <t>Account</t>
  </si>
  <si>
    <t>MBA</t>
  </si>
  <si>
    <t>Acc</t>
  </si>
  <si>
    <t>NEM CHHANY</t>
  </si>
  <si>
    <t>Marketing</t>
  </si>
  <si>
    <t>ID</t>
  </si>
  <si>
    <t>CHHENG SOKUNTHEA</t>
  </si>
  <si>
    <t>SON PISEY</t>
  </si>
  <si>
    <t>CHAK SOKKAO</t>
  </si>
  <si>
    <t>15-mifuna-1991</t>
  </si>
  <si>
    <t>OEUNG CHAKRIYA</t>
  </si>
  <si>
    <t>SAM NAREN</t>
  </si>
  <si>
    <t>NOY MIN</t>
  </si>
  <si>
    <t>POR UDDOM</t>
  </si>
  <si>
    <t>077 89 86 39</t>
  </si>
  <si>
    <t>CHHIT SOKLIM</t>
  </si>
  <si>
    <t>088 92 01 099</t>
  </si>
  <si>
    <t>SUON RAKSMEY</t>
  </si>
  <si>
    <t>OEUN CHANTHOEUN</t>
  </si>
  <si>
    <t>SOURNG SOPHEAKKANHA</t>
  </si>
  <si>
    <t>DY LALIN</t>
  </si>
  <si>
    <t>097 91 14 227</t>
  </si>
  <si>
    <t>HOEUN KIMHANG</t>
  </si>
  <si>
    <t>Economic</t>
  </si>
  <si>
    <t>097 56 44 477</t>
  </si>
  <si>
    <t>SOENG VANDY</t>
  </si>
  <si>
    <t>ROEURN SOKLONH</t>
  </si>
  <si>
    <t>MOCH BRAKK</t>
  </si>
  <si>
    <t>MET SREYMOM</t>
  </si>
  <si>
    <t>SAENG HEAN</t>
  </si>
  <si>
    <t>VAN BOREY</t>
  </si>
  <si>
    <t>OEURN SATH</t>
  </si>
  <si>
    <t>PECH DANY</t>
  </si>
  <si>
    <t>TOUN SOKHOEURN</t>
  </si>
  <si>
    <t>Year 2</t>
  </si>
  <si>
    <t>Year 1</t>
  </si>
  <si>
    <t>Balance</t>
  </si>
  <si>
    <t>Year 3</t>
  </si>
  <si>
    <t>Year 4</t>
  </si>
  <si>
    <t>30% Exam</t>
  </si>
  <si>
    <t>50% Lottery</t>
  </si>
  <si>
    <t xml:space="preserve">Promotion </t>
  </si>
  <si>
    <t>50% Exam</t>
  </si>
  <si>
    <t>80% Lottery</t>
  </si>
  <si>
    <t>HCP</t>
  </si>
  <si>
    <t>KHUON NIMANIM</t>
  </si>
  <si>
    <t>បញ្ជីរាយនាមនិស្សិតថ្នាក់អនុបណ្ឌិត</t>
  </si>
  <si>
    <t>បញ្ជីរាយនាមនិស្សិតដាក់ពាក្យចូលសិក្សា</t>
  </si>
  <si>
    <t>ស៊ុំ ស្រី</t>
  </si>
  <si>
    <t>អ៊ឹង ចរិយា</t>
  </si>
  <si>
    <t>ប</t>
  </si>
  <si>
    <t>ស</t>
  </si>
  <si>
    <t>ស៊ឺ ចំរើន</t>
  </si>
  <si>
    <t>សំ ណារ៉ែន</t>
  </si>
  <si>
    <t>ណយ មិន</t>
  </si>
  <si>
    <t>ឈិត សុខលីម</t>
  </si>
  <si>
    <t>សួន រស្មី</t>
  </si>
  <si>
    <t>អឿន ចាន់ធឿន</t>
  </si>
  <si>
    <t>សួង សុភក្រ័្តកញ្ញា</t>
  </si>
  <si>
    <t>ឃួន នីម៉ានីម</t>
  </si>
  <si>
    <t>ឌី ឡាលីន</t>
  </si>
  <si>
    <t>ហឿន គឹមហំាង</t>
  </si>
  <si>
    <t>សឹង វ៉ាន់ឌី</t>
  </si>
  <si>
    <t>រឿន សុខឡូញ</t>
  </si>
  <si>
    <t>មុជ ប្រាក់</t>
  </si>
  <si>
    <t>ម៉េត ស្រីមុំ</t>
  </si>
  <si>
    <t>សៀង ហ៊ាន</t>
  </si>
  <si>
    <t>វ៉ាន់ បូរី</t>
  </si>
  <si>
    <t>អឿន សាត</t>
  </si>
  <si>
    <t>ទួន សុខឿន</t>
  </si>
  <si>
    <t>HUOTH SIDETH</t>
  </si>
  <si>
    <t>LOGN BUNTHOEUN</t>
  </si>
  <si>
    <t>THOUEN PISEY</t>
  </si>
  <si>
    <t>SRUN SOKCHEAT</t>
  </si>
  <si>
    <t>SEN THIDA</t>
  </si>
  <si>
    <t>KHON SIMEAN</t>
  </si>
  <si>
    <t>12-mkra-1991</t>
  </si>
  <si>
    <t>UT SOPHY</t>
  </si>
  <si>
    <t>SREANG KIMHORN</t>
  </si>
  <si>
    <t>KAO PHYRUN</t>
  </si>
  <si>
    <t>CHHON SOCHANA</t>
  </si>
  <si>
    <t>VANN DAVIN</t>
  </si>
  <si>
    <t>THY TY</t>
  </si>
  <si>
    <t>CHHUL VISAL</t>
  </si>
  <si>
    <t>SORN SIREYSAMBATH</t>
  </si>
  <si>
    <t>SORN SIREYSAMBO</t>
  </si>
  <si>
    <t>017 83 18 49</t>
  </si>
  <si>
    <t>CHHON KAGNA</t>
  </si>
  <si>
    <t>SUY SOKKHEAN</t>
  </si>
  <si>
    <t>ORN CHANDY</t>
  </si>
  <si>
    <t>DOT THANY</t>
  </si>
  <si>
    <t>KHORN KOEMSEANG</t>
  </si>
  <si>
    <t>HAI PISOTH</t>
  </si>
  <si>
    <t>ROEUNG RANA</t>
  </si>
  <si>
    <t>SEAM VICHITCHIPY</t>
  </si>
  <si>
    <t>CHHUONG MALIN</t>
  </si>
  <si>
    <t>SRUN SREYNEANG</t>
  </si>
  <si>
    <t>SON KUNTHEA</t>
  </si>
  <si>
    <t>RATHA LINDA</t>
  </si>
  <si>
    <t>ហួត ស៊ីដេត</t>
  </si>
  <si>
    <t>ឡូញ ប៊ុនធឿន</t>
  </si>
  <si>
    <t>ធឿន ពិសី</t>
  </si>
  <si>
    <t>ស្រ៊ុន សុជាតិ</t>
  </si>
  <si>
    <t>សេន​ ធីតា</t>
  </si>
  <si>
    <t>ខុន ស៊ីមាន</t>
  </si>
  <si>
    <t>អ៊ុត សុភី</t>
  </si>
  <si>
    <t>ស្រ៊ាង គឹមហន</t>
  </si>
  <si>
    <t>កៅ ភិរុណ</t>
  </si>
  <si>
    <t>វ៉ាន់ ដាវីន</t>
  </si>
  <si>
    <t>ធី ទី</t>
  </si>
  <si>
    <t>ឈុល វិសាល</t>
  </si>
  <si>
    <t>នួន ដែន</t>
  </si>
  <si>
    <t>សន សិរិសម្បូណ៍</t>
  </si>
  <si>
    <t>ឆុន កញ្ញា</t>
  </si>
  <si>
    <t>សន​ សិរិសម្បត្តិ</t>
  </si>
  <si>
    <t>ស៊ុយ សុខឃៀន</t>
  </si>
  <si>
    <t>អន ចាន់ឌី</t>
  </si>
  <si>
    <t>ដូត ថានី</t>
  </si>
  <si>
    <t>ឃន គឹមស៊ាង</t>
  </si>
  <si>
    <t>ហៃ ពិស្សុត</t>
  </si>
  <si>
    <t>ឈួង ម៉ាលីន</t>
  </si>
  <si>
    <t>ស្រ៊ុន ស្រីនាង</t>
  </si>
  <si>
    <t>សុន គន្ឋា</t>
  </si>
  <si>
    <t>រដ្ឋា លីនដា</t>
  </si>
  <si>
    <t>សេន ប៉េងសែ</t>
  </si>
  <si>
    <t>សុន​ ពិសី</t>
  </si>
  <si>
    <t>ហេង សុខជា</t>
  </si>
  <si>
    <t>ឆឹង សុគន្ឋា</t>
  </si>
  <si>
    <t>តាត នី</t>
  </si>
  <si>
    <t>Semester I</t>
  </si>
  <si>
    <t>Semester II</t>
  </si>
  <si>
    <t>សរុបៈ</t>
  </si>
  <si>
    <t>Total:</t>
  </si>
  <si>
    <t>YII,P8(S-S)</t>
  </si>
  <si>
    <t>ឈង សុខគួង</t>
  </si>
  <si>
    <t>CHHORNG SOKKUONG</t>
  </si>
  <si>
    <t>ឈុន ដាវី</t>
  </si>
  <si>
    <t>SUON KOSAL</t>
  </si>
  <si>
    <t>សួន​ កុសល</t>
  </si>
  <si>
    <t>SOT SOKLENG</t>
  </si>
  <si>
    <t>លី តេកឡុង</t>
  </si>
  <si>
    <t>LY TEKLONG</t>
  </si>
  <si>
    <t>02-mkra-1983</t>
  </si>
  <si>
    <t>Promotion</t>
  </si>
  <si>
    <t>Branch of University of Management and Economics</t>
  </si>
  <si>
    <t>សាខាសាកលវិទ្យាល័យគ្រប់គ្រង និង សេដ្ឋកិច្ច</t>
  </si>
  <si>
    <t>ឃីម សុភាព</t>
  </si>
  <si>
    <t>KHIM SOPHEAP</t>
  </si>
  <si>
    <t>តូញ រ៉ាម៉ូ</t>
  </si>
  <si>
    <t>TONH RAMO</t>
  </si>
  <si>
    <t>គា គាង</t>
  </si>
  <si>
    <t>KEA KEANG</t>
  </si>
  <si>
    <t>PO RAVUTH</t>
  </si>
  <si>
    <t>01-mkra-1990</t>
  </si>
  <si>
    <t>អិត​ ឡុងអាន</t>
  </si>
  <si>
    <t>ETH LONGAN</t>
  </si>
  <si>
    <t>ទឺង ស៊ុនហេង</t>
  </si>
  <si>
    <t>TOUNG SUNHENG</t>
  </si>
  <si>
    <t>អេន ក្អូន</t>
  </si>
  <si>
    <t>EN KAOUN</t>
  </si>
  <si>
    <t>ងន់ លីដា</t>
  </si>
  <si>
    <t>NGORN LIDA</t>
  </si>
  <si>
    <t>05-kkáda-1991</t>
  </si>
  <si>
    <t>09-]sPa-1990</t>
  </si>
  <si>
    <t>ផាន ម៉េងហ៊ាង</t>
  </si>
  <si>
    <t>PHAN MENGHEANG</t>
  </si>
  <si>
    <t>01-mkra-1982</t>
  </si>
  <si>
    <t>ម៉ាន់ សុខេមរ៉ា</t>
  </si>
  <si>
    <t>MANN SOKHEMRA</t>
  </si>
  <si>
    <t>02-sIha-1993</t>
  </si>
  <si>
    <t>ខែក ធីសែន</t>
  </si>
  <si>
    <t>KHEK THISEN</t>
  </si>
  <si>
    <t>Discount by Mr.Dung</t>
  </si>
  <si>
    <t>រស់ ប៊ុនណាង</t>
  </si>
  <si>
    <t>ROS BUNNANG</t>
  </si>
  <si>
    <t>រ៉ន សារឿន</t>
  </si>
  <si>
    <t>RORN SAROEUN</t>
  </si>
  <si>
    <t>មាជ ហ៊ុនសា</t>
  </si>
  <si>
    <t>MEACH HUNSA</t>
  </si>
  <si>
    <t>Bank</t>
  </si>
  <si>
    <t>ប៉ែត​ សុគន្ឋាវី</t>
  </si>
  <si>
    <t>PETH SOKUN THEAVY</t>
  </si>
  <si>
    <t>097 2578 088</t>
  </si>
  <si>
    <t>VONG DARARITH</t>
  </si>
  <si>
    <t>SENG SARY</t>
  </si>
  <si>
    <t>សេង សារី</t>
  </si>
  <si>
    <t>នង​ ពន្លក</t>
  </si>
  <si>
    <t>NONG PONLOK</t>
  </si>
  <si>
    <t>012 918 644</t>
  </si>
  <si>
    <t>ព្រុំ ហួយ</t>
  </si>
  <si>
    <t>PHROM HOUY</t>
  </si>
  <si>
    <t>Amount</t>
  </si>
  <si>
    <t>Paid</t>
  </si>
  <si>
    <t>Evening</t>
  </si>
  <si>
    <t>Total</t>
  </si>
  <si>
    <t>បឿន ពិសិដ្ឋ</t>
  </si>
  <si>
    <t>BOEURN PISETH</t>
  </si>
  <si>
    <t>012 509 127</t>
  </si>
  <si>
    <t>អ៊ុន លំអង</t>
  </si>
  <si>
    <t>UN LUMORNG</t>
  </si>
  <si>
    <t>ហាន កុសល</t>
  </si>
  <si>
    <t>HAN KOSAL</t>
  </si>
  <si>
    <t>CHHING VICHEA</t>
  </si>
  <si>
    <t>ឈន ឈុន</t>
  </si>
  <si>
    <t>CHHORN CHHUN</t>
  </si>
  <si>
    <t>អ៊ី សាហាក់</t>
  </si>
  <si>
    <t>Y SAHAK</t>
  </si>
  <si>
    <t>តំាង ម៉ារ៉ា</t>
  </si>
  <si>
    <t>TANG MARA</t>
  </si>
  <si>
    <t>ពិចិត្រ ភូមរ៉ា</t>
  </si>
  <si>
    <t>PICHET PHOUMRA</t>
  </si>
  <si>
    <t>ជា ក្រួច</t>
  </si>
  <si>
    <t>CHEA KROCH</t>
  </si>
  <si>
    <t>សោម សោភ័ណ្ឌ</t>
  </si>
  <si>
    <t>SOM SOPHON</t>
  </si>
  <si>
    <t>ម៉ៅ គ្រុយសិទ្ឋ</t>
  </si>
  <si>
    <t>MAO KRUYSETH</t>
  </si>
  <si>
    <t>ខាត់ ស្រីណូ</t>
  </si>
  <si>
    <t>KHAT SREYNO</t>
  </si>
  <si>
    <t>សៀង ឡាយ</t>
  </si>
  <si>
    <t>SEANG LAY</t>
  </si>
  <si>
    <t>ហែម ភីរម្យ</t>
  </si>
  <si>
    <t>HEM PHYROM</t>
  </si>
  <si>
    <t>ស៊ីន ស៊ីណា</t>
  </si>
  <si>
    <t>SIN SINA</t>
  </si>
  <si>
    <t>ស ស៊ីណា</t>
  </si>
  <si>
    <t>SOR SINA</t>
  </si>
  <si>
    <t>រ័ត្ន សុធារិទ្ឋ</t>
  </si>
  <si>
    <t>REATH SOTHEARITH</t>
  </si>
  <si>
    <t>ចិន ស៊ីផូ</t>
  </si>
  <si>
    <t>CHEN SIPHO</t>
  </si>
  <si>
    <t>ឆាយ សុខណា</t>
  </si>
  <si>
    <t>CHHAY SOKNA</t>
  </si>
  <si>
    <t>ឡឹក សុខុម</t>
  </si>
  <si>
    <t>ហ៊ាង លាន</t>
  </si>
  <si>
    <t>HEANG LEAN</t>
  </si>
  <si>
    <t>ខាំ សាន</t>
  </si>
  <si>
    <t>KHAM SAN</t>
  </si>
  <si>
    <t>LEOK SOKHOM</t>
  </si>
  <si>
    <t>ហេង លីស៊ិនហួន</t>
  </si>
  <si>
    <t>HENG LYSHINHOUN</t>
  </si>
  <si>
    <t>097 568 5656</t>
  </si>
  <si>
    <t>លី ធាវី</t>
  </si>
  <si>
    <t>LY THEAVY</t>
  </si>
  <si>
    <t>ម៉ៅ ឌុង</t>
  </si>
  <si>
    <t>MAO DUNG</t>
  </si>
  <si>
    <t>កុល បុត្រ</t>
  </si>
  <si>
    <t>KOL BOT</t>
  </si>
  <si>
    <t>លី វុទ្ធី</t>
  </si>
  <si>
    <t>LY VUTHY</t>
  </si>
  <si>
    <t>012 344 801</t>
  </si>
  <si>
    <t>AR</t>
  </si>
  <si>
    <t xml:space="preserve">Paid </t>
  </si>
  <si>
    <t xml:space="preserve">Amount </t>
  </si>
  <si>
    <t>Discout by Mr Dung</t>
  </si>
  <si>
    <t>រ៉ាន់ សុវណ្ណ</t>
  </si>
  <si>
    <t>RAN SOVANN</t>
  </si>
  <si>
    <t>05-]sPa-1985</t>
  </si>
  <si>
    <t>088 8012 017</t>
  </si>
  <si>
    <t>ជា វុទ្ឋី</t>
  </si>
  <si>
    <t>CHEA VUTHY</t>
  </si>
  <si>
    <t>088 5283 113</t>
  </si>
  <si>
    <t>អ៊ិន ស៊ីវខេង</t>
  </si>
  <si>
    <t>IN SIVKHENG</t>
  </si>
  <si>
    <t>YII(S-S)</t>
  </si>
  <si>
    <t>លន់ ចន្ទសីហា</t>
  </si>
  <si>
    <t>LORN CHANSEIHA</t>
  </si>
  <si>
    <t>097 673 9214</t>
  </si>
  <si>
    <t>ជៀង រដ្ឋា</t>
  </si>
  <si>
    <t>CHIENG ROTHA</t>
  </si>
  <si>
    <t>29-emsa-1986</t>
  </si>
  <si>
    <t>012 467 063</t>
  </si>
  <si>
    <t>លី​ ស៊ុនម៉ានិត</t>
  </si>
  <si>
    <t>17-mifuna-1989</t>
  </si>
  <si>
    <t>097 956 2222</t>
  </si>
  <si>
    <t>Paid already all year</t>
  </si>
  <si>
    <t>ផន ឡានីតា</t>
  </si>
  <si>
    <t>PHON LANITA</t>
  </si>
  <si>
    <t>097 297 0955</t>
  </si>
  <si>
    <t>ហេង បុបា្ផវត្តី</t>
  </si>
  <si>
    <t>HENG BOPHAVATEY</t>
  </si>
  <si>
    <t>50% Tunlabit commune</t>
  </si>
  <si>
    <t>Economic Acc</t>
  </si>
  <si>
    <t>ហេង សុខលក្ខណ័</t>
  </si>
  <si>
    <t>HENG SOKLAK</t>
  </si>
  <si>
    <t>097 670 7016</t>
  </si>
  <si>
    <t>ផាត ភឿក</t>
  </si>
  <si>
    <t>PHAT PHOEURK</t>
  </si>
  <si>
    <t>069 686 706</t>
  </si>
  <si>
    <t xml:space="preserve">100% Exam </t>
  </si>
  <si>
    <t>ផាន សុភកិ្ត</t>
  </si>
  <si>
    <t>PHAN SOPHEAK</t>
  </si>
  <si>
    <t>03-mina-1985</t>
  </si>
  <si>
    <t>ស៊ាន ស៊ីម</t>
  </si>
  <si>
    <t>SEAN SIM</t>
  </si>
  <si>
    <t>100% Sihanuk hight school</t>
  </si>
  <si>
    <t>បូ គាហេង</t>
  </si>
  <si>
    <t>BO KEAHENG</t>
  </si>
  <si>
    <t>Publise Law</t>
  </si>
  <si>
    <t>50% Sihanuk hight school</t>
  </si>
  <si>
    <t>ហេង សុភាវឌ្ឍនៈ</t>
  </si>
  <si>
    <t>HENG SOPHEAVATHANAK</t>
  </si>
  <si>
    <t>097 943 0986</t>
  </si>
  <si>
    <t>50% chhean lin hannchiy hight school</t>
  </si>
  <si>
    <t>Develop country</t>
  </si>
  <si>
    <t>50% Chhin lin hannchay hight school</t>
  </si>
  <si>
    <t>ស៊ាង សុខជា</t>
  </si>
  <si>
    <t>SEANG SOKCHEA</t>
  </si>
  <si>
    <t>088 774 3 416</t>
  </si>
  <si>
    <t>50% Kompong Seam Distrect</t>
  </si>
  <si>
    <t>គិន ចាន់សិទី្ឋ</t>
  </si>
  <si>
    <t>KIN CHANNSETHY</t>
  </si>
  <si>
    <t>18-emsa-1993</t>
  </si>
  <si>
    <t>017 319 318</t>
  </si>
  <si>
    <t>សេង គីមសែ</t>
  </si>
  <si>
    <t>100% Hun Sen Song hight</t>
  </si>
  <si>
    <t>អ៊ុំ រតនា</t>
  </si>
  <si>
    <t>UM RATANA</t>
  </si>
  <si>
    <t>085 216 869</t>
  </si>
  <si>
    <t>ឈៀន ស្រីនាង</t>
  </si>
  <si>
    <t>CHHEAN SREYNEANG</t>
  </si>
  <si>
    <t>ឃាន ដាណែត</t>
  </si>
  <si>
    <t>KHEAN DANETH</t>
  </si>
  <si>
    <t>076 664 051 0</t>
  </si>
  <si>
    <t>Law</t>
  </si>
  <si>
    <t>សិដ្ឋ ចាន់និត</t>
  </si>
  <si>
    <t>SET CHANNITH</t>
  </si>
  <si>
    <t>098 693 199</t>
  </si>
  <si>
    <t>ស៊ាន ប៊ុនឡាង</t>
  </si>
  <si>
    <t>SEAN BUNLANG</t>
  </si>
  <si>
    <t>097 450 908 9</t>
  </si>
  <si>
    <t>100% Buth Knol hight school</t>
  </si>
  <si>
    <t>យីម ហុងលី</t>
  </si>
  <si>
    <t>YIB HONGLY</t>
  </si>
  <si>
    <t>097 593 3 822</t>
  </si>
  <si>
    <t>វ៉ា សុខកែវ</t>
  </si>
  <si>
    <t>VA SOKEO</t>
  </si>
  <si>
    <t>ឌុល ពិសិដ្ឋ</t>
  </si>
  <si>
    <t>DOL PISETH</t>
  </si>
  <si>
    <t>60% Exam</t>
  </si>
  <si>
    <t>ប៉ុន ស្រីណាត</t>
  </si>
  <si>
    <t>100% Krombras Merhaleap hight school</t>
  </si>
  <si>
    <t>ខុម យ៉េកនា</t>
  </si>
  <si>
    <t>KHOM YEKNEA</t>
  </si>
  <si>
    <t>ហ៊ាង បូផា</t>
  </si>
  <si>
    <t>HEANG BOPHA</t>
  </si>
  <si>
    <t>50% Krompas hight school</t>
  </si>
  <si>
    <t>50% Somboumeas hight school</t>
  </si>
  <si>
    <t>សៅ លីណា</t>
  </si>
  <si>
    <t>SAO LINA</t>
  </si>
  <si>
    <t>097 37 30 191</t>
  </si>
  <si>
    <t>សុខ ពិសិដ្ឋ</t>
  </si>
  <si>
    <t>SOK PISETH</t>
  </si>
  <si>
    <t>ស៊ាង ស្រីឡែន</t>
  </si>
  <si>
    <t>SEANG SREYLEN</t>
  </si>
  <si>
    <t>សិត រ៉ាវី</t>
  </si>
  <si>
    <t>SETH RAVY</t>
  </si>
  <si>
    <t>100% Peam Chikong hight school</t>
  </si>
  <si>
    <t>អ៊ុក រត័្នធី</t>
  </si>
  <si>
    <t>UK RORTHY</t>
  </si>
  <si>
    <t>គង់ ម៉ូនីកា</t>
  </si>
  <si>
    <t>KONG MONIKA</t>
  </si>
  <si>
    <t>ឆុន មុនីនាថ</t>
  </si>
  <si>
    <t>CHHON MONYNEAT</t>
  </si>
  <si>
    <t>ហេង ចំរើន</t>
  </si>
  <si>
    <t>HENG CHAMRORUN</t>
  </si>
  <si>
    <t>092 376 392</t>
  </si>
  <si>
    <t>ណេន យ៉ារី</t>
  </si>
  <si>
    <t>NEN YARY</t>
  </si>
  <si>
    <t>ឃុត សុខុម</t>
  </si>
  <si>
    <t>02-vicäka-1986</t>
  </si>
  <si>
    <t>KHUTH SOKHOM</t>
  </si>
  <si>
    <t>097 555 92 45</t>
  </si>
  <si>
    <t>ខុន សុខាវ</t>
  </si>
  <si>
    <t>KHON SOKAV</t>
  </si>
  <si>
    <t>Mgt Bank</t>
  </si>
  <si>
    <t>097 928 800 1</t>
  </si>
  <si>
    <t>អាន បូលី</t>
  </si>
  <si>
    <t>AN BOLY</t>
  </si>
  <si>
    <t>09-emsa-1994</t>
  </si>
  <si>
    <t>Economic Bank</t>
  </si>
  <si>
    <t>50% Peam Cham</t>
  </si>
  <si>
    <t>50% Hun Sen cha tmey hight school</t>
  </si>
  <si>
    <t>គេង សុខអាន</t>
  </si>
  <si>
    <t>KENG SOKAN</t>
  </si>
  <si>
    <t>100% Hun Sen cha tmey hight school</t>
  </si>
  <si>
    <t>ម៉ាប់​​ ប្រលិត</t>
  </si>
  <si>
    <t>50% Samboumeas hight school</t>
  </si>
  <si>
    <t>កេន​ វុទ្ឋី</t>
  </si>
  <si>
    <t>KEN VOTHY</t>
  </si>
  <si>
    <t>ឡេង វុត្ថា</t>
  </si>
  <si>
    <t>LENG VUTTA</t>
  </si>
  <si>
    <t>15-kumö³-1991</t>
  </si>
  <si>
    <t xml:space="preserve">086 250 047 </t>
  </si>
  <si>
    <t>ឈាវ ស្រីភាព</t>
  </si>
  <si>
    <t>ឆន ពិសិទ្ឋ</t>
  </si>
  <si>
    <t>CHHORN PISITH</t>
  </si>
  <si>
    <t>100% Peam Cham hight school</t>
  </si>
  <si>
    <t>ឡូញ ស្រីល័ក្ខ</t>
  </si>
  <si>
    <t>LONH SREYLEAK</t>
  </si>
  <si>
    <t>រ៉ន​ រុំ</t>
  </si>
  <si>
    <t>ហែ ធីតា</t>
  </si>
  <si>
    <t>093 269 249</t>
  </si>
  <si>
    <t>Nº</t>
  </si>
  <si>
    <t>អ៊ុល ចាន់ដេត</t>
  </si>
  <si>
    <t>UL CHANDAT</t>
  </si>
  <si>
    <t>ម៉េង សុខណា</t>
  </si>
  <si>
    <t>MENG SOKNA</t>
  </si>
  <si>
    <t>097 367 1174</t>
  </si>
  <si>
    <t>ហ៊ន់ សុធារ៉ា</t>
  </si>
  <si>
    <t>50% Hun Sen Preksondet hight school</t>
  </si>
  <si>
    <t>មន សុកុឡា</t>
  </si>
  <si>
    <t>MORN SOKLA</t>
  </si>
  <si>
    <t>នាង វណ្ណា</t>
  </si>
  <si>
    <t>NEANG VANNA</t>
  </si>
  <si>
    <t xml:space="preserve">ទូច រត្ថា </t>
  </si>
  <si>
    <t>TOUCH RATHA</t>
  </si>
  <si>
    <t>06-mkra-1992</t>
  </si>
  <si>
    <t>50% Heng Samrin Rekseysruk hight school</t>
  </si>
  <si>
    <t>ហ៊ាង ស្រីណា</t>
  </si>
  <si>
    <t>HEANG SREYNA</t>
  </si>
  <si>
    <t>067 814 574</t>
  </si>
  <si>
    <t>100% Rany Hunsen uporchomnik hight school</t>
  </si>
  <si>
    <t>វិន សាវុធ</t>
  </si>
  <si>
    <t>ថូ​ សេងអាន</t>
  </si>
  <si>
    <t>THO SENGAN</t>
  </si>
  <si>
    <t>ស៊ាប ស្រីពៅ</t>
  </si>
  <si>
    <t>17-FñÚ-1987</t>
  </si>
  <si>
    <t>គីម ចន្រ្ទា</t>
  </si>
  <si>
    <t>KIM CHANTREA</t>
  </si>
  <si>
    <t>097 468 674 0</t>
  </si>
  <si>
    <t>100% Samboumeas Hight school</t>
  </si>
  <si>
    <t>ហុង សុភារៈ</t>
  </si>
  <si>
    <t>HONG SOPHEARAK</t>
  </si>
  <si>
    <t>វ៉េង ចំប៉ា</t>
  </si>
  <si>
    <t>VENG CHAMPA</t>
  </si>
  <si>
    <t>088 741 556 6</t>
  </si>
  <si>
    <t>100% By Mr Dung</t>
  </si>
  <si>
    <t>ស៊ីវ ស្រីណៃ</t>
  </si>
  <si>
    <t>SIV SREYNAI</t>
  </si>
  <si>
    <t>097 567 515 7</t>
  </si>
  <si>
    <t>097 613 744 7</t>
  </si>
  <si>
    <t>សេង សំណាង</t>
  </si>
  <si>
    <t>SENG SAMNANG</t>
  </si>
  <si>
    <t>ធាម គឹមស្រស់</t>
  </si>
  <si>
    <t>THEAM KIMSROS</t>
  </si>
  <si>
    <t>50% Chyhel hight school</t>
  </si>
  <si>
    <t>Econimic Bank</t>
  </si>
  <si>
    <t>05-mifuna-1993</t>
  </si>
  <si>
    <t>ប៉ុន សុធិន</t>
  </si>
  <si>
    <t>PON SOTHIN</t>
  </si>
  <si>
    <t>SOEU SREYNHAU</t>
  </si>
  <si>
    <t>ថា វីនដា</t>
  </si>
  <si>
    <t>THA VINDA</t>
  </si>
  <si>
    <t>Network</t>
  </si>
  <si>
    <t>ឈី រ៉ាវុធ</t>
  </si>
  <si>
    <t>CHHY RAVUTH</t>
  </si>
  <si>
    <t>02-kumö³-1985</t>
  </si>
  <si>
    <t>Public Law</t>
  </si>
  <si>
    <t>ឈិត វ៉ាន់ស៊ុយ</t>
  </si>
  <si>
    <t>CHHIT VANSUY</t>
  </si>
  <si>
    <t>11-vicäka-1991</t>
  </si>
  <si>
    <t>092 361 931</t>
  </si>
  <si>
    <t>ម៉ឺន មុនីវង្ស</t>
  </si>
  <si>
    <t>MUEN MONYVONG</t>
  </si>
  <si>
    <t>090 995 964</t>
  </si>
  <si>
    <t>ធុន ធាវី</t>
  </si>
  <si>
    <t>097 909 506 8</t>
  </si>
  <si>
    <t xml:space="preserve">50% Chirot commune </t>
  </si>
  <si>
    <t>អេង ស្រីនីន</t>
  </si>
  <si>
    <t>ENG SREYNIN</t>
  </si>
  <si>
    <t>088 949 113 4</t>
  </si>
  <si>
    <t>គុយ លីតា</t>
  </si>
  <si>
    <t>KUY LITA</t>
  </si>
  <si>
    <t>ម៉េង ស្រីមុំ</t>
  </si>
  <si>
    <t>MENG SREYMOM</t>
  </si>
  <si>
    <t>50% HunSen Kongtanek hight school</t>
  </si>
  <si>
    <t>យឿ ម្លិៈ</t>
  </si>
  <si>
    <t>YOEUR MALIS</t>
  </si>
  <si>
    <t>ម៉យ ស្នា</t>
  </si>
  <si>
    <t>MORY SNA</t>
  </si>
  <si>
    <t>017 498 932</t>
  </si>
  <si>
    <t>100% Hunsen Kongtanek hight school</t>
  </si>
  <si>
    <t>អាន វេងចិន</t>
  </si>
  <si>
    <t>AN WANGCHEN</t>
  </si>
  <si>
    <t>ឈាន់ វួចលីម</t>
  </si>
  <si>
    <t>097 502 6 390</t>
  </si>
  <si>
    <t>ម៉យ ធីតា</t>
  </si>
  <si>
    <t>MORY THIDA</t>
  </si>
  <si>
    <t>50% Kongtanek commune</t>
  </si>
  <si>
    <t xml:space="preserve"> </t>
  </si>
  <si>
    <t>យីម​ ហឿន</t>
  </si>
  <si>
    <t>YIM HOEURN</t>
  </si>
  <si>
    <t>OENG SIVMEI</t>
  </si>
  <si>
    <t>30-emsa-1994</t>
  </si>
  <si>
    <t>089 895 848</t>
  </si>
  <si>
    <t>ជា សុខល័ក្ខ</t>
  </si>
  <si>
    <t>CHEA SOKLEAK</t>
  </si>
  <si>
    <t>06-mifuna-1991</t>
  </si>
  <si>
    <t>097 875 0 396</t>
  </si>
  <si>
    <t>011 233 516</t>
  </si>
  <si>
    <t>សោម​ សុភ័ក្រ</t>
  </si>
  <si>
    <t>SOAM SOPHEAK</t>
  </si>
  <si>
    <t>អាន កព្ចានា</t>
  </si>
  <si>
    <t>AN KANHCHANA</t>
  </si>
  <si>
    <t>ឈួន ផលឡៃ</t>
  </si>
  <si>
    <t>CHHOUN PHALLAY</t>
  </si>
  <si>
    <t>50% Tameang hightschool</t>
  </si>
  <si>
    <t>ឆែម សុផាន់ណា</t>
  </si>
  <si>
    <t>CHHEM SOPHANNA</t>
  </si>
  <si>
    <t>IT</t>
  </si>
  <si>
    <t>13-kkáda-1992</t>
  </si>
  <si>
    <t>ឡាំ លីហ្គេក</t>
  </si>
  <si>
    <t>LAM LYGEK</t>
  </si>
  <si>
    <t>12-kkáda-1992</t>
  </si>
  <si>
    <t>ហេង ស៊ាងហុន</t>
  </si>
  <si>
    <t>HENG SIENGHON</t>
  </si>
  <si>
    <t>068 767 512</t>
  </si>
  <si>
    <t>50% Tabruk Commnue</t>
  </si>
  <si>
    <t>ម៉ៅ ចាន់ឌី</t>
  </si>
  <si>
    <t>MAO CHANDY</t>
  </si>
  <si>
    <t>50% Samdachmel hight school</t>
  </si>
  <si>
    <t>ស៊ិន រដ្ឋា</t>
  </si>
  <si>
    <t>SIN RATHA</t>
  </si>
  <si>
    <t>នីម ផល្លី</t>
  </si>
  <si>
    <t>NIM PHALLY</t>
  </si>
  <si>
    <t>50% HunsenPinnhakrek hight school</t>
  </si>
  <si>
    <t>ម៉ា ស្រីដែត</t>
  </si>
  <si>
    <t>MA SREYDETH</t>
  </si>
  <si>
    <t>ENG SENGHONG</t>
  </si>
  <si>
    <t>អេង សេងហុង</t>
  </si>
  <si>
    <t>097 392 0 979</t>
  </si>
  <si>
    <t>50% Hunsen peamkoshsna hight school</t>
  </si>
  <si>
    <t>សារ៉ាត​ នុត</t>
  </si>
  <si>
    <t>077 634 462</t>
  </si>
  <si>
    <t>ហេង វង្សឈ័ង</t>
  </si>
  <si>
    <t>HENG VONGCHHORNG</t>
  </si>
  <si>
    <t>100% Samdach chunat hight school</t>
  </si>
  <si>
    <t>ម៉េន ដានី</t>
  </si>
  <si>
    <t>MEN DANY</t>
  </si>
  <si>
    <t>ស្រ៊ិ គុណថាយ</t>
  </si>
  <si>
    <t>SRI KUNTHAY</t>
  </si>
  <si>
    <t>097 258 242 0</t>
  </si>
  <si>
    <t>50% Tolsnoul commnue</t>
  </si>
  <si>
    <t>CHHORN KIMCHHUN</t>
  </si>
  <si>
    <t>ជា ឆៃឡេង</t>
  </si>
  <si>
    <t>CHEA CHHAYLENG</t>
  </si>
  <si>
    <t>076 640 954 8</t>
  </si>
  <si>
    <t>ប៉ូច សុខណា</t>
  </si>
  <si>
    <t>POCH SOKNA</t>
  </si>
  <si>
    <t>រីន បូរី</t>
  </si>
  <si>
    <t>RIN BOREY</t>
  </si>
  <si>
    <t>50% Chihel hight school</t>
  </si>
  <si>
    <t>ចុង ម៉ារី</t>
  </si>
  <si>
    <t>CHONG MARY</t>
  </si>
  <si>
    <t>100% Chihel hight school</t>
  </si>
  <si>
    <t>កែវ ចិន</t>
  </si>
  <si>
    <t>KEO CHIN</t>
  </si>
  <si>
    <t>Pubic Law</t>
  </si>
  <si>
    <t>100% Provincial Hall</t>
  </si>
  <si>
    <t>គង់ វណ្ណា</t>
  </si>
  <si>
    <t>KONG VANNA</t>
  </si>
  <si>
    <t>10-kumö³-1989</t>
  </si>
  <si>
    <t>090 293 954</t>
  </si>
  <si>
    <t>ថន សកុណា</t>
  </si>
  <si>
    <t>50% Reang Commnue</t>
  </si>
  <si>
    <t>ធឿន ភន</t>
  </si>
  <si>
    <t>THOEUN PHON</t>
  </si>
  <si>
    <t>097 351 8270</t>
  </si>
  <si>
    <t>លី​ ធានី</t>
  </si>
  <si>
    <t>LY THEANY</t>
  </si>
  <si>
    <t>100% Hunsen oreangeov hight school</t>
  </si>
  <si>
    <t>ណាក សុខនាត</t>
  </si>
  <si>
    <t>NAK SOKNEATH</t>
  </si>
  <si>
    <t>23-mifuna-1993</t>
  </si>
  <si>
    <t>088 950 1879</t>
  </si>
  <si>
    <t>50% discout by Mr Dung</t>
  </si>
  <si>
    <t>យិន សុទ្រី</t>
  </si>
  <si>
    <t>05-kkáda-1988</t>
  </si>
  <si>
    <t>ហួត សុវឿន</t>
  </si>
  <si>
    <t>HUOT SOVOEUN</t>
  </si>
  <si>
    <t>50% Rkakoy Commnue</t>
  </si>
  <si>
    <t>ទិត្យ ប៊ន់ឆាយ</t>
  </si>
  <si>
    <t>TITH BONCHAY</t>
  </si>
  <si>
    <t>081 381 139</t>
  </si>
  <si>
    <t>ណំ ណារិន</t>
  </si>
  <si>
    <t>NOM NARIN</t>
  </si>
  <si>
    <t>097 921 575 8</t>
  </si>
  <si>
    <t>ស្រ៊ាន សុផានិត</t>
  </si>
  <si>
    <t>SREAN SOPHANET</t>
  </si>
  <si>
    <t>សោម វុឌ្ឍី</t>
  </si>
  <si>
    <t>SORM VUTHY</t>
  </si>
  <si>
    <t>07-kkáda-1992</t>
  </si>
  <si>
    <t>ជា ចាន់ធូ</t>
  </si>
  <si>
    <t>CHEA CHANTHOU</t>
  </si>
  <si>
    <t>50% Norithkunbopha hight school</t>
  </si>
  <si>
    <t>អ៊ីត សាគីណាស់</t>
  </si>
  <si>
    <t>IT SAKINAS</t>
  </si>
  <si>
    <t>097 660 0193</t>
  </si>
  <si>
    <t>ជី អ៊ីសាស់</t>
  </si>
  <si>
    <t>CHI ESAS</t>
  </si>
  <si>
    <t>097 958 176 0</t>
  </si>
  <si>
    <t>សុខ ដាលីន</t>
  </si>
  <si>
    <t>SOK DALIN</t>
  </si>
  <si>
    <t>ហ៊ាង ប្រុស</t>
  </si>
  <si>
    <t>HEANG BROS</t>
  </si>
  <si>
    <t>088 758 817 6</t>
  </si>
  <si>
    <t>ជុត ឆៃហុន</t>
  </si>
  <si>
    <t>CHUT CHHAYHON</t>
  </si>
  <si>
    <t>Nekwork</t>
  </si>
  <si>
    <t>ឌីន ធានី</t>
  </si>
  <si>
    <t>DIN THEANY</t>
  </si>
  <si>
    <t>ថន សុភាព</t>
  </si>
  <si>
    <t>ថុល សំណាង</t>
  </si>
  <si>
    <t>THOL SAMNANG</t>
  </si>
  <si>
    <t>088 967 5 744</t>
  </si>
  <si>
    <t>អ៊ុក វុទ្ឋា</t>
  </si>
  <si>
    <t>UK VUTHEA</t>
  </si>
  <si>
    <t>097 60 67 600</t>
  </si>
  <si>
    <t>ធី​ ធារិទ្ឋ</t>
  </si>
  <si>
    <t>DIEP LININ</t>
  </si>
  <si>
    <t>60% Discout by Mr Muon Veasna</t>
  </si>
  <si>
    <t>កាក់ ចាន់ស៊ី</t>
  </si>
  <si>
    <t>017​​ 536 566​​​​</t>
  </si>
  <si>
    <t>50% Peam chikong hight school</t>
  </si>
  <si>
    <t>សៀង ឈាន់</t>
  </si>
  <si>
    <t>SEANG CHHORN</t>
  </si>
  <si>
    <t>ទ្រី ប៊ុនធន</t>
  </si>
  <si>
    <t>TRY BUNTHORN</t>
  </si>
  <si>
    <t>សឿន សុភាល័ក្ខ</t>
  </si>
  <si>
    <t>077 877 172</t>
  </si>
  <si>
    <t>50% Salasrok Oreang</t>
  </si>
  <si>
    <t>ស៊ាង ណារុន</t>
  </si>
  <si>
    <t>SEANG NARUN</t>
  </si>
  <si>
    <t>100% Preksondet hight school</t>
  </si>
  <si>
    <t>ហេង ហ៊ុយលាង</t>
  </si>
  <si>
    <t>HENG HUYLEANG</t>
  </si>
  <si>
    <t>011 771 000</t>
  </si>
  <si>
    <t>TITH SOKKHIM</t>
  </si>
  <si>
    <t>ទិត សុខឃីម</t>
  </si>
  <si>
    <t>10-kBaØa-1972</t>
  </si>
  <si>
    <t xml:space="preserve">092 67 06 34 </t>
  </si>
  <si>
    <t>Englsih</t>
  </si>
  <si>
    <t>យ៉ាន ស៊ាងហ៊ីម</t>
  </si>
  <si>
    <t>ACC</t>
  </si>
  <si>
    <t xml:space="preserve">097 25 18 311 </t>
  </si>
  <si>
    <t xml:space="preserve">YAN SEANGHIM </t>
  </si>
  <si>
    <t>ស្រ៊ុន ម៉ាលីកា</t>
  </si>
  <si>
    <t>SRUN MALYKA</t>
  </si>
  <si>
    <t>ភួង សាក់ឡា</t>
  </si>
  <si>
    <t>PHOURNG SAKLA</t>
  </si>
  <si>
    <t>50% exam</t>
  </si>
  <si>
    <t>ហួន គុន្ឋី</t>
  </si>
  <si>
    <t>HUON KUNTHY</t>
  </si>
  <si>
    <t xml:space="preserve">088 74 01 868 </t>
  </si>
  <si>
    <t>100%from school ហ៊ុនសែនពាមជីលាំង</t>
  </si>
  <si>
    <t>វ៉ាន់ វុធ</t>
  </si>
  <si>
    <t>VAN VUTH</t>
  </si>
  <si>
    <t>03-tula-1965</t>
  </si>
  <si>
    <t xml:space="preserve">097 29 31 111 </t>
  </si>
  <si>
    <t xml:space="preserve">Dicount 50%by Mr doung </t>
  </si>
  <si>
    <t>No Answer</t>
  </si>
  <si>
    <t>ហៃ ពីស្សុត</t>
  </si>
  <si>
    <t>086 26 67 03</t>
  </si>
  <si>
    <t>(A)</t>
  </si>
  <si>
    <t>(B)</t>
  </si>
  <si>
    <t>(C )</t>
  </si>
  <si>
    <t>(D)= B+C</t>
  </si>
  <si>
    <t>Collection fee</t>
  </si>
  <si>
    <t>Accuumulated</t>
  </si>
  <si>
    <t>A/R &amp; Collection Period</t>
  </si>
  <si>
    <t>(D)=B+C</t>
  </si>
  <si>
    <t>(E)=A-D</t>
  </si>
  <si>
    <t>Please see comment on Y1,P10 sheet</t>
  </si>
  <si>
    <t xml:space="preserve">B/F </t>
  </si>
  <si>
    <t>AR 2nd Semister</t>
  </si>
  <si>
    <t xml:space="preserve">100% From Ministry </t>
  </si>
  <si>
    <t>ហុង សុផារី</t>
  </si>
  <si>
    <t>HONG SOPHARY</t>
  </si>
  <si>
    <t>ហៃ ម៉ារ៉ាពីន</t>
  </si>
  <si>
    <t>HAY MARAPIN</t>
  </si>
  <si>
    <t>50%From Sombormes Commune</t>
  </si>
  <si>
    <t>ឆាយ សោភណ័្ឌ</t>
  </si>
  <si>
    <t>092 33 08 08</t>
  </si>
  <si>
    <t>នង សុខឃាង</t>
  </si>
  <si>
    <t>NORNG SOKHEANG</t>
  </si>
  <si>
    <t xml:space="preserve">012 47 51 10 </t>
  </si>
  <si>
    <t xml:space="preserve">Discoun by Mr Dount </t>
  </si>
  <si>
    <t>ឃឹម ស្រីនាត</t>
  </si>
  <si>
    <t>KHIM SREYNEATH</t>
  </si>
  <si>
    <t>Dicount 50%By Mr Moun</t>
  </si>
  <si>
    <t>រិន រិទ្ឋ</t>
  </si>
  <si>
    <t>RIN RITH</t>
  </si>
  <si>
    <t>50% From Crek Commune</t>
  </si>
  <si>
    <t>ផាន ម៉េងហុង</t>
  </si>
  <si>
    <t>PHAN MENGHONG</t>
  </si>
  <si>
    <t>ចាន់ ស្រីរត័្ន</t>
  </si>
  <si>
    <t>CHAN SREYRATH</t>
  </si>
  <si>
    <t>Dicount by Mr dong</t>
  </si>
  <si>
    <t>Discount by Mr Doung</t>
  </si>
  <si>
    <t>បាន ស៊ីចាន់</t>
  </si>
  <si>
    <t>BAN SICHANN</t>
  </si>
  <si>
    <t>097 49 81950</t>
  </si>
  <si>
    <t>Dicount By Mr doung</t>
  </si>
  <si>
    <t>អ៊ាម តេកណៃ</t>
  </si>
  <si>
    <t>EAM TEKNAY</t>
  </si>
  <si>
    <t>09-emsa-1989</t>
  </si>
  <si>
    <t>ជិន ដានីត</t>
  </si>
  <si>
    <t>CHIN DANITH</t>
  </si>
  <si>
    <t>26-FñÚ-1982</t>
  </si>
  <si>
    <t>Discont by Mr doung</t>
  </si>
  <si>
    <t xml:space="preserve">50% Exam School Chang </t>
  </si>
  <si>
    <t>អ៊ីម សារ៉ាត</t>
  </si>
  <si>
    <t>IM SARAT</t>
  </si>
  <si>
    <t>010 62 86 11</t>
  </si>
  <si>
    <t>Stungtrong Hih school</t>
  </si>
  <si>
    <t>ហឿន គឹមហ៊ាញ</t>
  </si>
  <si>
    <t>HOEUN KOEMHIENH</t>
  </si>
  <si>
    <t>11-sIha-1992</t>
  </si>
  <si>
    <t>Smobomes Commune</t>
  </si>
  <si>
    <t>ពេញ ចំរើន</t>
  </si>
  <si>
    <t>PENH CHOMROEURN</t>
  </si>
  <si>
    <t>06-emsa-1990</t>
  </si>
  <si>
    <t>តន សំណាង</t>
  </si>
  <si>
    <t>TORN SOMNANG</t>
  </si>
  <si>
    <t xml:space="preserve">097 20 64 964 </t>
  </si>
  <si>
    <t>50% Discount By Mr doung</t>
  </si>
  <si>
    <t xml:space="preserve">50% Discount By Mr Doung </t>
  </si>
  <si>
    <t>ស សិរីវឌ្ឈនៈ</t>
  </si>
  <si>
    <t>14-siha-1993</t>
  </si>
  <si>
    <t>Discount by Mr Yok</t>
  </si>
  <si>
    <t>ស៊ាម វិចិត្រជីពី</t>
  </si>
  <si>
    <t>ថន ធី</t>
  </si>
  <si>
    <t xml:space="preserve">THON THY </t>
  </si>
  <si>
    <t>08-vicäka-1987</t>
  </si>
  <si>
    <t>10-mkra-1993</t>
  </si>
  <si>
    <t>ហុង ម៉េងហ័រ</t>
  </si>
  <si>
    <t>HONG MENGHOR</t>
  </si>
  <si>
    <t>ប​</t>
  </si>
  <si>
    <t>07-mifuna-1987</t>
  </si>
  <si>
    <t>011 448499</t>
  </si>
  <si>
    <t>092 181391</t>
  </si>
  <si>
    <t>017 441 446</t>
  </si>
  <si>
    <t>092 52 57 46</t>
  </si>
  <si>
    <t>No Contac</t>
  </si>
  <si>
    <t xml:space="preserve">No Contac </t>
  </si>
  <si>
    <t>Will be pay soon</t>
  </si>
  <si>
    <t>Year III</t>
  </si>
  <si>
    <t>Disconun by Mr Moun</t>
  </si>
  <si>
    <t>សាន់ សិទិ្ឋ</t>
  </si>
  <si>
    <t>SANN SITH</t>
  </si>
  <si>
    <t>12-sIha-1988</t>
  </si>
  <si>
    <t>097 47 90 472</t>
  </si>
  <si>
    <t>MGT</t>
  </si>
  <si>
    <t>ពេជ ដានី</t>
  </si>
  <si>
    <t xml:space="preserve">Discount by Mr Doung </t>
  </si>
  <si>
    <t xml:space="preserve">Discount By Mr doung </t>
  </si>
  <si>
    <t>សៅ ឧត្តម</t>
  </si>
  <si>
    <t>SAO ODOM</t>
  </si>
  <si>
    <t xml:space="preserve">Economic </t>
  </si>
  <si>
    <t>16-06-1990</t>
  </si>
  <si>
    <t xml:space="preserve">088 97 44 408 / 010 77 58 08 </t>
  </si>
  <si>
    <t>GNAN SOTHALIN</t>
  </si>
  <si>
    <t>07-tula-1993</t>
  </si>
  <si>
    <t>088 88 62 058</t>
  </si>
  <si>
    <t>RoomB( English )</t>
  </si>
  <si>
    <t>Room A</t>
  </si>
  <si>
    <t xml:space="preserve">Room E </t>
  </si>
  <si>
    <t xml:space="preserve">Morning </t>
  </si>
  <si>
    <t>Room F ( Law)</t>
  </si>
  <si>
    <t>ឆៃ សំបាន</t>
  </si>
  <si>
    <t>CHHAY SAMBAN</t>
  </si>
  <si>
    <t>acc</t>
  </si>
  <si>
    <t>អោក រិទ្ឋី</t>
  </si>
  <si>
    <t>15-kkáda-1988</t>
  </si>
  <si>
    <t xml:space="preserve">017 50 68 34 </t>
  </si>
  <si>
    <t>Discounan By Mr Doung ( New)</t>
  </si>
  <si>
    <t>មួង សុភា</t>
  </si>
  <si>
    <t>MOUNG SOPHEA</t>
  </si>
  <si>
    <t>15-tula-1985</t>
  </si>
  <si>
    <t>ហួត ផានិត</t>
  </si>
  <si>
    <t>HUOT PHANITH</t>
  </si>
  <si>
    <t>ហេង សុខគឿន</t>
  </si>
  <si>
    <t>HENG SOKOEUN</t>
  </si>
  <si>
    <t>សុង ចំរើន</t>
  </si>
  <si>
    <t>SONG CHOMREAON</t>
  </si>
  <si>
    <t>KHUN KHANSREY NEAT</t>
  </si>
  <si>
    <t>SUM SREY</t>
  </si>
  <si>
    <t>ហួត ពន្លក</t>
  </si>
  <si>
    <t>HOURT PONLOURK</t>
  </si>
  <si>
    <t xml:space="preserve">097 70 88 626 </t>
  </si>
  <si>
    <t>នៅ​ ភានិត</t>
  </si>
  <si>
    <t>NEOU PHANETH</t>
  </si>
  <si>
    <t xml:space="preserve">088 97 69 393 </t>
  </si>
  <si>
    <t>ណេត រាម</t>
  </si>
  <si>
    <t>NETH RIEM</t>
  </si>
  <si>
    <t>05-mkra-1989</t>
  </si>
  <si>
    <t xml:space="preserve">092 75 55 92 </t>
  </si>
  <si>
    <t>អ៊ុច វិសាល</t>
  </si>
  <si>
    <t>UCH VESAL</t>
  </si>
  <si>
    <t>Discount By mr doung</t>
  </si>
  <si>
    <t>​</t>
  </si>
  <si>
    <t>Total Balance</t>
  </si>
  <si>
    <t>A</t>
  </si>
  <si>
    <t>B</t>
  </si>
  <si>
    <t>C</t>
  </si>
  <si>
    <t>Total Collection in the period</t>
  </si>
  <si>
    <t>មុត សុធារិទ្ឋ</t>
  </si>
  <si>
    <t>MOUTH SOTHEARITH</t>
  </si>
  <si>
    <t xml:space="preserve">Discount by Mr doung </t>
  </si>
  <si>
    <t>មុត ធីតា</t>
  </si>
  <si>
    <t>MOUTH THIDA</t>
  </si>
  <si>
    <t>04-emsa-1992</t>
  </si>
  <si>
    <t>RAN SAVOEUN</t>
  </si>
  <si>
    <t>14-10-1991</t>
  </si>
  <si>
    <t>នៅ គៀវអ៊ីម</t>
  </si>
  <si>
    <t>NOV KEANGIM</t>
  </si>
  <si>
    <t xml:space="preserve">សាខាសាកលវិទ្យាល័យគ្រប់គ្រង និង សេដ្ឋកិច្ច </t>
  </si>
  <si>
    <t>អាហារួបករណ៌ចាប់ឆ្នោត</t>
  </si>
  <si>
    <t>CHHEAN VUOCHLIM</t>
  </si>
  <si>
    <t>សេង បញ្ញា</t>
  </si>
  <si>
    <t>SENG PANHA</t>
  </si>
  <si>
    <t>03-kBaØa-1991</t>
  </si>
  <si>
    <t>ធី សារ៉ាវុធ</t>
  </si>
  <si>
    <t>THY SARAVOT</t>
  </si>
  <si>
    <t>17-kumÖ³-1979</t>
  </si>
  <si>
    <t>097 81 74 111</t>
  </si>
  <si>
    <t>វង្ស សំណាង</t>
  </si>
  <si>
    <t>VONG SOMNANG</t>
  </si>
  <si>
    <t>THORN SOPHEAP</t>
  </si>
  <si>
    <t>THY THEARITH</t>
  </si>
  <si>
    <t>ឆុង ភក្កី</t>
  </si>
  <si>
    <t>CHHONG PHEAKDEY</t>
  </si>
  <si>
    <t>11-sIha-1990</t>
  </si>
  <si>
    <t>AN MENG</t>
  </si>
  <si>
    <t>Pay Only secont semmester</t>
  </si>
  <si>
    <t>រស់ សំណាង</t>
  </si>
  <si>
    <t>VANG TAY</t>
  </si>
  <si>
    <t>កុក ធារ៉ា</t>
  </si>
  <si>
    <t>KOK THEARA</t>
  </si>
  <si>
    <t>10-tula-1994</t>
  </si>
  <si>
    <t xml:space="preserve">Discount By Mr Doung </t>
  </si>
  <si>
    <t>ស្រ៊ុន វាសនា</t>
  </si>
  <si>
    <t>SRUN VEASNA</t>
  </si>
  <si>
    <t>12-kumö³-1982</t>
  </si>
  <si>
    <t>097 50 77 477</t>
  </si>
  <si>
    <t>Discount By Mr Doung</t>
  </si>
  <si>
    <t>092​770​122</t>
  </si>
  <si>
    <t>វិទ្យាសាស្រ្តវេជ្ជសាស្រ្តសត្វ</t>
  </si>
  <si>
    <t>PUM PHEARA</t>
  </si>
  <si>
    <t>ពុំ ភារ៉ា</t>
  </si>
  <si>
    <t>Discount By Mr doung</t>
  </si>
  <si>
    <t>PO SOPHEAK</t>
  </si>
  <si>
    <t>ប៉ូ សុភក្ត័</t>
  </si>
  <si>
    <t>PO DARANN</t>
  </si>
  <si>
    <t>ប៉ូ ដារ៉ាន់</t>
  </si>
  <si>
    <t>HENG SOKCHEA</t>
  </si>
  <si>
    <t>097​86​48​413</t>
  </si>
  <si>
    <t>EM SOPHAL</t>
  </si>
  <si>
    <t>ឯម សុផល</t>
  </si>
  <si>
    <t>CHHIN CHANVANNAK</t>
  </si>
  <si>
    <t>097​83​85​000​</t>
  </si>
  <si>
    <t xml:space="preserve">Y KIMON </t>
  </si>
  <si>
    <t>អ៊ី គឹមអូន</t>
  </si>
  <si>
    <t>012​55​03​98​</t>
  </si>
  <si>
    <t>LY SOKCHANN</t>
  </si>
  <si>
    <t>លី សុខចាន់</t>
  </si>
  <si>
    <t>097 77 64 658</t>
  </si>
  <si>
    <t>HENG LANGHEANG</t>
  </si>
  <si>
    <t>ហេង ឡាំងហ៊ាង</t>
  </si>
  <si>
    <t>017 98 48 68</t>
  </si>
  <si>
    <t>HOR SOPHY</t>
  </si>
  <si>
    <t>ហ៊​ សុភី</t>
  </si>
  <si>
    <t>Discoun by Mr Doung</t>
  </si>
  <si>
    <t>011 83 67 38</t>
  </si>
  <si>
    <t>TY BORAN</t>
  </si>
  <si>
    <t>Dicount By Mr Doung</t>
  </si>
  <si>
    <t>CHENG KIMAUN</t>
  </si>
  <si>
    <t>ចេង គឹមអូន</t>
  </si>
  <si>
    <t>KHIT LATY</t>
  </si>
  <si>
    <t>ឃិត ឡាទី</t>
  </si>
  <si>
    <t>097 79 79 715</t>
  </si>
  <si>
    <t>BENG HENG</t>
  </si>
  <si>
    <t>បេង ហេង</t>
  </si>
  <si>
    <t>012 75 70 20</t>
  </si>
  <si>
    <t>KUCH SOKKHEANG</t>
  </si>
  <si>
    <t>គុជ សុខឃាង</t>
  </si>
  <si>
    <t>017 777 262</t>
  </si>
  <si>
    <t>KIM LOM</t>
  </si>
  <si>
    <t>គឹម ឡោម</t>
  </si>
  <si>
    <t>Dicout by Mr Doung</t>
  </si>
  <si>
    <t xml:space="preserve">012 35 70 70 </t>
  </si>
  <si>
    <t>KEO SEANGHORN</t>
  </si>
  <si>
    <t>កែវ ស៊ាងហ៊ាន់</t>
  </si>
  <si>
    <t>Dicout by Mr doung</t>
  </si>
  <si>
    <t xml:space="preserve">012 29 40 37 </t>
  </si>
  <si>
    <t>CHHAM PHOLLA</t>
  </si>
  <si>
    <t>ឆាំ ផល្លា</t>
  </si>
  <si>
    <t>THORN VANDONG</t>
  </si>
  <si>
    <t>ថន វណ្តុង</t>
  </si>
  <si>
    <t>012 208 142</t>
  </si>
  <si>
    <t>SOK VANNRA</t>
  </si>
  <si>
    <t>សុខ​ វណ្ណរ៉ា</t>
  </si>
  <si>
    <t>Docount by Mr Doung</t>
  </si>
  <si>
    <t>012 716 876</t>
  </si>
  <si>
    <t>HOUR SEANGLAY</t>
  </si>
  <si>
    <t>ហោ ស៊ាងឡាយ</t>
  </si>
  <si>
    <t>Dicout by Mr Yuk</t>
  </si>
  <si>
    <t>KEO SOMUNAR</t>
  </si>
  <si>
    <t>កែវ សុម្នា</t>
  </si>
  <si>
    <t>HUN SOPHY</t>
  </si>
  <si>
    <t>ហ៊ុន សុភី</t>
  </si>
  <si>
    <t>សូ សុវណ្ណារិទ្ទ</t>
  </si>
  <si>
    <t>012 733 958</t>
  </si>
  <si>
    <t>SORN KOEMVA</t>
  </si>
  <si>
    <t>សន គឹមវ៉ា</t>
  </si>
  <si>
    <t>012 897 659</t>
  </si>
  <si>
    <t>HAY MAYOURA</t>
  </si>
  <si>
    <t>ហៃ ម៉ារ៉ាយូរា</t>
  </si>
  <si>
    <t>012 285 392</t>
  </si>
  <si>
    <t>SEANG CHHUNLENG</t>
  </si>
  <si>
    <t>ស៊ាង ឈុនឡេង</t>
  </si>
  <si>
    <t>012 961 393</t>
  </si>
  <si>
    <t>SEANG CHHENG</t>
  </si>
  <si>
    <t>សៀង ឆេង</t>
  </si>
  <si>
    <t>OU SOKORN</t>
  </si>
  <si>
    <t>អ៊ូ​ សុខន</t>
  </si>
  <si>
    <t>097 9723 986</t>
  </si>
  <si>
    <t>CHAN DYANO</t>
  </si>
  <si>
    <t>ចាន់ ឌីយ៉ាណូ</t>
  </si>
  <si>
    <t>089 548 903</t>
  </si>
  <si>
    <t>PRUM SOKHOM</t>
  </si>
  <si>
    <t>ព្រំ សុខុម</t>
  </si>
  <si>
    <t xml:space="preserve">witing Scholer ship </t>
  </si>
  <si>
    <t>077 611 616</t>
  </si>
  <si>
    <t>PHOUNG KUNTHENG</t>
  </si>
  <si>
    <t>ភួង គុណថេង</t>
  </si>
  <si>
    <t>012 609 326</t>
  </si>
  <si>
    <t>UM SYTHAT</t>
  </si>
  <si>
    <t>អ៊ុំ ស៊ីថាត</t>
  </si>
  <si>
    <t>Discount by Mr YOk</t>
  </si>
  <si>
    <t>012 470 985</t>
  </si>
  <si>
    <t>TUY SRORN</t>
  </si>
  <si>
    <t>ទុយ​ ស្រ៊ន់</t>
  </si>
  <si>
    <t>017 48 34 98</t>
  </si>
  <si>
    <t xml:space="preserve">PICH RANGSEY </t>
  </si>
  <si>
    <t>ពេជ្រ រង្សី</t>
  </si>
  <si>
    <t>Money and Banking</t>
  </si>
  <si>
    <t>011 62 41 18/097 76 24 118</t>
  </si>
  <si>
    <t>CHHANN BUNTHAN</t>
  </si>
  <si>
    <t>ឆាន់ ប៊ុនថាន</t>
  </si>
  <si>
    <t>ឆ្នាំទី ១ ជំនាន់ទី ៣ (សៅរ៍,អាទិត្យ)</t>
  </si>
  <si>
    <t xml:space="preserve">អ៊ុំ យុទ្ឋា </t>
  </si>
  <si>
    <t>UM YOUTHEA</t>
  </si>
  <si>
    <t>015​96​63​86</t>
  </si>
  <si>
    <t>ហុង ជា</t>
  </si>
  <si>
    <t>HONG CHEA</t>
  </si>
  <si>
    <t>02-kkda-1984</t>
  </si>
  <si>
    <t>ហានី ហ្វីយា</t>
  </si>
  <si>
    <t>HANY FIYA</t>
  </si>
  <si>
    <t>Promise Pay soon</t>
  </si>
  <si>
    <t>ហុង វិរៈ</t>
  </si>
  <si>
    <t>HONG VIRAK</t>
  </si>
  <si>
    <t>08-sIha-1985</t>
  </si>
  <si>
    <t>cotace with mr doung</t>
  </si>
  <si>
    <t>តេង រត្ន័</t>
  </si>
  <si>
    <t>TENG ROTH</t>
  </si>
  <si>
    <t>03-mIna-1975</t>
  </si>
  <si>
    <t>012 46 63 20</t>
  </si>
  <si>
    <t>យ៉ែម សំអូន</t>
  </si>
  <si>
    <t>YEM SAMOUN</t>
  </si>
  <si>
    <t>ថេត ពិសិដ្ឋ</t>
  </si>
  <si>
    <t>THETH PISETH</t>
  </si>
  <si>
    <t>30%exam</t>
  </si>
  <si>
    <t>011/012​49​93​76</t>
  </si>
  <si>
    <t>អ៊ាង ពិសិដ្ឋ</t>
  </si>
  <si>
    <t>EANG PISITH</t>
  </si>
  <si>
    <t>089​61​61​62​</t>
  </si>
  <si>
    <t>SO SOVANNARITH​</t>
  </si>
  <si>
    <t>គោលការណ៌បង់ថ្លៃ២០១០-២០១១</t>
  </si>
  <si>
    <t xml:space="preserve">TAT NY </t>
  </si>
  <si>
    <t>50% Exam(Chang F-M)</t>
  </si>
  <si>
    <t>MBA Y1,P4</t>
  </si>
  <si>
    <t>MBA Y2,P3</t>
  </si>
  <si>
    <t>វង្ស តារារិទ្ខិ</t>
  </si>
  <si>
    <t>088 73 95 220</t>
  </si>
  <si>
    <t xml:space="preserve">៥០% ក្រូចឆ្មា communue </t>
  </si>
  <si>
    <t>012 42 78 04</t>
  </si>
  <si>
    <t>CHANG SOKNAENG</t>
  </si>
  <si>
    <t>Mo</t>
  </si>
  <si>
    <t>Moun Scholership</t>
  </si>
  <si>
    <t>E=A-D</t>
  </si>
  <si>
    <t>Balace</t>
  </si>
  <si>
    <t xml:space="preserve">50% Exam </t>
  </si>
  <si>
    <t>066 66 33 66/092162263</t>
  </si>
  <si>
    <t>ហ៊ីន ណារិទ្ឋ</t>
  </si>
  <si>
    <t>012​220​215</t>
  </si>
  <si>
    <t>085 90 55 84</t>
  </si>
  <si>
    <t>097 567 19 80</t>
  </si>
  <si>
    <t>B/F FY11-12</t>
  </si>
  <si>
    <t>Collect AR</t>
  </si>
  <si>
    <t>(C)</t>
  </si>
  <si>
    <t>Collec Period</t>
  </si>
  <si>
    <t>ហៃ រដ្ឋា</t>
  </si>
  <si>
    <t>HAY ROTHA</t>
  </si>
  <si>
    <t>088​73​00​037</t>
  </si>
  <si>
    <t>YEM PHALLY</t>
  </si>
  <si>
    <t>092​67​14​45</t>
  </si>
  <si>
    <t>F</t>
  </si>
  <si>
    <t xml:space="preserve">Collect The Peroid </t>
  </si>
  <si>
    <t xml:space="preserve">Collec Period </t>
  </si>
  <si>
    <t>បញ្ជីរាយនាមនិស្សិតដាក់ពាក្សឡើងថ្នាក់សិក្សា</t>
  </si>
  <si>
    <t>បញ្ជីរាយនាមនិស្សិតដាក់ពាក្យឡើងថ្នាក់សិក្សា</t>
  </si>
  <si>
    <t>បញ្ជីរាយនាមនិស្សិតដាក់ឡើងថ្នាក់សិក្សា</t>
  </si>
  <si>
    <t>Total Collection in 2011-2012</t>
  </si>
  <si>
    <t xml:space="preserve">English </t>
  </si>
  <si>
    <t>អាន មាស</t>
  </si>
  <si>
    <t>AN MEAS</t>
  </si>
  <si>
    <t>15-sIha-1985</t>
  </si>
  <si>
    <t>ផ្ទេរពីសាលាកសិកម្ម</t>
  </si>
  <si>
    <t>077​​​​90​51​67</t>
  </si>
  <si>
    <t>ឈួន ឈុនអ៊ាង</t>
  </si>
  <si>
    <t>CHHOUN CHHUNEANG</t>
  </si>
  <si>
    <t>18-mifuna-1991</t>
  </si>
  <si>
    <t>epÞrBIGgkarkarItaskmCa</t>
  </si>
  <si>
    <t>THOUN THAVEY</t>
  </si>
  <si>
    <t>ឆ្នាំទី ១ ជំនាន់ទី ៤ (សៅរ៍,អាទិត្យ)</t>
  </si>
  <si>
    <t>30% exam Chang from M-F</t>
  </si>
  <si>
    <t>ហួន ចន្រ្ទា</t>
  </si>
  <si>
    <t>HUON CHANTREA</t>
  </si>
  <si>
    <t>60% Exam Chang From M-F</t>
  </si>
  <si>
    <t xml:space="preserve">Old year </t>
  </si>
  <si>
    <t>2010-2011</t>
  </si>
  <si>
    <t>010 98 04 24</t>
  </si>
  <si>
    <t>093 444788</t>
  </si>
  <si>
    <t>088 49 78 711</t>
  </si>
  <si>
    <t>010707159/066777307</t>
  </si>
  <si>
    <t>016 676642/066777316</t>
  </si>
  <si>
    <t>ដៀប លីនីន</t>
  </si>
  <si>
    <t>ឌន ស៊ីដន</t>
  </si>
  <si>
    <t xml:space="preserve">DOURN SIDORN </t>
  </si>
  <si>
    <t>012​87​71​81</t>
  </si>
  <si>
    <t xml:space="preserve"> Discount By Mr Doung </t>
  </si>
  <si>
    <t>092515792/</t>
  </si>
  <si>
    <t>092287550/</t>
  </si>
  <si>
    <t>ឈួន ណាវី</t>
  </si>
  <si>
    <t>CHHUON NAVY</t>
  </si>
  <si>
    <t>25-kumÖ³-1991</t>
  </si>
  <si>
    <t>epÞrBICatiRKb;RKg</t>
  </si>
  <si>
    <t>សឿ ស្រីញ្ញ៉ូ</t>
  </si>
  <si>
    <t>បញ្ជីរាយនាមនិស្សិតចូលរៀន</t>
  </si>
  <si>
    <t>Scholership Hun Manat</t>
  </si>
  <si>
    <t>Agriculture</t>
  </si>
  <si>
    <t>ពៅ ធារ៉ា</t>
  </si>
  <si>
    <t>POV THEARA</t>
  </si>
  <si>
    <t>សំ គឹមសាន</t>
  </si>
  <si>
    <t>SAM KIMSAN</t>
  </si>
  <si>
    <t>ប៉ោង កំសត់</t>
  </si>
  <si>
    <t>PONG KOMSORT</t>
  </si>
  <si>
    <t xml:space="preserve">088 50 50 539 </t>
  </si>
  <si>
    <t>សេង សូរៀត</t>
  </si>
  <si>
    <t>SENG SOVEAT</t>
  </si>
  <si>
    <t>សឿន ស៊ីនួន</t>
  </si>
  <si>
    <t>SOEURN SINUON</t>
  </si>
  <si>
    <t>069 91 62 35</t>
  </si>
  <si>
    <t xml:space="preserve">60%exam </t>
  </si>
  <si>
    <t>ជឹម ស្រីមួន</t>
  </si>
  <si>
    <t>CHOEM SREYMUON</t>
  </si>
  <si>
    <t>088 64 47 963</t>
  </si>
  <si>
    <t>ស៊ាង សុភាព</t>
  </si>
  <si>
    <t xml:space="preserve">SEANG SOPHEAP </t>
  </si>
  <si>
    <t>ស៊ីថាន តុងហ៊ី</t>
  </si>
  <si>
    <t xml:space="preserve">097 93 82 363 </t>
  </si>
  <si>
    <t>យាប​​ សេងទាង​</t>
  </si>
  <si>
    <t xml:space="preserve">YEAB SENGTEANG </t>
  </si>
  <si>
    <t>088 92 72 341</t>
  </si>
  <si>
    <t xml:space="preserve">Discount By Duong </t>
  </si>
  <si>
    <t xml:space="preserve">ចេង ចំរ៉ុង </t>
  </si>
  <si>
    <t xml:space="preserve">CHENG CHAMRONG </t>
  </si>
  <si>
    <t>ភាង សុភានី</t>
  </si>
  <si>
    <t>PHEANG SOPHEANY</t>
  </si>
  <si>
    <t>សួង វ៉ាន់នី</t>
  </si>
  <si>
    <t xml:space="preserve">SUONG VANNY </t>
  </si>
  <si>
    <t xml:space="preserve">40% exam </t>
  </si>
  <si>
    <t>ស្រ៊ី សុងឆាយ​</t>
  </si>
  <si>
    <t xml:space="preserve">SRY SONGCHHAY </t>
  </si>
  <si>
    <t>097 94 65 488</t>
  </si>
  <si>
    <t>HORT SEIHA</t>
  </si>
  <si>
    <t>090 55 03 25</t>
  </si>
  <si>
    <t>កយ តាំងអ៊ីម</t>
  </si>
  <si>
    <t>097 52 20 314</t>
  </si>
  <si>
    <t xml:space="preserve">LONG SREYLA </t>
  </si>
  <si>
    <t>088 98 71 393</t>
  </si>
  <si>
    <t>ហង្ស ពិសិដ្ឋ​</t>
  </si>
  <si>
    <t xml:space="preserve">HANG PISETYH </t>
  </si>
  <si>
    <t>070 26 62 46</t>
  </si>
  <si>
    <t>លឿង សុខឃីម​</t>
  </si>
  <si>
    <t>LOEUNG SOKKHIM</t>
  </si>
  <si>
    <t>LAw</t>
  </si>
  <si>
    <t xml:space="preserve">CHOEUN SREYHUON </t>
  </si>
  <si>
    <t>ណោង ស្រីនាង​</t>
  </si>
  <si>
    <t xml:space="preserve">NORNG SREYNEANG </t>
  </si>
  <si>
    <t>097 70 65 533</t>
  </si>
  <si>
    <t xml:space="preserve">Marketing </t>
  </si>
  <si>
    <t>អេង គន្ឋា</t>
  </si>
  <si>
    <t xml:space="preserve">ENG KUNTHEA </t>
  </si>
  <si>
    <t xml:space="preserve">078 99 88 32 </t>
  </si>
  <si>
    <t>ថាត រតនា​</t>
  </si>
  <si>
    <t xml:space="preserve">THAT ROTANA </t>
  </si>
  <si>
    <t xml:space="preserve">097 93 96 89 </t>
  </si>
  <si>
    <t>ទី ចន្លី</t>
  </si>
  <si>
    <t>TY CHANLY</t>
  </si>
  <si>
    <t>ខួយ ហ្គេកលង័</t>
  </si>
  <si>
    <t xml:space="preserve">KHOUY GEKLORNG </t>
  </si>
  <si>
    <t>អ៊ីត​ ស្រីនូ</t>
  </si>
  <si>
    <t>ITH SREYNOU</t>
  </si>
  <si>
    <t xml:space="preserve">SRENG CHANMONYROTH </t>
  </si>
  <si>
    <t>017 77 11 43</t>
  </si>
  <si>
    <t>ផេង លីណា</t>
  </si>
  <si>
    <t>PHENG LINA</t>
  </si>
  <si>
    <t>070 61 25 81</t>
  </si>
  <si>
    <t>ថា គន្ឋា</t>
  </si>
  <si>
    <t xml:space="preserve">THA Kunthea </t>
  </si>
  <si>
    <t>092 51 46 12</t>
  </si>
  <si>
    <t>ម៉ត់ គន្ឋា</t>
  </si>
  <si>
    <t xml:space="preserve">MORTH KUNTHEA </t>
  </si>
  <si>
    <t>ខន សុខខេន​</t>
  </si>
  <si>
    <t xml:space="preserve">KHON SOKHEN </t>
  </si>
  <si>
    <t>088 52 31 164</t>
  </si>
  <si>
    <t>លីម មករា</t>
  </si>
  <si>
    <t xml:space="preserve">LIM MAKARA </t>
  </si>
  <si>
    <t xml:space="preserve">YOEN SOTHAROTH </t>
  </si>
  <si>
    <t>អាង ម៉េងអ៊ាង</t>
  </si>
  <si>
    <t xml:space="preserve">ANG MENGEANG </t>
  </si>
  <si>
    <t>ខឿន ដារ៉ូ</t>
  </si>
  <si>
    <t xml:space="preserve">KHOEUN DARO </t>
  </si>
  <si>
    <t>089 35 24 26</t>
  </si>
  <si>
    <t>AN KANCHANA</t>
  </si>
  <si>
    <t xml:space="preserve">Englsih </t>
  </si>
  <si>
    <t>016​59​06​83</t>
  </si>
  <si>
    <t>រៀនពីមហាវិទ្យាល័យ</t>
  </si>
  <si>
    <t>ហឿន ហំ</t>
  </si>
  <si>
    <t>HOEURN HOUM</t>
  </si>
  <si>
    <t>088 85 86 364</t>
  </si>
  <si>
    <t>ងន់ ប៉ោហេង</t>
  </si>
  <si>
    <t xml:space="preserve">NGORN PORHENG </t>
  </si>
  <si>
    <t>Mgr</t>
  </si>
  <si>
    <t>089 72 73 27</t>
  </si>
  <si>
    <t>និទេសB</t>
  </si>
  <si>
    <t>វឹង រតនា</t>
  </si>
  <si>
    <t xml:space="preserve">VEONG RATANA </t>
  </si>
  <si>
    <t>ស្រ៊ុន សុជាតា</t>
  </si>
  <si>
    <t>SRUN SOCHEATA</t>
  </si>
  <si>
    <t>097 52 40 409</t>
  </si>
  <si>
    <t>ឆូយ ស្រីលក័្ខ</t>
  </si>
  <si>
    <t>CHHAUY SREYLEAK</t>
  </si>
  <si>
    <t>យីម ម៉េងគង់</t>
  </si>
  <si>
    <t xml:space="preserve">YIM MENGKONG </t>
  </si>
  <si>
    <t>012 21 63 40</t>
  </si>
  <si>
    <t>តាយ សុខឡាយ</t>
  </si>
  <si>
    <t>TAY SOKLAY</t>
  </si>
  <si>
    <t>097 49 82 057</t>
  </si>
  <si>
    <t>ហ៊ាង ថាវី</t>
  </si>
  <si>
    <t>HEANG THARY</t>
  </si>
  <si>
    <t>010 58 01 30</t>
  </si>
  <si>
    <t>MARCH BUNLONG</t>
  </si>
  <si>
    <t>100% Exam</t>
  </si>
  <si>
    <t>SOK KANHA</t>
  </si>
  <si>
    <t>គួច សៀវហ៊ុន</t>
  </si>
  <si>
    <t>KUOCH SIEVHUN</t>
  </si>
  <si>
    <t>097 81 81 138</t>
  </si>
  <si>
    <t xml:space="preserve">NGOUN MOUYKEANG </t>
  </si>
  <si>
    <t>081 89 73 92</t>
  </si>
  <si>
    <t xml:space="preserve">PECH SEYHA </t>
  </si>
  <si>
    <t>ផល់ ស៊ីផា</t>
  </si>
  <si>
    <t>PHALL SIPHA</t>
  </si>
  <si>
    <t>ហ៊ត សីហា</t>
  </si>
  <si>
    <t>Year1</t>
  </si>
  <si>
    <t>Year2</t>
  </si>
  <si>
    <t>ចន ចំរឿន</t>
  </si>
  <si>
    <t xml:space="preserve">CHON CHAMROEUN </t>
  </si>
  <si>
    <t xml:space="preserve">HOEURNG BUNNEAT </t>
  </si>
  <si>
    <t>ហឿន ប៊ុននាត</t>
  </si>
  <si>
    <t>068​97​99​60</t>
  </si>
  <si>
    <t>ជីវ ស្រីលាក់</t>
  </si>
  <si>
    <t>CHIV SREYLEAK</t>
  </si>
  <si>
    <t>090 22 27 82</t>
  </si>
  <si>
    <t>ថៃ ស៊ាងហេង</t>
  </si>
  <si>
    <t>THAI SEANGHENG</t>
  </si>
  <si>
    <t>092 30 26 35</t>
  </si>
  <si>
    <t>ញិល ណៃ</t>
  </si>
  <si>
    <t xml:space="preserve">NHIL NAY </t>
  </si>
  <si>
    <t>លាភ រតនៈ</t>
  </si>
  <si>
    <t>LEAP RATANAK</t>
  </si>
  <si>
    <t>092 93 79 27</t>
  </si>
  <si>
    <t>Discount by Dung</t>
  </si>
  <si>
    <t>HAI SOUYING</t>
  </si>
  <si>
    <t>015 87 28 52</t>
  </si>
  <si>
    <t>អ៊ន់ ស្រីមិច</t>
  </si>
  <si>
    <t xml:space="preserve">ដូត ស្រីឡែន </t>
  </si>
  <si>
    <t>DOUT SREYLEN</t>
  </si>
  <si>
    <t>097 57 01 861</t>
  </si>
  <si>
    <t>អៀង រួចលាង</t>
  </si>
  <si>
    <t>EANG VUOCHLEANG</t>
  </si>
  <si>
    <t>ឆោ ស្រីឆេះ</t>
  </si>
  <si>
    <t>CHHOR SREYCHES</t>
  </si>
  <si>
    <t>អ៊ីម ដារិទិ្ឋ</t>
  </si>
  <si>
    <t>EM DARITH</t>
  </si>
  <si>
    <t>097 60 55 031</t>
  </si>
  <si>
    <t>ជិន សុភក្រ័្ត</t>
  </si>
  <si>
    <t>CHIN SOPHEAK</t>
  </si>
  <si>
    <t>097 79 88 133</t>
  </si>
  <si>
    <t>យ៉ោម ចាន់សោភា</t>
  </si>
  <si>
    <t>YORM CHANSORPHEA</t>
  </si>
  <si>
    <t>095 79 6161</t>
  </si>
  <si>
    <t>ម៉ៅ ធារ៉ា</t>
  </si>
  <si>
    <t>MAO THEARA</t>
  </si>
  <si>
    <t>EM HOUCH</t>
  </si>
  <si>
    <t>ខន ណារឿន</t>
  </si>
  <si>
    <t>KHAN NAROUN</t>
  </si>
  <si>
    <t>093 21 50 38</t>
  </si>
  <si>
    <t>ប្រាក់ ធីតា</t>
  </si>
  <si>
    <t>PRAK THEDA</t>
  </si>
  <si>
    <t>វ៉ា សុខន</t>
  </si>
  <si>
    <t>ស្រេង វណ្ណា</t>
  </si>
  <si>
    <t>SRENG VANNA</t>
  </si>
  <si>
    <t>នៅ ដានី</t>
  </si>
  <si>
    <t>NOV DANY</t>
  </si>
  <si>
    <t>088 60 31 174</t>
  </si>
  <si>
    <t>SIN VANDA</t>
  </si>
  <si>
    <t>CHEANG SOPHORN</t>
  </si>
  <si>
    <t>010 311 351</t>
  </si>
  <si>
    <t>ស្រ៊ុន​ ពិសិដ្ឋ</t>
  </si>
  <si>
    <t xml:space="preserve">SRUN PISETH </t>
  </si>
  <si>
    <t>ហ៊ុន សូលីដា</t>
  </si>
  <si>
    <t>HUN SOLIDA</t>
  </si>
  <si>
    <t>អាន ចាន់ធឿន</t>
  </si>
  <si>
    <t>អែម សុថារ៉ុម</t>
  </si>
  <si>
    <t>EM SOTHAROM</t>
  </si>
  <si>
    <t>076 50 48 181</t>
  </si>
  <si>
    <t>ហេង មួយហ៊</t>
  </si>
  <si>
    <t>HENG MOUYHOR</t>
  </si>
  <si>
    <t>ស៊ីម ពិសី</t>
  </si>
  <si>
    <t xml:space="preserve">SIM PISEY </t>
  </si>
  <si>
    <t xml:space="preserve">100% Scholership Provincall Hall </t>
  </si>
  <si>
    <t xml:space="preserve">50% Scholership Provincall Hall </t>
  </si>
  <si>
    <t>គួង ភក្តី</t>
  </si>
  <si>
    <t>KOUNG PHAKDEY</t>
  </si>
  <si>
    <t>អ៊ី គិមឡេង</t>
  </si>
  <si>
    <t>ER KIMLENG</t>
  </si>
  <si>
    <t>093 57 65 93</t>
  </si>
  <si>
    <t>50% Lam Sochath</t>
  </si>
  <si>
    <t>ណាង ភក្រ្តា</t>
  </si>
  <si>
    <t>NANG PHAKTRA</t>
  </si>
  <si>
    <t>ស៊ូ រ៉ែន</t>
  </si>
  <si>
    <t>SOU REN</t>
  </si>
  <si>
    <t>រ៉េត​ ស្រីអូន</t>
  </si>
  <si>
    <t>RET SREYOUN</t>
  </si>
  <si>
    <t>ស៊ីមខុន បញ្ញារ៉ា</t>
  </si>
  <si>
    <t>SIMKHON PANHARA</t>
  </si>
  <si>
    <t>ប៊ូ ស៊ីវម៉េង</t>
  </si>
  <si>
    <t xml:space="preserve">BOU SIV MENG </t>
  </si>
  <si>
    <t>អ៊ុត ណែត</t>
  </si>
  <si>
    <t>UT NET</t>
  </si>
  <si>
    <t>ធិន ស្រិទូច</t>
  </si>
  <si>
    <t>THEN SREYTOUCH</t>
  </si>
  <si>
    <t>អោ ស្រីពៅ</t>
  </si>
  <si>
    <t>OR SREYPOV</t>
  </si>
  <si>
    <t>ជាង សុភណ្ណ័</t>
  </si>
  <si>
    <t>ស្រ៊ីន សុភក្រ័នី</t>
  </si>
  <si>
    <t>ស៊ាង ពិសី</t>
  </si>
  <si>
    <t>SEANG PISEY</t>
  </si>
  <si>
    <t>សេង រស្មី</t>
  </si>
  <si>
    <t>SENG RAKSMEY</t>
  </si>
  <si>
    <t>វ៉ា ស្រីលាភ</t>
  </si>
  <si>
    <t>VA SREYLEAP</t>
  </si>
  <si>
    <t>088 58 60 474</t>
  </si>
  <si>
    <t>ប៉ិច សុជាតា</t>
  </si>
  <si>
    <t>PICH SOCHEATA</t>
  </si>
  <si>
    <t>អាហារូបករណ័នាយកសាលា</t>
  </si>
  <si>
    <t>ហេង ចាន់នី</t>
  </si>
  <si>
    <t>HENG CHANNY</t>
  </si>
  <si>
    <t>097 88 04 499</t>
  </si>
  <si>
    <t>អ៊ីម ភារិន</t>
  </si>
  <si>
    <t>IM PHEARIN</t>
  </si>
  <si>
    <t>ញ៉ សុភា</t>
  </si>
  <si>
    <t>GNOR SOPHEA</t>
  </si>
  <si>
    <t>068 92 90 83</t>
  </si>
  <si>
    <t>VANN SREYNEANG</t>
  </si>
  <si>
    <t>វ៉ាន់ ស្រីនាង</t>
  </si>
  <si>
    <t>MEUN NAISIN</t>
  </si>
  <si>
    <t>ឈិត​ តូ</t>
  </si>
  <si>
    <t>CHHETH TAU</t>
  </si>
  <si>
    <t>012 20 77 46</t>
  </si>
  <si>
    <t>NORM SOPHUN</t>
  </si>
  <si>
    <t>អ៊ុក រត័្ននា</t>
  </si>
  <si>
    <t>UK RATHANA</t>
  </si>
  <si>
    <t>068 86 87 60</t>
  </si>
  <si>
    <t>40%Exam</t>
  </si>
  <si>
    <t>ថន ធារ៉ា</t>
  </si>
  <si>
    <t>ឆាវ ឆៃយ៉ា</t>
  </si>
  <si>
    <t>ស៊ូ ចិន្តា</t>
  </si>
  <si>
    <t>SOU CHENDA</t>
  </si>
  <si>
    <t>097 35 19 542</t>
  </si>
  <si>
    <t>អ៊ឹង សារឿន</t>
  </si>
  <si>
    <t xml:space="preserve">AOENG SAROEURN </t>
  </si>
  <si>
    <t>097 79 30 499</t>
  </si>
  <si>
    <t>ហ៊ុំ សុខណាង</t>
  </si>
  <si>
    <t>HUM SOKNANG</t>
  </si>
  <si>
    <t>ឈី ម៉ារី</t>
  </si>
  <si>
    <t>CHHY MARY</t>
  </si>
  <si>
    <t>ប៉េង ផានិត</t>
  </si>
  <si>
    <t>PENG PHANITH</t>
  </si>
  <si>
    <t>ម៉ៃ ចាន់មករា</t>
  </si>
  <si>
    <t>MAI CHANMAKARA</t>
  </si>
  <si>
    <t>រៀនដល់ឆ្នាំទី៤ ប៉ុន្តែដូរឈ្មោះ</t>
  </si>
  <si>
    <t>Discount By Mr Dung</t>
  </si>
  <si>
    <t>HONG SOTHEARY</t>
  </si>
  <si>
    <t>010 96 91 44</t>
  </si>
  <si>
    <t>កុយ យូហេង</t>
  </si>
  <si>
    <t>KOY YOHENG</t>
  </si>
  <si>
    <t>ឃាន និកា</t>
  </si>
  <si>
    <t>KHEAN NIKA</t>
  </si>
  <si>
    <t>ពុំ សុខមាន</t>
  </si>
  <si>
    <t>PUM SOKHMEAN</t>
  </si>
  <si>
    <t>095 87 80 81</t>
  </si>
  <si>
    <t>ពោន សេងហោ</t>
  </si>
  <si>
    <t>016 74 3000</t>
  </si>
  <si>
    <t>50% provisal hall</t>
  </si>
  <si>
    <t>ឆន ឈិន</t>
  </si>
  <si>
    <t>CHHAN CHHEN</t>
  </si>
  <si>
    <t>089 82 98 76</t>
  </si>
  <si>
    <t>ហ៊ុល សុវណ្ណៈ</t>
  </si>
  <si>
    <t>HULL SOVANNAK</t>
  </si>
  <si>
    <t>089 53 53 12</t>
  </si>
  <si>
    <t>ស៊ាង សំអាង</t>
  </si>
  <si>
    <t>SEANG SOMNANG</t>
  </si>
  <si>
    <t>គុយ ផល្លា</t>
  </si>
  <si>
    <t>KUCH PHALLA</t>
  </si>
  <si>
    <t>098 75 46 32</t>
  </si>
  <si>
    <t>ស៊ាម សុធាវី</t>
  </si>
  <si>
    <t>SEAM SOTHEAVY</t>
  </si>
  <si>
    <t>ស៊ឺម កណ្ណរា</t>
  </si>
  <si>
    <t>SIM KANARA</t>
  </si>
  <si>
    <t xml:space="preserve">Enlgish </t>
  </si>
  <si>
    <t>ហាក់ សុវណ្ណរ៉ា</t>
  </si>
  <si>
    <t>HAK SOVANRA</t>
  </si>
  <si>
    <t>089 39 72 85</t>
  </si>
  <si>
    <t>ឃេន ស៊ីនេ</t>
  </si>
  <si>
    <t>KEN SYNE</t>
  </si>
  <si>
    <t>070 84 29 07</t>
  </si>
  <si>
    <t>និទេសC</t>
  </si>
  <si>
    <t>ឃុន ស្រីពៅ</t>
  </si>
  <si>
    <t>KHUN SREYPOV</t>
  </si>
  <si>
    <t>078 54 2 996</t>
  </si>
  <si>
    <t>ណន ណាក់</t>
  </si>
  <si>
    <t>វាំង រដ្ឋា</t>
  </si>
  <si>
    <t>VAING RATHA</t>
  </si>
  <si>
    <t>097 52 37 375</t>
  </si>
  <si>
    <t>១០០%Scholership សម្តេចចក្រី ហេង សំរិន</t>
  </si>
  <si>
    <t>គុយ អ៊ីស៊ាន</t>
  </si>
  <si>
    <t>KOY YSEAN</t>
  </si>
  <si>
    <t>088 777 59 22</t>
  </si>
  <si>
    <t>លាង ប៉េងហ៊ួរ</t>
  </si>
  <si>
    <t>LEANG PENGHORUR</t>
  </si>
  <si>
    <t>097 73 37 463</t>
  </si>
  <si>
    <t>សែម ឌីណា</t>
  </si>
  <si>
    <t>SEM DINA</t>
  </si>
  <si>
    <t>ឈិន​ សំាងឌី</t>
  </si>
  <si>
    <t>CHHEN SANGDY</t>
  </si>
  <si>
    <t>ចក់ វ៉ាន់ដា</t>
  </si>
  <si>
    <t>CHAKK VANDA</t>
  </si>
  <si>
    <t>ប៊ុន សុភី</t>
  </si>
  <si>
    <t>BUN SOPHY</t>
  </si>
  <si>
    <t>អ៊ុន ធារ៉ា</t>
  </si>
  <si>
    <t>OUN THEARA</t>
  </si>
  <si>
    <t>ណាល់ បញ្ញា</t>
  </si>
  <si>
    <t>NAL PANHA</t>
  </si>
  <si>
    <t>ឌឿន ឧត្តម</t>
  </si>
  <si>
    <t>ឌឿន វណ្ណរត័្ត</t>
  </si>
  <si>
    <t xml:space="preserve">PHANN CHANDAROTH </t>
  </si>
  <si>
    <t>SANN LUCH</t>
  </si>
  <si>
    <t>060 32 44 40</t>
  </si>
  <si>
    <t>ស្រ៊ាវ គឹមស្រួន</t>
  </si>
  <si>
    <t>SREAV KIMSROUN</t>
  </si>
  <si>
    <t xml:space="preserve">40% Exam </t>
  </si>
  <si>
    <t>អ៊ុន សុភា</t>
  </si>
  <si>
    <t>UON SOPHEA</t>
  </si>
  <si>
    <t>089 34 94 54</t>
  </si>
  <si>
    <t>វ៉ាន់ ចាន់អទិច្ចបញ្ញា</t>
  </si>
  <si>
    <t>VANN CHATICHAKPAGNA</t>
  </si>
  <si>
    <t xml:space="preserve">098 78 86 74 </t>
  </si>
  <si>
    <t>ឃឹម បូផាន់</t>
  </si>
  <si>
    <t>KHOEM BOPHAN</t>
  </si>
  <si>
    <t>តឿ ស៊ីថា</t>
  </si>
  <si>
    <t>TOEUR SITHA</t>
  </si>
  <si>
    <t>097 70 56 670</t>
  </si>
  <si>
    <t>ហេង ស៊ីវហួយ</t>
  </si>
  <si>
    <t>076 655 16 17</t>
  </si>
  <si>
    <t>ម៉ន សុផានី</t>
  </si>
  <si>
    <t>MAN SOPHANY</t>
  </si>
  <si>
    <t>010 58 81 70</t>
  </si>
  <si>
    <t>សុខ វិបុល</t>
  </si>
  <si>
    <t>SOK VIBOL</t>
  </si>
  <si>
    <t>វ៉ា ចាន់នី</t>
  </si>
  <si>
    <t>ហ៊ិន ស្រីរត័្ន</t>
  </si>
  <si>
    <t>HIN SREYRATH</t>
  </si>
  <si>
    <t>50% Manageme</t>
  </si>
  <si>
    <t>ជា ឌីណា</t>
  </si>
  <si>
    <t>CHEA DYNA</t>
  </si>
  <si>
    <t>MOEUR VUTHA</t>
  </si>
  <si>
    <t>ប៊ាន ប៊ុនហេង</t>
  </si>
  <si>
    <t>BEAN BUNHENG</t>
  </si>
  <si>
    <t>វុធ ច័ន្ទណារ៉ា</t>
  </si>
  <si>
    <t>VUTH CHANNARA</t>
  </si>
  <si>
    <t>THAN THEARA</t>
  </si>
  <si>
    <t xml:space="preserve">IT </t>
  </si>
  <si>
    <t>070 47 27 13</t>
  </si>
  <si>
    <t>ខេន គឹមហ៊ាន់</t>
  </si>
  <si>
    <t>KHEN KIMHORN</t>
  </si>
  <si>
    <t>CHIM PISEY</t>
  </si>
  <si>
    <t>077 86 27 66</t>
  </si>
  <si>
    <t>SOENG POLY</t>
  </si>
  <si>
    <t>088 78 01 996</t>
  </si>
  <si>
    <t>ឈួន តុលា</t>
  </si>
  <si>
    <t>CHHUON TOLA</t>
  </si>
  <si>
    <t>គុណ ដានី</t>
  </si>
  <si>
    <t>KUN DANY</t>
  </si>
  <si>
    <t>ម៉ែ ចាន់ទី</t>
  </si>
  <si>
    <t>MAI CHANTY</t>
  </si>
  <si>
    <t xml:space="preserve">097 49 64 018 </t>
  </si>
  <si>
    <t>រៀម ធឿន</t>
  </si>
  <si>
    <t xml:space="preserve">RIEM THOEURN </t>
  </si>
  <si>
    <t>ស៊ឹង ប៉ូលី</t>
  </si>
  <si>
    <t>នី ចាន់នាថ</t>
  </si>
  <si>
    <t>NY CHANNEAT</t>
  </si>
  <si>
    <t>សឹង​ ផល្លីន</t>
  </si>
  <si>
    <t>088 97 98  580</t>
  </si>
  <si>
    <t>ជា សំណាង</t>
  </si>
  <si>
    <t>CHEA SAMNANG</t>
  </si>
  <si>
    <t>097 99 54 151</t>
  </si>
  <si>
    <t>ជន គន្ធី</t>
  </si>
  <si>
    <t>ឈុន សុខណៃ</t>
  </si>
  <si>
    <t>CHHUN SOKNAI</t>
  </si>
  <si>
    <t>098 73 72 68</t>
  </si>
  <si>
    <t>រិន សីហា</t>
  </si>
  <si>
    <t>RIN SEYHA</t>
  </si>
  <si>
    <t>SO VUOCHNEA</t>
  </si>
  <si>
    <t>ធឺន​ ពិសី</t>
  </si>
  <si>
    <t>THEUN PISEY</t>
  </si>
  <si>
    <t>010 93 03 47</t>
  </si>
  <si>
    <t>សែត គីមហ៊ាន</t>
  </si>
  <si>
    <t>SETH KIMHEAN</t>
  </si>
  <si>
    <t>010​64​24​61​</t>
  </si>
  <si>
    <t>១០០%​ សំម្តេចហេងសំរិន</t>
  </si>
  <si>
    <t>ហ៊ត់ សុភី</t>
  </si>
  <si>
    <t>HORT SOPHYY</t>
  </si>
  <si>
    <t>070 23 24 58</t>
  </si>
  <si>
    <t>ម៉ូវ សុម៉ុល</t>
  </si>
  <si>
    <t>MAUV SOMOL</t>
  </si>
  <si>
    <t>សាំង ប៊ុនសៀន</t>
  </si>
  <si>
    <t>SANG BUNSEAN</t>
  </si>
  <si>
    <t>អឿន ស្រីមុំ</t>
  </si>
  <si>
    <t>TY MARADY</t>
  </si>
  <si>
    <t>ទី ម៉ារ៉ាឌី</t>
  </si>
  <si>
    <t>ខេន ចាន់ដា</t>
  </si>
  <si>
    <t>KHEN CHANDA</t>
  </si>
  <si>
    <t>HAO SAKADA</t>
  </si>
  <si>
    <t>ហោ ស័ក្កដា</t>
  </si>
  <si>
    <t>088 51 14 623</t>
  </si>
  <si>
    <t>DY THARY</t>
  </si>
  <si>
    <t>ឌី ថារី</t>
  </si>
  <si>
    <t>086​32​72​95</t>
  </si>
  <si>
    <t>ឆាំ សុខវីន</t>
  </si>
  <si>
    <t>097 95 81 757</t>
  </si>
  <si>
    <t>ផូ លីនដា</t>
  </si>
  <si>
    <t>PHO LINDA</t>
  </si>
  <si>
    <t>ឃុត សាវ៉េត</t>
  </si>
  <si>
    <t>KHUT SAVET</t>
  </si>
  <si>
    <t>យុវជន</t>
  </si>
  <si>
    <t>ប៉ែត ស្រីហួច</t>
  </si>
  <si>
    <t xml:space="preserve">PETH SREYHOUCH </t>
  </si>
  <si>
    <t>097 96 46 552</t>
  </si>
  <si>
    <t xml:space="preserve">PROM PUTHIVUTH </t>
  </si>
  <si>
    <t>010 77 30 70</t>
  </si>
  <si>
    <t>១០០%​ ហ៊ុន ណេន</t>
  </si>
  <si>
    <t>វ៉ាត សំអូន</t>
  </si>
  <si>
    <t xml:space="preserve">VAT SAMONN </t>
  </si>
  <si>
    <t>068 34 28 51</t>
  </si>
  <si>
    <t>បំរុង</t>
  </si>
  <si>
    <t>កែវ ស៊ីណាន</t>
  </si>
  <si>
    <t>KEO SINAN</t>
  </si>
  <si>
    <t>070 41 24 76</t>
  </si>
  <si>
    <t>គ្រួច ហ្គេកលី</t>
  </si>
  <si>
    <t>KRUOCH GHEKLY</t>
  </si>
  <si>
    <t>097 98 32 034</t>
  </si>
  <si>
    <t>ឃឹម ចិន្តា</t>
  </si>
  <si>
    <t>KHOEM CHENDA</t>
  </si>
  <si>
    <t>088 78 76 961</t>
  </si>
  <si>
    <t>សាន់ វេងសាង</t>
  </si>
  <si>
    <t>SANN VENGSANG</t>
  </si>
  <si>
    <t>015 45 64 96</t>
  </si>
  <si>
    <t>ហេង ដារិយ៉ា</t>
  </si>
  <si>
    <t>HENG DARIYA</t>
  </si>
  <si>
    <t>097 98 57 596</t>
  </si>
  <si>
    <t>គង់ ឆៃលីម</t>
  </si>
  <si>
    <t>KUONG CHHAYLIM</t>
  </si>
  <si>
    <t>ណាត សូភី</t>
  </si>
  <si>
    <t>NAT SOPHY</t>
  </si>
  <si>
    <t>097 84 54 605</t>
  </si>
  <si>
    <t>ឆន ខាន់ឌី</t>
  </si>
  <si>
    <t>CHHORN KHANDY</t>
  </si>
  <si>
    <t>PES MORAKAD</t>
  </si>
  <si>
    <t>Administation</t>
  </si>
  <si>
    <t>096 21 099 97</t>
  </si>
  <si>
    <t>ឡាវ ចិន្តា</t>
  </si>
  <si>
    <t>LAV CHENDA</t>
  </si>
  <si>
    <t>ចន វ៉ាន់នាត</t>
  </si>
  <si>
    <t>អែម រដ្ឋា</t>
  </si>
  <si>
    <t>EM RATHA</t>
  </si>
  <si>
    <t>ជី លាងមុយ</t>
  </si>
  <si>
    <t>CHY LEANGMUY</t>
  </si>
  <si>
    <t>098 544 227</t>
  </si>
  <si>
    <t>យុន បញ្ញា</t>
  </si>
  <si>
    <t>YUN PANHA</t>
  </si>
  <si>
    <t>ថា ចន្ឋូ</t>
  </si>
  <si>
    <t>THA CHANTHU</t>
  </si>
  <si>
    <t>012 75 38 95</t>
  </si>
  <si>
    <t>PHEN VUTHA</t>
  </si>
  <si>
    <t>ពិសិដ្ឋ វាសនា</t>
  </si>
  <si>
    <t>PISETH VEASNA</t>
  </si>
  <si>
    <t>098 48 40 08</t>
  </si>
  <si>
    <t>សាលាខេត្ត</t>
  </si>
  <si>
    <t>ឡុង សុផា</t>
  </si>
  <si>
    <t>LONG SOPHA</t>
  </si>
  <si>
    <t>ស៊ាប តៃស៊្រា</t>
  </si>
  <si>
    <t>SEAB TIASREA</t>
  </si>
  <si>
    <t>088 900 99 13</t>
  </si>
  <si>
    <t>កិៈ រួចនី</t>
  </si>
  <si>
    <t>KES VOUCHNY</t>
  </si>
  <si>
    <t>សន សោម</t>
  </si>
  <si>
    <t>097 79 86 971</t>
  </si>
  <si>
    <t>សន វណ្ណាវី</t>
  </si>
  <si>
    <t>SORN VANNAVY</t>
  </si>
  <si>
    <t xml:space="preserve">Acc </t>
  </si>
  <si>
    <t>ធិន សីម៉ា</t>
  </si>
  <si>
    <t>THIN SEYMA</t>
  </si>
  <si>
    <t>088 71 08 364</t>
  </si>
  <si>
    <t>ផន ណារ៉ុង</t>
  </si>
  <si>
    <t>PHORN NARONG</t>
  </si>
  <si>
    <t>097 75 51 330</t>
  </si>
  <si>
    <t>ទាក ចន្ឋូ</t>
  </si>
  <si>
    <t>TEARK CHANTO</t>
  </si>
  <si>
    <t>ពៅ ស្រីនី</t>
  </si>
  <si>
    <t>PEOU SREYNY</t>
  </si>
  <si>
    <t>097 27 97 908</t>
  </si>
  <si>
    <t>CHANTHORN SOKHIM</t>
  </si>
  <si>
    <t>អ៊ុំ ស្រីមុំ</t>
  </si>
  <si>
    <t>UM SREYMOM</t>
  </si>
  <si>
    <t>DEANG CHHUNLY</t>
  </si>
  <si>
    <t>មុជ កុសល</t>
  </si>
  <si>
    <t xml:space="preserve">MUCH KOSAL </t>
  </si>
  <si>
    <t>097 97 49 317</t>
  </si>
  <si>
    <t>ស្រេង ចាន់ធូន</t>
  </si>
  <si>
    <t>SRENG CHANTHUON</t>
  </si>
  <si>
    <t>088 93 24 744</t>
  </si>
  <si>
    <t>ស្រ៊ុន មិនា</t>
  </si>
  <si>
    <t>SRUN MINEA</t>
  </si>
  <si>
    <t>069 60 39 61</t>
  </si>
  <si>
    <t>MEAS SINEN</t>
  </si>
  <si>
    <t>លាង ពិសី</t>
  </si>
  <si>
    <t>LEANG PISEY</t>
  </si>
  <si>
    <t>097 49 855 47</t>
  </si>
  <si>
    <t>អ៊ុត ចាន់ឌី</t>
  </si>
  <si>
    <t>UT CHANDY</t>
  </si>
  <si>
    <t>ភឿន សុផានី</t>
  </si>
  <si>
    <t>PHOEUN SOPHANY</t>
  </si>
  <si>
    <t>ឃួយ ស៊ាងហ័រ</t>
  </si>
  <si>
    <t>KHOUY SEANGHOR</t>
  </si>
  <si>
    <t>098 55 18 13</t>
  </si>
  <si>
    <t>អ៊ុត សុភាក់</t>
  </si>
  <si>
    <t>UTH SOPHEAK</t>
  </si>
  <si>
    <t>Law &amp; Economic</t>
  </si>
  <si>
    <t>ងៀប លីហួ</t>
  </si>
  <si>
    <t>NGIEB LIHUO</t>
  </si>
  <si>
    <t>សួន គីមហ័ង</t>
  </si>
  <si>
    <t>093 64 90 43</t>
  </si>
  <si>
    <t>ព្រុំ សុខា</t>
  </si>
  <si>
    <t>PROM SOKHA</t>
  </si>
  <si>
    <t>097 93 23 651</t>
  </si>
  <si>
    <t>SREY SANMONGKUL</t>
  </si>
  <si>
    <t xml:space="preserve">Mgt </t>
  </si>
  <si>
    <t>ឈុន ធីតា</t>
  </si>
  <si>
    <t>CHHUN THIDA</t>
  </si>
  <si>
    <t>098 73 42 82</t>
  </si>
  <si>
    <t>យាន រស្មី</t>
  </si>
  <si>
    <t>YEAN RAKSMEY</t>
  </si>
  <si>
    <t>ប៉ាន ពិសី</t>
  </si>
  <si>
    <t>PAN PISEY</t>
  </si>
  <si>
    <t>រី ធារ៉ែន</t>
  </si>
  <si>
    <t>RY THEAREN</t>
  </si>
  <si>
    <t>069 588 939</t>
  </si>
  <si>
    <t>Sale Man price</t>
  </si>
  <si>
    <t>SRIN VICHHKA</t>
  </si>
  <si>
    <t>ស្រ៊ីន វិចិ្ជកា</t>
  </si>
  <si>
    <t>ផាន ប៉េងអាន</t>
  </si>
  <si>
    <t>PAN PENGANN</t>
  </si>
  <si>
    <t>Discount By Mr Lam Socheat</t>
  </si>
  <si>
    <t>ចិន សុខជាតិ</t>
  </si>
  <si>
    <t>CHEN SOKCHEAT</t>
  </si>
  <si>
    <t>ស្រី សាន្តមង្គល</t>
  </si>
  <si>
    <t>Old balace</t>
  </si>
  <si>
    <t>ស៊ាប បូរី</t>
  </si>
  <si>
    <t xml:space="preserve">sale Man Price </t>
  </si>
  <si>
    <t>ឃី រីណា</t>
  </si>
  <si>
    <t>KHY RINA</t>
  </si>
  <si>
    <t>010 99 44 11</t>
  </si>
  <si>
    <t>ខួយ ស្រីម៉ៅ</t>
  </si>
  <si>
    <t>097 52 36 174</t>
  </si>
  <si>
    <t>ហាយ សំណាង</t>
  </si>
  <si>
    <t>HAY SAMNANG</t>
  </si>
  <si>
    <t>មាន សុខនារី</t>
  </si>
  <si>
    <t>MEAN SOKNEARY</t>
  </si>
  <si>
    <t>093 68 20 37</t>
  </si>
  <si>
    <t>ប៊ន ចិន្តា</t>
  </si>
  <si>
    <t>BORN CHENDA</t>
  </si>
  <si>
    <t>ទឹម ប៊ុនធា</t>
  </si>
  <si>
    <t>TOEM BUNTHEA</t>
  </si>
  <si>
    <t>គា ចិន្តា</t>
  </si>
  <si>
    <t>KEA CHENDA</t>
  </si>
  <si>
    <t>សេង កញ្ញា</t>
  </si>
  <si>
    <t>SENG KANHA</t>
  </si>
  <si>
    <t>ពៅ ភឿន</t>
  </si>
  <si>
    <t>PAO PHOEUN</t>
  </si>
  <si>
    <t>PEANG SOKHY</t>
  </si>
  <si>
    <t>ចាន់ វិសុទី្ឋ</t>
  </si>
  <si>
    <t>CHAN VISOTHY</t>
  </si>
  <si>
    <t>ខែម ណៃសេង</t>
  </si>
  <si>
    <t>KHEM NAISENG</t>
  </si>
  <si>
    <t>092 98 14 17</t>
  </si>
  <si>
    <t>សៅ ស៊ីណាត</t>
  </si>
  <si>
    <t>SAO SINAT</t>
  </si>
  <si>
    <t>transfer from CUS</t>
  </si>
  <si>
    <t>ស៊ាន សុគន្ឋារក្ស</t>
  </si>
  <si>
    <t>SEAN SOKUNTHEARAK</t>
  </si>
  <si>
    <t>017 441 476</t>
  </si>
  <si>
    <t>50% from provinsal hall</t>
  </si>
  <si>
    <t>នួន ចំនោ</t>
  </si>
  <si>
    <t>097 68 48 800</t>
  </si>
  <si>
    <t>KRI EAK</t>
  </si>
  <si>
    <t>អាន សុខលាភ</t>
  </si>
  <si>
    <t>097 70 46 055</t>
  </si>
  <si>
    <t>សួន សារ៉ែន</t>
  </si>
  <si>
    <t>SOURN SAREN</t>
  </si>
  <si>
    <t>099 91 92 91</t>
  </si>
  <si>
    <t>HY VANTHA</t>
  </si>
  <si>
    <t>សាន គឹមអ៊ាប</t>
  </si>
  <si>
    <t>SAN KIMEAB</t>
  </si>
  <si>
    <t>012 26 78 45</t>
  </si>
  <si>
    <t>ជិន សុជាតិ</t>
  </si>
  <si>
    <t>CHEN SOCHEAT</t>
  </si>
  <si>
    <t>នង សុភក្រ្ត័</t>
  </si>
  <si>
    <t>NORNG SOPHEAK</t>
  </si>
  <si>
    <t xml:space="preserve">  </t>
  </si>
  <si>
    <t>ចាន់ មករា</t>
  </si>
  <si>
    <t>CHAN MAKRA</t>
  </si>
  <si>
    <t>067 43 56 63</t>
  </si>
  <si>
    <t>ហ៊ុំ សុភាព</t>
  </si>
  <si>
    <t>HUM SOPHEAP</t>
  </si>
  <si>
    <t>Vestern</t>
  </si>
  <si>
    <t>092 66 99 96</t>
  </si>
  <si>
    <t>ហាក់ សេងតុង</t>
  </si>
  <si>
    <t>HAK SENGTONG</t>
  </si>
  <si>
    <t>095 85 18 91</t>
  </si>
  <si>
    <t>សុន សក់</t>
  </si>
  <si>
    <t>SON SAK</t>
  </si>
  <si>
    <t>097 98 95 682</t>
  </si>
  <si>
    <t>VOUN VUTHA</t>
  </si>
  <si>
    <t>ឆន​ វ៉ាន់នី</t>
  </si>
  <si>
    <t>CHHORN VANNY</t>
  </si>
  <si>
    <t>ចេង រក្សា</t>
  </si>
  <si>
    <t>CHENG RAKSA</t>
  </si>
  <si>
    <t>កាក់ រតនា</t>
  </si>
  <si>
    <t>KAK RATANA</t>
  </si>
  <si>
    <t>អាត សុខអេង</t>
  </si>
  <si>
    <t>ATH SOKENG</t>
  </si>
  <si>
    <t>097 26 08 609</t>
  </si>
  <si>
    <t>កែម គីមស្រ៊ន់</t>
  </si>
  <si>
    <t>KEM KIMSRORN</t>
  </si>
  <si>
    <t>សុះ សលីហ៊ីន</t>
  </si>
  <si>
    <t>097 98 63 055</t>
  </si>
  <si>
    <t>ស៊ាន ស៊ីណាត</t>
  </si>
  <si>
    <t>SEAN SINAT</t>
  </si>
  <si>
    <t>ចក្រីហេងសំរិន</t>
  </si>
  <si>
    <t>ស៊ន​ ស្រីនី</t>
  </si>
  <si>
    <t>អុល ពន្លឺ</t>
  </si>
  <si>
    <t>OL PUNLEU</t>
  </si>
  <si>
    <t>រ៉េម វ៉ាន់រ៉ូត</t>
  </si>
  <si>
    <t>REM VANROT</t>
  </si>
  <si>
    <t>097 32 42 756</t>
  </si>
  <si>
    <t>ហឿន ហូ</t>
  </si>
  <si>
    <t>ហេង អ៊ន</t>
  </si>
  <si>
    <t>HENG ORN</t>
  </si>
  <si>
    <t>H RM</t>
  </si>
  <si>
    <t>089 87 90 90</t>
  </si>
  <si>
    <t>ហេង ប៊ុនធឿន</t>
  </si>
  <si>
    <t>HENG BUNTHOURN</t>
  </si>
  <si>
    <t>011 999 179</t>
  </si>
  <si>
    <t>Disvount By Duong</t>
  </si>
  <si>
    <t xml:space="preserve">011 999 179 </t>
  </si>
  <si>
    <t xml:space="preserve">Discouny By Duong </t>
  </si>
  <si>
    <t>សំអុល សុវ៉ាន់នី</t>
  </si>
  <si>
    <t>SAMOL SOVANNY</t>
  </si>
  <si>
    <t xml:space="preserve">Sale Man Price </t>
  </si>
  <si>
    <t>វ៉ា ភារ៉ា</t>
  </si>
  <si>
    <t>VA PHEARA</t>
  </si>
  <si>
    <t>SRON SREYNY</t>
  </si>
  <si>
    <t xml:space="preserve">Balance </t>
  </si>
  <si>
    <t>Bad Debt 10%</t>
  </si>
  <si>
    <t>Students</t>
  </si>
  <si>
    <t>Figures</t>
  </si>
  <si>
    <t>Prepare by:</t>
  </si>
  <si>
    <t xml:space="preserve">Verified by </t>
  </si>
  <si>
    <t>Approved by:</t>
  </si>
  <si>
    <t>Mao Dung, Branch Director</t>
  </si>
  <si>
    <t>Date:</t>
  </si>
  <si>
    <t>Room?</t>
  </si>
  <si>
    <t>ប៉ាន់ ចាន់ណា</t>
  </si>
  <si>
    <t>PANN CHANNA</t>
  </si>
  <si>
    <t>ប៉ាន់ ចាន់នី</t>
  </si>
  <si>
    <t>PANN CHANNY</t>
  </si>
  <si>
    <t>097​29​43​831</t>
  </si>
  <si>
    <t>ហុង ស្រីទូច</t>
  </si>
  <si>
    <t>HONG SREYTOUCH</t>
  </si>
  <si>
    <t>097 96 67 350</t>
  </si>
  <si>
    <t>ជីវ ស្រីអូន</t>
  </si>
  <si>
    <t>CHIV SREYOUN</t>
  </si>
  <si>
    <t>ប៉ាង រស្មី</t>
  </si>
  <si>
    <t>PANG REAKSMEY</t>
  </si>
  <si>
    <t>គីម ផាន់ណាក់</t>
  </si>
  <si>
    <t>ឡុន ចាន់ណា</t>
  </si>
  <si>
    <t>LON CHANNA</t>
  </si>
  <si>
    <t>MUEN MOBYVONG</t>
  </si>
  <si>
    <t>089 900 801</t>
  </si>
  <si>
    <t>ម៉ិល សារិន</t>
  </si>
  <si>
    <t>MEL SARIN</t>
  </si>
  <si>
    <t>ពុត ស៊ីណេង</t>
  </si>
  <si>
    <t>PUT SINENG</t>
  </si>
  <si>
    <t>097 82 44 151</t>
  </si>
  <si>
    <t>យ៉ាន់ សារ៉ាត់</t>
  </si>
  <si>
    <t>YANN SARATH</t>
  </si>
  <si>
    <t>067 47 44 6</t>
  </si>
  <si>
    <t>ពុធ ស៊ីនួន</t>
  </si>
  <si>
    <t>PUT SINOUN</t>
  </si>
  <si>
    <t>ឃីម សុខៃ</t>
  </si>
  <si>
    <t>KHIM SOKHAI</t>
  </si>
  <si>
    <t>088 92 88 093</t>
  </si>
  <si>
    <t>ប៉ិច វិបុល</t>
  </si>
  <si>
    <t>BIG VIBOL</t>
  </si>
  <si>
    <t>អោម ភក្តី</t>
  </si>
  <si>
    <t>ខន វិត</t>
  </si>
  <si>
    <t>KHAN VET</t>
  </si>
  <si>
    <t>ជួប ណារិន</t>
  </si>
  <si>
    <t>CHOUB NARIN</t>
  </si>
  <si>
    <t>ពាង សុខឃី</t>
  </si>
  <si>
    <t>យ៉ុន ចន្ឋី</t>
  </si>
  <si>
    <t>YON CHANTHY</t>
  </si>
  <si>
    <t>097 84 22 922</t>
  </si>
  <si>
    <t>ស៊ុន ឌី</t>
  </si>
  <si>
    <t>SUN DY</t>
  </si>
  <si>
    <t xml:space="preserve">TOTAL </t>
  </si>
  <si>
    <t>ENROLLED</t>
  </si>
  <si>
    <t>PROMISED</t>
  </si>
  <si>
    <t>1 STOP</t>
  </si>
  <si>
    <t>2 DID NOT APPLIED THE APPLICATION FORM. NOT CONTACT. ASK ACADEMIC TO VERIFY.</t>
  </si>
  <si>
    <t>លី ណៃស៊ាង</t>
  </si>
  <si>
    <t>092 26 51 45</t>
  </si>
  <si>
    <t>ទឹម អេងលី</t>
  </si>
  <si>
    <t>TOEM ENGLY</t>
  </si>
  <si>
    <t>ហ៊ួរ ឡាវី</t>
  </si>
  <si>
    <t>HOUR LAVY</t>
  </si>
  <si>
    <t>097 999 34 31</t>
  </si>
  <si>
    <t>Discount By Doung</t>
  </si>
  <si>
    <t>ឈាត ពេជ្យ</t>
  </si>
  <si>
    <t xml:space="preserve">CHHEAT PICH </t>
  </si>
  <si>
    <t>088 774 78 79</t>
  </si>
  <si>
    <t>អឿ ស៊ីណាង</t>
  </si>
  <si>
    <t>OEUR SINANG</t>
  </si>
  <si>
    <t>ភិន អ៊ូ</t>
  </si>
  <si>
    <t xml:space="preserve">PHIN OU </t>
  </si>
  <si>
    <t>097 66 47 471</t>
  </si>
  <si>
    <t xml:space="preserve">Discout by Doung </t>
  </si>
  <si>
    <t>ទិត ប្រុស</t>
  </si>
  <si>
    <t xml:space="preserve">TITH BROS </t>
  </si>
  <si>
    <t xml:space="preserve">Bank </t>
  </si>
  <si>
    <t xml:space="preserve">090 644 885 </t>
  </si>
  <si>
    <t xml:space="preserve">HE MENGHOR </t>
  </si>
  <si>
    <t>097 85 83 545</t>
  </si>
  <si>
    <t>ដៀប លីនាង</t>
  </si>
  <si>
    <t>DIEP LINEANG</t>
  </si>
  <si>
    <t>088 70 98 724</t>
  </si>
  <si>
    <t>Wait  Scholarship</t>
  </si>
  <si>
    <t>នឿន សៀកឡេង</t>
  </si>
  <si>
    <t>NOEURN SIELENG</t>
  </si>
  <si>
    <t>Sale man price</t>
  </si>
  <si>
    <t>CHHAV CHHIYA</t>
  </si>
  <si>
    <t>066 77 7 857</t>
  </si>
  <si>
    <t>មួន ប៊ុនមួយ</t>
  </si>
  <si>
    <t>MOUN BUNMOUY</t>
  </si>
  <si>
    <t>066 424 446</t>
  </si>
  <si>
    <t xml:space="preserve">100% From Management </t>
  </si>
  <si>
    <t>ស្រ៊ុន ចំរើន</t>
  </si>
  <si>
    <t xml:space="preserve">SRUN CHAMROUN </t>
  </si>
  <si>
    <t>011 34 35 52 / 089 34 35 52</t>
  </si>
  <si>
    <t>ស៊ុំ រតនា</t>
  </si>
  <si>
    <t>097 82 68 722</t>
  </si>
  <si>
    <t>ហយ ផារី</t>
  </si>
  <si>
    <t>HORY PHARY</t>
  </si>
  <si>
    <t xml:space="preserve">Discount My Mr Dung </t>
  </si>
  <si>
    <t>ប្រាជ្ញ ហាន</t>
  </si>
  <si>
    <t xml:space="preserve">PRACH HAN </t>
  </si>
  <si>
    <t>011 43 19 92</t>
  </si>
  <si>
    <t xml:space="preserve">Discount By Mr Dung </t>
  </si>
  <si>
    <t>ស៊ី រតនៈ</t>
  </si>
  <si>
    <t>SY ROTHANAK</t>
  </si>
  <si>
    <t>088 79 99 478</t>
  </si>
  <si>
    <t xml:space="preserve">100% Provincal hall </t>
  </si>
  <si>
    <t>ឃ្លោក សុខឡេង</t>
  </si>
  <si>
    <t xml:space="preserve">Sale man price </t>
  </si>
  <si>
    <t>ផាន់ សុម៉ាលី</t>
  </si>
  <si>
    <t>PHANN SOMALY</t>
  </si>
  <si>
    <t>012 20 23 19</t>
  </si>
  <si>
    <t>%</t>
  </si>
  <si>
    <t>Last Year</t>
  </si>
  <si>
    <t>ម៉េង គឹមហុង</t>
  </si>
  <si>
    <t>MENG KIMHONG</t>
  </si>
  <si>
    <t>អ៊ុំ ចិត្រា</t>
  </si>
  <si>
    <t>OUM CHETRA</t>
  </si>
  <si>
    <t>យីម សុខលី</t>
  </si>
  <si>
    <t>YOEM SOKLY</t>
  </si>
  <si>
    <t>097 53 333 70</t>
  </si>
  <si>
    <t>077 71 58 47</t>
  </si>
  <si>
    <t>មុត ណារាំង</t>
  </si>
  <si>
    <t>MUTH NARANG</t>
  </si>
  <si>
    <t>088 90 10 256/086 81 56 38</t>
  </si>
  <si>
    <t>ហ៊ត់ សុខដា</t>
  </si>
  <si>
    <t>HORT SOKDA</t>
  </si>
  <si>
    <t>092  72 77 05</t>
  </si>
  <si>
    <t>ហ៊ាង លីសេង</t>
  </si>
  <si>
    <t>HEANG LYSENG</t>
  </si>
  <si>
    <t>BEAN SOTHIDA</t>
  </si>
  <si>
    <t xml:space="preserve">016  700 161 </t>
  </si>
  <si>
    <t>យកតាមនិទេស(D)</t>
  </si>
  <si>
    <t>ហាន​​ ចិន្ថា</t>
  </si>
  <si>
    <t>HAN CHENDA</t>
  </si>
  <si>
    <t>អាន ម៉ាត់លី</t>
  </si>
  <si>
    <t>AN MATHLY</t>
  </si>
  <si>
    <t xml:space="preserve"> ពឿន សារី</t>
  </si>
  <si>
    <t xml:space="preserve"> POUEN SARY</t>
  </si>
  <si>
    <t>ហេង តុងពាវ</t>
  </si>
  <si>
    <t>HENG TONGPEAV</t>
  </si>
  <si>
    <t>Discount by Mr. Moa Dung</t>
  </si>
  <si>
    <t>ចាយ​ រតនា</t>
  </si>
  <si>
    <t>CHAY RATANA</t>
  </si>
  <si>
    <t>ស​</t>
  </si>
  <si>
    <t>ញឹប​ សុផានី</t>
  </si>
  <si>
    <t>NHOEB SOPHANNY</t>
  </si>
  <si>
    <t>ឈន់​ គឹមឈុន</t>
  </si>
  <si>
    <t>090 44 30 72 /097 90 43 372</t>
  </si>
  <si>
    <t>ស៊ាង​ សុជាតា</t>
  </si>
  <si>
    <t>SEANG SOCHEATA</t>
  </si>
  <si>
    <t>វ៉ាន់​ ចាន់ទ្បាក់</t>
  </si>
  <si>
    <t>VANN CHANNLAK</t>
  </si>
  <si>
    <t>សាយ​ពិសី</t>
  </si>
  <si>
    <t>SAY PISAY</t>
  </si>
  <si>
    <t>បង់ឆ្នាំទីបួនហើយ</t>
  </si>
  <si>
    <t>092​ 37 07 73</t>
  </si>
  <si>
    <t>ToTa Collection in 2012-2013</t>
  </si>
  <si>
    <t>012 95 07 39</t>
  </si>
  <si>
    <t xml:space="preserve">Cotace with Director </t>
  </si>
  <si>
    <t>ស៊ុន កុម្ភៈ</t>
  </si>
  <si>
    <t>on 29,12,12 he come</t>
  </si>
  <si>
    <t xml:space="preserve">                                                                                                   </t>
  </si>
  <si>
    <t>ពាង​ ចាន់ថាន</t>
  </si>
  <si>
    <t>ឌឹម​ ឧត្តម</t>
  </si>
  <si>
    <t>086 65 30 55 / 097 59 71 175</t>
  </si>
  <si>
    <t>OK</t>
  </si>
  <si>
    <t>លី សីឡា</t>
  </si>
  <si>
    <t>LY SEILA</t>
  </si>
  <si>
    <t>088 9999 233</t>
  </si>
  <si>
    <t>ផ្ផេរពីសាលាភួមិន្មភ្នំពេញ</t>
  </si>
  <si>
    <t>ថា នីតា</t>
  </si>
  <si>
    <t>THA NYTA</t>
  </si>
  <si>
    <t>រឿន​ គឹមអេង</t>
  </si>
  <si>
    <t>070 42 37 60</t>
  </si>
  <si>
    <t>សៀក​ លីដា</t>
  </si>
  <si>
    <t>SIEK LIDA</t>
  </si>
  <si>
    <t>097 50 76 665/012 70 84 58</t>
  </si>
  <si>
    <t>Discount by Mr. Dunng</t>
  </si>
  <si>
    <t>SAY PISETH</t>
  </si>
  <si>
    <t>092​656446​/07791991</t>
  </si>
  <si>
    <t>ខាវ អាន</t>
  </si>
  <si>
    <t>KHAV AN</t>
  </si>
  <si>
    <t>097 70 88 626</t>
  </si>
  <si>
    <t>MBA Y2,P4</t>
  </si>
  <si>
    <t>សំរាប់ឆ្នាំសិក្សាៈ ២០១៣,២០១៤</t>
  </si>
  <si>
    <t>ហួរ រ៉ាដែត</t>
  </si>
  <si>
    <t>HOUR RADET</t>
  </si>
  <si>
    <t>Economics</t>
  </si>
  <si>
    <t>070 89 89 97/077810 585</t>
  </si>
  <si>
    <t>ជ្រេន​ ពន្លឺ</t>
  </si>
  <si>
    <t>CHREN PONLEV</t>
  </si>
  <si>
    <t xml:space="preserve">010 462 240 </t>
  </si>
  <si>
    <t xml:space="preserve">និន្ទេស​C </t>
  </si>
  <si>
    <t>ថូ វល័ក្ខណ៏</t>
  </si>
  <si>
    <t>THAU VORLEAK</t>
  </si>
  <si>
    <t>រ៉េន​ សរ</t>
  </si>
  <si>
    <t>REN SOR</t>
  </si>
  <si>
    <t>ហម​ ស្រេង</t>
  </si>
  <si>
    <t>HOM SRENG</t>
  </si>
  <si>
    <t>097​​ 94​87​982</t>
  </si>
  <si>
    <t>ផ្ផេរពីសាលាជាតិកសិកម្ម</t>
  </si>
  <si>
    <t>NO Answer</t>
  </si>
  <si>
    <t>Staff</t>
  </si>
  <si>
    <t>settle with Mr moun(Staff)</t>
  </si>
  <si>
    <t>ព្យួកាសិក្សាទៅវាស់វែងដីធ្លីដល់10មីថុនា2013</t>
  </si>
  <si>
    <t>ដួរទៅសៅរ័អាទិត្យតំលែដដែល</t>
  </si>
  <si>
    <t>ដូរទៅសៅរ័អាទិត្យតំលៃត្រូវ​បង់200ដុល្លាវិញ</t>
  </si>
  <si>
    <t>ដូរទៅយប់</t>
  </si>
  <si>
    <t>015 324 819/069 86 96 63</t>
  </si>
  <si>
    <t>ដួរទៅសៅរ៏អាទិត្យបង់250</t>
  </si>
  <si>
    <t>ខូវ ឃាង</t>
  </si>
  <si>
    <t>088​ 88​​ 61 951</t>
  </si>
  <si>
    <t>ហួត លីហួយ</t>
  </si>
  <si>
    <t>HUOT LIHUOY</t>
  </si>
  <si>
    <t>077​ 72 66​ 33</t>
  </si>
  <si>
    <t>ឡាំ សុជាតិ</t>
  </si>
  <si>
    <t>LAM SOCHEAT</t>
  </si>
  <si>
    <t>PHD</t>
  </si>
  <si>
    <t>យីន សុថារ័ត្ន</t>
  </si>
  <si>
    <t>ងួន មួយគាង</t>
  </si>
  <si>
    <t>ហយ ស៊ានហ៊ី</t>
  </si>
  <si>
    <t xml:space="preserve">HOY SEANGHY </t>
  </si>
  <si>
    <t>093 29 23 50</t>
  </si>
  <si>
    <t>ok</t>
  </si>
  <si>
    <t>ហ៊ាន ណាលី</t>
  </si>
  <si>
    <t>HEAN NALY</t>
  </si>
  <si>
    <t xml:space="preserve">098 22 75 97 </t>
  </si>
  <si>
    <t>ហេង រចនា</t>
  </si>
  <si>
    <t>097 70 75 309</t>
  </si>
  <si>
    <t>CHHAM SOKVIN</t>
  </si>
  <si>
    <t>សេន សារ៉េត</t>
  </si>
  <si>
    <t>SEN SARETH</t>
  </si>
  <si>
    <t xml:space="preserve">012 52 16 86 </t>
  </si>
  <si>
    <t xml:space="preserve">098 81 54 53 </t>
  </si>
  <si>
    <t>លី​ ធៀងហួ</t>
  </si>
  <si>
    <t>LY THIENGHUO</t>
  </si>
  <si>
    <t>ឡុង​ ភុន</t>
  </si>
  <si>
    <t xml:space="preserve">KAY TAINGIM </t>
  </si>
  <si>
    <t>Semister1 FY13-14</t>
  </si>
  <si>
    <t>ម៉ុន​ សុវណ្ណ</t>
  </si>
  <si>
    <t>MON SOVAN</t>
  </si>
  <si>
    <t>Total Parking fee in2013</t>
  </si>
  <si>
    <t>Total Revenuse Other in 2013</t>
  </si>
  <si>
    <t>MBA YI,P5</t>
  </si>
  <si>
    <t>PHD Y1,P1</t>
  </si>
  <si>
    <t>សយ​ ពិសិដ្ឋ</t>
  </si>
  <si>
    <t>M</t>
  </si>
  <si>
    <t>LONG  PHUN</t>
  </si>
  <si>
    <t>Discount by Mr Muon</t>
  </si>
  <si>
    <t>ខូវ ម៉ូស្កូ</t>
  </si>
  <si>
    <t>ទឹម ដានិត</t>
  </si>
  <si>
    <t>KHOV MOSKOV</t>
  </si>
  <si>
    <t xml:space="preserve">088 81 30 131 </t>
  </si>
  <si>
    <t>TIM DANITH</t>
  </si>
  <si>
    <t>BANK</t>
  </si>
  <si>
    <t>098 88 43 82</t>
  </si>
  <si>
    <t>រ៉ាន់ សុខចំរើន</t>
  </si>
  <si>
    <t>RANN SOKCHAMROEUN</t>
  </si>
  <si>
    <t>010 92 91 47</t>
  </si>
  <si>
    <t>វេស្ទើន</t>
  </si>
  <si>
    <t>ហ៊ុន​ សុផល</t>
  </si>
  <si>
    <t>HUN SOPHAL</t>
  </si>
  <si>
    <t>012 57 90 38</t>
  </si>
  <si>
    <t>សាលាពេទ្យ</t>
  </si>
  <si>
    <t>Change to Sarday $270</t>
  </si>
  <si>
    <t>នួន​ ប៊ុនធី</t>
  </si>
  <si>
    <t>NUON BUNTHY</t>
  </si>
  <si>
    <t>097 84 825 27</t>
  </si>
  <si>
    <t>ហេង រីវ៉ាន់</t>
  </si>
  <si>
    <t>HENG RYVANN</t>
  </si>
  <si>
    <t>012 553 562/097 951 5555</t>
  </si>
  <si>
    <t>ប៉ាន មករា</t>
  </si>
  <si>
    <t>PAN MAKARA</t>
  </si>
  <si>
    <t>092 807 616</t>
  </si>
  <si>
    <t>ងន់ រ៉ាឌី</t>
  </si>
  <si>
    <t>NGON RADY</t>
  </si>
  <si>
    <t>មាស​ ប៊ុនលាង</t>
  </si>
  <si>
    <t>MEAS BUNLEANG</t>
  </si>
  <si>
    <t>ORK  RETHY</t>
  </si>
  <si>
    <t>ទួន​ រដ្ឋា</t>
  </si>
  <si>
    <t>Total Copy Textbook in 2013</t>
  </si>
  <si>
    <t>Call alredy</t>
  </si>
  <si>
    <t>068 74 41 31/068 68 85 80</t>
  </si>
  <si>
    <t>100% ច័ក្រី</t>
  </si>
  <si>
    <t>THAN SAKONA</t>
  </si>
  <si>
    <t>012 288 773</t>
  </si>
  <si>
    <t>Discount By Mr. Dong</t>
  </si>
  <si>
    <t>នាង​ រីដា</t>
  </si>
  <si>
    <t>NEANG RIDA</t>
  </si>
  <si>
    <t>តាមរយះ​លោក ជួន កុសលប្រធានអង្អការ( Cab) 097 76 06 687</t>
  </si>
  <si>
    <t>វ៉ា គឹមហេង</t>
  </si>
  <si>
    <t>VA KIMHENG</t>
  </si>
  <si>
    <t>រស់​ ម៉ានិត</t>
  </si>
  <si>
    <t>ROS MANITH</t>
  </si>
  <si>
    <t>ORN SREYMECH</t>
  </si>
  <si>
    <t>888327832/0972518620</t>
  </si>
  <si>
    <t>088 83 11 880</t>
  </si>
  <si>
    <t>វាស់វែងដីធ្លី</t>
  </si>
  <si>
    <t>ធី សៅរ៉ី</t>
  </si>
  <si>
    <t>ម៉ុង សុផល</t>
  </si>
  <si>
    <t>MONG SOPHAL</t>
  </si>
  <si>
    <t>Total Earned students party on 6,Arl,13</t>
  </si>
  <si>
    <t>អង្គកា​ (KAPE)</t>
  </si>
  <si>
    <t>CHIM  RATNA</t>
  </si>
  <si>
    <t>066​ 777 300</t>
  </si>
  <si>
    <t>ប៊ាន សុធីតា</t>
  </si>
  <si>
    <t>មួន វាសនា</t>
  </si>
  <si>
    <t>ម៉ៅ ឌុ​ង</t>
  </si>
  <si>
    <t>ស៊្រុន សារក្ស</t>
  </si>
  <si>
    <t>អង្គ អស្សារាវុទ្ធ</t>
  </si>
  <si>
    <t>នាង សាវ៉ាត</t>
  </si>
  <si>
    <t>ជូន កុសល</t>
  </si>
  <si>
    <t>ស៊ន រ៉ុន</t>
  </si>
  <si>
    <t>MUON VEASNA</t>
  </si>
  <si>
    <t xml:space="preserve">MOA DUNG </t>
  </si>
  <si>
    <t>SRUN SARAKS</t>
  </si>
  <si>
    <t>ANG ASSARAVUTH</t>
  </si>
  <si>
    <t>NEANG SAVAT</t>
  </si>
  <si>
    <t>CHHOUN KOSAL</t>
  </si>
  <si>
    <t>SHON RUN</t>
  </si>
  <si>
    <t>066 71 4444</t>
  </si>
  <si>
    <t>066 79 4444</t>
  </si>
  <si>
    <t>066 70 4444</t>
  </si>
  <si>
    <t>066 72 4444</t>
  </si>
  <si>
    <t>066 78 4444</t>
  </si>
  <si>
    <t>066 75 4444</t>
  </si>
  <si>
    <t>097 760 6687</t>
  </si>
  <si>
    <t>KHOV KHEANG</t>
  </si>
  <si>
    <t>ដូរទៅសៅរ៏អាតីទ្យបង់​ 250</t>
  </si>
  <si>
    <t>097 20 76 746</t>
  </si>
  <si>
    <t>Paid $60</t>
  </si>
  <si>
    <t>097 655 6558</t>
  </si>
  <si>
    <t>097 80 45 647</t>
  </si>
  <si>
    <t>70% Lottery</t>
  </si>
  <si>
    <t>077 77 91 98/010 35 96 49</t>
  </si>
  <si>
    <t>70 % Lottery</t>
  </si>
  <si>
    <t>097 20 15 339</t>
  </si>
  <si>
    <t>097 94 31491 /097 91 11 748</t>
  </si>
  <si>
    <t>097 53 89 068 / 089 62 25 58</t>
  </si>
  <si>
    <t>50 % Lottery</t>
  </si>
  <si>
    <t>Discount By Duong</t>
  </si>
  <si>
    <t>088 77 07 456</t>
  </si>
  <si>
    <t>097 22 39 817</t>
  </si>
  <si>
    <t xml:space="preserve">089 71 54 24 </t>
  </si>
  <si>
    <t>0978454172/</t>
  </si>
  <si>
    <t>098 52 33 78</t>
  </si>
  <si>
    <t>098 42 90 28</t>
  </si>
  <si>
    <t>097​55​48​611</t>
  </si>
  <si>
    <t>092 98 75 82</t>
  </si>
  <si>
    <t xml:space="preserve">Discount By Mr Dong </t>
  </si>
  <si>
    <t>090 83 36 94/098 82 96 21</t>
  </si>
  <si>
    <t>Transfer form Khem Punle</t>
  </si>
  <si>
    <t>Discount by mr yok</t>
  </si>
  <si>
    <t>30% Transfer from Shorn Meng Hong</t>
  </si>
  <si>
    <t>088 77 08 171</t>
  </si>
  <si>
    <t>Mr.Mao Dung</t>
  </si>
  <si>
    <t>092 20 80 88</t>
  </si>
  <si>
    <t>100% Ministry</t>
  </si>
  <si>
    <t>097 25 17 087</t>
  </si>
  <si>
    <t>097 7506 013</t>
  </si>
  <si>
    <t>100% Lottery but ABA</t>
  </si>
  <si>
    <t>ព្យួរការសិក្សា</t>
  </si>
  <si>
    <t>30% Lottery</t>
  </si>
  <si>
    <t>097 9192 645</t>
  </si>
  <si>
    <t>098 39 67 91</t>
  </si>
  <si>
    <t xml:space="preserve">076 65 20 794 </t>
  </si>
  <si>
    <t>069 63 27 48</t>
  </si>
  <si>
    <t>088 9675 744/ 097 2233 000</t>
  </si>
  <si>
    <t xml:space="preserve">076 570 65 25 </t>
  </si>
  <si>
    <t>Lam Socheat</t>
  </si>
  <si>
    <t>098 81 63 49/069 638191</t>
  </si>
  <si>
    <t>010 612 149</t>
  </si>
  <si>
    <t>Ask Mr Dong Already can studey S-S</t>
  </si>
  <si>
    <t>098 27 66 86</t>
  </si>
  <si>
    <t>វាស់វែងដីធ្លី​Promise to June-13</t>
  </si>
  <si>
    <t>19-kBaØa-1986</t>
  </si>
  <si>
    <t>088 64 60 158 / 088 66 91 012</t>
  </si>
  <si>
    <t>092 50 73 91/0975913476</t>
  </si>
  <si>
    <t>017 99 68 11 /012 60 25 81</t>
  </si>
  <si>
    <t>SEAB BOREY</t>
  </si>
  <si>
    <t>088 58 59 271/097 63 82 522</t>
  </si>
  <si>
    <t xml:space="preserve"> ស </t>
  </si>
  <si>
    <t xml:space="preserve">092 70 55 35/078 54 86 27 </t>
  </si>
  <si>
    <t>KHLORK SOKLENG</t>
  </si>
  <si>
    <t>097 60 62 465/099 24 24 94</t>
  </si>
  <si>
    <t xml:space="preserve">No Contact </t>
  </si>
  <si>
    <t>No Contact</t>
  </si>
  <si>
    <t>No contact</t>
  </si>
  <si>
    <t>No contat</t>
  </si>
  <si>
    <t>ណោ​ជោនតាចត</t>
  </si>
  <si>
    <t>088 44 66 118</t>
  </si>
  <si>
    <t>090 31 58 85</t>
  </si>
  <si>
    <t>012227564 /0977662774</t>
  </si>
  <si>
    <t>ហែ ម៉េងហ័រ</t>
  </si>
  <si>
    <t>និទេស C</t>
  </si>
  <si>
    <t>070 97 63 88</t>
  </si>
  <si>
    <t>097 48 88 011 /0963655521</t>
  </si>
  <si>
    <t>070​ 84 06 78</t>
  </si>
  <si>
    <t>Mr. Chuon Cosal , He Pay 097 760 6687</t>
  </si>
  <si>
    <t>សុខ​ វិសាល</t>
  </si>
  <si>
    <t>SOK VISAL</t>
  </si>
  <si>
    <t>លោក​ ជួន​ កុសល​​ 079​ 760​ 6687</t>
  </si>
  <si>
    <t>088 38 82 85</t>
  </si>
  <si>
    <t>Chorn Sothy</t>
  </si>
  <si>
    <t xml:space="preserve">068 50 94 20 </t>
  </si>
  <si>
    <t>089 61 97 44</t>
  </si>
  <si>
    <t>098 81 96 46 /012 805 972</t>
  </si>
  <si>
    <t>097 97 95 496 / 098 72 47 21</t>
  </si>
  <si>
    <t>097 50 79 197/010 62 81 30</t>
  </si>
  <si>
    <t>Change time Sunday Y3+Y4 $250</t>
  </si>
  <si>
    <t>Chang time Sunday Y3+Y4 $250</t>
  </si>
  <si>
    <t>Uk Chantha, Accountant</t>
  </si>
  <si>
    <t>097 29 51 987</t>
  </si>
  <si>
    <t>010 74 35 84</t>
  </si>
  <si>
    <t>090 224477</t>
  </si>
  <si>
    <t>077 27 57 42/093 272 933</t>
  </si>
  <si>
    <t>088 53 84 448</t>
  </si>
  <si>
    <t>015 90 70 56</t>
  </si>
  <si>
    <t>088 71 32 532</t>
  </si>
  <si>
    <t>097 9 860 806</t>
  </si>
  <si>
    <t>HORN SOTHEARA</t>
  </si>
  <si>
    <t>097 81 64 851</t>
  </si>
  <si>
    <t>ឃុន ខាន់ស្រីនៀត</t>
  </si>
  <si>
    <t>097​​​​​​​9815381/086 82 62 89</t>
  </si>
  <si>
    <t>070 68 68 59</t>
  </si>
  <si>
    <t>097 91 99 055</t>
  </si>
  <si>
    <t>PEANG CHANNTHAN</t>
  </si>
  <si>
    <t>សុខ ​ផានិត</t>
  </si>
  <si>
    <t>SOK PHANITH</t>
  </si>
  <si>
    <t>MUE BTB</t>
  </si>
  <si>
    <t>097 24 39 38 85/093 31 31 17</t>
  </si>
  <si>
    <t>ប៉ិៈ មរកដ</t>
  </si>
  <si>
    <t>ស៊ឹម​ សួធារ៉ាត</t>
  </si>
  <si>
    <t>SIM  SOURTHEARATH</t>
  </si>
  <si>
    <t>095 39 74 72</t>
  </si>
  <si>
    <t>093 40 61 89</t>
  </si>
  <si>
    <t>066 999 192/096 45 44 522</t>
  </si>
  <si>
    <t>017 73 65 43/081 51 94 22</t>
  </si>
  <si>
    <t>088 900 7300</t>
  </si>
  <si>
    <t>ដូរសៅរ័អាទិត្យ250</t>
  </si>
  <si>
    <t>010 78 65 12</t>
  </si>
  <si>
    <t>090 99 88 26</t>
  </si>
  <si>
    <t>093 66 96 37/077 260 467</t>
  </si>
  <si>
    <t>097 53 82 309/069 845 332</t>
  </si>
  <si>
    <t>097 75 76 473/ 086 39 1441</t>
  </si>
  <si>
    <t>092 44 88 93/096 29 56 474</t>
  </si>
  <si>
    <t>088 859 4000/066 666 400</t>
  </si>
  <si>
    <t xml:space="preserve">097 70 90 202/098 73 63 96 </t>
  </si>
  <si>
    <t>012 35 89 71</t>
  </si>
  <si>
    <t>092 44 95 93</t>
  </si>
  <si>
    <t>070 77 87 58</t>
  </si>
  <si>
    <t>099 257 158</t>
  </si>
  <si>
    <t>CMAC</t>
  </si>
  <si>
    <t>097 316 2322/010 87 30 72</t>
  </si>
  <si>
    <t>015​522​683/097 90 17 436</t>
  </si>
  <si>
    <t>097 83 96 000/ 097 44 022 61</t>
  </si>
  <si>
    <t>088 58 44 399/098 81 97 95</t>
  </si>
  <si>
    <t>069 59 54 26/088 62 96 834</t>
  </si>
  <si>
    <t>ធ្លាក់រៀនឡើងវិញ​ Y3.P10</t>
  </si>
  <si>
    <t>097 88 66669/096 3666669</t>
  </si>
  <si>
    <t>889204632/012 358 664</t>
  </si>
  <si>
    <t>010 36 73 71/ 088 547 1022</t>
  </si>
  <si>
    <t>070 58 75 14/ 093 360 329</t>
  </si>
  <si>
    <t>096 22 45 264/ 010 888 196</t>
  </si>
  <si>
    <t>088 78 16 001/ 093 933 071</t>
  </si>
  <si>
    <t>011 999 179/ 097 8888 453</t>
  </si>
  <si>
    <t>077 933 841/ 096 5000 508</t>
  </si>
  <si>
    <t>097 22 57 312/ 088 7586 028</t>
  </si>
  <si>
    <t>012 589 553/ 097 9073 418</t>
  </si>
  <si>
    <t>077 381 907/ 097 2979 738</t>
  </si>
  <si>
    <t>ហ៊ី វ៉ាន់ថា</t>
  </si>
  <si>
    <t>017 47 33 45/ 077 500 526</t>
  </si>
  <si>
    <t>097 23 08 064/ 010 467 692</t>
  </si>
  <si>
    <t>012 914 416/ 090 914 416</t>
  </si>
  <si>
    <t>086 893 902</t>
  </si>
  <si>
    <t>077 942 726</t>
  </si>
  <si>
    <t>097 36 66 163/ 010 414 124</t>
  </si>
  <si>
    <t>097 22 39 222/ 088 428 664</t>
  </si>
  <si>
    <t>099 58 04 63/ 088 549 094</t>
  </si>
  <si>
    <t>ឌាង ឈុនលី</t>
  </si>
  <si>
    <t>070 548 511</t>
  </si>
  <si>
    <t>068 67 10 37/ 088 494 2226</t>
  </si>
  <si>
    <t>097 5622 776/ 042 6999 928</t>
  </si>
  <si>
    <t>089 394 760/ 097 7163 218</t>
  </si>
  <si>
    <t>077 73 12 98/ 010 810 903</t>
  </si>
  <si>
    <t>088 98 90 305/ 088 9675 203</t>
  </si>
  <si>
    <t>011 83 30 41/ 017 318 084</t>
  </si>
  <si>
    <t>097 9629 525</t>
  </si>
  <si>
    <t>070 39 62 50/ 097 5358 029</t>
  </si>
  <si>
    <t>070 453 440</t>
  </si>
  <si>
    <t>097 26 83 236/ 016 940 325</t>
  </si>
  <si>
    <t>097 24 19 890/ 010 987  017</t>
  </si>
  <si>
    <t>រិន សេងហ័ង</t>
  </si>
  <si>
    <t>១១-វិច្ឆិកា-១៩៩២</t>
  </si>
  <si>
    <t>089​819​980</t>
  </si>
  <si>
    <t>Transfer from Build Bright</t>
  </si>
  <si>
    <t>070 58 70 56/098 88 07 97</t>
  </si>
  <si>
    <t>អ៊ឹម ហួច</t>
  </si>
  <si>
    <t>070 83 38 75/078 908 499</t>
  </si>
  <si>
    <t>093 588 572/ 097 7392 312</t>
  </si>
  <si>
    <t>086 828 934/ 098 937 643</t>
  </si>
  <si>
    <t>088 43 92 223/ 096 2417 771</t>
  </si>
  <si>
    <t>090 44 30 72/ 090 757 804</t>
  </si>
  <si>
    <t>093 23 94 52/ 096 4543 770</t>
  </si>
  <si>
    <t>015 86 31 64/ 088 5833 116</t>
  </si>
  <si>
    <t>088 92 33 940/ 010 250 701</t>
  </si>
  <si>
    <t>095 87 99 74 / 086 344 886</t>
  </si>
  <si>
    <t>097 3383 210</t>
  </si>
  <si>
    <t>088 92 70 877/ 096 301 6600</t>
  </si>
  <si>
    <t>070 520 235</t>
  </si>
  <si>
    <t>ស៊ីន វណ្ណដា</t>
  </si>
  <si>
    <t>098 39 03 91/ 066 777 311</t>
  </si>
  <si>
    <t>095 75 00 20/ 077 527 776</t>
  </si>
  <si>
    <t>ស៊ាម សំណាង</t>
  </si>
  <si>
    <t>SIEM SOMNANG</t>
  </si>
  <si>
    <t>098 852 384</t>
  </si>
  <si>
    <t>Transfer from Angkor(siem reap)</t>
  </si>
  <si>
    <t>YII</t>
  </si>
  <si>
    <t>017 958 195/ 096 3692 255</t>
  </si>
  <si>
    <t>097​ 90​ 57 713/ 010 327 756</t>
  </si>
  <si>
    <t>097 32 20 502/ 093 275 883</t>
  </si>
  <si>
    <t>088 93 14 608/ 086 795 225</t>
  </si>
  <si>
    <t>077 71 0261/ 069 547 937</t>
  </si>
  <si>
    <t>087 92 96 84/ 086 446 850</t>
  </si>
  <si>
    <t>097 9843 433/ 015 284 818</t>
  </si>
  <si>
    <t xml:space="preserve">097/096 564 97 97 </t>
  </si>
  <si>
    <t>088 44 02 770097 3269 906</t>
  </si>
  <si>
    <t>088 7106 566/ 088 4166 914</t>
  </si>
  <si>
    <t>010 34 55 75/ 060 563 507</t>
  </si>
  <si>
    <t>088 66 93 255/ 097 7091 441</t>
  </si>
  <si>
    <t>097 3454 384/ 087 344 484</t>
  </si>
  <si>
    <t>097 25 16 955/ 088 4377 663</t>
  </si>
  <si>
    <t>097 4997 222</t>
  </si>
  <si>
    <t>098 675 662/ 097 5660 505</t>
  </si>
  <si>
    <t>012 659 035/ 096 2724 926</t>
  </si>
  <si>
    <t>ចាន់ថន សុខឃីម</t>
  </si>
  <si>
    <t>ផាន់ ចន្ទ័ដារ័ត្ន</t>
  </si>
  <si>
    <t>ជឹម ពិសី</t>
  </si>
  <si>
    <t>097 9984 202/ 096 4166 847</t>
  </si>
  <si>
    <t>097 89 48 121/ 070 736 787</t>
  </si>
  <si>
    <t>070 77 42 97/ 093 356 597</t>
  </si>
  <si>
    <t>088 6378 887</t>
  </si>
  <si>
    <t>change afternoon to morning</t>
  </si>
  <si>
    <t>SORN SAOM</t>
  </si>
  <si>
    <t>SOS SOLIHEN</t>
  </si>
  <si>
    <t>VA CHANNY</t>
  </si>
  <si>
    <t>HENG RACHNA</t>
  </si>
  <si>
    <t>B/F FY12-13</t>
  </si>
  <si>
    <t>Adjust Salary Lectuere</t>
  </si>
  <si>
    <t>Vong Sieha, Accountant Assistant</t>
  </si>
  <si>
    <t>NUON CHOMNOR</t>
  </si>
  <si>
    <t>077/99 67 17/ 096 55 66 417</t>
  </si>
  <si>
    <t>088 912 1929</t>
  </si>
  <si>
    <t>098 311 280</t>
  </si>
  <si>
    <t>092 20 45 38</t>
  </si>
  <si>
    <t>ជឿន ស្រីហួន</t>
  </si>
  <si>
    <t>088 34 64 536/ 097 7460 940</t>
  </si>
  <si>
    <t>090 586 899/ 066 363 737</t>
  </si>
  <si>
    <t>ម៉ឺន ណៃស៊ីន</t>
  </si>
  <si>
    <t>070 78 77 32/092 577 707</t>
  </si>
  <si>
    <t>070 76 37 03/ 096 3536 306</t>
  </si>
  <si>
    <t>097 39 77 675/096 2040 817</t>
  </si>
  <si>
    <t>088 51 13 453/098 449 193</t>
  </si>
  <si>
    <t>069 546 145/088 4169 335</t>
  </si>
  <si>
    <t>change from English to Accoun</t>
  </si>
  <si>
    <t>Change from Agriculture to Accounting</t>
  </si>
  <si>
    <t>067 71 01 00/030 7955 559</t>
  </si>
  <si>
    <t>អាន​ ម៉េង</t>
  </si>
  <si>
    <t>089 47 83 99/016 537 196</t>
  </si>
  <si>
    <t>088 93 53 783/012 605 853</t>
  </si>
  <si>
    <t>089 230 833/097 8075 745</t>
  </si>
  <si>
    <t xml:space="preserve">Change to weekned </t>
  </si>
  <si>
    <t>097 22 03 006/093 854 813</t>
  </si>
  <si>
    <t>011 543 491/010 725 591</t>
  </si>
  <si>
    <r>
      <t>N</t>
    </r>
    <r>
      <rPr>
        <b/>
        <vertAlign val="superscript"/>
        <sz val="12"/>
        <color rgb="FFFF0000"/>
        <rFont val="Arial"/>
        <family val="2"/>
      </rPr>
      <t>o</t>
    </r>
  </si>
  <si>
    <t>088 8 929 188/068 899 994</t>
  </si>
  <si>
    <t>016 590 683/098 803 823</t>
  </si>
  <si>
    <t>Change to evening</t>
  </si>
  <si>
    <t>097 98 23 252/088 9308 699</t>
  </si>
  <si>
    <t>Change to HRM</t>
  </si>
  <si>
    <t>098 25 40 78/ 012 663 642</t>
  </si>
  <si>
    <t>097 25 48 553/097 5754 645</t>
  </si>
  <si>
    <t>095 865 296/096 338 0606</t>
  </si>
  <si>
    <t>change to weekned pay 4 time</t>
  </si>
  <si>
    <t>088 47 56 592/ 088 6119 905</t>
  </si>
  <si>
    <t>097 38 98 880/069 788 032</t>
  </si>
  <si>
    <t>THONG CHIVON</t>
  </si>
  <si>
    <t>HOEURN HO</t>
  </si>
  <si>
    <t>088 64 00 578/095 330 750</t>
  </si>
  <si>
    <t>097 47 70 763/086 426 294</t>
  </si>
  <si>
    <t>097 31 01 276/ 068 744 131</t>
  </si>
  <si>
    <t xml:space="preserve">AN CHANTHOUEN </t>
  </si>
  <si>
    <t>070 41 80 62/011 574 728</t>
  </si>
  <si>
    <t>ថុង ជីវន័</t>
  </si>
  <si>
    <t>089834806/086 791 400</t>
  </si>
  <si>
    <t>010 35 99 78/096 2755 551</t>
  </si>
  <si>
    <t>097 489 615 5/088 6676 962</t>
  </si>
  <si>
    <t>097 527 3206/067 958 058</t>
  </si>
  <si>
    <t>PON SREYNATH</t>
  </si>
  <si>
    <t>YIN SOTRY</t>
  </si>
  <si>
    <t>088 739 626 9/070 234 025</t>
  </si>
  <si>
    <t>097 2523 656</t>
  </si>
  <si>
    <t>098 23 45 95/ 096 4946 999</t>
  </si>
  <si>
    <t>ប៉ិច សីហា</t>
  </si>
  <si>
    <t>គ្រី អ៊ាក</t>
  </si>
  <si>
    <t>097 8027 502/097 2024 914</t>
  </si>
  <si>
    <t>SAR SEREYVATHANAK</t>
  </si>
  <si>
    <t>DEM OTDAM</t>
  </si>
  <si>
    <t>DOUREN VANNROAT</t>
  </si>
  <si>
    <t>DOUREN OTDHOM</t>
  </si>
  <si>
    <t>MBA,P2</t>
  </si>
  <si>
    <t>MBA,P3</t>
  </si>
  <si>
    <t>MBA,P4</t>
  </si>
  <si>
    <t>MBA,P5</t>
  </si>
  <si>
    <t>Class</t>
  </si>
  <si>
    <t>Y1</t>
  </si>
  <si>
    <t>Y2</t>
  </si>
  <si>
    <t>Y3</t>
  </si>
  <si>
    <t>Y4</t>
  </si>
  <si>
    <t>TOTAL BALANCE</t>
  </si>
  <si>
    <t>TOTAL IN PERIOD</t>
  </si>
  <si>
    <t>Vong Sieha; Cashier</t>
  </si>
  <si>
    <t>AN SOKLEAP</t>
  </si>
  <si>
    <t>Total Other Revenuse</t>
  </si>
  <si>
    <t>097 55 98 209/097 7046 055</t>
  </si>
  <si>
    <t>077 238 081</t>
  </si>
  <si>
    <t>097 98 58 462/096 3316 798</t>
  </si>
  <si>
    <t>088 51 18 432</t>
  </si>
  <si>
    <t>088 8384 006/093 723 477</t>
  </si>
  <si>
    <t>097 8164 685</t>
  </si>
  <si>
    <t>088 9131 317/096 2123 149</t>
  </si>
  <si>
    <t>017 504 667/092 198 855</t>
  </si>
  <si>
    <t>016 58 50 49/010 616 340</t>
  </si>
  <si>
    <t>មឿ វុត្ថា</t>
  </si>
  <si>
    <t>089 670 466/088 9289 936</t>
  </si>
  <si>
    <t>AN  KANHCHANA</t>
  </si>
  <si>
    <t>098 803 823</t>
  </si>
  <si>
    <t>092 942 224/098 577 200</t>
  </si>
  <si>
    <t>077 779 920/090 998 875</t>
  </si>
  <si>
    <t>088 2676 276/012 532 036</t>
  </si>
  <si>
    <t>ម៉ាច ប៊ុនឡុង</t>
  </si>
  <si>
    <t>088 58 65 120/086 535 586</t>
  </si>
  <si>
    <t>010 733 570/088 6213 660</t>
  </si>
  <si>
    <t>067 311 678/097 7858 833</t>
  </si>
  <si>
    <t>CHORN VANNEAT</t>
  </si>
  <si>
    <t>012 43 35 33/010 644 638</t>
  </si>
  <si>
    <t>088 76 95 818/0907999 957</t>
  </si>
  <si>
    <t>សុខ​ កញ្ញា</t>
  </si>
  <si>
    <t>097 58 44 857/010 871 134</t>
  </si>
  <si>
    <t>Staff Schuloship by Mr. Moa Dong</t>
  </si>
  <si>
    <t>By Mr. Moun Veasna</t>
  </si>
  <si>
    <t>010 777 354/078 367 070</t>
  </si>
  <si>
    <t>069 71 19 17/096 3310 371</t>
  </si>
  <si>
    <t>Y3&amp;Y4 pay 300$/y</t>
  </si>
  <si>
    <t>098 31 12 68/070 508 785</t>
  </si>
  <si>
    <t>017923448/0979844869</t>
  </si>
  <si>
    <t>092 596 243/097 3982 575</t>
  </si>
  <si>
    <t>088 58 42 923/ 087 669 774</t>
  </si>
  <si>
    <t>change to weekned</t>
  </si>
  <si>
    <t>SEAP SREYPEOU</t>
  </si>
  <si>
    <t>097 25 87 938/ 097 6414 263</t>
  </si>
  <si>
    <t>012 946 851/086 746 469</t>
  </si>
  <si>
    <t>097 831 564 7/092 204 466</t>
  </si>
  <si>
    <t>SRIN SOPHEAKNY</t>
  </si>
  <si>
    <t>010 531 006/097 3960 878</t>
  </si>
  <si>
    <t>097 66 62 653/097 3955 914</t>
  </si>
  <si>
    <t>092 578 665/097 4422 557</t>
  </si>
  <si>
    <t>012 70 88 30/088 7999 570</t>
  </si>
  <si>
    <t>012 77 99 01/081 779 901</t>
  </si>
  <si>
    <t>ញ៉ាន សុថាលីន</t>
  </si>
  <si>
    <t>011770583/070931 007</t>
  </si>
  <si>
    <t>16-mIna-1989</t>
  </si>
  <si>
    <t>097 29 50 547/092 585 457</t>
  </si>
  <si>
    <t>093 84 51 78/070 695 927</t>
  </si>
  <si>
    <t>90954447/066 688 884</t>
  </si>
  <si>
    <t>ឡុន សេងលាភ</t>
  </si>
  <si>
    <t>LON SENGLEAP</t>
  </si>
  <si>
    <t>097 22 30 315/069 243 184</t>
  </si>
  <si>
    <t>097 921 3097/016 651 017</t>
  </si>
  <si>
    <t>VEN SAVUTH</t>
  </si>
  <si>
    <t>097 950 5 861/096 4468 193</t>
  </si>
  <si>
    <t>សេង ប៊ុនថន</t>
  </si>
  <si>
    <t>SENG BUNTHAN</t>
  </si>
  <si>
    <t>088 9149 411/078 309 646</t>
  </si>
  <si>
    <t>Y3,P10 From CUS 300$/y</t>
  </si>
  <si>
    <t>ជាន ចាន់រដ្ឋ</t>
  </si>
  <si>
    <t>CHEAN CHANRATH</t>
  </si>
  <si>
    <t>Change from English to Accounting</t>
  </si>
  <si>
    <t>ចូលឆមាសទី២ ឆ្នាំទី២</t>
  </si>
  <si>
    <t>Tellephone</t>
  </si>
  <si>
    <t>096 38 12 12 1/012 350 654</t>
  </si>
  <si>
    <t>010​744​090/095​380​974</t>
  </si>
  <si>
    <t>change to weekned pay 250$/Y</t>
  </si>
  <si>
    <t>Total Selling Text Book Collection</t>
  </si>
  <si>
    <t>NAN NAK</t>
  </si>
  <si>
    <t>អួង សុខឃីម</t>
  </si>
  <si>
    <t>OURNG SOKHIM</t>
  </si>
  <si>
    <t>Discount by Mr. Mao Dung 250$ fixed 4Y</t>
  </si>
  <si>
    <t>099 29 64 73/087 242 098</t>
  </si>
  <si>
    <t>Change to Marketing</t>
  </si>
  <si>
    <t>017 297 691/010 839 406</t>
  </si>
  <si>
    <t>060222 300/097 387 2224</t>
  </si>
  <si>
    <t>089 56 58 67/086 617 892</t>
  </si>
  <si>
    <t>096 4202 220/089 222 910</t>
  </si>
  <si>
    <t>060 77 06 70/089 222 912</t>
  </si>
  <si>
    <t>010 38 53 47/015 308 866</t>
  </si>
  <si>
    <t>CHEAV SREYPHEAP</t>
  </si>
  <si>
    <t>093 269 364/069 788 026</t>
  </si>
  <si>
    <t>088 739 3 462/093 582 371</t>
  </si>
  <si>
    <t>097 27 86 669/010 616 697</t>
  </si>
  <si>
    <t>change from mgt to account</t>
  </si>
  <si>
    <t>change from morning to evening</t>
  </si>
  <si>
    <t>change from morning to weekned</t>
  </si>
  <si>
    <t>017 312 876/010 775 501</t>
  </si>
  <si>
    <t>097 90 95 192/097 3363 949</t>
  </si>
  <si>
    <t>077 568 759/098 819 768</t>
  </si>
  <si>
    <t>089 99 02 05/070 547 400</t>
  </si>
  <si>
    <t>097 79 79 781 /011 558 777</t>
  </si>
  <si>
    <t>097 7215 084/088 9129 806</t>
  </si>
  <si>
    <t>077 726 232</t>
  </si>
  <si>
    <t>By Mr. Moa Dung</t>
  </si>
  <si>
    <t>ប៉ែន វាសនា</t>
  </si>
  <si>
    <t>PEN VEASNA</t>
  </si>
  <si>
    <t>MKT</t>
  </si>
  <si>
    <t>088 7392 711</t>
  </si>
  <si>
    <t>Transfer form Buddhist University In Y2,P11</t>
  </si>
  <si>
    <t>097 28 29 248/097 5114 858</t>
  </si>
  <si>
    <t>SON KOMPHEAK</t>
  </si>
  <si>
    <t>010 788 284/077 266 664</t>
  </si>
  <si>
    <t>Change from Evening to weekned</t>
  </si>
  <si>
    <t>មាស ស៊ីនេន</t>
  </si>
  <si>
    <t>សឿង សេង</t>
  </si>
  <si>
    <t>088 4123 567</t>
  </si>
  <si>
    <t>New Student Y1,P12</t>
  </si>
  <si>
    <t>New Class(Y1.P12)</t>
  </si>
  <si>
    <t>សូ  វួចនា</t>
  </si>
  <si>
    <t>097 22 50 672/016 913 686</t>
  </si>
  <si>
    <t>Change from morning to weekned</t>
  </si>
  <si>
    <t>086 55 50 99/098 773 360</t>
  </si>
  <si>
    <t>no contract</t>
  </si>
  <si>
    <t>MAB PROLITH</t>
  </si>
  <si>
    <t>No Contract</t>
  </si>
  <si>
    <t>066 281002/098 831 739</t>
  </si>
  <si>
    <t>097 58 34 510/069 723 294</t>
  </si>
  <si>
    <t>097 7447 358/097 9116 366</t>
  </si>
  <si>
    <t>ហៃ ស៊ូយ៉ីង</t>
  </si>
  <si>
    <t>HENG SEAVHUOY</t>
  </si>
  <si>
    <t>ជា ចាន់ឌី</t>
  </si>
  <si>
    <t>CHEA CHANDY</t>
  </si>
  <si>
    <t>088 4888 548/0963428 881</t>
  </si>
  <si>
    <t>transfer form I Pat Instutute In Y2.P11</t>
  </si>
  <si>
    <t>មឿន សាវុធ</t>
  </si>
  <si>
    <t>MOEUN SAVUTH</t>
  </si>
  <si>
    <t>069 547 667</t>
  </si>
  <si>
    <t>Completed BBA On Y3P10</t>
  </si>
  <si>
    <t>No contract</t>
  </si>
  <si>
    <t>ឡុង ស្រីឡា</t>
  </si>
  <si>
    <t>THY SAVREY</t>
  </si>
  <si>
    <t>ហេង ភានិត</t>
  </si>
  <si>
    <t>HENG PHEANET</t>
  </si>
  <si>
    <t>LAW</t>
  </si>
  <si>
    <t>097 344 6060</t>
  </si>
  <si>
    <t>Agree by Mr. Mao Dung 230$/Y</t>
  </si>
  <si>
    <t>ឡុក ស្រីរ័ត្ន</t>
  </si>
  <si>
    <t>LOK SREYROTH</t>
  </si>
  <si>
    <t>ENGLISH</t>
  </si>
  <si>
    <t>097 9118 894/088 8755 773</t>
  </si>
  <si>
    <t>Study 2 Object Pay 150%/Y,4Y</t>
  </si>
  <si>
    <t>វង សីហា</t>
  </si>
  <si>
    <t>VONG SIEHA</t>
  </si>
  <si>
    <t>017/070 335 137</t>
  </si>
  <si>
    <t>យួន រតនា</t>
  </si>
  <si>
    <t>YOUN RATANA</t>
  </si>
  <si>
    <t>097 256 8 196/097 3219 825</t>
  </si>
  <si>
    <t>015 996 853</t>
  </si>
  <si>
    <t>Discount by Mr.Mao Dung (250$/Y,4Y)</t>
  </si>
  <si>
    <t>067 83 86 27/078 926 968</t>
  </si>
  <si>
    <t>វ៉ាង តាយ</t>
  </si>
  <si>
    <t>ពណ៌ ឧត្ដម</t>
  </si>
  <si>
    <t>KOEM PHANNAK</t>
  </si>
  <si>
    <t>088 51 75 768/096 4557 478</t>
  </si>
  <si>
    <t>OEURN SREYMOM</t>
  </si>
  <si>
    <t>070 79 39 080/010 716 139</t>
  </si>
  <si>
    <t>098 58 90 16/092 325 853</t>
  </si>
  <si>
    <t>097 58 40 932/097 6226 010</t>
  </si>
  <si>
    <t>096 3536 297/077 919 076</t>
  </si>
  <si>
    <t>097 62 07 616/088 9687 775</t>
  </si>
  <si>
    <t>ជឹម រតនា</t>
  </si>
  <si>
    <t>077 260 345/088 4555 009/069 808 676</t>
  </si>
  <si>
    <t>Completed BBA (Interrupt 1y)</t>
  </si>
  <si>
    <t>017 324 931/092414311</t>
  </si>
  <si>
    <t>097​ 93​​​​​ 06 740</t>
  </si>
  <si>
    <t>097 91 93 026/067 595 881</t>
  </si>
  <si>
    <t>097 59 08 491/093 723 761</t>
  </si>
  <si>
    <t>087​337​346</t>
  </si>
  <si>
    <t>097 52 34 267/012 441 067</t>
  </si>
  <si>
    <t>086 69 02 99 /086 429 714</t>
  </si>
  <si>
    <t>092 48 34 55/088 6203 939</t>
  </si>
  <si>
    <t>012 553 331/098 84 1111</t>
  </si>
  <si>
    <t>088 58 42 952/097 5477 600</t>
  </si>
  <si>
    <t>PUON SENGHOR</t>
  </si>
  <si>
    <t>HIN NAREUT</t>
  </si>
  <si>
    <t>ជីន វណ្ណា</t>
  </si>
  <si>
    <t>CHIN VANNA</t>
  </si>
  <si>
    <t>រឹម ណៃស៊ីម</t>
  </si>
  <si>
    <t>ROEM NAYSIM</t>
  </si>
  <si>
    <t>012 590 763/088 6994 017</t>
  </si>
  <si>
    <t>Scholarship Exam 50%</t>
  </si>
  <si>
    <t>កុយ វរល័ក្ខ</t>
  </si>
  <si>
    <t>097 2648 287/042 6310 443</t>
  </si>
  <si>
    <t>Scholarship Exam 40%</t>
  </si>
  <si>
    <t>អ៊ុក ចន្ថា</t>
  </si>
  <si>
    <t>096 4476 348/096 447 348</t>
  </si>
  <si>
    <t>change to morning</t>
  </si>
  <si>
    <t>ស្រុង វាសនា</t>
  </si>
  <si>
    <t>KOY VORLEAK</t>
  </si>
  <si>
    <t>SRONG VEASNA</t>
  </si>
  <si>
    <t>SOEUNG SENG</t>
  </si>
  <si>
    <t>010 437 175</t>
  </si>
  <si>
    <t>Heng Samrin Scholarship</t>
  </si>
  <si>
    <t>097 2946 896</t>
  </si>
  <si>
    <t>ឈាង អ៊ាង</t>
  </si>
  <si>
    <t>CHHEANG EANG</t>
  </si>
  <si>
    <t>069 794 197</t>
  </si>
  <si>
    <t>កូប ស្រីមុំ</t>
  </si>
  <si>
    <t>KOB SREYMOM</t>
  </si>
  <si>
    <t>097 5808 639/087 207 535</t>
  </si>
  <si>
    <t>ទ្រី ស្រីពេជ្រ</t>
  </si>
  <si>
    <t>TRY SREYPICH</t>
  </si>
  <si>
    <t>088 4417 063/</t>
  </si>
  <si>
    <t>អ៊ុន វិច្ឆិកា</t>
  </si>
  <si>
    <t>UN VICHHEKA</t>
  </si>
  <si>
    <t>097 9252 805/0884466 582</t>
  </si>
  <si>
    <t>ពេញ វឍ្ឍនា</t>
  </si>
  <si>
    <t>PENH VATANA</t>
  </si>
  <si>
    <t>097 8023 635/088 3789 443</t>
  </si>
  <si>
    <t>ផា ភារ៉ា</t>
  </si>
  <si>
    <t>PHA PHEARA</t>
  </si>
  <si>
    <t>Agri</t>
  </si>
  <si>
    <t>ជៀប សាក់ម៉ាក់ណុន</t>
  </si>
  <si>
    <t>CHIEP SAKMAKNON</t>
  </si>
  <si>
    <t>097 2474 624</t>
  </si>
  <si>
    <t>Scholarship of District Committee</t>
  </si>
  <si>
    <t>សៅ ស៊ិន</t>
  </si>
  <si>
    <t>ឈិន ច័ន្ទវណ្ណៈ</t>
  </si>
  <si>
    <t>097 8431 406</t>
  </si>
  <si>
    <t>012 788 973</t>
  </si>
  <si>
    <t>012 694 547/092 743 770</t>
  </si>
  <si>
    <t>088 8667 577</t>
  </si>
  <si>
    <t>SAO SIN</t>
  </si>
  <si>
    <t>097 5063 083</t>
  </si>
  <si>
    <t>ញឹក សោភា</t>
  </si>
  <si>
    <t>NHEK SOPHEA</t>
  </si>
  <si>
    <t>097 3273 305</t>
  </si>
  <si>
    <t>KUL RATHA</t>
  </si>
  <si>
    <t>គុល រដ្ឋា</t>
  </si>
  <si>
    <t>សួន តែន</t>
  </si>
  <si>
    <t>SOUN TEN</t>
  </si>
  <si>
    <t>097 8856 731</t>
  </si>
  <si>
    <t>ប៉េង សុខធន់</t>
  </si>
  <si>
    <t>PENG SOKTHUN</t>
  </si>
  <si>
    <t>088 5051 396</t>
  </si>
  <si>
    <t>ម៉ាន វិសាល</t>
  </si>
  <si>
    <t>MAN VISAL</t>
  </si>
  <si>
    <t>អ៊ុក ស្រីពៅ</t>
  </si>
  <si>
    <t>UK SREYPOV</t>
  </si>
  <si>
    <t>093 908 956/012 332 916</t>
  </si>
  <si>
    <t>TUON RATHA</t>
  </si>
  <si>
    <t>វ៉ុន ចំណាន</t>
  </si>
  <si>
    <t>VUN CHOMNAN</t>
  </si>
  <si>
    <t>010 732 758</t>
  </si>
  <si>
    <t>និទ្ទេស C</t>
  </si>
  <si>
    <t>ឈន់ គឹមស្រ៊ុន</t>
  </si>
  <si>
    <t>097 3978 595/097 3312 973</t>
  </si>
  <si>
    <t>លាន សុខជា</t>
  </si>
  <si>
    <t>LEAN SOKCHEA</t>
  </si>
  <si>
    <t>088 7707 441/097 2519 937</t>
  </si>
  <si>
    <t>រ៉េន ម៉ារ៉ា</t>
  </si>
  <si>
    <t>RAN MARA</t>
  </si>
  <si>
    <t>097 2791 929</t>
  </si>
  <si>
    <t>097 476 6 024/010 628 112</t>
  </si>
  <si>
    <t>088 8254 586</t>
  </si>
  <si>
    <t>011 93 19 39/068 996 637</t>
  </si>
  <si>
    <t>SUOEN SOPHEALEAK</t>
  </si>
  <si>
    <t>ROS SAMNANG</t>
  </si>
  <si>
    <t>097 6668 867</t>
  </si>
  <si>
    <t>គ្រុយ មេងហ៊ង</t>
  </si>
  <si>
    <t>KRUY MENGHOUNG</t>
  </si>
  <si>
    <t>UME Kruches</t>
  </si>
  <si>
    <t>វ៉ន វុត្ថា</t>
  </si>
  <si>
    <t>CHHON KIMSRON</t>
  </si>
  <si>
    <t>វង្ស ចាន់ឌី</t>
  </si>
  <si>
    <t>VONG CHANDY</t>
  </si>
  <si>
    <t>077 602 066</t>
  </si>
  <si>
    <t>061 55 22 42/097 8158 848</t>
  </si>
  <si>
    <t>ធា រិទ្ធី</t>
  </si>
  <si>
    <t>សារីម សមុហវុទ្ធី</t>
  </si>
  <si>
    <t>ទេព រ៉ានេត</t>
  </si>
  <si>
    <t>ហុង ម៉េងហ៊ុន</t>
  </si>
  <si>
    <t>គល់ វណ្ឌី</t>
  </si>
  <si>
    <t>រិន ភាត</t>
  </si>
  <si>
    <t>អូង សេងអ៊ី</t>
  </si>
  <si>
    <t>អុល សំអាត</t>
  </si>
  <si>
    <t>ទីម តាក់</t>
  </si>
  <si>
    <t>ចែម គឹមសួ</t>
  </si>
  <si>
    <t>រ៉េត ចាន់ទី</t>
  </si>
  <si>
    <t>ឃួន លាងអូន</t>
  </si>
  <si>
    <t>អ៊ុក ស្រីណា</t>
  </si>
  <si>
    <t>THEA RITHY</t>
  </si>
  <si>
    <t>អ៊ាម ស្រីនុត</t>
  </si>
  <si>
    <t>គួយ ស្រីពៅ</t>
  </si>
  <si>
    <t>097​5283​556</t>
  </si>
  <si>
    <t>SARIM SAKMUHAKVUTHY</t>
  </si>
  <si>
    <t>012 668 322</t>
  </si>
  <si>
    <t>TEP RANET</t>
  </si>
  <si>
    <t>097 9120 285</t>
  </si>
  <si>
    <t>HONG MENGHUN</t>
  </si>
  <si>
    <t>017 241 450</t>
  </si>
  <si>
    <t>KOURL VANDY</t>
  </si>
  <si>
    <t>017 921 933</t>
  </si>
  <si>
    <t>REN PHEAT</t>
  </si>
  <si>
    <t>097 9854 422</t>
  </si>
  <si>
    <t>ONG SENGI</t>
  </si>
  <si>
    <t>085 665 606</t>
  </si>
  <si>
    <t>OL SAMATH</t>
  </si>
  <si>
    <t>096 9994 995</t>
  </si>
  <si>
    <t>TIM TAK</t>
  </si>
  <si>
    <t>097 7318 105</t>
  </si>
  <si>
    <t>CHEM KIMSOUR</t>
  </si>
  <si>
    <t>077 390 944</t>
  </si>
  <si>
    <t>RETH CHANTY</t>
  </si>
  <si>
    <t>097 2724 033</t>
  </si>
  <si>
    <t>KHOUN LENGOUN</t>
  </si>
  <si>
    <t>097 6198 373/093 580 392</t>
  </si>
  <si>
    <t>OUK SREYNA</t>
  </si>
  <si>
    <t>010 506 799/012 538 146</t>
  </si>
  <si>
    <t>CHHAN SOPHEA</t>
  </si>
  <si>
    <t>TURISM</t>
  </si>
  <si>
    <t>088 6306 712</t>
  </si>
  <si>
    <t>EAM SREYNOVT</t>
  </si>
  <si>
    <t>010 317 135</t>
  </si>
  <si>
    <t>KOUY SREYPAO</t>
  </si>
  <si>
    <t>093 682 966</t>
  </si>
  <si>
    <t>ដាំ ឆេងឃាង</t>
  </si>
  <si>
    <t>DAM CHHENGKHEANG</t>
  </si>
  <si>
    <t>069 721 969</t>
  </si>
  <si>
    <t>សេខ ឧត្តមបញ្ញា</t>
  </si>
  <si>
    <t>SEK UTDOUMPAGNA</t>
  </si>
  <si>
    <t>Transfer from Chea Sim University of Kamchaymar</t>
  </si>
  <si>
    <t>099 772 278</t>
  </si>
  <si>
    <t>Y2.P11</t>
  </si>
  <si>
    <t>ហេង សុខណាន</t>
  </si>
  <si>
    <t>HENG SOKNAN</t>
  </si>
  <si>
    <t>ឈុន លីហ័រ</t>
  </si>
  <si>
    <t>CHHUN LIHOR</t>
  </si>
  <si>
    <t>088 3534 625</t>
  </si>
  <si>
    <t xml:space="preserve">SUM RATANA </t>
  </si>
  <si>
    <t>ហ៊ន់ ធីតា</t>
  </si>
  <si>
    <t>HORN THYDA</t>
  </si>
  <si>
    <t>088 5317 068/017 436 792</t>
  </si>
  <si>
    <t>អ៊ឹង មុយលី</t>
  </si>
  <si>
    <t>OENG MOYLY</t>
  </si>
  <si>
    <t>096 2383 697/078 810 333</t>
  </si>
  <si>
    <t>យ៉ុង យ៉េង</t>
  </si>
  <si>
    <t>YONG YENG</t>
  </si>
  <si>
    <t>077 766 416</t>
  </si>
  <si>
    <t>យ៉ែម ម៉េងហ៊ាង</t>
  </si>
  <si>
    <t>YEM MENGHEANG</t>
  </si>
  <si>
    <t>010 341 875</t>
  </si>
  <si>
    <t>ផេង ពិសី</t>
  </si>
  <si>
    <t>PHENG PISEY</t>
  </si>
  <si>
    <t>ឌឿន រ៉ាន់ដូ</t>
  </si>
  <si>
    <t>DOEUN RANDO</t>
  </si>
  <si>
    <t>097 3031 810/097 9965 123</t>
  </si>
  <si>
    <t>ផន វណ្ណា</t>
  </si>
  <si>
    <t>PHAN VANNA</t>
  </si>
  <si>
    <t>097 9115 157/012 346 636</t>
  </si>
  <si>
    <t>ទិត្យ សីហា</t>
  </si>
  <si>
    <t>TITH SEYHA</t>
  </si>
  <si>
    <t>010 743 663/092 175 880</t>
  </si>
  <si>
    <t>ស៊ីម វុត្ថា</t>
  </si>
  <si>
    <t>SIM VUTHA</t>
  </si>
  <si>
    <t>087 208 829</t>
  </si>
  <si>
    <t>លន់ សុបញ្ញា</t>
  </si>
  <si>
    <t>LUN SOPANHA</t>
  </si>
  <si>
    <t>098 537 644/ 011 212 206</t>
  </si>
  <si>
    <t>ថន សុធា</t>
  </si>
  <si>
    <t>THAN SOTHEA</t>
  </si>
  <si>
    <t>095 960 949</t>
  </si>
  <si>
    <t>ឡុង ចន្ថា</t>
  </si>
  <si>
    <t>LONG CHANTHA</t>
  </si>
  <si>
    <t>088 9205 884/097 3847 994</t>
  </si>
  <si>
    <t>លាត លីហ៊ាត</t>
  </si>
  <si>
    <t>LEAT LIHEAT</t>
  </si>
  <si>
    <t>097 2177 630/085 368 327</t>
  </si>
  <si>
    <t>ម៉េង ម៉ូលីន</t>
  </si>
  <si>
    <t>MENG MOLIN</t>
  </si>
  <si>
    <t>070 577 279/017 245 633</t>
  </si>
  <si>
    <t>អេង ច័ន្ទវិចិត្រ</t>
  </si>
  <si>
    <t>ENG CHANVICHITH</t>
  </si>
  <si>
    <t>089 574 947/098 833 538</t>
  </si>
  <si>
    <t>ឈីន ស្រីល័ក្ខ</t>
  </si>
  <si>
    <t>CHHIN SREYLEAK</t>
  </si>
  <si>
    <t>097 6196 226/015 842 726</t>
  </si>
  <si>
    <t xml:space="preserve">VA SOKHAN </t>
  </si>
  <si>
    <t>ព្រំ ពុទ្ឋីវុទ្ឋ</t>
  </si>
  <si>
    <t>ណម សុភុន</t>
  </si>
  <si>
    <t xml:space="preserve">LY NIASEANG </t>
  </si>
  <si>
    <t>រ៉េត រួន</t>
  </si>
  <si>
    <t>RAT RUON</t>
  </si>
  <si>
    <t>088 7463 346</t>
  </si>
  <si>
    <t>ស្រ៊ាង មករា</t>
  </si>
  <si>
    <t>SREANG MAKARA</t>
  </si>
  <si>
    <t>097 295 8556</t>
  </si>
  <si>
    <t>ស៊ីម ស្រួងជូ</t>
  </si>
  <si>
    <t>SIM SRUONGCHOU</t>
  </si>
  <si>
    <t>097 3040 664</t>
  </si>
  <si>
    <t>ហ៊ុន ស្រីហ៊ាញ</t>
  </si>
  <si>
    <t>HUN SREYHEANH</t>
  </si>
  <si>
    <t>097 6395 996</t>
  </si>
  <si>
    <t>ផល្លី មូសា</t>
  </si>
  <si>
    <t>PHALLY MOSA</t>
  </si>
  <si>
    <t>097 7578 937</t>
  </si>
  <si>
    <t>ម៉ាត់ ចាវ</t>
  </si>
  <si>
    <t>MAT CHAV</t>
  </si>
  <si>
    <t>093 376 683</t>
  </si>
  <si>
    <t>យ៉ាន ណាក់អ៊ីម</t>
  </si>
  <si>
    <t>YAN NAKEM</t>
  </si>
  <si>
    <t>010 750 495</t>
  </si>
  <si>
    <t>ណាវី អាត្រី</t>
  </si>
  <si>
    <t>NAVY AITREY</t>
  </si>
  <si>
    <t>070 609 084</t>
  </si>
  <si>
    <t>ហៀត មុសស្លឹម</t>
  </si>
  <si>
    <t>HEAT MUSSLIM</t>
  </si>
  <si>
    <t>087 346 560</t>
  </si>
  <si>
    <t>ងួន ថារី</t>
  </si>
  <si>
    <t>NGOUN THARY</t>
  </si>
  <si>
    <t>097 3274 447</t>
  </si>
  <si>
    <t>នី សុខរឿន</t>
  </si>
  <si>
    <t>NY SOKROUERN</t>
  </si>
  <si>
    <t>088 6710 447</t>
  </si>
  <si>
    <t>មុត ស៊ីថេង</t>
  </si>
  <si>
    <t>MUTH SITHENG</t>
  </si>
  <si>
    <t>097 7790 596</t>
  </si>
  <si>
    <t>ខុន ចាន់ថុន</t>
  </si>
  <si>
    <t>KHON CHANTHON</t>
  </si>
  <si>
    <t>016 386 343</t>
  </si>
  <si>
    <t>សេង យូសាន</t>
  </si>
  <si>
    <t>SENG YOUSAN</t>
  </si>
  <si>
    <t>017 406 288</t>
  </si>
  <si>
    <t>ទឹង សំអាត</t>
  </si>
  <si>
    <t>TUNG SAMAT</t>
  </si>
  <si>
    <t>077 886 488</t>
  </si>
  <si>
    <t>ហង្ស សម្បុរ</t>
  </si>
  <si>
    <t>HANG SAMNBOL</t>
  </si>
  <si>
    <t>088 5223 749</t>
  </si>
  <si>
    <t>រឿន ចាន់ហ៊ាប</t>
  </si>
  <si>
    <t>ROERN CHANHEAB</t>
  </si>
  <si>
    <t>097 9780 757</t>
  </si>
  <si>
    <t>ឆាយ ឆេន</t>
  </si>
  <si>
    <t>CHHAY CHHEN</t>
  </si>
  <si>
    <t>012 276 980</t>
  </si>
  <si>
    <t>ស៊ិន វិសាល</t>
  </si>
  <si>
    <t>SEN VISAL</t>
  </si>
  <si>
    <t>069 759 080</t>
  </si>
  <si>
    <t>ថុល ភីរៈ</t>
  </si>
  <si>
    <t>THOL PHYRAK</t>
  </si>
  <si>
    <t>070 627 311</t>
  </si>
  <si>
    <t>ផៃ ប៊ុនថាត</t>
  </si>
  <si>
    <t>PHAY BUNTHAT</t>
  </si>
  <si>
    <t>077 259 071/098 798 581</t>
  </si>
  <si>
    <t>គឹម ម៉ារី</t>
  </si>
  <si>
    <t>KIM MARY</t>
  </si>
  <si>
    <t>097 9455 716</t>
  </si>
  <si>
    <t>គឹម សុខកន</t>
  </si>
  <si>
    <t>KIM SOKKORN</t>
  </si>
  <si>
    <t>088 5165 931</t>
  </si>
  <si>
    <t>អុល ស្រីឡូត</t>
  </si>
  <si>
    <t>OL SREYLOT</t>
  </si>
  <si>
    <t>088 6679 323</t>
  </si>
  <si>
    <t>សិត សាក់</t>
  </si>
  <si>
    <t>SET SAK</t>
  </si>
  <si>
    <t>086 867 374/097 6019 835</t>
  </si>
  <si>
    <t>ពៅ រតនៈ</t>
  </si>
  <si>
    <t>POV RATHANAK</t>
  </si>
  <si>
    <t>097 2973 219</t>
  </si>
  <si>
    <t>ឃិន ផល្លីន</t>
  </si>
  <si>
    <t>KHIN PHALLIN</t>
  </si>
  <si>
    <t>097 2941 614</t>
  </si>
  <si>
    <t>Discount by Mr. Muon Veasna150$ fixed 4Y</t>
  </si>
  <si>
    <t>SAO UDOM</t>
  </si>
  <si>
    <t>066 777 378</t>
  </si>
  <si>
    <t>Staff (50%)</t>
  </si>
  <si>
    <t>012 294 037</t>
  </si>
  <si>
    <t>Study 2 school (50%)</t>
  </si>
  <si>
    <t>គាន ស៊ីវម៉េង</t>
  </si>
  <si>
    <t>KEAN SIVMNG</t>
  </si>
  <si>
    <t>097 6041 394</t>
  </si>
  <si>
    <t>Discount by Mr. Mao Dung 180$ fixed 4Y</t>
  </si>
  <si>
    <t>ឃាង ស្រីចាន់</t>
  </si>
  <si>
    <t>KHEANG SREYCHANN</t>
  </si>
  <si>
    <t>070 537 365/088 9640 290</t>
  </si>
  <si>
    <t>ឡាង ឡៃហ៊ាង</t>
  </si>
  <si>
    <t>LANG LAYHEANG</t>
  </si>
  <si>
    <t>015 561 454</t>
  </si>
  <si>
    <t>ប៊ូ ធីតា</t>
  </si>
  <si>
    <t>BOU THIDA</t>
  </si>
  <si>
    <t>067 880 041</t>
  </si>
  <si>
    <t>កេង ស៊ីច័ន្រ្ទ</t>
  </si>
  <si>
    <t>KENG SICHANN</t>
  </si>
  <si>
    <t>097 7448 655</t>
  </si>
  <si>
    <t>ភីន សុភាព</t>
  </si>
  <si>
    <t>PHIN SOPHEAP</t>
  </si>
  <si>
    <t>096 7778 766</t>
  </si>
  <si>
    <t>អ៊ីម ស្រីនិច</t>
  </si>
  <si>
    <t>IM SREYNICH</t>
  </si>
  <si>
    <t>017 923 537</t>
  </si>
  <si>
    <t>តាន់ ពិសិទ្ធ</t>
  </si>
  <si>
    <t>TANN PISITH</t>
  </si>
  <si>
    <t>070 362 553</t>
  </si>
  <si>
    <t>ផុន ភិរុណ</t>
  </si>
  <si>
    <t>PHON PHIRUN</t>
  </si>
  <si>
    <t>096 4989 943</t>
  </si>
  <si>
    <t>ឃីម ណារ័ត្ន</t>
  </si>
  <si>
    <t>KHIM NAROTH</t>
  </si>
  <si>
    <t>088 6725 425</t>
  </si>
  <si>
    <t>រ៉េត ណារ៉េន</t>
  </si>
  <si>
    <t>097 3272 895</t>
  </si>
  <si>
    <t>Discount by Mr. Mao Duong</t>
  </si>
  <si>
    <t>ពិសិដ្ឋ មុនីកា</t>
  </si>
  <si>
    <t>PISETH MUNICA</t>
  </si>
  <si>
    <t>010 877 892</t>
  </si>
  <si>
    <t>ស៊ាន សុនីតី</t>
  </si>
  <si>
    <t>SEAN SONITEY</t>
  </si>
  <si>
    <t>ខេង ស្រីលុច</t>
  </si>
  <si>
    <t>KHENG SREYLUCH</t>
  </si>
  <si>
    <t>088 7451 211</t>
  </si>
  <si>
    <t>សន ធារី</t>
  </si>
  <si>
    <t>SAN THEARY</t>
  </si>
  <si>
    <t>010 285 561</t>
  </si>
  <si>
    <t>ច្តិច ថាច</t>
  </si>
  <si>
    <t>CHDICH THACH</t>
  </si>
  <si>
    <t>097 6737 713</t>
  </si>
  <si>
    <t>រុន ឆាក</t>
  </si>
  <si>
    <t>RUN CHHAK</t>
  </si>
  <si>
    <t>068 434 744</t>
  </si>
  <si>
    <t>ឡាយ ជៀវប៉ូច</t>
  </si>
  <si>
    <t>LAY CHEAVPOUCH</t>
  </si>
  <si>
    <t>096 2966 823</t>
  </si>
  <si>
    <t>កាន់ ធីដា</t>
  </si>
  <si>
    <t>KANN THIDA</t>
  </si>
  <si>
    <t>097 9861 553</t>
  </si>
  <si>
    <t>ស្រ៊ុន សុខឃាម</t>
  </si>
  <si>
    <t>SRUN SOKHEAN</t>
  </si>
  <si>
    <t>097 6709 845</t>
  </si>
  <si>
    <t>ភាព វីរៈផាត់</t>
  </si>
  <si>
    <t>PHEAP VIRAKPHATH</t>
  </si>
  <si>
    <t>086 207 880</t>
  </si>
  <si>
    <t>ឆោម ចាន់ល័ក្ខណ</t>
  </si>
  <si>
    <t>CHORM CHHANLACK</t>
  </si>
  <si>
    <t>097 7351 859</t>
  </si>
  <si>
    <t>ម៉ាប់ សុខនី</t>
  </si>
  <si>
    <t>MAB SOKNY</t>
  </si>
  <si>
    <t>070 350 667</t>
  </si>
  <si>
    <t>Hengsaren Scholarship</t>
  </si>
  <si>
    <t>ខេង សុខឿន</t>
  </si>
  <si>
    <t>KHENG SOKHOEUN</t>
  </si>
  <si>
    <t>097 5462 932</t>
  </si>
  <si>
    <t>KANGRET PHIRAT</t>
  </si>
  <si>
    <t>កងរ៉េត ភិរ៉ាត់</t>
  </si>
  <si>
    <t>093 273 233/012838 395</t>
  </si>
  <si>
    <t>Discount by Mr.Mao Dung 200/Y,4Y</t>
  </si>
  <si>
    <t>ហង្ស ចាន់ណារ៉ា</t>
  </si>
  <si>
    <t>HANG CHANARA</t>
  </si>
  <si>
    <t>097 6180 894</t>
  </si>
  <si>
    <t>ផន លំអង</t>
  </si>
  <si>
    <t>PHORN LUMONG</t>
  </si>
  <si>
    <t>089 320 577</t>
  </si>
  <si>
    <t>Discount by Mr. Mao Dung 230Y,4Y</t>
  </si>
  <si>
    <t>ធីម ស្រីនាថ</t>
  </si>
  <si>
    <t>THIM SREYNEATH</t>
  </si>
  <si>
    <t>086 243 346</t>
  </si>
  <si>
    <t>300/Y</t>
  </si>
  <si>
    <t>ស៊ុយ ណារ៉ែន</t>
  </si>
  <si>
    <t>SUY NAREN</t>
  </si>
  <si>
    <t>096 2777 297</t>
  </si>
  <si>
    <t>អ៊ូច វាសនា</t>
  </si>
  <si>
    <t>OUCH​ VEASNA</t>
  </si>
  <si>
    <t>060 374 857</t>
  </si>
  <si>
    <t>ជន សាវិន</t>
  </si>
  <si>
    <t>CHORN SAVEN</t>
  </si>
  <si>
    <t>088 4779 512</t>
  </si>
  <si>
    <t>ងួន សុខម៉ាច</t>
  </si>
  <si>
    <t>GNUON SOKMACH</t>
  </si>
  <si>
    <t>088 8288 408</t>
  </si>
  <si>
    <t>ណុន សុផា</t>
  </si>
  <si>
    <t>NON SOPHA</t>
  </si>
  <si>
    <t>រ័ត្ន មួយលាង</t>
  </si>
  <si>
    <t>ROTH MOUYLEANG</t>
  </si>
  <si>
    <t>Transfer from Nation Agriculture School</t>
  </si>
  <si>
    <t>ស៊ិន សុគន្ធ</t>
  </si>
  <si>
    <t>097 9661 662</t>
  </si>
  <si>
    <t>ហ៊ន ហួង</t>
  </si>
  <si>
    <t>HORN HUONG</t>
  </si>
  <si>
    <t>096 6666 944/097 9996 179</t>
  </si>
  <si>
    <t>នេត ភារុន</t>
  </si>
  <si>
    <t>NET PHEARUN</t>
  </si>
  <si>
    <t>097 5557 225</t>
  </si>
  <si>
    <t>អ៊ី បូរ៉ា</t>
  </si>
  <si>
    <t>IE BORA</t>
  </si>
  <si>
    <t>097 2048 622</t>
  </si>
  <si>
    <t>សាន ស្រីពៅ</t>
  </si>
  <si>
    <t>SAN SREYPOV</t>
  </si>
  <si>
    <t>093 642 965</t>
  </si>
  <si>
    <t>ផេង សុខហ៊ាង</t>
  </si>
  <si>
    <t>PHENG SOKHEANG</t>
  </si>
  <si>
    <t>086 700 132/012 265 933</t>
  </si>
  <si>
    <t>ម៉ៅ ពិសិដ្ឋ</t>
  </si>
  <si>
    <t>MAO PISETH</t>
  </si>
  <si>
    <t>086 630 116</t>
  </si>
  <si>
    <t>Discount by Mao Dung 200/Y,4Y</t>
  </si>
  <si>
    <t>រ័ត្ន ពៅ</t>
  </si>
  <si>
    <t>RATH POV</t>
  </si>
  <si>
    <t>092 927 343/097 9199 726</t>
  </si>
  <si>
    <t>ផៃ ណៃហ៊ាន់</t>
  </si>
  <si>
    <t>PHAI NAIHANN</t>
  </si>
  <si>
    <t>ម៉ាន់ សុនីតា</t>
  </si>
  <si>
    <t>MAN SONITA</t>
  </si>
  <si>
    <t>076 6680 987</t>
  </si>
  <si>
    <t>យីម ស្រីល័ក្ខ</t>
  </si>
  <si>
    <t>YIM SREYLEAK</t>
  </si>
  <si>
    <t>098 785 518</t>
  </si>
  <si>
    <t>ចេង ចរិយា</t>
  </si>
  <si>
    <t>CHENG CHAKRIYA</t>
  </si>
  <si>
    <t>088 9799 417</t>
  </si>
  <si>
    <t>Discount by Mr. Mao Dung</t>
  </si>
  <si>
    <t>ហ៊ុន សុខលក្ខិណា</t>
  </si>
  <si>
    <t>HUN SOKLEAKNA</t>
  </si>
  <si>
    <t>097 4896 158/088 5495 254</t>
  </si>
  <si>
    <t>សេង អេងស៊ាត</t>
  </si>
  <si>
    <t>SENG ENGSEAT</t>
  </si>
  <si>
    <t>088 7748 413</t>
  </si>
  <si>
    <t>ណន សុផារ៉ូ</t>
  </si>
  <si>
    <t>NORN SOPHARO</t>
  </si>
  <si>
    <t>069 816 643</t>
  </si>
  <si>
    <t>60% (by Mr. Mao Dung)</t>
  </si>
  <si>
    <t>គីម ឆេងគ័រ</t>
  </si>
  <si>
    <t>KIM CHHENGKOR</t>
  </si>
  <si>
    <t>070 298 112</t>
  </si>
  <si>
    <t>Transfer from Ankor city institute in Y2,P11</t>
  </si>
  <si>
    <t>Total A/R Collection in 2012-2013</t>
  </si>
  <si>
    <t>ឆាន់ សុភា</t>
  </si>
  <si>
    <t>RET NARAN</t>
  </si>
  <si>
    <t>តែម ផានិត</t>
  </si>
  <si>
    <t>TEM PHANIT</t>
  </si>
  <si>
    <t>088 6101 333</t>
  </si>
  <si>
    <t>BIDC Scholarship</t>
  </si>
  <si>
    <t>ណៃ ភារៈ</t>
  </si>
  <si>
    <t>NAY PHEARAK</t>
  </si>
  <si>
    <t>010 871 200</t>
  </si>
  <si>
    <t>កន ចាន់អេង</t>
  </si>
  <si>
    <t>KORN CHANNENG</t>
  </si>
  <si>
    <t>097 6605 717</t>
  </si>
  <si>
    <t>ង៉ុយ បុប្ផា</t>
  </si>
  <si>
    <t>NGOY BOPHA</t>
  </si>
  <si>
    <t>097 6395 697</t>
  </si>
  <si>
    <t>ចាប ប៉េងលាង</t>
  </si>
  <si>
    <t>CHAB PENGLEANG</t>
  </si>
  <si>
    <t>088 8311 320</t>
  </si>
  <si>
    <t>ខៀវ សុខយ៉េង</t>
  </si>
  <si>
    <t>KHEAV SOKYENG</t>
  </si>
  <si>
    <t>088 9495 662</t>
  </si>
  <si>
    <t>ដួង កុម្ភៈ</t>
  </si>
  <si>
    <t>DOURNG KUMPHEAK</t>
  </si>
  <si>
    <t>088 5107 851</t>
  </si>
  <si>
    <t>MOURN SOKENG</t>
  </si>
  <si>
    <t>070 779 145</t>
  </si>
  <si>
    <t>គាំ ស្រីរដ្ឋ</t>
  </si>
  <si>
    <t>KORM SREYRATH</t>
  </si>
  <si>
    <t>081 829 247</t>
  </si>
  <si>
    <t>ប៉ិច ម៉េងគង់</t>
  </si>
  <si>
    <t>PECH MENGKONG</t>
  </si>
  <si>
    <t>097 3389 903</t>
  </si>
  <si>
    <t>រ៉ា សំអុល</t>
  </si>
  <si>
    <t>RA SAMOL</t>
  </si>
  <si>
    <t>097 9620 331</t>
  </si>
  <si>
    <t>ហាក់ ងួនហាវ</t>
  </si>
  <si>
    <t>ចុង ម៉ារីតា</t>
  </si>
  <si>
    <t>CHONG MARYTA</t>
  </si>
  <si>
    <t>069 382 442</t>
  </si>
  <si>
    <t>ជា សំរិត</t>
  </si>
  <si>
    <t>CHEA SOMRITH</t>
  </si>
  <si>
    <t>010 462 964</t>
  </si>
  <si>
    <t>ហេង ផានិត</t>
  </si>
  <si>
    <t>HENG PHANITH</t>
  </si>
  <si>
    <t>088 43 86 598/096 9894 990</t>
  </si>
  <si>
    <t>ឆេង ​នារ័ត្ន</t>
  </si>
  <si>
    <t>CHHENG NEAROHT</t>
  </si>
  <si>
    <t>077 259 046</t>
  </si>
  <si>
    <t>097 4101 261</t>
  </si>
  <si>
    <t>086 802 335</t>
  </si>
  <si>
    <t>បំពេញមុខវិជ្ជាពីមុខ ៦០$</t>
  </si>
  <si>
    <t>SIN SOKUN</t>
  </si>
  <si>
    <t>KAK CHANSEY</t>
  </si>
  <si>
    <t>CHHAY SORPHORN</t>
  </si>
  <si>
    <t>NUON DEN</t>
  </si>
  <si>
    <t>ម៉េន មករា</t>
  </si>
  <si>
    <t>MEN MAKARA</t>
  </si>
  <si>
    <t>096 2821 300</t>
  </si>
  <si>
    <t>Discount By Mr. Mao Dung</t>
  </si>
  <si>
    <t>សុត សុភ័ក្រ</t>
  </si>
  <si>
    <t>SOT SOPHEAK</t>
  </si>
  <si>
    <t>096 5352 824/088 3886 018</t>
  </si>
  <si>
    <t>Discount By Mr. Lam Socheat</t>
  </si>
  <si>
    <t>សម្បត្តិ ទៀងវៃ</t>
  </si>
  <si>
    <t>SAMBATH TEANGVEY</t>
  </si>
  <si>
    <t>097 2454 755</t>
  </si>
  <si>
    <t>Exam 40%</t>
  </si>
  <si>
    <t>Exam 50%</t>
  </si>
  <si>
    <t>Exam 30%</t>
  </si>
  <si>
    <t>Exam 100%</t>
  </si>
  <si>
    <t>Exam 40% ABA</t>
  </si>
  <si>
    <t>មាស សិលា</t>
  </si>
  <si>
    <t>MEAS SELA</t>
  </si>
  <si>
    <t>096 4470 144</t>
  </si>
  <si>
    <t>ផូ សុខនី</t>
  </si>
  <si>
    <t>PHO SOKNY</t>
  </si>
  <si>
    <t>093 640 931/097</t>
  </si>
  <si>
    <t>ឃី សំបូរ</t>
  </si>
  <si>
    <t>KHY SAMBO</t>
  </si>
  <si>
    <t>096 3312 413</t>
  </si>
  <si>
    <t>ឆែម សុភា</t>
  </si>
  <si>
    <t>CHHEM SOPHEA</t>
  </si>
  <si>
    <t>096 3230 093/097 3624 632</t>
  </si>
  <si>
    <t>Study 2 School Discount 50%,Y1,G12</t>
  </si>
  <si>
    <t>097 3230 093/097 3624 632</t>
  </si>
  <si>
    <t>ជា វ៉ាន់ឌុច</t>
  </si>
  <si>
    <t>CHEA VANDUCH</t>
  </si>
  <si>
    <t>1695/2410</t>
  </si>
  <si>
    <t>ញឹម វាសនា</t>
  </si>
  <si>
    <t>NIEM VEASNA</t>
  </si>
  <si>
    <t>092 845 921/088 5333 641</t>
  </si>
  <si>
    <t>ឃិន វុឌ្ឍី</t>
  </si>
  <si>
    <t>KHIN VUTHY</t>
  </si>
  <si>
    <t>012 774 038</t>
  </si>
  <si>
    <t>អ៊ុន រត្ថា</t>
  </si>
  <si>
    <t>UN RATHA</t>
  </si>
  <si>
    <t>017 771 378/078 309 553</t>
  </si>
  <si>
    <t>Weekend</t>
  </si>
  <si>
    <t>Summary</t>
  </si>
  <si>
    <t>Hun manet Scholarship</t>
  </si>
  <si>
    <t>ឡេង មួយឆេង</t>
  </si>
  <si>
    <t>LENG MOUYCHHENG</t>
  </si>
  <si>
    <t>096 6109 181</t>
  </si>
  <si>
    <t>Transfer from Chea sim Kamchaymear</t>
  </si>
  <si>
    <t>ឆាយ លីគង៉</t>
  </si>
  <si>
    <t>CHHAY LYKONG</t>
  </si>
  <si>
    <t>010 234 003</t>
  </si>
  <si>
    <t>Promotion 250/Y,4Y</t>
  </si>
  <si>
    <t>ហូន វណ្ណដេត</t>
  </si>
  <si>
    <t>HOUN VANDET</t>
  </si>
  <si>
    <t>097 4867 609</t>
  </si>
  <si>
    <t>ប៉ាត់ បញ្ញា</t>
  </si>
  <si>
    <t>PAT PANHA</t>
  </si>
  <si>
    <t>097 9887 447</t>
  </si>
  <si>
    <t>ស៊ាង ចិត្រា</t>
  </si>
  <si>
    <t>SEANG CHETRA</t>
  </si>
  <si>
    <t>097 2397 270</t>
  </si>
  <si>
    <t>Discount by Mr. Mao Dung (shor sarak)</t>
  </si>
  <si>
    <t>ឡន ស៊ីនិច</t>
  </si>
  <si>
    <t>LORN SINICH</t>
  </si>
  <si>
    <t>096 2153 510</t>
  </si>
  <si>
    <t>Promotion 250/Y,4Y(year 1 pay 200$)</t>
  </si>
  <si>
    <t>វណ្ណ ពិលុច</t>
  </si>
  <si>
    <t>VAN PILUCH</t>
  </si>
  <si>
    <t>096 4222 243</t>
  </si>
  <si>
    <t>អ៊ិន ដានិត្យ</t>
  </si>
  <si>
    <t>EN DANETH</t>
  </si>
  <si>
    <t>010 663 653</t>
  </si>
  <si>
    <t>Scholarship from Ministry 100%</t>
  </si>
  <si>
    <t>ចេង សុខនាង</t>
  </si>
  <si>
    <t>វ៉ា ចាន់គង្គា</t>
  </si>
  <si>
    <t>VA CHANKONGKEA</t>
  </si>
  <si>
    <t>016 207 648</t>
  </si>
  <si>
    <t>មឿ ឆេងគី</t>
  </si>
  <si>
    <t>MOUE CHHENGKY</t>
  </si>
  <si>
    <t>093 774 187</t>
  </si>
  <si>
    <t>ជ្រា សុខអាន</t>
  </si>
  <si>
    <t>CHREA SOKAN</t>
  </si>
  <si>
    <t>017 851 870</t>
  </si>
  <si>
    <t>088 3333 719</t>
  </si>
  <si>
    <t>017 848 754</t>
  </si>
  <si>
    <t>UK CHANTHA</t>
  </si>
  <si>
    <t>ហឿន ស៊ាងលីម</t>
  </si>
  <si>
    <t>HOURN SEANGLIM</t>
  </si>
  <si>
    <t>086 320 221</t>
  </si>
  <si>
    <t>ពៅ ពិសិដ្ឋ</t>
  </si>
  <si>
    <t>POV PISETH</t>
  </si>
  <si>
    <t>011 604 494</t>
  </si>
  <si>
    <t>សុខា ឌីណេ</t>
  </si>
  <si>
    <t>អឿន ប្រុស</t>
  </si>
  <si>
    <t>OEUN BROOS</t>
  </si>
  <si>
    <t>096 6590 611</t>
  </si>
  <si>
    <t>change to weekend</t>
  </si>
  <si>
    <t>ស្រ៊ាន ម៉េងហ៊ាន</t>
  </si>
  <si>
    <t>SREAN MENGHEAN</t>
  </si>
  <si>
    <t>010 504 386</t>
  </si>
  <si>
    <t xml:space="preserve">ឆ្នាំទី …១...ជំនាន់ទី ..១២.. </t>
  </si>
  <si>
    <t xml:space="preserve">ឆ្នាំទី ១ ជំនាន់ទី ២ (សៅរ៍,អាទិត្យ) </t>
  </si>
  <si>
    <t>ឆ្នាំទី ១ ជំនាន់ទី ៥ (សៅរ៍,អាទិត្យ)</t>
  </si>
  <si>
    <t>SENG KIMSE</t>
  </si>
  <si>
    <t>ស៊ាង ពៅ</t>
  </si>
  <si>
    <t>SIENG POUV</t>
  </si>
  <si>
    <t>011 231 528</t>
  </si>
  <si>
    <t>វ៉ាន់ ស្រីម៉ិច</t>
  </si>
  <si>
    <t>VANN SREYMEX</t>
  </si>
  <si>
    <t>010 444 092/015 521 226</t>
  </si>
  <si>
    <t>097​9292​286</t>
  </si>
  <si>
    <t>រ៉ាន់ សាវឿន</t>
  </si>
  <si>
    <t>097 6530 632/070952 785</t>
  </si>
  <si>
    <t>អ៊ូ សុភក្តី</t>
  </si>
  <si>
    <t>OU SOPHEAKDEY</t>
  </si>
  <si>
    <t>088 4322 233</t>
  </si>
  <si>
    <t>077547789/017 790 324</t>
  </si>
  <si>
    <t>ទិត នាង</t>
  </si>
  <si>
    <t>TITH NEANG</t>
  </si>
  <si>
    <t>097 8074 011</t>
  </si>
  <si>
    <t>ពេជ្រ ច័ន្ទថានិត</t>
  </si>
  <si>
    <t>PICH CHANTHANIT</t>
  </si>
  <si>
    <t>096 9595 967</t>
  </si>
  <si>
    <t>ឆ្នាំទី ២​ ជំនាន់ទី ១១ (ព្រឹក)</t>
  </si>
  <si>
    <t>ឆ្នាំទី ៣​ ជំនាន់ទី ១០ (ព្រឹក)</t>
  </si>
  <si>
    <t>ឆ្នាំទី ៣ ជំនាន់ទី ១០ (ព្រឹក)</t>
  </si>
  <si>
    <t>ឆ្នាំទី ៣​ ជំនាន់ទី ១០ (ល្ងាច)</t>
  </si>
  <si>
    <t>ឆ្នាំទី ៣​ ជំនាន់ទី ១០ (សៅរ៌-អាទិត្យ)</t>
  </si>
  <si>
    <t>ឆ្នាំទី ៤ ជំនាន់ទី ៩ (សៅរ៍,អាទិត្យ)</t>
  </si>
  <si>
    <t>យ៉ាំង គឹមអ៊ន</t>
  </si>
  <si>
    <t>YANG KIMOUN</t>
  </si>
  <si>
    <t>097 2579 554</t>
  </si>
  <si>
    <t>ស៊ីម ចិត្រា</t>
  </si>
  <si>
    <t>SIM CHETRA</t>
  </si>
  <si>
    <t>012 432 102</t>
  </si>
  <si>
    <t>សយ កញ្ញា</t>
  </si>
  <si>
    <t>SOY KANHA</t>
  </si>
  <si>
    <t>070 706 325</t>
  </si>
  <si>
    <t>លុយ ពល័ក្ខ</t>
  </si>
  <si>
    <t>LUY POLAK</t>
  </si>
  <si>
    <t>097 3002 015</t>
  </si>
  <si>
    <t>066 814 444</t>
  </si>
  <si>
    <t>Promossion</t>
  </si>
  <si>
    <t>សម្បត្តិ ពុទ្ធាវី</t>
  </si>
  <si>
    <t>SAMBATH PUTHEAVY</t>
  </si>
  <si>
    <t>086 200 560</t>
  </si>
  <si>
    <t>Discount by Mr.Mao Dung</t>
  </si>
  <si>
    <t>បាន្នី ដាវិន</t>
  </si>
  <si>
    <t>អឹម សុភា</t>
  </si>
  <si>
    <t>OEM SOPHEA</t>
  </si>
  <si>
    <t>012 558 175</t>
  </si>
  <si>
    <t>ទិត្យ ពិសី</t>
  </si>
  <si>
    <t>TITH PISEY</t>
  </si>
  <si>
    <t>095 875 727</t>
  </si>
  <si>
    <t>HAK NGOUNHAV</t>
  </si>
  <si>
    <t>070 255 271</t>
  </si>
  <si>
    <t>096 2722 639</t>
  </si>
  <si>
    <t>លន់ សុខដា</t>
  </si>
  <si>
    <t>LUN SOKDA</t>
  </si>
  <si>
    <t>012​​​​ 915 850</t>
  </si>
  <si>
    <t>សុំលោកគ្រូម៉ោដុងសំរាប់ឆ្នាំទី៣ទី៤</t>
  </si>
  <si>
    <t>ផា រ៉ាម៉ុល</t>
  </si>
  <si>
    <t xml:space="preserve">PHA RAMOL </t>
  </si>
  <si>
    <t>088 8503 943</t>
  </si>
  <si>
    <t xml:space="preserve">Exam 40% </t>
  </si>
  <si>
    <t>011 566 453</t>
  </si>
  <si>
    <t>015 997 476</t>
  </si>
  <si>
    <t>BANY DAVIN</t>
  </si>
  <si>
    <t>Chengt time S-S Y3.4, $250</t>
  </si>
  <si>
    <t>ឈន់ គីមឈុន</t>
  </si>
  <si>
    <t>2/kumÖ³/1993</t>
  </si>
  <si>
    <t>ប្រាក់ រដ្ឋា</t>
  </si>
  <si>
    <t>BRAK RATTHA</t>
  </si>
  <si>
    <t>096 2915 029</t>
  </si>
  <si>
    <t>សុខ រតនៈ</t>
  </si>
  <si>
    <t>SOK RATHANAK</t>
  </si>
  <si>
    <t>010 296 988</t>
  </si>
  <si>
    <t>ហ៊ាន យូរី</t>
  </si>
  <si>
    <t>HEAN YOURY</t>
  </si>
  <si>
    <t>092 477 424</t>
  </si>
  <si>
    <t>ស្រ៊ុន សុមាវត្តី</t>
  </si>
  <si>
    <t>SRUN SOMAVATEY</t>
  </si>
  <si>
    <t>092 709 949</t>
  </si>
  <si>
    <t>Discount by Mr. Mao Dung 50%</t>
  </si>
  <si>
    <t>ភាព សុផារី</t>
  </si>
  <si>
    <t>PHEAP SOPHARY</t>
  </si>
  <si>
    <t>012 618 578</t>
  </si>
  <si>
    <t>089 322 369</t>
  </si>
  <si>
    <t>She will pay this month( change to S-S) $250</t>
  </si>
  <si>
    <t>SUON KIMHORNG</t>
  </si>
  <si>
    <t>Discount by Mr. dung HCP</t>
  </si>
  <si>
    <t>Discount by Mr. Dung (HCP)</t>
  </si>
  <si>
    <t>គីនន ស្រីនា</t>
  </si>
  <si>
    <t>KYNON SREYNEA</t>
  </si>
  <si>
    <t>070 404 471</t>
  </si>
  <si>
    <t>ថូ សម្បូរ</t>
  </si>
  <si>
    <t>PHO SAMBO</t>
  </si>
  <si>
    <t>016 933 486</t>
  </si>
  <si>
    <t>លន់​ យន់</t>
  </si>
  <si>
    <t>LUN YUN</t>
  </si>
  <si>
    <t>097 2711 484</t>
  </si>
  <si>
    <t>ឈិន​ សុ​ម៉ាលី</t>
  </si>
  <si>
    <t>CHHEN SOMALY</t>
  </si>
  <si>
    <t>097 7228 952</t>
  </si>
  <si>
    <t>គាត់ជួយឧបថត្ថម គ្រឿងភ្លេង ដូច្នេះ ប្ដូលជាថ្លៃសិក្សា</t>
  </si>
  <si>
    <t>ហូ ផល្លីម</t>
  </si>
  <si>
    <t>HU PLIM</t>
  </si>
  <si>
    <t>097 9733 203</t>
  </si>
  <si>
    <t>YORN PHEARUM</t>
  </si>
  <si>
    <t>097 9136 006</t>
  </si>
  <si>
    <t>Ly Sounmanit</t>
  </si>
  <si>
    <t>097 6379 068</t>
  </si>
  <si>
    <t>Provincial Scholarship(50%)</t>
  </si>
  <si>
    <t>Staff50%/HCP</t>
  </si>
  <si>
    <t>យ៉ន​ ភារម្យ</t>
  </si>
  <si>
    <t>បង់រួចY១+Y២</t>
  </si>
  <si>
    <t>រឿន ណារ៉ុម</t>
  </si>
  <si>
    <t>ROEUN NAROM</t>
  </si>
  <si>
    <t>Full</t>
  </si>
  <si>
    <t>ធី ឆៃលីម</t>
  </si>
  <si>
    <t>THEY CHHIALIM</t>
  </si>
  <si>
    <t>088 7036 269</t>
  </si>
  <si>
    <t>Exam 40% and study weekend</t>
  </si>
  <si>
    <t>Rouen Kimeng</t>
  </si>
  <si>
    <t>សន ធីម</t>
  </si>
  <si>
    <t>SORN THIM</t>
  </si>
  <si>
    <t>088 8322 225</t>
  </si>
  <si>
    <t>គីម បញ្ញា</t>
  </si>
  <si>
    <t>KIM PANHA</t>
  </si>
  <si>
    <t>097 576 3373</t>
  </si>
  <si>
    <t>ដែន​ វីរៈ</t>
  </si>
  <si>
    <t>DEN VIREAK</t>
  </si>
  <si>
    <t>068 826 975</t>
  </si>
  <si>
    <t>0972523873/016266348</t>
  </si>
  <si>
    <t>ជា ស្រីតី</t>
  </si>
  <si>
    <t>CHEA SREYTEY</t>
  </si>
  <si>
    <t>089 213 131</t>
  </si>
  <si>
    <t>Discount by Mr. Mao Dung 200$Y/fixed</t>
  </si>
  <si>
    <t>01-11-Nov-2013</t>
  </si>
  <si>
    <t>D=B+C</t>
  </si>
  <si>
    <t>after water fatival</t>
  </si>
  <si>
    <t>ណូប ណេង</t>
  </si>
  <si>
    <t>NUB NENG</t>
  </si>
  <si>
    <t>060 955 592</t>
  </si>
  <si>
    <t>ABA Promotion</t>
  </si>
  <si>
    <t>ពេជ្រ សេងហុងភក្តី</t>
  </si>
  <si>
    <t>PICH SENGHONGPHEAKDEY</t>
  </si>
  <si>
    <t>098 374 865</t>
  </si>
  <si>
    <t>ខ្លូត ផារី</t>
  </si>
  <si>
    <t>KHLOT PHARY</t>
  </si>
  <si>
    <t>088 505 2400</t>
  </si>
  <si>
    <t>061 666 996/097 9562 222</t>
  </si>
  <si>
    <t>KHOEUN UDOMPANHA</t>
  </si>
  <si>
    <t>ខឿន ឩត្តមបញ្ញា</t>
  </si>
  <si>
    <t>និទ្ទេសC</t>
  </si>
  <si>
    <t>078 468 339</t>
  </si>
  <si>
    <t>SUN SREYVATEY</t>
  </si>
  <si>
    <t>ស៊ុន ស្រីវតី</t>
  </si>
  <si>
    <t>Scholarship Mr. Muon Veasna</t>
  </si>
  <si>
    <t xml:space="preserve"> អាហាររូបករណ៍ 50%</t>
  </si>
  <si>
    <t>HENG VORLEAK</t>
  </si>
  <si>
    <t>ហេង​ វល័ក្ខ</t>
  </si>
  <si>
    <t>សុត​ សុខឡេង</t>
  </si>
  <si>
    <t>012 738 246/012 98 35 85</t>
  </si>
  <si>
    <t>រ៉ុង ម៉ាលីន</t>
  </si>
  <si>
    <t>RONG MALIN</t>
  </si>
  <si>
    <t>089 323 139</t>
  </si>
  <si>
    <t>ម៉ន សេងគា</t>
  </si>
  <si>
    <t>MORN SENGKEA</t>
  </si>
  <si>
    <t>017 727 892</t>
  </si>
  <si>
    <t>come</t>
  </si>
  <si>
    <t>ច្រលំលេខ</t>
  </si>
  <si>
    <t>ទេស ដាលីស</t>
  </si>
  <si>
    <t>TES DALIS</t>
  </si>
  <si>
    <t>010 571 303</t>
  </si>
  <si>
    <t>THIM MALY</t>
  </si>
  <si>
    <t>086 832 039</t>
  </si>
  <si>
    <t>សេង ចិន្តា</t>
  </si>
  <si>
    <t>SENG CHENDA</t>
  </si>
  <si>
    <t>096 234 6991</t>
  </si>
  <si>
    <t>រឿន ដារ៉ុង</t>
  </si>
  <si>
    <t>ROEUN DARONG</t>
  </si>
  <si>
    <t>070 220 819</t>
  </si>
  <si>
    <t>095 57 17 16/0964844334</t>
  </si>
  <si>
    <t>ពើញ គិន</t>
  </si>
  <si>
    <t>PERNH KIN</t>
  </si>
  <si>
    <t>097 2626 111</t>
  </si>
  <si>
    <t>ជូ រ៉ាវី</t>
  </si>
  <si>
    <t>CHOU RAVY</t>
  </si>
  <si>
    <t>096 4555 158</t>
  </si>
  <si>
    <t>012 77 48 90/097 66 44843</t>
  </si>
  <si>
    <t>088 978 1717/096 978 1717</t>
  </si>
  <si>
    <t>097​​ 783 5544</t>
  </si>
  <si>
    <t>088 7755 225</t>
  </si>
  <si>
    <t>097 2013 112/097 39 27 836</t>
  </si>
  <si>
    <t>MEY THYRA</t>
  </si>
  <si>
    <t>088 7729 950</t>
  </si>
  <si>
    <t>Discount By Mr . Mao Dung</t>
  </si>
  <si>
    <t>ម៉ី ធីរ៉ា</t>
  </si>
  <si>
    <t>អ៊ី វណ្នី</t>
  </si>
  <si>
    <t>Y VANNY</t>
  </si>
  <si>
    <t>097 6242 989</t>
  </si>
  <si>
    <t>អ៊ឹង ស៊ីវម៉ី</t>
  </si>
  <si>
    <t>25-30-Nov-2013</t>
  </si>
  <si>
    <t>ធីំម ម៉ាលី</t>
  </si>
  <si>
    <t>អៃ ប៊ុនទីន</t>
  </si>
  <si>
    <t>AI BUNTIN</t>
  </si>
  <si>
    <t>070 808 490</t>
  </si>
  <si>
    <t>ធីម តុងហួ</t>
  </si>
  <si>
    <t>THIM TONGHOUR</t>
  </si>
  <si>
    <t>និទ្ទេសc</t>
  </si>
  <si>
    <t>គើន គឿន</t>
  </si>
  <si>
    <t>KOEUN KOEURN</t>
  </si>
  <si>
    <t>088 9674 497</t>
  </si>
  <si>
    <t>ខាំ សុភី</t>
  </si>
  <si>
    <t>KHAM SOPHY</t>
  </si>
  <si>
    <t>088 8610 950</t>
  </si>
  <si>
    <t>ឡឹង ម៉ានុត</t>
  </si>
  <si>
    <t>LOENG MANUT</t>
  </si>
  <si>
    <t>015 611 186</t>
  </si>
  <si>
    <t>ជឿង ច័ន្ទតារ៉ា</t>
  </si>
  <si>
    <t>CHOEURNG CHANDARA</t>
  </si>
  <si>
    <t>080 777 718</t>
  </si>
  <si>
    <t>097 6031 430</t>
  </si>
  <si>
    <t>011 68 98 54/0886454 171</t>
  </si>
  <si>
    <t>ប៉ែន ម៉ារឌី</t>
  </si>
  <si>
    <t>PEN MARDY</t>
  </si>
  <si>
    <t>គ្រឿន ស្រីពៅ</t>
  </si>
  <si>
    <t>016 55 715</t>
  </si>
  <si>
    <t>ហេង សុខន</t>
  </si>
  <si>
    <t>HENG SOKHAN</t>
  </si>
  <si>
    <t>097 9494 497</t>
  </si>
  <si>
    <t>Discount By. Moa dung</t>
  </si>
  <si>
    <t>070 787 396</t>
  </si>
  <si>
    <t>change to weekend Y3.Y4 pay 250Y</t>
  </si>
  <si>
    <t>KROEUN SREYPOV</t>
  </si>
  <si>
    <t>ស្រ៊ុន សុធារ៉ា</t>
  </si>
  <si>
    <t>SRUN SOTHEARA</t>
  </si>
  <si>
    <t>096 446 7117</t>
  </si>
  <si>
    <t>ORM PHEAKDEY</t>
  </si>
  <si>
    <t>077 838 083</t>
  </si>
  <si>
    <t>យាន ណៃសេង</t>
  </si>
  <si>
    <t>YEAN NAISENG</t>
  </si>
  <si>
    <t>096 6184 368</t>
  </si>
  <si>
    <t>promotion</t>
  </si>
  <si>
    <t>096 4989 943/53/ 088 5247 625</t>
  </si>
  <si>
    <t>ណីម ចានី</t>
  </si>
  <si>
    <t>097 691 3213</t>
  </si>
  <si>
    <t>យ៉ែម ផល្លី</t>
  </si>
  <si>
    <t>យ៉េ ទិត្យ</t>
  </si>
  <si>
    <t>096 8748 418</t>
  </si>
  <si>
    <t>ប៉ាន់ ដាណិត</t>
  </si>
  <si>
    <t>PAN DANITH</t>
  </si>
  <si>
    <t>069 356 264</t>
  </si>
  <si>
    <t>Contract to study Seven Subject for year 2 ( Criminal law, Civil law, Admisnstaative law, Commercial law, Human right law, labor law, Land law)</t>
  </si>
  <si>
    <t>ស៊ន ស៊ីណា</t>
  </si>
  <si>
    <t>SORN SINA</t>
  </si>
  <si>
    <t>088 4060 370</t>
  </si>
  <si>
    <t>YE TIT</t>
  </si>
  <si>
    <t>10-15-Dec-2013</t>
  </si>
  <si>
    <t>50%(Sombun Sung paid 012648799)</t>
  </si>
  <si>
    <t>017 294 145/088 9491 933</t>
  </si>
  <si>
    <t>នុត សុខណេង</t>
  </si>
  <si>
    <t>NUT SOKNENG</t>
  </si>
  <si>
    <t>096 6166 686</t>
  </si>
  <si>
    <t>PECH SAKAL</t>
  </si>
  <si>
    <t>096 7303 411</t>
  </si>
  <si>
    <t>យីម សុខលាប</t>
  </si>
  <si>
    <t>096 63059 537</t>
  </si>
  <si>
    <t>សាយ សុខខឿន</t>
  </si>
  <si>
    <t>SAY SOKHOEUN</t>
  </si>
  <si>
    <t>012 398 743</t>
  </si>
  <si>
    <t>ប៉ិច សកល</t>
  </si>
  <si>
    <t>16-22-Dec-2013</t>
  </si>
  <si>
    <t>ភូ កណ្ណិកា</t>
  </si>
  <si>
    <t>PHOU KAKNIKA</t>
  </si>
  <si>
    <t>093 470 470</t>
  </si>
  <si>
    <t>យូ ស្រីម៉ី</t>
  </si>
  <si>
    <t>YOU SREYMIE</t>
  </si>
  <si>
    <t>069 392 302</t>
  </si>
  <si>
    <t>Discount by Mr. Mao Dung​40%</t>
  </si>
  <si>
    <t>SARAT NOUT</t>
  </si>
  <si>
    <t>01-06 បានមកបង់លុយ (ច្បាប់សំរាលកូន)</t>
  </si>
  <si>
    <t>ចក់​ សុខកៅ</t>
  </si>
  <si>
    <t>012 983 585</t>
  </si>
  <si>
    <t>ហម ផារិទ្ទ</t>
  </si>
  <si>
    <t>HAM PHARITH</t>
  </si>
  <si>
    <t>waiting for make decission from director for pay 250$per y3,y4</t>
  </si>
  <si>
    <t>077 829 897</t>
  </si>
  <si>
    <t>from CUS (S2Y3)</t>
  </si>
  <si>
    <t>088 878 4462/069 460 568</t>
  </si>
  <si>
    <t>អាម សុខា</t>
  </si>
  <si>
    <t>AM SOKHA</t>
  </si>
  <si>
    <t>YIM SOKLEAP</t>
  </si>
  <si>
    <t>ផេន វុត្ថា</t>
  </si>
  <si>
    <t>មួន សុខអេង</t>
  </si>
  <si>
    <t>015 828 286/097 9604 190</t>
  </si>
  <si>
    <t>សន្យាបង់អាទិត្យក្រោយ</t>
  </si>
  <si>
    <t>ហុង សុធារី</t>
  </si>
  <si>
    <t>ព្យួរការសិក្សា១ឆ្នាំ(ឆ្នាំទី៣)</t>
  </si>
  <si>
    <t>ផាន់ ពិសាល</t>
  </si>
  <si>
    <t>PHANN PISAL</t>
  </si>
  <si>
    <t>011 221 187</t>
  </si>
  <si>
    <t>រៀនឆ្នាំទី៣ ឈ្មោះនៅឆ្នាំទី៤</t>
  </si>
  <si>
    <t>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​</t>
  </si>
  <si>
    <t>KHAUY SREYMAO</t>
  </si>
  <si>
    <t>ធីម ស្រីលាភ</t>
  </si>
  <si>
    <t>THIM SREYLEAP</t>
  </si>
  <si>
    <t>092 669 984</t>
  </si>
  <si>
    <t>នាង សុធារ៉ា</t>
  </si>
  <si>
    <t>NEANG SOTHEARA</t>
  </si>
  <si>
    <t>Transfer form westurn in Y2.S2.</t>
  </si>
  <si>
    <t>017 984 546</t>
  </si>
  <si>
    <t>ធ្ចើកិច្ចសន្យា២០មករាមកបង់លុយ</t>
  </si>
  <si>
    <t>20-04បានមកបង់លុយ(មិនទាន់មានលុយគ្រប់គ្រាន់)</t>
  </si>
  <si>
    <t>សាត បូរ៉ាមី</t>
  </si>
  <si>
    <t>SATH BORAMY</t>
  </si>
  <si>
    <t>012 450 469</t>
  </si>
  <si>
    <t>paid Y2.S2 and Y3</t>
  </si>
  <si>
    <t>អាន កញ្ញានា</t>
  </si>
  <si>
    <t>មៀវ សុធារ៉ា</t>
  </si>
  <si>
    <t>MIEV SOTHEARA</t>
  </si>
  <si>
    <t xml:space="preserve">M </t>
  </si>
  <si>
    <t>088 7 656 486</t>
  </si>
  <si>
    <t>Pay 400$Y, If pay 2 time=450$Y</t>
  </si>
  <si>
    <t xml:space="preserve">Transfer from Westune </t>
  </si>
  <si>
    <t>096​3535​647</t>
  </si>
  <si>
    <t>077 253847</t>
  </si>
  <si>
    <t>លាង សុខលាប</t>
  </si>
  <si>
    <t>LEANG SOKLEAB</t>
  </si>
  <si>
    <t xml:space="preserve">088 3 784 657 </t>
  </si>
  <si>
    <t>Change to weekend 250</t>
  </si>
  <si>
    <t>paid 40$Y2</t>
  </si>
  <si>
    <t>រឿង រ៉ាណា</t>
  </si>
  <si>
    <t>Wil come pay money On 28-02</t>
  </si>
  <si>
    <t>Change to weekned  $250</t>
  </si>
  <si>
    <t>KUN SREYNET</t>
  </si>
  <si>
    <t xml:space="preserve">សំ​ សុភារ៉ា </t>
  </si>
  <si>
    <t>SAM SOPHEARA</t>
  </si>
  <si>
    <t>088 921 7160</t>
  </si>
  <si>
    <t>វ៉ន វ៉ា</t>
  </si>
  <si>
    <t>VORN VA</t>
  </si>
  <si>
    <t>097 82 46 585</t>
  </si>
  <si>
    <t>ក្រចេះ</t>
  </si>
  <si>
    <t>RORN ROM</t>
  </si>
  <si>
    <t>នាង វ៉ិត</t>
  </si>
  <si>
    <t>NEANG VET</t>
  </si>
  <si>
    <t>ហ៊ុយ លក្ខិណា</t>
  </si>
  <si>
    <t>HUY LEAKKENA</t>
  </si>
  <si>
    <t>095 883 878/078 222 918</t>
  </si>
  <si>
    <t>Y2,P11 R Harll</t>
  </si>
  <si>
    <t>Y3,P10(B)</t>
  </si>
  <si>
    <t>Y3,P10(A)</t>
  </si>
  <si>
    <t>Y3,P10(E)</t>
  </si>
  <si>
    <t>Y3,P10(F)</t>
  </si>
  <si>
    <t>Y3,P10(Everning)</t>
  </si>
  <si>
    <t>Y3,P10(S-S)</t>
  </si>
  <si>
    <t>Y4,P9(S-S)</t>
  </si>
  <si>
    <t>066 777031</t>
  </si>
  <si>
    <t>RIN SENGHORNG</t>
  </si>
  <si>
    <t>បង់ឆមាសទី១ 90$ ឆមាសទី២ 130$ ព្រោះឆមាសទី១pay already បានប្តូរទៅសៅរ៍អាទិត្យ ឆមាស២</t>
  </si>
  <si>
    <t>No Contach</t>
  </si>
  <si>
    <t>call already</t>
  </si>
  <si>
    <t>យន់ ឈុនលី</t>
  </si>
  <si>
    <t>YORN CHHUNLY</t>
  </si>
  <si>
    <t>097 7 629 993</t>
  </si>
  <si>
    <t>No conteat (Number in use all )</t>
  </si>
  <si>
    <t>will charge to weeken</t>
  </si>
  <si>
    <t xml:space="preserve">will pay </t>
  </si>
  <si>
    <t xml:space="preserve">Number not use </t>
  </si>
  <si>
    <t>Provincial Scholarship(100%)</t>
  </si>
  <si>
    <t>Promiss pay on 28-02-2014</t>
  </si>
  <si>
    <t>អ៊ុក បូផា</t>
  </si>
  <si>
    <t>UK BOPHA</t>
  </si>
  <si>
    <t>066 777 387</t>
  </si>
  <si>
    <t>097 750 777 5/090 44 30 72/0317444467</t>
  </si>
  <si>
    <t xml:space="preserve">097 4 961 992 </t>
  </si>
  <si>
    <t>097 4 751 303</t>
  </si>
  <si>
    <t>096 3 642 167/ 068 347 800/ 089 355 606</t>
  </si>
  <si>
    <t>change to Morning</t>
  </si>
  <si>
    <t>098 957 859/092 756 747</t>
  </si>
  <si>
    <t xml:space="preserve"> S- S (200$ for 3,4year)</t>
  </si>
  <si>
    <t>Mtg</t>
  </si>
  <si>
    <t>សុំព្យួការសិក្សា​ (មានជំងឺត្រូវ វាសកាត់។</t>
  </si>
  <si>
    <t>អឿន សំអាត</t>
  </si>
  <si>
    <t>OEURN SAMATH</t>
  </si>
  <si>
    <t>069 706 227</t>
  </si>
  <si>
    <t>Credit Group Discount 30% By Mao Dung</t>
  </si>
  <si>
    <t>ឡេង ពិសិដ្ឋ</t>
  </si>
  <si>
    <t>LENG PISETH</t>
  </si>
  <si>
    <t>093 408 009</t>
  </si>
  <si>
    <t>ចែម ដាលី</t>
  </si>
  <si>
    <t>CHEM DALY</t>
  </si>
  <si>
    <t>097 716 0992</t>
  </si>
  <si>
    <t>Disccount By Mr. Mao Dung</t>
  </si>
  <si>
    <t>098 98​ 99​ 08/012227356</t>
  </si>
  <si>
    <t>Promiss pay 26-6-014</t>
  </si>
  <si>
    <t>promiss pay 2-April-014</t>
  </si>
  <si>
    <t>សមាគម សហភាព សហព័ន្ធយុវជន</t>
  </si>
  <si>
    <t>012 428 962</t>
  </si>
  <si>
    <t>ប៉ូ វ៉ាវុធ</t>
  </si>
  <si>
    <t>012 374 873</t>
  </si>
  <si>
    <t>CHHON DAVY</t>
  </si>
  <si>
    <t>092 770 986</t>
  </si>
  <si>
    <t>ជា ថេង</t>
  </si>
  <si>
    <t>092 149 559</t>
  </si>
  <si>
    <t>ស្រេង ចន្ទ័មុន្នីរត័្ន</t>
  </si>
  <si>
    <t>លន់ សុភា</t>
  </si>
  <si>
    <t>LUN SOPHEA</t>
  </si>
  <si>
    <t>096 333 5020</t>
  </si>
  <si>
    <t>ជា ពិសិដ្ឋ</t>
  </si>
  <si>
    <t>CHEA PISETH</t>
  </si>
  <si>
    <t>086 744 431</t>
  </si>
  <si>
    <t>HE THYDA</t>
  </si>
  <si>
    <t>Total Collection from MBA</t>
  </si>
  <si>
    <t>10-16-Mar-2014</t>
  </si>
  <si>
    <t>គន់ ស្រីនេត</t>
  </si>
  <si>
    <t>Promiss 29-3-14</t>
  </si>
  <si>
    <t>17-23-Mar-2014</t>
  </si>
  <si>
    <t>214-3-014</t>
  </si>
  <si>
    <t>wrong number</t>
  </si>
  <si>
    <t>no anwser</t>
  </si>
  <si>
    <t>Ok</t>
  </si>
  <si>
    <t>គន់ ចាន់ធុល</t>
  </si>
  <si>
    <t>KUN CHANTOULH</t>
  </si>
  <si>
    <t>097 2450 420</t>
  </si>
  <si>
    <t>no answer</t>
  </si>
  <si>
    <t>ជូបប្អូន</t>
  </si>
  <si>
    <t>ឡុងង៉ែត ឌីណា</t>
  </si>
  <si>
    <t>LONGNGETH DINA</t>
  </si>
  <si>
    <t>012737370/098616192</t>
  </si>
  <si>
    <t>ផាន់ណា វីថង</t>
  </si>
  <si>
    <t>PHANNA VYTHONG</t>
  </si>
  <si>
    <t xml:space="preserve">                                      </t>
  </si>
  <si>
    <t>ព្រុំ ចន្ថា</t>
  </si>
  <si>
    <t>PROM CHANTHA</t>
  </si>
  <si>
    <t>Discount by Mr. Mao Dung30$/Y</t>
  </si>
  <si>
    <t>098 909 101/012264196</t>
  </si>
  <si>
    <t>Exam 50% Change to weekend</t>
  </si>
  <si>
    <t>ថន ស៊ីណា</t>
  </si>
  <si>
    <t>THORN SINA</t>
  </si>
  <si>
    <t>097 7 8 854 154</t>
  </si>
  <si>
    <t>វ៉ាន់​ ពិសី</t>
  </si>
  <si>
    <t>VAN PISEY</t>
  </si>
  <si>
    <t>088 7 692 212/088 5 894 036</t>
  </si>
  <si>
    <t>សេង សុខខុម</t>
  </si>
  <si>
    <t>SENG SOKKHOM</t>
  </si>
  <si>
    <t>093 949 696</t>
  </si>
  <si>
    <t>យ៉េន គឹមហួច</t>
  </si>
  <si>
    <t>YEN KIMAVOCH</t>
  </si>
  <si>
    <t xml:space="preserve">096 8 722 262 </t>
  </si>
  <si>
    <t>លី តំរុង</t>
  </si>
  <si>
    <t>LY TOMRUNG</t>
  </si>
  <si>
    <t>093 586 757</t>
  </si>
  <si>
    <t>ជាន​ វិច្ចិកា</t>
  </si>
  <si>
    <t>CHEAN VICHHIKA</t>
  </si>
  <si>
    <t>SOKHA DYNE</t>
  </si>
  <si>
    <t>នុន ប៉េងហៃ</t>
  </si>
  <si>
    <t>NOUN PHENGHAI</t>
  </si>
  <si>
    <t>097 9435949</t>
  </si>
  <si>
    <t>ផេង សេងឡុង</t>
  </si>
  <si>
    <t>PHENG SENGLONG</t>
  </si>
  <si>
    <t>097 5550073</t>
  </si>
  <si>
    <t>សាន់ ឡុច</t>
  </si>
  <si>
    <t>CHEA THENG</t>
  </si>
  <si>
    <t>change to weekend Pay 250$</t>
  </si>
  <si>
    <t>SETHAN TONGHY</t>
  </si>
  <si>
    <t>092​13​55​45</t>
  </si>
  <si>
    <t>MOU with Credit</t>
  </si>
  <si>
    <t>contract pay on 25-4-14</t>
  </si>
  <si>
    <t>25-2-14</t>
  </si>
  <si>
    <t>28-10-14</t>
  </si>
  <si>
    <t>Promiss pay 28-4-014</t>
  </si>
  <si>
    <t>promiss pay on 27-4-2014</t>
  </si>
  <si>
    <t>សង្ឍ ចាំចូលឆមាសពីរ</t>
  </si>
  <si>
    <t>086674334/086 80 28 23</t>
  </si>
  <si>
    <t>Change to study on Sunday $200.00</t>
  </si>
  <si>
    <t>រិន សេងមួយ</t>
  </si>
  <si>
    <t>RIN SENGMOUY</t>
  </si>
  <si>
    <t>097 3082 823</t>
  </si>
  <si>
    <t>StudyG12, Cerfiticate G13</t>
  </si>
  <si>
    <t>078745645/0969944037</t>
  </si>
  <si>
    <t>077715884/077 34 24 14</t>
  </si>
  <si>
    <t>Time</t>
  </si>
  <si>
    <t>Room</t>
  </si>
  <si>
    <t>30-5-2014</t>
  </si>
  <si>
    <t>stop busy studies other school</t>
  </si>
  <si>
    <t>097 75 91 849</t>
  </si>
  <si>
    <t>077682983/088 497 8049/077682 983/097 511 1190</t>
  </si>
  <si>
    <t>ស៊ិន សុខមាន</t>
  </si>
  <si>
    <t>SIN SOKMEAN</t>
  </si>
  <si>
    <t>0967662700/0972685258</t>
  </si>
  <si>
    <t>016848544/089 603 003</t>
  </si>
  <si>
    <t>HCP ( not get funding  Y4)</t>
  </si>
  <si>
    <t>0972870175/092 33 16 41</t>
  </si>
  <si>
    <t>was paid</t>
  </si>
  <si>
    <t>HCP(Get  1Y only)</t>
  </si>
  <si>
    <t>15-6-2014</t>
  </si>
  <si>
    <t>16-5-2014</t>
  </si>
  <si>
    <t>ចាំចុង Term</t>
  </si>
  <si>
    <t>mondolkiri student pay when he come</t>
  </si>
  <si>
    <t>098 21 20 55/098 983232</t>
  </si>
  <si>
    <t>Discount By Duong/from CUS</t>
  </si>
  <si>
    <t>Discount By Duong (study 2 subject)</t>
  </si>
  <si>
    <t>010​845953</t>
  </si>
  <si>
    <t>បង់ ១ ឆ្នាំ ២០០ ពេលមានការងារធ្វើទើបបង់ ៥០ៗទៀត។</t>
  </si>
  <si>
    <t xml:space="preserve">stop </t>
  </si>
  <si>
    <t>Working</t>
  </si>
  <si>
    <t>No Contect</t>
  </si>
  <si>
    <t>say that Stop study</t>
  </si>
  <si>
    <t>No Contech</t>
  </si>
  <si>
    <t>No Conteat</t>
  </si>
  <si>
    <t>0883389099/077259394</t>
  </si>
  <si>
    <t>Change time Sunday Y3+Y4 $200</t>
  </si>
  <si>
    <t>រិទ្ធិ ភារុណ</t>
  </si>
  <si>
    <t>RITH PHEARUN</t>
  </si>
  <si>
    <t>070 575 253</t>
  </si>
  <si>
    <t>076​6606​664/077727902</t>
  </si>
  <si>
    <t>085 82 72 82/ 010 827280</t>
  </si>
  <si>
    <t>092 52 52 23/ 093 525223</t>
  </si>
  <si>
    <t>ឆុន​ សុជ្ជនា</t>
  </si>
  <si>
    <t>097 6662647/012 369 330</t>
  </si>
  <si>
    <t>He will pay this week</t>
  </si>
  <si>
    <t>088 31 59 991</t>
  </si>
  <si>
    <t>On 7-8-June she will pay</t>
  </si>
  <si>
    <t>095 96 79 07</t>
  </si>
  <si>
    <t>He will pay soon</t>
  </si>
  <si>
    <t>089 92 48 74</t>
  </si>
  <si>
    <t>089 69 39 89 /070 30 62 10</t>
  </si>
  <si>
    <t>He will pay next month</t>
  </si>
  <si>
    <t>093 30 45 03/088 67 82 25</t>
  </si>
  <si>
    <t>088 777 52 99/ 088 926 13 53</t>
  </si>
  <si>
    <t>017 930 985/093 540905</t>
  </si>
  <si>
    <t>098 52 84 51</t>
  </si>
  <si>
    <t xml:space="preserve">On 7-8-Jun-14 He will pay </t>
  </si>
  <si>
    <t>010 22 16 32</t>
  </si>
  <si>
    <t>017615433/010 468 479</t>
  </si>
  <si>
    <t>Chang time to no Everning</t>
  </si>
  <si>
    <t>Chage to Sunday Pay Y3. Term 2 = 125$</t>
  </si>
  <si>
    <t>0966900971/088 784 3333</t>
  </si>
  <si>
    <t>/ 088 8691 769</t>
  </si>
  <si>
    <t>50% Exam​</t>
  </si>
  <si>
    <t>Ouk Vannara, Executive Director</t>
  </si>
  <si>
    <t>26-31-May-2014</t>
  </si>
  <si>
    <t>ខេន​ លាងម៉េង</t>
  </si>
  <si>
    <t>KHEN LEANG MENG</t>
  </si>
  <si>
    <t>076 50 51 555</t>
  </si>
  <si>
    <t>ចយ​ សម្ផស្ស</t>
  </si>
  <si>
    <t>Choy Somphors</t>
  </si>
  <si>
    <t>098 66 32 12</t>
  </si>
  <si>
    <t>UME បាត់សដំបង</t>
  </si>
  <si>
    <t xml:space="preserve"> ២៧១ នាក់ ស្រី ១២៦ នាក់ </t>
  </si>
  <si>
    <t>as on 6-June-14</t>
  </si>
  <si>
    <t>HCPDecided not to get HCP funding for Y4</t>
  </si>
  <si>
    <t>12499463/0973181 863</t>
  </si>
  <si>
    <t>ព្យួការសិក្សារ</t>
  </si>
  <si>
    <t>Student Year 2, G11</t>
  </si>
  <si>
    <t>Year3, G10</t>
  </si>
  <si>
    <t>Year 4, G9</t>
  </si>
  <si>
    <t>Total Collection from Re-Exam</t>
  </si>
  <si>
    <t>Total Collection form Parking fee</t>
  </si>
  <si>
    <t>096 3535 698/069888052</t>
  </si>
  <si>
    <t>បញ្ជីរាយនាមនិស្សិត</t>
  </si>
  <si>
    <t>call on 9-June-14</t>
  </si>
  <si>
    <t>Total Collection from Patrun fee</t>
  </si>
  <si>
    <t>0884488801/0968290666</t>
  </si>
  <si>
    <t>សូមព្យាពេលបង់ថ្លែសិក្សា</t>
  </si>
  <si>
    <t>012 440 808/012633161</t>
  </si>
  <si>
    <t>Pay alredy on 9-Jun-14</t>
  </si>
  <si>
    <t>097 999 26 77/092 929 677</t>
  </si>
  <si>
    <t>Ok  he will come</t>
  </si>
  <si>
    <t>011 666 144/012 236 136</t>
  </si>
  <si>
    <t>/012​20​62​60​</t>
  </si>
  <si>
    <t xml:space="preserve">He will come </t>
  </si>
  <si>
    <t>076215 6666/088 8708 709</t>
  </si>
  <si>
    <t>ព្យួរការសិក្សា ឆ្នាំទី ២</t>
  </si>
  <si>
    <t>0977508560/012587383</t>
  </si>
  <si>
    <t>ទី បូរាណ</t>
  </si>
  <si>
    <t>Chenge time SS $250</t>
  </si>
  <si>
    <t>KAYCHANTHY</t>
  </si>
  <si>
    <t>កែវ វណ្ណៈ</t>
  </si>
  <si>
    <t>KEV VANNAK</t>
  </si>
  <si>
    <t>012 983 639</t>
  </si>
  <si>
    <t>012 600 094</t>
  </si>
  <si>
    <t>097 881 2222</t>
  </si>
  <si>
    <t>កយ ចន្ធី</t>
  </si>
  <si>
    <t>មាន​ ភារ៉ុង</t>
  </si>
  <si>
    <t>MEAN PHALLY</t>
  </si>
  <si>
    <t>ជឹម សុខជា</t>
  </si>
  <si>
    <t>CHIM SOKCHEA</t>
  </si>
  <si>
    <t>មិនមានពាក្យចូលរៀន</t>
  </si>
  <si>
    <t>ឌីម វ៉ាន់ឌី</t>
  </si>
  <si>
    <t>DIM VANDY</t>
  </si>
  <si>
    <t>Summary student of A/R for the period 16-22-June-2014</t>
  </si>
  <si>
    <t>AR 16-22-June-14</t>
  </si>
  <si>
    <t>As at 16-22-June-14</t>
  </si>
  <si>
    <t>16-22-June-2014</t>
  </si>
  <si>
    <t xml:space="preserve">                                                                  </t>
  </si>
  <si>
    <t>Date will pay</t>
  </si>
  <si>
    <t>0885952727/2968035777</t>
  </si>
  <si>
    <t>ឈ្មោះនិស្សិតដែលធ្វើកិច្ចសន្យាពន្យាការបង់ប្រាក់</t>
  </si>
  <si>
    <t>095878148/096 42 1515 7</t>
  </si>
  <si>
    <t>Stop(to study at pp</t>
  </si>
  <si>
    <t>SUNG PHALLIN</t>
  </si>
  <si>
    <t>ព្យូរការសិក្សារ ១ឆ្នាំ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</si>
</sst>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yy;@"/>
    <numFmt numFmtId="165" formatCode="00"/>
    <numFmt numFmtId="166" formatCode="0000"/>
    <numFmt numFmtId="167" formatCode="000000"/>
    <numFmt numFmtId="168" formatCode="_(* #,##0_);_(* \(#,##0\);_(* &quot;-&quot;??_);_(@_)"/>
    <numFmt numFmtId="169" formatCode="[$-409]d\-mmm\-yy;@"/>
    <numFmt numFmtId="170" formatCode="0.0000%"/>
    <numFmt numFmtId="171" formatCode="[$-409]dd\-mmm\-yy;@"/>
  </numFmts>
  <fonts count="11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22"/>
      <color indexed="8"/>
      <name val="Times New Roman"/>
      <family val="1"/>
    </font>
    <font>
      <b/>
      <sz val="12"/>
      <color indexed="8"/>
      <name val="Arial"/>
      <family val="2"/>
    </font>
    <font>
      <sz val="10"/>
      <color indexed="8"/>
      <name val="Garamond"/>
      <family val="1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22"/>
      <color indexed="8"/>
      <name val="Limon S1"/>
    </font>
    <font>
      <sz val="10"/>
      <color indexed="8"/>
      <name val="Garamond"/>
      <family val="1"/>
    </font>
    <font>
      <sz val="16"/>
      <color indexed="8"/>
      <name val="Limon S2"/>
    </font>
    <font>
      <sz val="18"/>
      <color indexed="8"/>
      <name val="Limon S2"/>
    </font>
    <font>
      <sz val="12"/>
      <color indexed="8"/>
      <name val="Garamond"/>
      <family val="1"/>
    </font>
    <font>
      <sz val="12"/>
      <color indexed="8"/>
      <name val="Times New Roman"/>
      <family val="1"/>
    </font>
    <font>
      <sz val="20"/>
      <color indexed="8"/>
      <name val="Limon S2"/>
    </font>
    <font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indexed="8"/>
      <name val="Garamond"/>
      <family val="1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Khmer OS Muol"/>
    </font>
    <font>
      <sz val="10"/>
      <color indexed="8"/>
      <name val="Khmer OS Freehand"/>
    </font>
    <font>
      <b/>
      <u val="double"/>
      <sz val="12"/>
      <color indexed="8"/>
      <name val="Khmer OS Freehand"/>
    </font>
    <font>
      <b/>
      <sz val="20"/>
      <color indexed="8"/>
      <name val="Limon S2"/>
    </font>
    <font>
      <b/>
      <sz val="10"/>
      <color indexed="8"/>
      <name val="Garamond"/>
      <family val="1"/>
    </font>
    <font>
      <sz val="22"/>
      <color indexed="8"/>
      <name val="Khmer OS Muol Light"/>
    </font>
    <font>
      <b/>
      <sz val="10"/>
      <name val="Arial"/>
      <family val="2"/>
    </font>
    <font>
      <sz val="10"/>
      <name val="Garamond"/>
      <family val="1"/>
    </font>
    <font>
      <sz val="10"/>
      <name val="Khmer OS Freehand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22"/>
      <name val="Limon S1"/>
    </font>
    <font>
      <sz val="11"/>
      <name val="Times New Roman"/>
      <family val="1"/>
    </font>
    <font>
      <sz val="11"/>
      <name val="Garamond"/>
      <family val="1"/>
    </font>
    <font>
      <b/>
      <sz val="12"/>
      <color indexed="8"/>
      <name val="Garamond"/>
      <family val="1"/>
    </font>
    <font>
      <b/>
      <u/>
      <sz val="10"/>
      <color indexed="8"/>
      <name val="Garamond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Garamond"/>
      <family val="1"/>
    </font>
    <font>
      <b/>
      <u/>
      <sz val="10"/>
      <name val="Arial"/>
      <family val="2"/>
    </font>
    <font>
      <sz val="20"/>
      <name val="Limon S1"/>
    </font>
    <font>
      <sz val="20"/>
      <color indexed="8"/>
      <name val="Limon S1"/>
    </font>
    <font>
      <sz val="10"/>
      <name val="Times New Roman"/>
      <family val="1"/>
    </font>
    <font>
      <sz val="12"/>
      <color indexed="8"/>
      <name val="Arial"/>
      <family val="2"/>
    </font>
    <font>
      <b/>
      <sz val="10"/>
      <color indexed="8"/>
      <name val="Times New Roman"/>
      <family val="1"/>
    </font>
    <font>
      <sz val="11"/>
      <name val="Limon S1"/>
    </font>
    <font>
      <sz val="11"/>
      <color indexed="8"/>
      <name val="Arial"/>
      <family val="2"/>
    </font>
    <font>
      <b/>
      <sz val="9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0"/>
      <color rgb="FFFF0000"/>
      <name val="Arial"/>
      <family val="2"/>
    </font>
    <font>
      <b/>
      <sz val="12"/>
      <color rgb="FFFF0000"/>
      <name val="Times New Roman"/>
      <family val="1"/>
    </font>
    <font>
      <b/>
      <sz val="10"/>
      <color rgb="FFFF0000"/>
      <name val="Arial"/>
      <family val="2"/>
    </font>
    <font>
      <sz val="10"/>
      <color rgb="FFFF0000"/>
      <name val="Garamond"/>
      <family val="1"/>
    </font>
    <font>
      <sz val="10"/>
      <color theme="0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Khmer OS Freehand"/>
    </font>
    <font>
      <sz val="10"/>
      <color theme="1"/>
      <name val="Garamond"/>
      <family val="1"/>
    </font>
    <font>
      <sz val="11"/>
      <color theme="1"/>
      <name val="Garamond"/>
      <family val="1"/>
    </font>
    <font>
      <sz val="22"/>
      <color theme="1"/>
      <name val="Limon S1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1"/>
      <color rgb="FFFF0000"/>
      <name val="Arial"/>
      <family val="2"/>
    </font>
    <font>
      <b/>
      <u/>
      <sz val="10"/>
      <color rgb="FFFF0000"/>
      <name val="Arial"/>
      <family val="2"/>
    </font>
    <font>
      <b/>
      <sz val="11"/>
      <color theme="1"/>
      <name val="Arial"/>
      <family val="2"/>
    </font>
    <font>
      <b/>
      <u val="singleAccounting"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indexed="8"/>
      <name val="Khmer OS Muol Light"/>
    </font>
    <font>
      <sz val="10"/>
      <color theme="1"/>
      <name val="Arial"/>
      <family val="2"/>
    </font>
    <font>
      <b/>
      <sz val="12"/>
      <color indexed="8"/>
      <name val="Limon S1"/>
    </font>
    <font>
      <sz val="10"/>
      <color indexed="8"/>
      <name val="Limon S1"/>
    </font>
    <font>
      <b/>
      <sz val="11"/>
      <color indexed="8"/>
      <name val="Khmer OS"/>
    </font>
    <font>
      <sz val="18"/>
      <color indexed="8"/>
      <name val="Limon S1"/>
    </font>
    <font>
      <b/>
      <sz val="12"/>
      <name val="Limon S1"/>
    </font>
    <font>
      <sz val="10"/>
      <color indexed="8"/>
      <name val="Khmer OS"/>
    </font>
    <font>
      <sz val="20"/>
      <color rgb="FFFF0000"/>
      <name val="Limon S2"/>
    </font>
    <font>
      <sz val="10"/>
      <name val="Khmer OS"/>
    </font>
    <font>
      <b/>
      <sz val="20"/>
      <color rgb="FFFF0000"/>
      <name val="Limon S2"/>
    </font>
    <font>
      <b/>
      <sz val="10"/>
      <color rgb="FFFF0000"/>
      <name val="Garamond"/>
      <family val="1"/>
    </font>
    <font>
      <sz val="12"/>
      <name val="Khmer OS"/>
    </font>
    <font>
      <sz val="12"/>
      <color indexed="8"/>
      <name val="Khmer OS"/>
    </font>
    <font>
      <b/>
      <sz val="12"/>
      <color indexed="8"/>
      <name val="Khmer OS"/>
    </font>
    <font>
      <sz val="11"/>
      <name val="Khmer OS"/>
    </font>
    <font>
      <b/>
      <sz val="11"/>
      <color indexed="8"/>
      <name val="Garamond"/>
      <family val="1"/>
    </font>
    <font>
      <b/>
      <sz val="10"/>
      <color theme="1"/>
      <name val="Garamond"/>
      <family val="1"/>
    </font>
    <font>
      <b/>
      <sz val="10"/>
      <color indexed="8"/>
      <name val="Limon S1"/>
    </font>
    <font>
      <b/>
      <vertAlign val="superscript"/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indexed="8"/>
      <name val="Khmer UI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b/>
      <sz val="11"/>
      <color rgb="FFFF0000"/>
      <name val="Times New Roman"/>
      <family val="1"/>
    </font>
    <font>
      <sz val="14"/>
      <name val="Khmer OS Freehand"/>
    </font>
    <font>
      <b/>
      <sz val="11"/>
      <color theme="1"/>
      <name val="Times New Roman"/>
      <family val="1"/>
    </font>
    <font>
      <sz val="11"/>
      <color indexed="8"/>
      <name val="Khmer OS"/>
    </font>
    <font>
      <sz val="11"/>
      <color rgb="FFFF0000"/>
      <name val="Times New Roman"/>
      <family val="1"/>
    </font>
    <font>
      <b/>
      <sz val="11"/>
      <name val="Garamond"/>
      <family val="1"/>
    </font>
    <font>
      <b/>
      <sz val="11"/>
      <color theme="1"/>
      <name val="Garamond"/>
      <family val="1"/>
    </font>
    <font>
      <sz val="11"/>
      <color theme="0"/>
      <name val="Garamond"/>
      <family val="1"/>
    </font>
    <font>
      <sz val="11"/>
      <color indexed="8"/>
      <name val="Limon S1"/>
    </font>
    <font>
      <b/>
      <sz val="10"/>
      <color theme="1"/>
      <name val="Times New Roman"/>
      <family val="1"/>
    </font>
    <font>
      <b/>
      <sz val="12"/>
      <color theme="1"/>
      <name val="Garamond"/>
      <family val="1"/>
    </font>
    <font>
      <sz val="20"/>
      <color theme="1"/>
      <name val="Limon S1"/>
    </font>
    <font>
      <b/>
      <sz val="10"/>
      <color rgb="FFFF0000"/>
      <name val="Times New Roman"/>
      <family val="1"/>
    </font>
    <font>
      <sz val="10"/>
      <color rgb="FFFF0000"/>
      <name val="Khmer OS"/>
    </font>
    <font>
      <sz val="11"/>
      <color rgb="FFFF0000"/>
      <name val="Khmer OS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7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5">
    <xf numFmtId="0" fontId="0" fillId="0" borderId="0"/>
    <xf numFmtId="43" fontId="51" fillId="0" borderId="0" applyFont="0" applyFill="0" applyBorder="0" applyAlignment="0" applyProtection="0"/>
    <xf numFmtId="44" fontId="51" fillId="0" borderId="0" applyFont="0" applyFill="0" applyBorder="0" applyAlignment="0" applyProtection="0"/>
    <xf numFmtId="0" fontId="1" fillId="0" borderId="0"/>
    <xf numFmtId="9" fontId="51" fillId="0" borderId="0" applyFont="0" applyFill="0" applyBorder="0" applyAlignment="0" applyProtection="0"/>
  </cellStyleXfs>
  <cellXfs count="1209">
    <xf numFmtId="0" fontId="0" fillId="0" borderId="0" xfId="0"/>
    <xf numFmtId="0" fontId="1" fillId="0" borderId="0" xfId="3"/>
    <xf numFmtId="0" fontId="4" fillId="2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/>
    </xf>
    <xf numFmtId="0" fontId="4" fillId="0" borderId="0" xfId="3" applyFont="1" applyFill="1" applyAlignment="1">
      <alignment horizontal="left"/>
    </xf>
    <xf numFmtId="0" fontId="4" fillId="0" borderId="0" xfId="3" applyFont="1" applyFill="1" applyBorder="1" applyAlignment="1">
      <alignment horizontal="center" vertical="center"/>
    </xf>
    <xf numFmtId="166" fontId="4" fillId="0" borderId="0" xfId="3" applyNumberFormat="1" applyFont="1" applyFill="1" applyAlignment="1">
      <alignment horizontal="right" wrapText="1"/>
    </xf>
    <xf numFmtId="0" fontId="4" fillId="2" borderId="0" xfId="3" applyFont="1" applyFill="1" applyAlignment="1">
      <alignment horizontal="left"/>
    </xf>
    <xf numFmtId="0" fontId="6" fillId="0" borderId="0" xfId="3" applyFont="1" applyFill="1" applyAlignment="1">
      <alignment horizontal="left"/>
    </xf>
    <xf numFmtId="164" fontId="4" fillId="0" borderId="0" xfId="3" applyNumberFormat="1" applyFont="1" applyFill="1" applyAlignment="1">
      <alignment horizontal="left"/>
    </xf>
    <xf numFmtId="0" fontId="1" fillId="3" borderId="0" xfId="3" applyFill="1"/>
    <xf numFmtId="164" fontId="1" fillId="0" borderId="0" xfId="3" applyNumberFormat="1"/>
    <xf numFmtId="0" fontId="12" fillId="0" borderId="1" xfId="3" applyFont="1" applyFill="1" applyBorder="1" applyAlignment="1">
      <alignment horizontal="center" vertical="center"/>
    </xf>
    <xf numFmtId="0" fontId="16" fillId="0" borderId="1" xfId="3" applyFont="1" applyFill="1" applyBorder="1" applyAlignment="1">
      <alignment horizontal="center" vertical="center"/>
    </xf>
    <xf numFmtId="0" fontId="17" fillId="0" borderId="0" xfId="3" applyFont="1"/>
    <xf numFmtId="165" fontId="11" fillId="0" borderId="1" xfId="3" applyNumberFormat="1" applyFont="1" applyFill="1" applyBorder="1" applyAlignment="1">
      <alignment horizontal="center" vertical="center" wrapText="1"/>
    </xf>
    <xf numFmtId="0" fontId="4" fillId="0" borderId="0" xfId="3" applyFont="1" applyFill="1" applyAlignment="1">
      <alignment horizontal="center"/>
    </xf>
    <xf numFmtId="0" fontId="1" fillId="0" borderId="0" xfId="3" applyAlignment="1">
      <alignment horizontal="center"/>
    </xf>
    <xf numFmtId="43" fontId="12" fillId="0" borderId="1" xfId="1" applyFont="1" applyFill="1" applyBorder="1" applyAlignment="1">
      <alignment horizontal="center" vertical="center"/>
    </xf>
    <xf numFmtId="164" fontId="4" fillId="0" borderId="2" xfId="3" applyNumberFormat="1" applyFont="1" applyFill="1" applyBorder="1" applyAlignment="1">
      <alignment horizontal="center" vertical="center"/>
    </xf>
    <xf numFmtId="0" fontId="1" fillId="0" borderId="3" xfId="3" applyBorder="1"/>
    <xf numFmtId="0" fontId="1" fillId="3" borderId="3" xfId="3" applyFill="1" applyBorder="1"/>
    <xf numFmtId="0" fontId="1" fillId="5" borderId="0" xfId="3" applyFill="1"/>
    <xf numFmtId="167" fontId="17" fillId="0" borderId="4" xfId="3" applyNumberFormat="1" applyFont="1" applyBorder="1" applyAlignment="1">
      <alignment horizontal="center" vertical="center"/>
    </xf>
    <xf numFmtId="0" fontId="1" fillId="0" borderId="0" xfId="3" applyFill="1"/>
    <xf numFmtId="0" fontId="1" fillId="0" borderId="0" xfId="3" applyAlignment="1">
      <alignment horizontal="center" vertical="center"/>
    </xf>
    <xf numFmtId="0" fontId="4" fillId="0" borderId="0" xfId="3" applyFont="1" applyFill="1" applyAlignment="1">
      <alignment horizontal="center" vertical="center"/>
    </xf>
    <xf numFmtId="0" fontId="4" fillId="4" borderId="0" xfId="3" applyFont="1" applyFill="1" applyAlignment="1">
      <alignment horizontal="left"/>
    </xf>
    <xf numFmtId="164" fontId="1" fillId="0" borderId="0" xfId="3" applyNumberFormat="1" applyFill="1"/>
    <xf numFmtId="0" fontId="1" fillId="0" borderId="3" xfId="3" applyFill="1" applyBorder="1"/>
    <xf numFmtId="164" fontId="1" fillId="0" borderId="3" xfId="3" applyNumberFormat="1" applyFill="1" applyBorder="1"/>
    <xf numFmtId="0" fontId="17" fillId="0" borderId="3" xfId="3" applyFont="1" applyBorder="1"/>
    <xf numFmtId="0" fontId="1" fillId="0" borderId="0" xfId="3" applyFill="1" applyAlignment="1">
      <alignment horizontal="center" vertical="center"/>
    </xf>
    <xf numFmtId="0" fontId="17" fillId="0" borderId="0" xfId="3" applyFont="1" applyFill="1"/>
    <xf numFmtId="0" fontId="17" fillId="0" borderId="3" xfId="3" applyFont="1" applyFill="1" applyBorder="1"/>
    <xf numFmtId="165" fontId="20" fillId="5" borderId="1" xfId="3" applyNumberFormat="1" applyFont="1" applyFill="1" applyBorder="1" applyAlignment="1">
      <alignment horizontal="left" vertical="center" wrapText="1"/>
    </xf>
    <xf numFmtId="164" fontId="4" fillId="0" borderId="6" xfId="3" applyNumberFormat="1" applyFont="1" applyFill="1" applyBorder="1" applyAlignment="1">
      <alignment horizontal="center" vertical="center"/>
    </xf>
    <xf numFmtId="165" fontId="7" fillId="0" borderId="0" xfId="3" applyNumberFormat="1" applyFont="1" applyFill="1" applyBorder="1" applyAlignment="1">
      <alignment horizontal="left" wrapText="1"/>
    </xf>
    <xf numFmtId="0" fontId="9" fillId="0" borderId="0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left" vertical="center"/>
    </xf>
    <xf numFmtId="0" fontId="20" fillId="0" borderId="1" xfId="3" applyFont="1" applyFill="1" applyBorder="1" applyAlignment="1">
      <alignment horizontal="center" vertical="center"/>
    </xf>
    <xf numFmtId="0" fontId="1" fillId="0" borderId="0" xfId="3" applyBorder="1" applyAlignment="1">
      <alignment horizontal="center" vertical="center"/>
    </xf>
    <xf numFmtId="165" fontId="4" fillId="0" borderId="0" xfId="3" applyNumberFormat="1" applyFont="1" applyFill="1" applyBorder="1" applyAlignment="1">
      <alignment horizontal="center" vertical="center" wrapText="1"/>
    </xf>
    <xf numFmtId="165" fontId="20" fillId="5" borderId="0" xfId="3" applyNumberFormat="1" applyFont="1" applyFill="1" applyBorder="1" applyAlignment="1">
      <alignment horizontal="left" vertical="center" wrapText="1"/>
    </xf>
    <xf numFmtId="0" fontId="8" fillId="2" borderId="0" xfId="3" applyFont="1" applyFill="1" applyBorder="1" applyAlignment="1">
      <alignment horizontal="left" vertical="center"/>
    </xf>
    <xf numFmtId="165" fontId="20" fillId="5" borderId="0" xfId="3" applyNumberFormat="1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center" vertical="center"/>
    </xf>
    <xf numFmtId="0" fontId="13" fillId="0" borderId="0" xfId="3" applyFont="1" applyFill="1" applyBorder="1" applyAlignment="1">
      <alignment horizontal="center" vertical="center"/>
    </xf>
    <xf numFmtId="164" fontId="4" fillId="0" borderId="0" xfId="3" applyNumberFormat="1" applyFont="1" applyFill="1" applyBorder="1" applyAlignment="1">
      <alignment horizontal="center" vertical="center"/>
    </xf>
    <xf numFmtId="43" fontId="12" fillId="0" borderId="7" xfId="1" applyFont="1" applyFill="1" applyBorder="1" applyAlignment="1">
      <alignment horizontal="center" vertical="center"/>
    </xf>
    <xf numFmtId="43" fontId="12" fillId="0" borderId="5" xfId="1" applyFont="1" applyFill="1" applyBorder="1" applyAlignment="1">
      <alignment horizontal="center" vertical="center"/>
    </xf>
    <xf numFmtId="43" fontId="15" fillId="0" borderId="1" xfId="1" applyFont="1" applyFill="1" applyBorder="1" applyAlignment="1">
      <alignment horizontal="center" vertical="center"/>
    </xf>
    <xf numFmtId="0" fontId="23" fillId="0" borderId="0" xfId="3" applyFont="1" applyFill="1" applyAlignment="1">
      <alignment horizontal="left"/>
    </xf>
    <xf numFmtId="167" fontId="17" fillId="0" borderId="8" xfId="3" applyNumberFormat="1" applyFont="1" applyBorder="1" applyAlignment="1">
      <alignment horizontal="center" vertical="center"/>
    </xf>
    <xf numFmtId="0" fontId="12" fillId="0" borderId="5" xfId="3" applyFont="1" applyFill="1" applyBorder="1" applyAlignment="1">
      <alignment horizontal="center" vertical="center"/>
    </xf>
    <xf numFmtId="167" fontId="17" fillId="0" borderId="9" xfId="3" applyNumberFormat="1" applyFont="1" applyBorder="1" applyAlignment="1">
      <alignment horizontal="center" vertical="center"/>
    </xf>
    <xf numFmtId="165" fontId="21" fillId="5" borderId="10" xfId="3" applyNumberFormat="1" applyFont="1" applyFill="1" applyBorder="1" applyAlignment="1">
      <alignment horizontal="center" vertical="center" wrapText="1"/>
    </xf>
    <xf numFmtId="0" fontId="12" fillId="0" borderId="10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13" fillId="0" borderId="10" xfId="3" applyFont="1" applyFill="1" applyBorder="1" applyAlignment="1">
      <alignment horizontal="center" vertical="center"/>
    </xf>
    <xf numFmtId="43" fontId="15" fillId="8" borderId="10" xfId="1" applyFont="1" applyFill="1" applyBorder="1" applyAlignment="1">
      <alignment horizontal="center" vertical="center"/>
    </xf>
    <xf numFmtId="43" fontId="15" fillId="9" borderId="10" xfId="1" applyFont="1" applyFill="1" applyBorder="1" applyAlignment="1">
      <alignment horizontal="center" vertical="center"/>
    </xf>
    <xf numFmtId="0" fontId="10" fillId="0" borderId="10" xfId="3" applyFont="1" applyFill="1" applyBorder="1" applyAlignment="1">
      <alignment horizontal="center" vertical="center"/>
    </xf>
    <xf numFmtId="0" fontId="11" fillId="0" borderId="10" xfId="3" applyFont="1" applyFill="1" applyBorder="1" applyAlignment="1">
      <alignment horizontal="center" vertical="center"/>
    </xf>
    <xf numFmtId="164" fontId="4" fillId="0" borderId="11" xfId="3" applyNumberFormat="1" applyFont="1" applyFill="1" applyBorder="1" applyAlignment="1">
      <alignment horizontal="center" vertical="center"/>
    </xf>
    <xf numFmtId="43" fontId="15" fillId="6" borderId="10" xfId="1" applyFont="1" applyFill="1" applyBorder="1" applyAlignment="1">
      <alignment horizontal="center" vertical="center"/>
    </xf>
    <xf numFmtId="165" fontId="4" fillId="0" borderId="10" xfId="3" applyNumberFormat="1" applyFont="1" applyFill="1" applyBorder="1" applyAlignment="1">
      <alignment horizontal="center" vertical="center" wrapText="1"/>
    </xf>
    <xf numFmtId="0" fontId="20" fillId="0" borderId="5" xfId="3" applyFont="1" applyFill="1" applyBorder="1" applyAlignment="1">
      <alignment horizontal="center" vertical="center"/>
    </xf>
    <xf numFmtId="43" fontId="15" fillId="0" borderId="0" xfId="1" applyFont="1" applyFill="1" applyBorder="1" applyAlignment="1">
      <alignment horizontal="center" vertical="center"/>
    </xf>
    <xf numFmtId="0" fontId="22" fillId="0" borderId="0" xfId="3" applyFont="1" applyFill="1" applyBorder="1" applyAlignment="1">
      <alignment horizontal="center" vertical="center"/>
    </xf>
    <xf numFmtId="43" fontId="56" fillId="0" borderId="1" xfId="1" applyFont="1" applyFill="1" applyBorder="1" applyAlignment="1">
      <alignment horizontal="center" vertical="center"/>
    </xf>
    <xf numFmtId="164" fontId="26" fillId="0" borderId="6" xfId="3" applyNumberFormat="1" applyFont="1" applyFill="1" applyBorder="1" applyAlignment="1">
      <alignment horizontal="center" vertical="center"/>
    </xf>
    <xf numFmtId="0" fontId="26" fillId="0" borderId="0" xfId="3" applyFont="1" applyFill="1" applyBorder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26" fillId="0" borderId="1" xfId="3" applyFont="1" applyFill="1" applyBorder="1" applyAlignment="1">
      <alignment horizontal="center" vertical="center"/>
    </xf>
    <xf numFmtId="43" fontId="28" fillId="0" borderId="1" xfId="1" applyFont="1" applyFill="1" applyBorder="1" applyAlignment="1">
      <alignment horizontal="center" vertical="center"/>
    </xf>
    <xf numFmtId="164" fontId="26" fillId="0" borderId="2" xfId="3" applyNumberFormat="1" applyFont="1" applyFill="1" applyBorder="1" applyAlignment="1">
      <alignment horizontal="center" vertical="center"/>
    </xf>
    <xf numFmtId="43" fontId="29" fillId="0" borderId="1" xfId="1" applyFont="1" applyFill="1" applyBorder="1" applyAlignment="1">
      <alignment horizontal="center" vertical="center"/>
    </xf>
    <xf numFmtId="43" fontId="28" fillId="0" borderId="5" xfId="1" applyFont="1" applyFill="1" applyBorder="1" applyAlignment="1">
      <alignment horizontal="center" vertical="center"/>
    </xf>
    <xf numFmtId="0" fontId="26" fillId="0" borderId="5" xfId="3" applyFont="1" applyFill="1" applyBorder="1" applyAlignment="1">
      <alignment horizontal="center" vertical="center"/>
    </xf>
    <xf numFmtId="43" fontId="29" fillId="0" borderId="5" xfId="1" applyFont="1" applyFill="1" applyBorder="1" applyAlignment="1">
      <alignment horizontal="center" vertical="center"/>
    </xf>
    <xf numFmtId="43" fontId="28" fillId="5" borderId="1" xfId="1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 vertical="center"/>
    </xf>
    <xf numFmtId="164" fontId="4" fillId="5" borderId="2" xfId="3" applyNumberFormat="1" applyFont="1" applyFill="1" applyBorder="1" applyAlignment="1">
      <alignment horizontal="center" vertical="center"/>
    </xf>
    <xf numFmtId="15" fontId="11" fillId="0" borderId="1" xfId="3" applyNumberFormat="1" applyFont="1" applyFill="1" applyBorder="1" applyAlignment="1">
      <alignment horizontal="center" vertical="center"/>
    </xf>
    <xf numFmtId="0" fontId="26" fillId="5" borderId="1" xfId="3" applyFont="1" applyFill="1" applyBorder="1" applyAlignment="1">
      <alignment horizontal="center" vertical="center"/>
    </xf>
    <xf numFmtId="43" fontId="29" fillId="5" borderId="1" xfId="1" applyFont="1" applyFill="1" applyBorder="1" applyAlignment="1">
      <alignment horizontal="center" vertical="center"/>
    </xf>
    <xf numFmtId="164" fontId="26" fillId="5" borderId="2" xfId="3" applyNumberFormat="1" applyFont="1" applyFill="1" applyBorder="1" applyAlignment="1">
      <alignment horizontal="center" vertical="center"/>
    </xf>
    <xf numFmtId="0" fontId="30" fillId="5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166" fontId="12" fillId="0" borderId="0" xfId="3" applyNumberFormat="1" applyFont="1" applyFill="1" applyAlignment="1">
      <alignment horizontal="right" wrapText="1"/>
    </xf>
    <xf numFmtId="165" fontId="12" fillId="0" borderId="13" xfId="3" applyNumberFormat="1" applyFont="1" applyFill="1" applyBorder="1" applyAlignment="1">
      <alignment horizontal="right" wrapText="1"/>
    </xf>
    <xf numFmtId="0" fontId="12" fillId="0" borderId="13" xfId="3" applyFont="1" applyFill="1" applyBorder="1" applyAlignment="1">
      <alignment horizontal="left" vertical="center"/>
    </xf>
    <xf numFmtId="0" fontId="12" fillId="0" borderId="13" xfId="3" applyFont="1" applyFill="1" applyBorder="1" applyAlignment="1">
      <alignment horizontal="center" vertical="center"/>
    </xf>
    <xf numFmtId="0" fontId="12" fillId="0" borderId="13" xfId="3" applyFont="1" applyFill="1" applyBorder="1" applyAlignment="1">
      <alignment horizontal="left"/>
    </xf>
    <xf numFmtId="0" fontId="12" fillId="0" borderId="0" xfId="3" applyFont="1" applyFill="1" applyAlignment="1">
      <alignment horizontal="left"/>
    </xf>
    <xf numFmtId="0" fontId="15" fillId="0" borderId="13" xfId="3" applyFont="1" applyFill="1" applyBorder="1" applyAlignment="1">
      <alignment horizontal="center" vertical="center"/>
    </xf>
    <xf numFmtId="43" fontId="12" fillId="0" borderId="13" xfId="3" applyNumberFormat="1" applyFont="1" applyFill="1" applyBorder="1" applyAlignment="1">
      <alignment horizontal="left" vertical="center"/>
    </xf>
    <xf numFmtId="43" fontId="12" fillId="0" borderId="13" xfId="3" applyNumberFormat="1" applyFont="1" applyFill="1" applyBorder="1" applyAlignment="1">
      <alignment horizontal="left"/>
    </xf>
    <xf numFmtId="0" fontId="4" fillId="0" borderId="13" xfId="3" applyFont="1" applyFill="1" applyBorder="1" applyAlignment="1">
      <alignment horizontal="left"/>
    </xf>
    <xf numFmtId="43" fontId="12" fillId="0" borderId="13" xfId="1" applyFont="1" applyFill="1" applyBorder="1" applyAlignment="1">
      <alignment horizontal="left"/>
    </xf>
    <xf numFmtId="0" fontId="1" fillId="0" borderId="13" xfId="3" applyBorder="1" applyAlignment="1">
      <alignment horizontal="center"/>
    </xf>
    <xf numFmtId="0" fontId="33" fillId="3" borderId="1" xfId="0" applyNumberFormat="1" applyFont="1" applyFill="1" applyBorder="1" applyAlignment="1">
      <alignment vertical="center" wrapText="1"/>
    </xf>
    <xf numFmtId="15" fontId="11" fillId="0" borderId="5" xfId="3" applyNumberFormat="1" applyFont="1" applyFill="1" applyBorder="1" applyAlignment="1">
      <alignment horizontal="center" vertical="center"/>
    </xf>
    <xf numFmtId="0" fontId="1" fillId="0" borderId="10" xfId="3" applyBorder="1"/>
    <xf numFmtId="43" fontId="4" fillId="0" borderId="0" xfId="3" applyNumberFormat="1" applyFont="1" applyFill="1" applyAlignment="1">
      <alignment horizontal="left"/>
    </xf>
    <xf numFmtId="43" fontId="12" fillId="0" borderId="15" xfId="3" applyNumberFormat="1" applyFont="1" applyFill="1" applyBorder="1" applyAlignment="1">
      <alignment horizontal="left"/>
    </xf>
    <xf numFmtId="168" fontId="39" fillId="6" borderId="13" xfId="3" applyNumberFormat="1" applyFont="1" applyFill="1" applyBorder="1" applyAlignment="1">
      <alignment horizontal="center" vertical="center"/>
    </xf>
    <xf numFmtId="43" fontId="39" fillId="6" borderId="13" xfId="3" applyNumberFormat="1" applyFont="1" applyFill="1" applyBorder="1" applyAlignment="1">
      <alignment horizontal="left" vertical="center"/>
    </xf>
    <xf numFmtId="43" fontId="39" fillId="6" borderId="15" xfId="3" applyNumberFormat="1" applyFont="1" applyFill="1" applyBorder="1" applyAlignment="1">
      <alignment horizontal="left" vertical="center"/>
    </xf>
    <xf numFmtId="168" fontId="25" fillId="6" borderId="13" xfId="1" applyNumberFormat="1" applyFont="1" applyFill="1" applyBorder="1"/>
    <xf numFmtId="43" fontId="25" fillId="6" borderId="13" xfId="1" applyFont="1" applyFill="1" applyBorder="1"/>
    <xf numFmtId="43" fontId="25" fillId="6" borderId="15" xfId="1" applyFont="1" applyFill="1" applyBorder="1"/>
    <xf numFmtId="164" fontId="4" fillId="0" borderId="1" xfId="3" applyNumberFormat="1" applyFont="1" applyFill="1" applyBorder="1" applyAlignment="1">
      <alignment horizontal="center" vertical="center"/>
    </xf>
    <xf numFmtId="0" fontId="1" fillId="0" borderId="1" xfId="3" applyBorder="1"/>
    <xf numFmtId="0" fontId="1" fillId="0" borderId="5" xfId="3" applyBorder="1"/>
    <xf numFmtId="0" fontId="1" fillId="0" borderId="0" xfId="3" applyBorder="1"/>
    <xf numFmtId="0" fontId="30" fillId="0" borderId="1" xfId="3" applyFont="1" applyBorder="1" applyAlignment="1">
      <alignment horizontal="center" vertical="center"/>
    </xf>
    <xf numFmtId="0" fontId="1" fillId="0" borderId="1" xfId="3" applyBorder="1" applyAlignment="1">
      <alignment horizontal="center" vertical="center"/>
    </xf>
    <xf numFmtId="0" fontId="1" fillId="0" borderId="5" xfId="3" applyBorder="1" applyAlignment="1">
      <alignment horizontal="center" vertical="center"/>
    </xf>
    <xf numFmtId="0" fontId="4" fillId="0" borderId="0" xfId="3" applyFont="1" applyFill="1" applyBorder="1" applyAlignment="1">
      <alignment horizontal="left"/>
    </xf>
    <xf numFmtId="0" fontId="3" fillId="0" borderId="21" xfId="3" applyFont="1" applyFill="1" applyBorder="1" applyAlignment="1">
      <alignment horizontal="center" vertical="center"/>
    </xf>
    <xf numFmtId="0" fontId="3" fillId="0" borderId="22" xfId="3" applyFont="1" applyFill="1" applyBorder="1" applyAlignment="1">
      <alignment horizontal="center" vertical="center"/>
    </xf>
    <xf numFmtId="0" fontId="3" fillId="2" borderId="22" xfId="3" applyFont="1" applyFill="1" applyBorder="1" applyAlignment="1">
      <alignment horizontal="center" vertical="center"/>
    </xf>
    <xf numFmtId="164" fontId="3" fillId="0" borderId="22" xfId="3" applyNumberFormat="1" applyFont="1" applyFill="1" applyBorder="1" applyAlignment="1">
      <alignment horizontal="center" vertical="center"/>
    </xf>
    <xf numFmtId="164" fontId="3" fillId="0" borderId="23" xfId="3" applyNumberFormat="1" applyFont="1" applyFill="1" applyBorder="1" applyAlignment="1">
      <alignment horizontal="center" vertical="center"/>
    </xf>
    <xf numFmtId="167" fontId="17" fillId="0" borderId="24" xfId="3" applyNumberFormat="1" applyFont="1" applyBorder="1" applyAlignment="1">
      <alignment horizontal="center" vertical="center"/>
    </xf>
    <xf numFmtId="165" fontId="11" fillId="0" borderId="25" xfId="3" applyNumberFormat="1" applyFont="1" applyFill="1" applyBorder="1" applyAlignment="1">
      <alignment horizontal="center" vertical="center" wrapText="1"/>
    </xf>
    <xf numFmtId="165" fontId="21" fillId="5" borderId="25" xfId="3" applyNumberFormat="1" applyFont="1" applyFill="1" applyBorder="1" applyAlignment="1">
      <alignment horizontal="center" vertical="center" wrapText="1"/>
    </xf>
    <xf numFmtId="0" fontId="12" fillId="0" borderId="25" xfId="3" applyFont="1" applyFill="1" applyBorder="1" applyAlignment="1">
      <alignment horizontal="center" vertical="center"/>
    </xf>
    <xf numFmtId="43" fontId="15" fillId="8" borderId="25" xfId="1" applyFont="1" applyFill="1" applyBorder="1" applyAlignment="1">
      <alignment horizontal="center" vertical="center"/>
    </xf>
    <xf numFmtId="43" fontId="15" fillId="9" borderId="25" xfId="1" applyFont="1" applyFill="1" applyBorder="1" applyAlignment="1">
      <alignment horizontal="center" vertical="center"/>
    </xf>
    <xf numFmtId="0" fontId="30" fillId="0" borderId="0" xfId="3" applyFont="1" applyBorder="1" applyAlignment="1">
      <alignment horizontal="center" vertical="center"/>
    </xf>
    <xf numFmtId="0" fontId="4" fillId="0" borderId="25" xfId="3" applyFont="1" applyFill="1" applyBorder="1" applyAlignment="1">
      <alignment horizontal="center" vertical="center"/>
    </xf>
    <xf numFmtId="43" fontId="29" fillId="10" borderId="12" xfId="1" applyFont="1" applyFill="1" applyBorder="1" applyAlignment="1">
      <alignment horizontal="center" vertical="center"/>
    </xf>
    <xf numFmtId="0" fontId="15" fillId="0" borderId="26" xfId="3" applyFont="1" applyFill="1" applyBorder="1" applyAlignment="1">
      <alignment horizontal="center" vertical="center"/>
    </xf>
    <xf numFmtId="0" fontId="12" fillId="0" borderId="15" xfId="3" applyFont="1" applyFill="1" applyBorder="1" applyAlignment="1">
      <alignment horizontal="center" vertical="center"/>
    </xf>
    <xf numFmtId="0" fontId="53" fillId="0" borderId="0" xfId="0" applyFont="1"/>
    <xf numFmtId="0" fontId="15" fillId="6" borderId="27" xfId="3" applyFont="1" applyFill="1" applyBorder="1" applyAlignment="1">
      <alignment horizontal="center" vertical="center"/>
    </xf>
    <xf numFmtId="0" fontId="15" fillId="6" borderId="13" xfId="3" applyFont="1" applyFill="1" applyBorder="1" applyAlignment="1">
      <alignment horizontal="center" vertical="center"/>
    </xf>
    <xf numFmtId="0" fontId="12" fillId="6" borderId="13" xfId="3" applyFont="1" applyFill="1" applyBorder="1" applyAlignment="1">
      <alignment horizontal="center" vertical="center"/>
    </xf>
    <xf numFmtId="43" fontId="12" fillId="6" borderId="13" xfId="1" applyFont="1" applyFill="1" applyBorder="1" applyAlignment="1">
      <alignment horizontal="left"/>
    </xf>
    <xf numFmtId="0" fontId="3" fillId="0" borderId="4" xfId="3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164" fontId="3" fillId="0" borderId="1" xfId="3" applyNumberFormat="1" applyFont="1" applyFill="1" applyBorder="1" applyAlignment="1">
      <alignment horizontal="center" vertical="center"/>
    </xf>
    <xf numFmtId="164" fontId="3" fillId="0" borderId="2" xfId="3" applyNumberFormat="1" applyFont="1" applyFill="1" applyBorder="1" applyAlignment="1">
      <alignment horizontal="center" vertical="center"/>
    </xf>
    <xf numFmtId="0" fontId="3" fillId="0" borderId="12" xfId="3" applyFont="1" applyFill="1" applyBorder="1" applyAlignment="1">
      <alignment horizontal="center" vertical="center"/>
    </xf>
    <xf numFmtId="0" fontId="3" fillId="2" borderId="12" xfId="3" applyFont="1" applyFill="1" applyBorder="1" applyAlignment="1">
      <alignment horizontal="center" vertical="center"/>
    </xf>
    <xf numFmtId="164" fontId="3" fillId="0" borderId="12" xfId="3" applyNumberFormat="1" applyFont="1" applyFill="1" applyBorder="1" applyAlignment="1">
      <alignment horizontal="center" vertical="center"/>
    </xf>
    <xf numFmtId="164" fontId="3" fillId="0" borderId="28" xfId="3" applyNumberFormat="1" applyFont="1" applyFill="1" applyBorder="1" applyAlignment="1">
      <alignment horizontal="center" vertical="center"/>
    </xf>
    <xf numFmtId="0" fontId="3" fillId="0" borderId="29" xfId="3" applyFont="1" applyFill="1" applyBorder="1" applyAlignment="1">
      <alignment horizontal="center" vertical="center"/>
    </xf>
    <xf numFmtId="43" fontId="60" fillId="0" borderId="1" xfId="1" applyFont="1" applyFill="1" applyBorder="1" applyAlignment="1">
      <alignment horizontal="center" vertical="center"/>
    </xf>
    <xf numFmtId="0" fontId="30" fillId="0" borderId="0" xfId="3" applyFont="1" applyFill="1" applyBorder="1" applyAlignment="1">
      <alignment horizontal="center" vertical="center"/>
    </xf>
    <xf numFmtId="0" fontId="47" fillId="0" borderId="0" xfId="3" applyFont="1" applyBorder="1"/>
    <xf numFmtId="43" fontId="12" fillId="0" borderId="13" xfId="3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31" xfId="0" applyBorder="1"/>
    <xf numFmtId="165" fontId="15" fillId="0" borderId="13" xfId="3" applyNumberFormat="1" applyFont="1" applyFill="1" applyBorder="1" applyAlignment="1">
      <alignment horizontal="center" wrapText="1"/>
    </xf>
    <xf numFmtId="0" fontId="1" fillId="0" borderId="13" xfId="3" applyBorder="1" applyAlignment="1">
      <alignment horizontal="left"/>
    </xf>
    <xf numFmtId="165" fontId="7" fillId="0" borderId="13" xfId="3" applyNumberFormat="1" applyFont="1" applyFill="1" applyBorder="1" applyAlignment="1">
      <alignment horizontal="left" wrapText="1"/>
    </xf>
    <xf numFmtId="0" fontId="1" fillId="0" borderId="0" xfId="3" applyFont="1"/>
    <xf numFmtId="43" fontId="15" fillId="10" borderId="10" xfId="1" applyFont="1" applyFill="1" applyBorder="1" applyAlignment="1">
      <alignment horizontal="center" vertical="center"/>
    </xf>
    <xf numFmtId="43" fontId="51" fillId="0" borderId="0" xfId="1" applyFont="1"/>
    <xf numFmtId="43" fontId="0" fillId="0" borderId="0" xfId="0" applyNumberFormat="1"/>
    <xf numFmtId="164" fontId="3" fillId="10" borderId="1" xfId="3" applyNumberFormat="1" applyFont="1" applyFill="1" applyBorder="1" applyAlignment="1">
      <alignment horizontal="center" vertical="center"/>
    </xf>
    <xf numFmtId="43" fontId="29" fillId="10" borderId="1" xfId="1" applyFont="1" applyFill="1" applyBorder="1" applyAlignment="1">
      <alignment horizontal="center" vertical="center"/>
    </xf>
    <xf numFmtId="164" fontId="44" fillId="10" borderId="1" xfId="3" applyNumberFormat="1" applyFont="1" applyFill="1" applyBorder="1" applyAlignment="1">
      <alignment horizontal="center" vertical="center"/>
    </xf>
    <xf numFmtId="43" fontId="56" fillId="10" borderId="5" xfId="1" applyFont="1" applyFill="1" applyBorder="1" applyAlignment="1">
      <alignment horizontal="center" vertical="center"/>
    </xf>
    <xf numFmtId="0" fontId="1" fillId="0" borderId="9" xfId="3" applyBorder="1" applyAlignment="1">
      <alignment horizontal="center" vertical="center"/>
    </xf>
    <xf numFmtId="165" fontId="20" fillId="5" borderId="10" xfId="3" applyNumberFormat="1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/>
    </xf>
    <xf numFmtId="43" fontId="56" fillId="10" borderId="10" xfId="1" applyFont="1" applyFill="1" applyBorder="1" applyAlignment="1">
      <alignment horizontal="center" vertical="center"/>
    </xf>
    <xf numFmtId="43" fontId="15" fillId="8" borderId="35" xfId="1" applyFont="1" applyFill="1" applyBorder="1" applyAlignment="1">
      <alignment horizontal="center" vertical="center"/>
    </xf>
    <xf numFmtId="43" fontId="15" fillId="11" borderId="10" xfId="1" applyFont="1" applyFill="1" applyBorder="1" applyAlignment="1">
      <alignment horizontal="center" vertical="center"/>
    </xf>
    <xf numFmtId="43" fontId="15" fillId="12" borderId="10" xfId="1" applyFont="1" applyFill="1" applyBorder="1" applyAlignment="1">
      <alignment horizontal="center" vertical="center"/>
    </xf>
    <xf numFmtId="0" fontId="8" fillId="0" borderId="10" xfId="3" applyFont="1" applyFill="1" applyBorder="1" applyAlignment="1">
      <alignment horizontal="center" vertical="center"/>
    </xf>
    <xf numFmtId="164" fontId="3" fillId="0" borderId="5" xfId="3" applyNumberFormat="1" applyFont="1" applyFill="1" applyBorder="1" applyAlignment="1">
      <alignment horizontal="center" vertical="center"/>
    </xf>
    <xf numFmtId="164" fontId="3" fillId="0" borderId="6" xfId="3" applyNumberFormat="1" applyFont="1" applyFill="1" applyBorder="1" applyAlignment="1">
      <alignment horizontal="center" vertical="center"/>
    </xf>
    <xf numFmtId="164" fontId="44" fillId="10" borderId="22" xfId="3" applyNumberFormat="1" applyFont="1" applyFill="1" applyBorder="1" applyAlignment="1">
      <alignment horizontal="center" vertical="center"/>
    </xf>
    <xf numFmtId="0" fontId="1" fillId="3" borderId="0" xfId="3" applyFill="1" applyBorder="1"/>
    <xf numFmtId="0" fontId="17" fillId="0" borderId="0" xfId="3" applyFont="1" applyBorder="1"/>
    <xf numFmtId="0" fontId="1" fillId="0" borderId="0" xfId="3" applyBorder="1" applyAlignment="1">
      <alignment horizontal="center"/>
    </xf>
    <xf numFmtId="164" fontId="1" fillId="0" borderId="0" xfId="3" applyNumberFormat="1" applyBorder="1"/>
    <xf numFmtId="166" fontId="4" fillId="0" borderId="0" xfId="3" applyNumberFormat="1" applyFont="1" applyFill="1" applyBorder="1" applyAlignment="1">
      <alignment horizontal="right" wrapText="1"/>
    </xf>
    <xf numFmtId="0" fontId="6" fillId="0" borderId="0" xfId="3" applyFont="1" applyFill="1" applyBorder="1" applyAlignment="1">
      <alignment horizontal="left"/>
    </xf>
    <xf numFmtId="0" fontId="23" fillId="0" borderId="0" xfId="3" applyFont="1" applyFill="1" applyBorder="1" applyAlignment="1">
      <alignment horizontal="left"/>
    </xf>
    <xf numFmtId="0" fontId="4" fillId="0" borderId="0" xfId="3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left"/>
    </xf>
    <xf numFmtId="0" fontId="1" fillId="0" borderId="0" xfId="3" applyFill="1" applyBorder="1"/>
    <xf numFmtId="0" fontId="49" fillId="0" borderId="9" xfId="3" applyFont="1" applyFill="1" applyBorder="1" applyAlignment="1">
      <alignment horizontal="center" vertical="center"/>
    </xf>
    <xf numFmtId="0" fontId="49" fillId="0" borderId="10" xfId="3" applyFont="1" applyFill="1" applyBorder="1" applyAlignment="1">
      <alignment horizontal="center" vertical="center"/>
    </xf>
    <xf numFmtId="0" fontId="49" fillId="2" borderId="10" xfId="3" applyFont="1" applyFill="1" applyBorder="1" applyAlignment="1">
      <alignment horizontal="center" vertical="center"/>
    </xf>
    <xf numFmtId="164" fontId="49" fillId="0" borderId="10" xfId="3" applyNumberFormat="1" applyFont="1" applyFill="1" applyBorder="1" applyAlignment="1">
      <alignment horizontal="center" vertical="center"/>
    </xf>
    <xf numFmtId="164" fontId="49" fillId="0" borderId="11" xfId="3" applyNumberFormat="1" applyFont="1" applyFill="1" applyBorder="1" applyAlignment="1">
      <alignment horizontal="center" vertical="center"/>
    </xf>
    <xf numFmtId="0" fontId="49" fillId="0" borderId="36" xfId="3" applyFont="1" applyFill="1" applyBorder="1" applyAlignment="1">
      <alignment horizontal="center" vertical="center"/>
    </xf>
    <xf numFmtId="0" fontId="49" fillId="0" borderId="37" xfId="3" applyFont="1" applyFill="1" applyBorder="1" applyAlignment="1">
      <alignment horizontal="center" vertical="center"/>
    </xf>
    <xf numFmtId="0" fontId="49" fillId="0" borderId="38" xfId="3" applyFont="1" applyFill="1" applyBorder="1" applyAlignment="1">
      <alignment horizontal="center" vertical="center"/>
    </xf>
    <xf numFmtId="0" fontId="49" fillId="2" borderId="38" xfId="3" applyFont="1" applyFill="1" applyBorder="1" applyAlignment="1">
      <alignment horizontal="center" vertical="center"/>
    </xf>
    <xf numFmtId="164" fontId="49" fillId="0" borderId="38" xfId="3" applyNumberFormat="1" applyFont="1" applyFill="1" applyBorder="1" applyAlignment="1">
      <alignment horizontal="center" vertical="center"/>
    </xf>
    <xf numFmtId="164" fontId="49" fillId="0" borderId="39" xfId="3" applyNumberFormat="1" applyFont="1" applyFill="1" applyBorder="1" applyAlignment="1">
      <alignment horizontal="center" vertical="center"/>
    </xf>
    <xf numFmtId="0" fontId="47" fillId="0" borderId="0" xfId="3" applyFont="1"/>
    <xf numFmtId="0" fontId="1" fillId="0" borderId="20" xfId="3" applyBorder="1" applyAlignment="1">
      <alignment horizontal="center" vertical="center"/>
    </xf>
    <xf numFmtId="43" fontId="28" fillId="10" borderId="10" xfId="1" applyFont="1" applyFill="1" applyBorder="1" applyAlignment="1">
      <alignment horizontal="center" vertical="center"/>
    </xf>
    <xf numFmtId="0" fontId="1" fillId="0" borderId="0" xfId="3" applyAlignment="1">
      <alignment horizontal="left"/>
    </xf>
    <xf numFmtId="0" fontId="1" fillId="0" borderId="0" xfId="3" applyAlignment="1">
      <alignment horizontal="left" vertical="center"/>
    </xf>
    <xf numFmtId="164" fontId="4" fillId="0" borderId="0" xfId="3" applyNumberFormat="1" applyFont="1" applyFill="1" applyBorder="1" applyAlignment="1">
      <alignment horizontal="left" vertical="center"/>
    </xf>
    <xf numFmtId="164" fontId="1" fillId="0" borderId="0" xfId="3" applyNumberFormat="1" applyAlignment="1">
      <alignment horizontal="left"/>
    </xf>
    <xf numFmtId="43" fontId="56" fillId="8" borderId="10" xfId="1" applyFont="1" applyFill="1" applyBorder="1" applyAlignment="1">
      <alignment horizontal="center" vertical="center"/>
    </xf>
    <xf numFmtId="43" fontId="56" fillId="5" borderId="1" xfId="1" applyFont="1" applyFill="1" applyBorder="1" applyAlignment="1">
      <alignment horizontal="center" vertical="center"/>
    </xf>
    <xf numFmtId="0" fontId="1" fillId="0" borderId="1" xfId="3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 vertical="center" wrapText="1"/>
    </xf>
    <xf numFmtId="0" fontId="17" fillId="0" borderId="9" xfId="3" applyFont="1" applyFill="1" applyBorder="1" applyAlignment="1">
      <alignment horizontal="center" vertical="center"/>
    </xf>
    <xf numFmtId="0" fontId="17" fillId="0" borderId="10" xfId="3" applyFont="1" applyFill="1" applyBorder="1" applyAlignment="1">
      <alignment horizontal="center" vertical="center"/>
    </xf>
    <xf numFmtId="0" fontId="17" fillId="2" borderId="10" xfId="3" applyFont="1" applyFill="1" applyBorder="1" applyAlignment="1">
      <alignment horizontal="center" vertical="center"/>
    </xf>
    <xf numFmtId="164" fontId="17" fillId="0" borderId="10" xfId="3" applyNumberFormat="1" applyFont="1" applyFill="1" applyBorder="1" applyAlignment="1">
      <alignment horizontal="center" vertical="center"/>
    </xf>
    <xf numFmtId="164" fontId="17" fillId="0" borderId="11" xfId="3" applyNumberFormat="1" applyFont="1" applyFill="1" applyBorder="1" applyAlignment="1">
      <alignment horizontal="center" vertical="center"/>
    </xf>
    <xf numFmtId="164" fontId="1" fillId="0" borderId="0" xfId="3" applyNumberFormat="1" applyBorder="1" applyAlignment="1">
      <alignment horizontal="left"/>
    </xf>
    <xf numFmtId="0" fontId="1" fillId="0" borderId="0" xfId="3" applyBorder="1" applyAlignment="1">
      <alignment horizontal="left"/>
    </xf>
    <xf numFmtId="0" fontId="68" fillId="0" borderId="0" xfId="0" applyFont="1"/>
    <xf numFmtId="164" fontId="4" fillId="0" borderId="30" xfId="3" applyNumberFormat="1" applyFont="1" applyFill="1" applyBorder="1" applyAlignment="1">
      <alignment horizontal="center" vertical="center"/>
    </xf>
    <xf numFmtId="0" fontId="11" fillId="0" borderId="25" xfId="3" applyFont="1" applyFill="1" applyBorder="1" applyAlignment="1">
      <alignment horizontal="center" vertical="center"/>
    </xf>
    <xf numFmtId="0" fontId="10" fillId="0" borderId="25" xfId="3" applyFont="1" applyFill="1" applyBorder="1" applyAlignment="1">
      <alignment horizontal="center" vertical="center"/>
    </xf>
    <xf numFmtId="43" fontId="35" fillId="0" borderId="1" xfId="3" applyNumberFormat="1" applyFont="1" applyFill="1" applyBorder="1" applyAlignment="1">
      <alignment horizontal="center" vertical="center"/>
    </xf>
    <xf numFmtId="0" fontId="4" fillId="0" borderId="20" xfId="3" applyFont="1" applyFill="1" applyBorder="1" applyAlignment="1">
      <alignment horizontal="left"/>
    </xf>
    <xf numFmtId="0" fontId="20" fillId="5" borderId="1" xfId="3" applyFont="1" applyFill="1" applyBorder="1" applyAlignment="1">
      <alignment horizontal="left" vertical="center"/>
    </xf>
    <xf numFmtId="164" fontId="3" fillId="10" borderId="5" xfId="3" applyNumberFormat="1" applyFont="1" applyFill="1" applyBorder="1" applyAlignment="1">
      <alignment horizontal="center" vertical="center"/>
    </xf>
    <xf numFmtId="164" fontId="69" fillId="5" borderId="1" xfId="3" applyNumberFormat="1" applyFont="1" applyFill="1" applyBorder="1" applyAlignment="1">
      <alignment horizontal="center" vertical="center"/>
    </xf>
    <xf numFmtId="164" fontId="3" fillId="5" borderId="42" xfId="3" applyNumberFormat="1" applyFont="1" applyFill="1" applyBorder="1" applyAlignment="1">
      <alignment vertical="center"/>
    </xf>
    <xf numFmtId="164" fontId="69" fillId="5" borderId="43" xfId="3" applyNumberFormat="1" applyFont="1" applyFill="1" applyBorder="1" applyAlignment="1">
      <alignment horizontal="center" vertical="center"/>
    </xf>
    <xf numFmtId="0" fontId="49" fillId="0" borderId="44" xfId="3" applyFont="1" applyFill="1" applyBorder="1" applyAlignment="1">
      <alignment horizontal="center" vertical="center"/>
    </xf>
    <xf numFmtId="0" fontId="49" fillId="0" borderId="7" xfId="3" applyFont="1" applyFill="1" applyBorder="1" applyAlignment="1">
      <alignment horizontal="center" vertical="center"/>
    </xf>
    <xf numFmtId="0" fontId="49" fillId="2" borderId="7" xfId="3" applyFont="1" applyFill="1" applyBorder="1" applyAlignment="1">
      <alignment horizontal="center" vertical="center"/>
    </xf>
    <xf numFmtId="164" fontId="49" fillId="0" borderId="7" xfId="3" applyNumberFormat="1" applyFont="1" applyFill="1" applyBorder="1" applyAlignment="1">
      <alignment horizontal="center" vertical="center"/>
    </xf>
    <xf numFmtId="164" fontId="49" fillId="0" borderId="46" xfId="3" applyNumberFormat="1" applyFont="1" applyFill="1" applyBorder="1" applyAlignment="1">
      <alignment horizontal="center" vertical="center"/>
    </xf>
    <xf numFmtId="0" fontId="3" fillId="0" borderId="44" xfId="3" applyFont="1" applyFill="1" applyBorder="1" applyAlignment="1">
      <alignment horizontal="center" vertical="center"/>
    </xf>
    <xf numFmtId="164" fontId="3" fillId="0" borderId="7" xfId="3" applyNumberFormat="1" applyFont="1" applyFill="1" applyBorder="1" applyAlignment="1">
      <alignment horizontal="center" vertical="center"/>
    </xf>
    <xf numFmtId="43" fontId="56" fillId="10" borderId="35" xfId="1" applyFont="1" applyFill="1" applyBorder="1" applyAlignment="1">
      <alignment horizontal="center" vertical="center"/>
    </xf>
    <xf numFmtId="43" fontId="1" fillId="0" borderId="13" xfId="3" applyNumberFormat="1" applyBorder="1" applyAlignment="1">
      <alignment horizontal="center"/>
    </xf>
    <xf numFmtId="43" fontId="12" fillId="0" borderId="13" xfId="3" applyNumberFormat="1" applyFont="1" applyFill="1" applyBorder="1" applyAlignment="1">
      <alignment vertical="center"/>
    </xf>
    <xf numFmtId="164" fontId="48" fillId="0" borderId="38" xfId="3" applyNumberFormat="1" applyFont="1" applyFill="1" applyBorder="1" applyAlignment="1">
      <alignment horizontal="center" vertical="center"/>
    </xf>
    <xf numFmtId="1" fontId="29" fillId="14" borderId="35" xfId="1" applyNumberFormat="1" applyFont="1" applyFill="1" applyBorder="1" applyAlignment="1">
      <alignment horizontal="center" vertical="center"/>
    </xf>
    <xf numFmtId="164" fontId="69" fillId="5" borderId="22" xfId="3" applyNumberFormat="1" applyFont="1" applyFill="1" applyBorder="1" applyAlignment="1">
      <alignment horizontal="center" vertical="center"/>
    </xf>
    <xf numFmtId="1" fontId="56" fillId="5" borderId="10" xfId="1" applyNumberFormat="1" applyFont="1" applyFill="1" applyBorder="1" applyAlignment="1">
      <alignment horizontal="center" vertical="center"/>
    </xf>
    <xf numFmtId="1" fontId="56" fillId="10" borderId="10" xfId="1" applyNumberFormat="1" applyFont="1" applyFill="1" applyBorder="1" applyAlignment="1">
      <alignment horizontal="center" vertical="center"/>
    </xf>
    <xf numFmtId="164" fontId="3" fillId="10" borderId="43" xfId="3" applyNumberFormat="1" applyFont="1" applyFill="1" applyBorder="1" applyAlignment="1">
      <alignment horizontal="center" vertical="center"/>
    </xf>
    <xf numFmtId="164" fontId="3" fillId="5" borderId="12" xfId="3" applyNumberFormat="1" applyFont="1" applyFill="1" applyBorder="1" applyAlignment="1">
      <alignment vertical="center"/>
    </xf>
    <xf numFmtId="164" fontId="69" fillId="5" borderId="5" xfId="3" applyNumberFormat="1" applyFont="1" applyFill="1" applyBorder="1" applyAlignment="1">
      <alignment horizontal="center" vertical="center"/>
    </xf>
    <xf numFmtId="164" fontId="70" fillId="0" borderId="38" xfId="3" applyNumberFormat="1" applyFont="1" applyFill="1" applyBorder="1" applyAlignment="1">
      <alignment horizontal="center" vertical="center"/>
    </xf>
    <xf numFmtId="164" fontId="70" fillId="0" borderId="10" xfId="3" applyNumberFormat="1" applyFont="1" applyFill="1" applyBorder="1" applyAlignment="1">
      <alignment horizontal="center" vertical="center"/>
    </xf>
    <xf numFmtId="15" fontId="49" fillId="10" borderId="22" xfId="3" applyNumberFormat="1" applyFont="1" applyFill="1" applyBorder="1" applyAlignment="1">
      <alignment horizontal="center" vertical="center"/>
    </xf>
    <xf numFmtId="1" fontId="49" fillId="0" borderId="22" xfId="3" applyNumberFormat="1" applyFont="1" applyFill="1" applyBorder="1" applyAlignment="1">
      <alignment horizontal="center" vertical="center"/>
    </xf>
    <xf numFmtId="1" fontId="69" fillId="5" borderId="1" xfId="3" applyNumberFormat="1" applyFont="1" applyFill="1" applyBorder="1" applyAlignment="1">
      <alignment horizontal="center" vertical="center"/>
    </xf>
    <xf numFmtId="164" fontId="69" fillId="0" borderId="22" xfId="3" applyNumberFormat="1" applyFont="1" applyFill="1" applyBorder="1" applyAlignment="1">
      <alignment horizontal="center" vertical="center"/>
    </xf>
    <xf numFmtId="1" fontId="15" fillId="8" borderId="10" xfId="1" applyNumberFormat="1" applyFont="1" applyFill="1" applyBorder="1" applyAlignment="1">
      <alignment horizontal="center" vertical="center"/>
    </xf>
    <xf numFmtId="164" fontId="70" fillId="0" borderId="37" xfId="3" applyNumberFormat="1" applyFont="1" applyFill="1" applyBorder="1" applyAlignment="1">
      <alignment horizontal="center" vertical="center"/>
    </xf>
    <xf numFmtId="0" fontId="26" fillId="5" borderId="0" xfId="3" applyFont="1" applyFill="1" applyBorder="1" applyAlignment="1">
      <alignment horizontal="center" vertical="center"/>
    </xf>
    <xf numFmtId="43" fontId="56" fillId="8" borderId="10" xfId="1" applyFont="1" applyFill="1" applyBorder="1" applyAlignment="1">
      <alignment vertical="center"/>
    </xf>
    <xf numFmtId="0" fontId="45" fillId="2" borderId="1" xfId="3" applyFont="1" applyFill="1" applyBorder="1" applyAlignment="1">
      <alignment horizontal="center" vertical="center"/>
    </xf>
    <xf numFmtId="15" fontId="17" fillId="10" borderId="12" xfId="3" applyNumberFormat="1" applyFont="1" applyFill="1" applyBorder="1" applyAlignment="1">
      <alignment horizontal="center" vertical="center"/>
    </xf>
    <xf numFmtId="164" fontId="49" fillId="0" borderId="33" xfId="3" applyNumberFormat="1" applyFont="1" applyFill="1" applyBorder="1" applyAlignment="1">
      <alignment horizontal="center" vertical="center"/>
    </xf>
    <xf numFmtId="164" fontId="72" fillId="0" borderId="40" xfId="3" applyNumberFormat="1" applyFont="1" applyFill="1" applyBorder="1" applyAlignment="1">
      <alignment horizontal="center" vertical="center"/>
    </xf>
    <xf numFmtId="164" fontId="72" fillId="0" borderId="33" xfId="3" applyNumberFormat="1" applyFont="1" applyFill="1" applyBorder="1" applyAlignment="1">
      <alignment horizontal="center" vertical="center"/>
    </xf>
    <xf numFmtId="43" fontId="12" fillId="6" borderId="13" xfId="3" applyNumberFormat="1" applyFont="1" applyFill="1" applyBorder="1" applyAlignment="1">
      <alignment horizontal="center" vertical="center"/>
    </xf>
    <xf numFmtId="164" fontId="4" fillId="6" borderId="2" xfId="3" applyNumberFormat="1" applyFont="1" applyFill="1" applyBorder="1" applyAlignment="1">
      <alignment horizontal="center" vertical="center"/>
    </xf>
    <xf numFmtId="165" fontId="12" fillId="0" borderId="14" xfId="3" applyNumberFormat="1" applyFont="1" applyFill="1" applyBorder="1" applyAlignment="1">
      <alignment horizontal="center" wrapText="1"/>
    </xf>
    <xf numFmtId="0" fontId="15" fillId="10" borderId="54" xfId="3" applyFont="1" applyFill="1" applyBorder="1" applyAlignment="1">
      <alignment horizontal="center" vertical="center"/>
    </xf>
    <xf numFmtId="0" fontId="12" fillId="10" borderId="13" xfId="3" applyFont="1" applyFill="1" applyBorder="1" applyAlignment="1">
      <alignment horizontal="center" vertical="center"/>
    </xf>
    <xf numFmtId="43" fontId="12" fillId="10" borderId="13" xfId="1" applyFont="1" applyFill="1" applyBorder="1" applyAlignment="1">
      <alignment horizontal="left"/>
    </xf>
    <xf numFmtId="166" fontId="36" fillId="0" borderId="50" xfId="3" applyNumberFormat="1" applyFont="1" applyFill="1" applyBorder="1" applyAlignment="1">
      <alignment horizontal="right" wrapText="1"/>
    </xf>
    <xf numFmtId="0" fontId="0" fillId="15" borderId="13" xfId="0" applyFill="1" applyBorder="1" applyAlignment="1">
      <alignment horizontal="center"/>
    </xf>
    <xf numFmtId="43" fontId="0" fillId="15" borderId="13" xfId="1" applyFont="1" applyFill="1" applyBorder="1" applyAlignment="1">
      <alignment horizontal="center"/>
    </xf>
    <xf numFmtId="0" fontId="0" fillId="15" borderId="65" xfId="0" applyFill="1" applyBorder="1" applyAlignment="1">
      <alignment horizontal="center"/>
    </xf>
    <xf numFmtId="0" fontId="0" fillId="15" borderId="66" xfId="0" applyFill="1" applyBorder="1" applyAlignment="1">
      <alignment horizontal="center"/>
    </xf>
    <xf numFmtId="43" fontId="51" fillId="15" borderId="49" xfId="1" applyFont="1" applyFill="1" applyBorder="1" applyAlignment="1">
      <alignment horizontal="center"/>
    </xf>
    <xf numFmtId="43" fontId="0" fillId="15" borderId="66" xfId="0" applyNumberFormat="1" applyFill="1" applyBorder="1" applyAlignment="1">
      <alignment horizontal="center"/>
    </xf>
    <xf numFmtId="43" fontId="52" fillId="15" borderId="49" xfId="1" applyFont="1" applyFill="1" applyBorder="1" applyAlignment="1">
      <alignment horizontal="center"/>
    </xf>
    <xf numFmtId="43" fontId="52" fillId="15" borderId="49" xfId="0" applyNumberFormat="1" applyFont="1" applyFill="1" applyBorder="1" applyAlignment="1">
      <alignment horizontal="center"/>
    </xf>
    <xf numFmtId="43" fontId="0" fillId="15" borderId="49" xfId="0" applyNumberFormat="1" applyFill="1" applyBorder="1" applyAlignment="1">
      <alignment horizontal="center"/>
    </xf>
    <xf numFmtId="43" fontId="73" fillId="15" borderId="49" xfId="0" applyNumberFormat="1" applyFont="1" applyFill="1" applyBorder="1" applyAlignment="1">
      <alignment horizontal="center"/>
    </xf>
    <xf numFmtId="43" fontId="68" fillId="0" borderId="0" xfId="0" applyNumberFormat="1" applyFont="1"/>
    <xf numFmtId="43" fontId="68" fillId="0" borderId="0" xfId="1" applyFont="1"/>
    <xf numFmtId="165" fontId="12" fillId="0" borderId="48" xfId="3" applyNumberFormat="1" applyFont="1" applyFill="1" applyBorder="1" applyAlignment="1">
      <alignment wrapText="1"/>
    </xf>
    <xf numFmtId="165" fontId="12" fillId="0" borderId="49" xfId="3" applyNumberFormat="1" applyFont="1" applyFill="1" applyBorder="1" applyAlignment="1">
      <alignment wrapText="1"/>
    </xf>
    <xf numFmtId="165" fontId="12" fillId="0" borderId="31" xfId="3" applyNumberFormat="1" applyFont="1" applyFill="1" applyBorder="1" applyAlignment="1">
      <alignment wrapText="1"/>
    </xf>
    <xf numFmtId="0" fontId="1" fillId="0" borderId="0" xfId="3" applyAlignment="1">
      <alignment vertical="center"/>
    </xf>
    <xf numFmtId="1" fontId="1" fillId="0" borderId="0" xfId="3" applyNumberFormat="1" applyAlignment="1">
      <alignment horizontal="center" vertical="center"/>
    </xf>
    <xf numFmtId="1" fontId="1" fillId="0" borderId="0" xfId="3" applyNumberFormat="1"/>
    <xf numFmtId="9" fontId="12" fillId="6" borderId="13" xfId="4" applyFont="1" applyFill="1" applyBorder="1" applyAlignment="1">
      <alignment horizontal="center" vertical="center"/>
    </xf>
    <xf numFmtId="43" fontId="28" fillId="6" borderId="1" xfId="1" applyFont="1" applyFill="1" applyBorder="1" applyAlignment="1">
      <alignment horizontal="center" vertical="center"/>
    </xf>
    <xf numFmtId="43" fontId="29" fillId="6" borderId="1" xfId="1" applyFont="1" applyFill="1" applyBorder="1" applyAlignment="1">
      <alignment horizontal="center" vertical="center"/>
    </xf>
    <xf numFmtId="0" fontId="4" fillId="6" borderId="1" xfId="3" applyFont="1" applyFill="1" applyBorder="1" applyAlignment="1">
      <alignment horizontal="center" vertical="center"/>
    </xf>
    <xf numFmtId="0" fontId="1" fillId="6" borderId="0" xfId="3" applyFill="1"/>
    <xf numFmtId="0" fontId="30" fillId="6" borderId="0" xfId="3" applyFont="1" applyFill="1" applyAlignment="1">
      <alignment horizontal="center" vertical="center"/>
    </xf>
    <xf numFmtId="0" fontId="30" fillId="6" borderId="1" xfId="3" applyFont="1" applyFill="1" applyBorder="1" applyAlignment="1">
      <alignment horizontal="center" vertical="center"/>
    </xf>
    <xf numFmtId="0" fontId="1" fillId="5" borderId="5" xfId="3" applyFill="1" applyBorder="1" applyAlignment="1">
      <alignment horizontal="center" vertical="center"/>
    </xf>
    <xf numFmtId="0" fontId="1" fillId="16" borderId="0" xfId="3" applyFill="1"/>
    <xf numFmtId="0" fontId="30" fillId="5" borderId="0" xfId="3" applyFont="1" applyFill="1" applyBorder="1" applyAlignment="1">
      <alignment horizontal="center" vertical="center"/>
    </xf>
    <xf numFmtId="0" fontId="1" fillId="5" borderId="20" xfId="3" applyFill="1" applyBorder="1" applyAlignment="1">
      <alignment horizontal="center" vertical="center"/>
    </xf>
    <xf numFmtId="0" fontId="1" fillId="5" borderId="1" xfId="3" applyFill="1" applyBorder="1" applyAlignment="1">
      <alignment horizontal="center" vertical="center"/>
    </xf>
    <xf numFmtId="0" fontId="1" fillId="5" borderId="0" xfId="3" applyFill="1" applyBorder="1" applyAlignment="1">
      <alignment horizontal="center" vertical="center"/>
    </xf>
    <xf numFmtId="0" fontId="14" fillId="4" borderId="5" xfId="3" applyFont="1" applyFill="1" applyBorder="1" applyAlignment="1">
      <alignment horizontal="left" vertical="center"/>
    </xf>
    <xf numFmtId="43" fontId="35" fillId="0" borderId="5" xfId="3" applyNumberFormat="1" applyFont="1" applyFill="1" applyBorder="1" applyAlignment="1">
      <alignment horizontal="center" vertical="center"/>
    </xf>
    <xf numFmtId="164" fontId="3" fillId="0" borderId="22" xfId="3" applyNumberFormat="1" applyFont="1" applyFill="1" applyBorder="1" applyAlignment="1">
      <alignment horizontal="center" vertical="center"/>
    </xf>
    <xf numFmtId="164" fontId="3" fillId="0" borderId="22" xfId="3" applyNumberFormat="1" applyFont="1" applyFill="1" applyBorder="1" applyAlignment="1">
      <alignment horizontal="center" vertical="center"/>
    </xf>
    <xf numFmtId="164" fontId="3" fillId="0" borderId="22" xfId="3" applyNumberFormat="1" applyFont="1" applyFill="1" applyBorder="1" applyAlignment="1">
      <alignment horizontal="center" vertical="center"/>
    </xf>
    <xf numFmtId="164" fontId="15" fillId="9" borderId="25" xfId="1" applyNumberFormat="1" applyFont="1" applyFill="1" applyBorder="1" applyAlignment="1">
      <alignment horizontal="center" vertical="center"/>
    </xf>
    <xf numFmtId="0" fontId="3" fillId="0" borderId="7" xfId="3" applyFont="1" applyFill="1" applyBorder="1" applyAlignment="1">
      <alignment horizontal="center" vertical="center"/>
    </xf>
    <xf numFmtId="0" fontId="3" fillId="2" borderId="7" xfId="3" applyFont="1" applyFill="1" applyBorder="1" applyAlignment="1">
      <alignment horizontal="center" vertical="center"/>
    </xf>
    <xf numFmtId="164" fontId="3" fillId="0" borderId="46" xfId="3" applyNumberFormat="1" applyFont="1" applyFill="1" applyBorder="1" applyAlignment="1">
      <alignment horizontal="center" vertical="center"/>
    </xf>
    <xf numFmtId="0" fontId="1" fillId="5" borderId="1" xfId="3" applyFill="1" applyBorder="1"/>
    <xf numFmtId="0" fontId="3" fillId="5" borderId="4" xfId="3" applyFont="1" applyFill="1" applyBorder="1" applyAlignment="1">
      <alignment horizontal="center" vertical="center"/>
    </xf>
    <xf numFmtId="0" fontId="30" fillId="0" borderId="1" xfId="3" applyFont="1" applyFill="1" applyBorder="1" applyAlignment="1">
      <alignment horizontal="center" vertical="center"/>
    </xf>
    <xf numFmtId="165" fontId="4" fillId="0" borderId="25" xfId="3" applyNumberFormat="1" applyFont="1" applyFill="1" applyBorder="1" applyAlignment="1">
      <alignment horizontal="center" vertical="center" wrapText="1"/>
    </xf>
    <xf numFmtId="165" fontId="20" fillId="5" borderId="25" xfId="3" applyNumberFormat="1" applyFont="1" applyFill="1" applyBorder="1" applyAlignment="1">
      <alignment horizontal="center" vertical="center" wrapText="1"/>
    </xf>
    <xf numFmtId="0" fontId="18" fillId="0" borderId="25" xfId="3" applyFont="1" applyFill="1" applyBorder="1" applyAlignment="1">
      <alignment horizontal="center" vertical="center"/>
    </xf>
    <xf numFmtId="43" fontId="15" fillId="6" borderId="25" xfId="1" applyFont="1" applyFill="1" applyBorder="1" applyAlignment="1">
      <alignment horizontal="center" vertical="center"/>
    </xf>
    <xf numFmtId="43" fontId="15" fillId="10" borderId="25" xfId="1" applyFont="1" applyFill="1" applyBorder="1" applyAlignment="1">
      <alignment horizontal="center" vertical="center"/>
    </xf>
    <xf numFmtId="43" fontId="56" fillId="10" borderId="25" xfId="1" applyFont="1" applyFill="1" applyBorder="1" applyAlignment="1">
      <alignment horizontal="center" vertical="center"/>
    </xf>
    <xf numFmtId="43" fontId="15" fillId="11" borderId="25" xfId="1" applyFont="1" applyFill="1" applyBorder="1" applyAlignment="1">
      <alignment horizontal="center" vertical="center"/>
    </xf>
    <xf numFmtId="43" fontId="15" fillId="12" borderId="25" xfId="1" applyFont="1" applyFill="1" applyBorder="1" applyAlignment="1">
      <alignment horizontal="center" vertical="center"/>
    </xf>
    <xf numFmtId="0" fontId="1" fillId="0" borderId="70" xfId="3" applyBorder="1" applyAlignment="1">
      <alignment horizontal="center" vertical="center"/>
    </xf>
    <xf numFmtId="164" fontId="4" fillId="0" borderId="53" xfId="3" applyNumberFormat="1" applyFont="1" applyFill="1" applyBorder="1" applyAlignment="1">
      <alignment horizontal="center" vertical="center"/>
    </xf>
    <xf numFmtId="0" fontId="60" fillId="0" borderId="1" xfId="3" applyFont="1" applyFill="1" applyBorder="1" applyAlignment="1">
      <alignment horizontal="center" vertical="center"/>
    </xf>
    <xf numFmtId="2" fontId="12" fillId="6" borderId="13" xfId="3" applyNumberFormat="1" applyFont="1" applyFill="1" applyBorder="1" applyAlignment="1">
      <alignment horizontal="center" vertical="center"/>
    </xf>
    <xf numFmtId="43" fontId="0" fillId="15" borderId="13" xfId="0" applyNumberFormat="1" applyFill="1" applyBorder="1" applyAlignment="1">
      <alignment horizontal="center"/>
    </xf>
    <xf numFmtId="43" fontId="0" fillId="15" borderId="50" xfId="0" applyNumberFormat="1" applyFill="1" applyBorder="1" applyAlignment="1">
      <alignment horizontal="center"/>
    </xf>
    <xf numFmtId="0" fontId="0" fillId="15" borderId="0" xfId="0" applyFill="1"/>
    <xf numFmtId="43" fontId="0" fillId="15" borderId="49" xfId="1" applyFont="1" applyFill="1" applyBorder="1" applyAlignment="1">
      <alignment horizontal="center"/>
    </xf>
    <xf numFmtId="0" fontId="0" fillId="15" borderId="0" xfId="0" applyFill="1" applyAlignment="1"/>
    <xf numFmtId="0" fontId="55" fillId="0" borderId="0" xfId="3" applyFont="1" applyBorder="1"/>
    <xf numFmtId="15" fontId="29" fillId="10" borderId="12" xfId="1" applyNumberFormat="1" applyFont="1" applyFill="1" applyBorder="1" applyAlignment="1">
      <alignment horizontal="center" vertical="center"/>
    </xf>
    <xf numFmtId="0" fontId="59" fillId="0" borderId="0" xfId="3" applyFont="1" applyFill="1" applyBorder="1" applyAlignment="1">
      <alignment horizontal="center" vertical="center"/>
    </xf>
    <xf numFmtId="43" fontId="56" fillId="0" borderId="0" xfId="1" applyFont="1" applyFill="1" applyBorder="1" applyAlignment="1">
      <alignment horizontal="center" vertical="center"/>
    </xf>
    <xf numFmtId="165" fontId="27" fillId="5" borderId="13" xfId="3" applyNumberFormat="1" applyFont="1" applyFill="1" applyBorder="1" applyAlignment="1">
      <alignment horizontal="left" vertical="center" wrapText="1"/>
    </xf>
    <xf numFmtId="165" fontId="27" fillId="5" borderId="13" xfId="3" applyNumberFormat="1" applyFont="1" applyFill="1" applyBorder="1" applyAlignment="1">
      <alignment horizontal="center" vertical="center" wrapText="1"/>
    </xf>
    <xf numFmtId="0" fontId="26" fillId="5" borderId="13" xfId="3" applyFont="1" applyFill="1" applyBorder="1" applyAlignment="1">
      <alignment horizontal="center" vertical="center"/>
    </xf>
    <xf numFmtId="43" fontId="28" fillId="0" borderId="13" xfId="1" applyFont="1" applyFill="1" applyBorder="1" applyAlignment="1">
      <alignment horizontal="center" vertical="center"/>
    </xf>
    <xf numFmtId="43" fontId="28" fillId="5" borderId="13" xfId="1" applyFont="1" applyFill="1" applyBorder="1" applyAlignment="1">
      <alignment horizontal="center" vertical="center"/>
    </xf>
    <xf numFmtId="165" fontId="26" fillId="0" borderId="13" xfId="3" applyNumberFormat="1" applyFont="1" applyFill="1" applyBorder="1" applyAlignment="1">
      <alignment horizontal="center" vertical="center" wrapText="1"/>
    </xf>
    <xf numFmtId="0" fontId="26" fillId="0" borderId="13" xfId="3" applyFont="1" applyFill="1" applyBorder="1" applyAlignment="1">
      <alignment horizontal="center" vertical="center"/>
    </xf>
    <xf numFmtId="0" fontId="30" fillId="5" borderId="1" xfId="3" applyFont="1" applyFill="1" applyBorder="1" applyAlignment="1">
      <alignment horizontal="center" vertical="center"/>
    </xf>
    <xf numFmtId="0" fontId="55" fillId="5" borderId="0" xfId="3" applyFont="1" applyFill="1" applyBorder="1"/>
    <xf numFmtId="165" fontId="20" fillId="5" borderId="5" xfId="3" applyNumberFormat="1" applyFont="1" applyFill="1" applyBorder="1" applyAlignment="1">
      <alignment horizontal="left" vertical="center" wrapText="1"/>
    </xf>
    <xf numFmtId="164" fontId="17" fillId="5" borderId="1" xfId="3" applyNumberFormat="1" applyFont="1" applyFill="1" applyBorder="1" applyAlignment="1">
      <alignment horizontal="center" vertical="center"/>
    </xf>
    <xf numFmtId="165" fontId="12" fillId="0" borderId="49" xfId="3" applyNumberFormat="1" applyFont="1" applyFill="1" applyBorder="1" applyAlignment="1">
      <alignment horizontal="left" wrapText="1"/>
    </xf>
    <xf numFmtId="2" fontId="12" fillId="0" borderId="13" xfId="3" applyNumberFormat="1" applyFont="1" applyFill="1" applyBorder="1" applyAlignment="1">
      <alignment horizontal="center" vertical="center"/>
    </xf>
    <xf numFmtId="43" fontId="39" fillId="0" borderId="13" xfId="3" applyNumberFormat="1" applyFont="1" applyFill="1" applyBorder="1" applyAlignment="1">
      <alignment horizontal="left" vertical="center"/>
    </xf>
    <xf numFmtId="0" fontId="78" fillId="0" borderId="0" xfId="3" applyFont="1" applyBorder="1"/>
    <xf numFmtId="164" fontId="77" fillId="0" borderId="22" xfId="3" applyNumberFormat="1" applyFont="1" applyFill="1" applyBorder="1" applyAlignment="1">
      <alignment horizontal="center" vertical="center"/>
    </xf>
    <xf numFmtId="164" fontId="77" fillId="0" borderId="1" xfId="3" applyNumberFormat="1" applyFont="1" applyFill="1" applyBorder="1" applyAlignment="1">
      <alignment horizontal="center" vertical="center"/>
    </xf>
    <xf numFmtId="0" fontId="42" fillId="0" borderId="10" xfId="3" applyFont="1" applyFill="1" applyBorder="1" applyAlignment="1">
      <alignment horizontal="center" vertical="center"/>
    </xf>
    <xf numFmtId="0" fontId="78" fillId="0" borderId="0" xfId="3" applyFont="1" applyFill="1" applyAlignment="1">
      <alignment horizontal="left"/>
    </xf>
    <xf numFmtId="0" fontId="78" fillId="0" borderId="0" xfId="3" applyFont="1"/>
    <xf numFmtId="164" fontId="79" fillId="0" borderId="38" xfId="3" applyNumberFormat="1" applyFont="1" applyFill="1" applyBorder="1" applyAlignment="1">
      <alignment horizontal="center" vertical="center"/>
    </xf>
    <xf numFmtId="0" fontId="78" fillId="0" borderId="0" xfId="3" applyFont="1" applyAlignment="1">
      <alignment horizontal="center" vertical="center"/>
    </xf>
    <xf numFmtId="164" fontId="77" fillId="0" borderId="12" xfId="3" applyNumberFormat="1" applyFont="1" applyFill="1" applyBorder="1" applyAlignment="1">
      <alignment horizontal="center" vertical="center"/>
    </xf>
    <xf numFmtId="0" fontId="50" fillId="0" borderId="0" xfId="3" applyFont="1" applyBorder="1"/>
    <xf numFmtId="0" fontId="50" fillId="0" borderId="0" xfId="3" applyFont="1" applyFill="1" applyAlignment="1">
      <alignment horizontal="left"/>
    </xf>
    <xf numFmtId="0" fontId="50" fillId="0" borderId="0" xfId="3" applyFont="1"/>
    <xf numFmtId="0" fontId="82" fillId="5" borderId="1" xfId="3" applyFont="1" applyFill="1" applyBorder="1" applyAlignment="1">
      <alignment horizontal="center" vertical="center"/>
    </xf>
    <xf numFmtId="0" fontId="55" fillId="0" borderId="0" xfId="3" applyFont="1"/>
    <xf numFmtId="0" fontId="83" fillId="0" borderId="0" xfId="3" applyFont="1" applyFill="1" applyBorder="1" applyAlignment="1">
      <alignment horizontal="center" vertical="center"/>
    </xf>
    <xf numFmtId="0" fontId="58" fillId="0" borderId="0" xfId="3" applyFont="1" applyFill="1" applyAlignment="1">
      <alignment horizontal="left"/>
    </xf>
    <xf numFmtId="1" fontId="17" fillId="0" borderId="3" xfId="3" applyNumberFormat="1" applyFont="1" applyBorder="1"/>
    <xf numFmtId="1" fontId="3" fillId="0" borderId="41" xfId="3" applyNumberFormat="1" applyFont="1" applyFill="1" applyBorder="1" applyAlignment="1">
      <alignment horizontal="center" vertical="center"/>
    </xf>
    <xf numFmtId="1" fontId="3" fillId="0" borderId="12" xfId="3" applyNumberFormat="1" applyFont="1" applyFill="1" applyBorder="1" applyAlignment="1">
      <alignment horizontal="center" vertical="center"/>
    </xf>
    <xf numFmtId="1" fontId="23" fillId="0" borderId="0" xfId="3" applyNumberFormat="1" applyFont="1" applyFill="1" applyAlignment="1">
      <alignment horizontal="left"/>
    </xf>
    <xf numFmtId="1" fontId="17" fillId="0" borderId="0" xfId="3" applyNumberFormat="1" applyFont="1"/>
    <xf numFmtId="1" fontId="17" fillId="0" borderId="0" xfId="3" applyNumberFormat="1" applyFont="1" applyBorder="1"/>
    <xf numFmtId="0" fontId="57" fillId="0" borderId="0" xfId="3" applyFont="1" applyBorder="1"/>
    <xf numFmtId="0" fontId="57" fillId="0" borderId="0" xfId="3" applyFont="1"/>
    <xf numFmtId="0" fontId="85" fillId="0" borderId="0" xfId="3" applyFont="1" applyFill="1" applyBorder="1" applyAlignment="1">
      <alignment horizontal="center" vertical="center"/>
    </xf>
    <xf numFmtId="0" fontId="86" fillId="0" borderId="0" xfId="3" applyFont="1" applyFill="1" applyAlignment="1">
      <alignment horizontal="left"/>
    </xf>
    <xf numFmtId="164" fontId="70" fillId="0" borderId="41" xfId="3" applyNumberFormat="1" applyFont="1" applyFill="1" applyBorder="1" applyAlignment="1">
      <alignment horizontal="center" vertical="center"/>
    </xf>
    <xf numFmtId="1" fontId="56" fillId="8" borderId="25" xfId="1" applyNumberFormat="1" applyFont="1" applyFill="1" applyBorder="1" applyAlignment="1">
      <alignment horizontal="center" vertical="center"/>
    </xf>
    <xf numFmtId="1" fontId="57" fillId="0" borderId="0" xfId="3" applyNumberFormat="1" applyFont="1" applyBorder="1"/>
    <xf numFmtId="1" fontId="70" fillId="0" borderId="7" xfId="3" applyNumberFormat="1" applyFont="1" applyFill="1" applyBorder="1" applyAlignment="1">
      <alignment horizontal="center" vertical="center"/>
    </xf>
    <xf numFmtId="1" fontId="56" fillId="5" borderId="12" xfId="1" applyNumberFormat="1" applyFont="1" applyFill="1" applyBorder="1" applyAlignment="1">
      <alignment horizontal="center" vertical="center"/>
    </xf>
    <xf numFmtId="1" fontId="56" fillId="8" borderId="10" xfId="1" applyNumberFormat="1" applyFont="1" applyFill="1" applyBorder="1" applyAlignment="1">
      <alignment horizontal="center" vertical="center"/>
    </xf>
    <xf numFmtId="1" fontId="85" fillId="0" borderId="0" xfId="3" applyNumberFormat="1" applyFont="1" applyFill="1" applyBorder="1" applyAlignment="1">
      <alignment horizontal="center" vertical="center"/>
    </xf>
    <xf numFmtId="1" fontId="86" fillId="0" borderId="0" xfId="3" applyNumberFormat="1" applyFont="1" applyFill="1" applyBorder="1" applyAlignment="1">
      <alignment horizontal="left"/>
    </xf>
    <xf numFmtId="43" fontId="57" fillId="0" borderId="0" xfId="3" applyNumberFormat="1" applyFont="1" applyBorder="1"/>
    <xf numFmtId="43" fontId="70" fillId="0" borderId="10" xfId="3" applyNumberFormat="1" applyFont="1" applyFill="1" applyBorder="1" applyAlignment="1">
      <alignment horizontal="center" vertical="center"/>
    </xf>
    <xf numFmtId="43" fontId="69" fillId="5" borderId="22" xfId="3" applyNumberFormat="1" applyFont="1" applyFill="1" applyBorder="1" applyAlignment="1">
      <alignment horizontal="center" vertical="center"/>
    </xf>
    <xf numFmtId="43" fontId="69" fillId="10" borderId="1" xfId="3" applyNumberFormat="1" applyFont="1" applyFill="1" applyBorder="1" applyAlignment="1">
      <alignment horizontal="center" vertical="center"/>
    </xf>
    <xf numFmtId="43" fontId="85" fillId="0" borderId="0" xfId="3" applyNumberFormat="1" applyFont="1" applyFill="1" applyBorder="1" applyAlignment="1">
      <alignment horizontal="center" vertical="center"/>
    </xf>
    <xf numFmtId="43" fontId="86" fillId="0" borderId="0" xfId="3" applyNumberFormat="1" applyFont="1" applyFill="1" applyAlignment="1">
      <alignment horizontal="left"/>
    </xf>
    <xf numFmtId="43" fontId="57" fillId="0" borderId="0" xfId="3" applyNumberFormat="1" applyFont="1"/>
    <xf numFmtId="1" fontId="86" fillId="0" borderId="0" xfId="3" applyNumberFormat="1" applyFont="1" applyFill="1" applyAlignment="1">
      <alignment horizontal="left"/>
    </xf>
    <xf numFmtId="15" fontId="1" fillId="10" borderId="12" xfId="3" applyNumberFormat="1" applyFont="1" applyFill="1" applyBorder="1" applyAlignment="1">
      <alignment horizontal="center" vertical="center"/>
    </xf>
    <xf numFmtId="164" fontId="89" fillId="0" borderId="22" xfId="3" applyNumberFormat="1" applyFont="1" applyFill="1" applyBorder="1" applyAlignment="1">
      <alignment horizontal="center" vertical="center"/>
    </xf>
    <xf numFmtId="164" fontId="89" fillId="0" borderId="12" xfId="3" applyNumberFormat="1" applyFont="1" applyFill="1" applyBorder="1" applyAlignment="1">
      <alignment horizontal="center" vertical="center"/>
    </xf>
    <xf numFmtId="164" fontId="89" fillId="0" borderId="1" xfId="3" applyNumberFormat="1" applyFont="1" applyFill="1" applyBorder="1" applyAlignment="1">
      <alignment horizontal="center" vertical="center"/>
    </xf>
    <xf numFmtId="164" fontId="88" fillId="0" borderId="3" xfId="3" applyNumberFormat="1" applyFont="1" applyBorder="1"/>
    <xf numFmtId="164" fontId="88" fillId="0" borderId="0" xfId="3" applyNumberFormat="1" applyFont="1" applyFill="1" applyAlignment="1">
      <alignment horizontal="left"/>
    </xf>
    <xf numFmtId="164" fontId="88" fillId="0" borderId="0" xfId="3" applyNumberFormat="1" applyFont="1"/>
    <xf numFmtId="43" fontId="87" fillId="5" borderId="2" xfId="1" applyFont="1" applyFill="1" applyBorder="1" applyAlignment="1">
      <alignment horizontal="center" vertical="center"/>
    </xf>
    <xf numFmtId="0" fontId="88" fillId="5" borderId="2" xfId="3" applyFont="1" applyFill="1" applyBorder="1" applyAlignment="1">
      <alignment horizontal="center" vertical="center"/>
    </xf>
    <xf numFmtId="164" fontId="16" fillId="0" borderId="1" xfId="3" applyNumberFormat="1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43" fontId="90" fillId="5" borderId="2" xfId="1" applyFont="1" applyFill="1" applyBorder="1" applyAlignment="1">
      <alignment horizontal="center" vertical="center"/>
    </xf>
    <xf numFmtId="164" fontId="23" fillId="5" borderId="1" xfId="3" applyNumberFormat="1" applyFont="1" applyFill="1" applyBorder="1" applyAlignment="1">
      <alignment horizontal="center" vertical="center"/>
    </xf>
    <xf numFmtId="164" fontId="92" fillId="5" borderId="1" xfId="3" applyNumberFormat="1" applyFont="1" applyFill="1" applyBorder="1" applyAlignment="1">
      <alignment horizontal="center" vertical="center"/>
    </xf>
    <xf numFmtId="165" fontId="21" fillId="0" borderId="25" xfId="3" applyNumberFormat="1" applyFont="1" applyFill="1" applyBorder="1" applyAlignment="1">
      <alignment horizontal="center" vertical="center" wrapText="1"/>
    </xf>
    <xf numFmtId="0" fontId="17" fillId="0" borderId="0" xfId="3" applyFont="1" applyFill="1" applyBorder="1"/>
    <xf numFmtId="0" fontId="3" fillId="0" borderId="13" xfId="3" applyFont="1" applyFill="1" applyBorder="1" applyAlignment="1">
      <alignment horizontal="center" vertical="center"/>
    </xf>
    <xf numFmtId="0" fontId="3" fillId="2" borderId="13" xfId="3" applyFont="1" applyFill="1" applyBorder="1" applyAlignment="1">
      <alignment horizontal="center" vertical="center"/>
    </xf>
    <xf numFmtId="164" fontId="3" fillId="0" borderId="13" xfId="3" applyNumberFormat="1" applyFont="1" applyFill="1" applyBorder="1" applyAlignment="1">
      <alignment horizontal="center" vertical="center"/>
    </xf>
    <xf numFmtId="164" fontId="15" fillId="0" borderId="13" xfId="3" applyNumberFormat="1" applyFont="1" applyFill="1" applyBorder="1" applyAlignment="1">
      <alignment horizontal="center" vertical="center"/>
    </xf>
    <xf numFmtId="164" fontId="48" fillId="0" borderId="13" xfId="3" applyNumberFormat="1" applyFont="1" applyFill="1" applyBorder="1" applyAlignment="1">
      <alignment horizontal="center" vertical="center"/>
    </xf>
    <xf numFmtId="164" fontId="49" fillId="0" borderId="13" xfId="3" applyNumberFormat="1" applyFont="1" applyFill="1" applyBorder="1" applyAlignment="1">
      <alignment horizontal="center" vertical="center"/>
    </xf>
    <xf numFmtId="164" fontId="69" fillId="0" borderId="13" xfId="3" applyNumberFormat="1" applyFont="1" applyFill="1" applyBorder="1" applyAlignment="1">
      <alignment horizontal="center" vertical="center"/>
    </xf>
    <xf numFmtId="164" fontId="70" fillId="5" borderId="13" xfId="3" applyNumberFormat="1" applyFont="1" applyFill="1" applyBorder="1" applyAlignment="1">
      <alignment horizontal="center" vertical="center"/>
    </xf>
    <xf numFmtId="1" fontId="49" fillId="5" borderId="13" xfId="3" applyNumberFormat="1" applyFont="1" applyFill="1" applyBorder="1" applyAlignment="1">
      <alignment horizontal="center" vertical="center"/>
    </xf>
    <xf numFmtId="164" fontId="49" fillId="5" borderId="13" xfId="3" applyNumberFormat="1" applyFont="1" applyFill="1" applyBorder="1" applyAlignment="1">
      <alignment horizontal="center" vertical="center"/>
    </xf>
    <xf numFmtId="164" fontId="3" fillId="5" borderId="13" xfId="3" applyNumberFormat="1" applyFont="1" applyFill="1" applyBorder="1" applyAlignment="1">
      <alignment horizontal="center" vertical="center"/>
    </xf>
    <xf numFmtId="0" fontId="1" fillId="5" borderId="13" xfId="3" applyFill="1" applyBorder="1"/>
    <xf numFmtId="164" fontId="17" fillId="0" borderId="13" xfId="3" applyNumberFormat="1" applyFont="1" applyFill="1" applyBorder="1" applyAlignment="1">
      <alignment horizontal="center" vertical="center"/>
    </xf>
    <xf numFmtId="164" fontId="3" fillId="10" borderId="13" xfId="3" applyNumberFormat="1" applyFont="1" applyFill="1" applyBorder="1" applyAlignment="1">
      <alignment horizontal="center" vertical="center"/>
    </xf>
    <xf numFmtId="1" fontId="17" fillId="5" borderId="13" xfId="3" applyNumberFormat="1" applyFont="1" applyFill="1" applyBorder="1" applyAlignment="1">
      <alignment horizontal="center" vertical="center"/>
    </xf>
    <xf numFmtId="167" fontId="25" fillId="0" borderId="13" xfId="3" applyNumberFormat="1" applyFont="1" applyBorder="1" applyAlignment="1">
      <alignment horizontal="center" vertical="center" wrapText="1"/>
    </xf>
    <xf numFmtId="0" fontId="26" fillId="2" borderId="13" xfId="3" applyFont="1" applyFill="1" applyBorder="1" applyAlignment="1">
      <alignment horizontal="left" vertical="center"/>
    </xf>
    <xf numFmtId="0" fontId="31" fillId="0" borderId="13" xfId="3" applyFont="1" applyFill="1" applyBorder="1" applyAlignment="1">
      <alignment horizontal="center" vertical="center"/>
    </xf>
    <xf numFmtId="43" fontId="29" fillId="0" borderId="13" xfId="1" applyFont="1" applyFill="1" applyBorder="1" applyAlignment="1">
      <alignment horizontal="center" vertical="center"/>
    </xf>
    <xf numFmtId="1" fontId="29" fillId="0" borderId="13" xfId="1" applyNumberFormat="1" applyFont="1" applyFill="1" applyBorder="1" applyAlignment="1">
      <alignment horizontal="center" vertical="center"/>
    </xf>
    <xf numFmtId="43" fontId="15" fillId="10" borderId="13" xfId="1" applyFont="1" applyFill="1" applyBorder="1" applyAlignment="1">
      <alignment horizontal="center" vertical="center"/>
    </xf>
    <xf numFmtId="43" fontId="15" fillId="5" borderId="13" xfId="1" applyFont="1" applyFill="1" applyBorder="1" applyAlignment="1">
      <alignment horizontal="center" vertical="center"/>
    </xf>
    <xf numFmtId="1" fontId="15" fillId="5" borderId="13" xfId="1" applyNumberFormat="1" applyFont="1" applyFill="1" applyBorder="1" applyAlignment="1">
      <alignment horizontal="center" vertical="center"/>
    </xf>
    <xf numFmtId="164" fontId="26" fillId="5" borderId="13" xfId="3" applyNumberFormat="1" applyFont="1" applyFill="1" applyBorder="1" applyAlignment="1">
      <alignment horizontal="center" vertical="center"/>
    </xf>
    <xf numFmtId="0" fontId="30" fillId="5" borderId="13" xfId="3" applyFont="1" applyFill="1" applyBorder="1" applyAlignment="1">
      <alignment horizontal="center" vertical="center"/>
    </xf>
    <xf numFmtId="43" fontId="28" fillId="6" borderId="13" xfId="1" applyFont="1" applyFill="1" applyBorder="1" applyAlignment="1">
      <alignment horizontal="center" vertical="center"/>
    </xf>
    <xf numFmtId="43" fontId="29" fillId="6" borderId="13" xfId="1" applyFont="1" applyFill="1" applyBorder="1" applyAlignment="1">
      <alignment horizontal="center" vertical="center"/>
    </xf>
    <xf numFmtId="1" fontId="29" fillId="6" borderId="13" xfId="1" applyNumberFormat="1" applyFont="1" applyFill="1" applyBorder="1" applyAlignment="1">
      <alignment horizontal="center" vertical="center"/>
    </xf>
    <xf numFmtId="43" fontId="15" fillId="6" borderId="13" xfId="1" applyFont="1" applyFill="1" applyBorder="1" applyAlignment="1">
      <alignment horizontal="center" vertical="center"/>
    </xf>
    <xf numFmtId="43" fontId="56" fillId="6" borderId="13" xfId="1" applyFont="1" applyFill="1" applyBorder="1" applyAlignment="1">
      <alignment horizontal="center" vertical="center"/>
    </xf>
    <xf numFmtId="43" fontId="29" fillId="5" borderId="13" xfId="1" applyFont="1" applyFill="1" applyBorder="1" applyAlignment="1">
      <alignment horizontal="center" vertical="center"/>
    </xf>
    <xf numFmtId="1" fontId="29" fillId="5" borderId="13" xfId="1" applyNumberFormat="1" applyFont="1" applyFill="1" applyBorder="1" applyAlignment="1">
      <alignment horizontal="center" vertical="center"/>
    </xf>
    <xf numFmtId="43" fontId="56" fillId="5" borderId="13" xfId="1" applyFont="1" applyFill="1" applyBorder="1" applyAlignment="1">
      <alignment horizontal="center" vertical="center"/>
    </xf>
    <xf numFmtId="164" fontId="26" fillId="6" borderId="13" xfId="3" applyNumberFormat="1" applyFont="1" applyFill="1" applyBorder="1" applyAlignment="1">
      <alignment horizontal="center" vertical="center"/>
    </xf>
    <xf numFmtId="164" fontId="26" fillId="5" borderId="13" xfId="3" applyNumberFormat="1" applyFont="1" applyFill="1" applyBorder="1" applyAlignment="1">
      <alignment horizontal="left" vertical="center"/>
    </xf>
    <xf numFmtId="1" fontId="56" fillId="6" borderId="13" xfId="1" applyNumberFormat="1" applyFont="1" applyFill="1" applyBorder="1" applyAlignment="1">
      <alignment horizontal="center" vertical="center"/>
    </xf>
    <xf numFmtId="164" fontId="26" fillId="15" borderId="13" xfId="3" applyNumberFormat="1" applyFont="1" applyFill="1" applyBorder="1" applyAlignment="1">
      <alignment horizontal="center" vertical="center"/>
    </xf>
    <xf numFmtId="43" fontId="43" fillId="5" borderId="13" xfId="1" applyFont="1" applyFill="1" applyBorder="1" applyAlignment="1">
      <alignment horizontal="center" vertical="center"/>
    </xf>
    <xf numFmtId="43" fontId="15" fillId="8" borderId="13" xfId="1" applyFont="1" applyFill="1" applyBorder="1" applyAlignment="1">
      <alignment horizontal="center" vertical="center"/>
    </xf>
    <xf numFmtId="43" fontId="56" fillId="8" borderId="13" xfId="1" applyFont="1" applyFill="1" applyBorder="1" applyAlignment="1">
      <alignment horizontal="center" vertical="center"/>
    </xf>
    <xf numFmtId="165" fontId="20" fillId="5" borderId="13" xfId="3" applyNumberFormat="1" applyFont="1" applyFill="1" applyBorder="1" applyAlignment="1">
      <alignment horizontal="center" vertical="center" wrapText="1"/>
    </xf>
    <xf numFmtId="164" fontId="26" fillId="0" borderId="13" xfId="3" applyNumberFormat="1" applyFont="1" applyFill="1" applyBorder="1" applyAlignment="1">
      <alignment horizontal="center" vertical="center"/>
    </xf>
    <xf numFmtId="0" fontId="4" fillId="0" borderId="13" xfId="3" applyFont="1" applyFill="1" applyBorder="1" applyAlignment="1">
      <alignment horizontal="center" vertical="center"/>
    </xf>
    <xf numFmtId="164" fontId="4" fillId="0" borderId="13" xfId="3" applyNumberFormat="1" applyFont="1" applyFill="1" applyBorder="1" applyAlignment="1">
      <alignment horizontal="center" vertical="center"/>
    </xf>
    <xf numFmtId="0" fontId="30" fillId="0" borderId="13" xfId="3" applyFont="1" applyFill="1" applyBorder="1" applyAlignment="1">
      <alignment horizontal="center" vertical="center"/>
    </xf>
    <xf numFmtId="164" fontId="4" fillId="0" borderId="13" xfId="3" applyNumberFormat="1" applyFont="1" applyFill="1" applyBorder="1" applyAlignment="1">
      <alignment horizontal="left" vertical="center"/>
    </xf>
    <xf numFmtId="0" fontId="1" fillId="0" borderId="13" xfId="3" applyBorder="1" applyAlignment="1">
      <alignment horizontal="center" vertical="center"/>
    </xf>
    <xf numFmtId="0" fontId="1" fillId="6" borderId="13" xfId="3" applyFill="1" applyBorder="1" applyAlignment="1">
      <alignment horizontal="center" vertical="center"/>
    </xf>
    <xf numFmtId="0" fontId="1" fillId="0" borderId="13" xfId="3" applyBorder="1"/>
    <xf numFmtId="0" fontId="4" fillId="0" borderId="13" xfId="3" applyFont="1" applyFill="1" applyBorder="1" applyAlignment="1">
      <alignment horizontal="center"/>
    </xf>
    <xf numFmtId="43" fontId="12" fillId="0" borderId="13" xfId="1" applyFont="1" applyFill="1" applyBorder="1" applyAlignment="1">
      <alignment horizontal="center" vertical="center"/>
    </xf>
    <xf numFmtId="43" fontId="15" fillId="0" borderId="13" xfId="1" applyFont="1" applyFill="1" applyBorder="1" applyAlignment="1">
      <alignment horizontal="center" vertical="center"/>
    </xf>
    <xf numFmtId="0" fontId="7" fillId="0" borderId="13" xfId="3" applyFont="1" applyFill="1" applyBorder="1" applyAlignment="1">
      <alignment horizontal="center" vertical="center"/>
    </xf>
    <xf numFmtId="1" fontId="15" fillId="0" borderId="13" xfId="1" applyNumberFormat="1" applyFont="1" applyFill="1" applyBorder="1" applyAlignment="1">
      <alignment horizontal="center" vertical="center"/>
    </xf>
    <xf numFmtId="164" fontId="8" fillId="0" borderId="13" xfId="3" applyNumberFormat="1" applyFont="1" applyFill="1" applyBorder="1" applyAlignment="1">
      <alignment horizontal="center" vertical="center"/>
    </xf>
    <xf numFmtId="0" fontId="42" fillId="0" borderId="13" xfId="3" applyFont="1" applyFill="1" applyBorder="1" applyAlignment="1">
      <alignment horizontal="center" vertical="center"/>
    </xf>
    <xf numFmtId="0" fontId="1" fillId="0" borderId="13" xfId="3" applyFill="1" applyBorder="1"/>
    <xf numFmtId="43" fontId="60" fillId="17" borderId="13" xfId="1" applyFont="1" applyFill="1" applyBorder="1" applyAlignment="1">
      <alignment horizontal="center" vertical="center"/>
    </xf>
    <xf numFmtId="43" fontId="12" fillId="17" borderId="13" xfId="1" applyFont="1" applyFill="1" applyBorder="1" applyAlignment="1">
      <alignment horizontal="center" vertical="center"/>
    </xf>
    <xf numFmtId="43" fontId="15" fillId="17" borderId="13" xfId="1" applyFont="1" applyFill="1" applyBorder="1" applyAlignment="1">
      <alignment horizontal="center" vertical="center"/>
    </xf>
    <xf numFmtId="1" fontId="15" fillId="17" borderId="13" xfId="1" applyNumberFormat="1" applyFont="1" applyFill="1" applyBorder="1" applyAlignment="1">
      <alignment horizontal="center" vertical="center"/>
    </xf>
    <xf numFmtId="0" fontId="66" fillId="17" borderId="13" xfId="3" applyFont="1" applyFill="1" applyBorder="1" applyAlignment="1">
      <alignment horizontal="center" vertical="center"/>
    </xf>
    <xf numFmtId="0" fontId="1" fillId="17" borderId="13" xfId="3" applyFill="1" applyBorder="1"/>
    <xf numFmtId="0" fontId="17" fillId="0" borderId="13" xfId="3" applyFont="1" applyBorder="1" applyAlignment="1">
      <alignment horizontal="center" vertical="center"/>
    </xf>
    <xf numFmtId="165" fontId="21" fillId="5" borderId="13" xfId="3" applyNumberFormat="1" applyFont="1" applyFill="1" applyBorder="1" applyAlignment="1">
      <alignment horizontal="center" vertical="center" wrapText="1"/>
    </xf>
    <xf numFmtId="0" fontId="9" fillId="0" borderId="13" xfId="3" applyFont="1" applyFill="1" applyBorder="1" applyAlignment="1">
      <alignment horizontal="center" vertical="center"/>
    </xf>
    <xf numFmtId="0" fontId="6" fillId="0" borderId="13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 vertical="center"/>
    </xf>
    <xf numFmtId="43" fontId="15" fillId="7" borderId="13" xfId="1" applyFont="1" applyFill="1" applyBorder="1" applyAlignment="1">
      <alignment horizontal="center" vertical="center"/>
    </xf>
    <xf numFmtId="1" fontId="15" fillId="8" borderId="13" xfId="1" applyNumberFormat="1" applyFont="1" applyFill="1" applyBorder="1" applyAlignment="1">
      <alignment horizontal="center" vertical="center"/>
    </xf>
    <xf numFmtId="164" fontId="4" fillId="8" borderId="13" xfId="3" applyNumberFormat="1" applyFont="1" applyFill="1" applyBorder="1" applyAlignment="1">
      <alignment horizontal="center" vertical="center"/>
    </xf>
    <xf numFmtId="0" fontId="1" fillId="8" borderId="13" xfId="3" applyFill="1" applyBorder="1" applyAlignment="1">
      <alignment horizontal="center" vertical="center"/>
    </xf>
    <xf numFmtId="0" fontId="49" fillId="0" borderId="13" xfId="3" applyFont="1" applyFill="1" applyBorder="1" applyAlignment="1">
      <alignment horizontal="center" vertical="center"/>
    </xf>
    <xf numFmtId="0" fontId="49" fillId="2" borderId="13" xfId="3" applyFont="1" applyFill="1" applyBorder="1" applyAlignment="1">
      <alignment horizontal="center" vertical="center"/>
    </xf>
    <xf numFmtId="164" fontId="70" fillId="0" borderId="13" xfId="3" applyNumberFormat="1" applyFont="1" applyFill="1" applyBorder="1" applyAlignment="1">
      <alignment horizontal="center" vertical="center"/>
    </xf>
    <xf numFmtId="1" fontId="70" fillId="0" borderId="13" xfId="3" applyNumberFormat="1" applyFont="1" applyFill="1" applyBorder="1" applyAlignment="1">
      <alignment horizontal="center" vertical="center"/>
    </xf>
    <xf numFmtId="164" fontId="49" fillId="0" borderId="13" xfId="3" applyNumberFormat="1" applyFont="1" applyFill="1" applyBorder="1" applyAlignment="1">
      <alignment horizontal="left" vertical="center"/>
    </xf>
    <xf numFmtId="0" fontId="47" fillId="0" borderId="13" xfId="3" applyFont="1" applyBorder="1" applyAlignment="1">
      <alignment horizontal="left"/>
    </xf>
    <xf numFmtId="164" fontId="45" fillId="0" borderId="13" xfId="3" applyNumberFormat="1" applyFont="1" applyFill="1" applyBorder="1" applyAlignment="1">
      <alignment horizontal="center" vertical="center"/>
    </xf>
    <xf numFmtId="164" fontId="3" fillId="0" borderId="13" xfId="3" applyNumberFormat="1" applyFont="1" applyFill="1" applyBorder="1" applyAlignment="1">
      <alignment horizontal="left" vertical="center"/>
    </xf>
    <xf numFmtId="1" fontId="56" fillId="0" borderId="13" xfId="1" applyNumberFormat="1" applyFont="1" applyFill="1" applyBorder="1" applyAlignment="1">
      <alignment horizontal="center" vertical="center"/>
    </xf>
    <xf numFmtId="164" fontId="26" fillId="0" borderId="13" xfId="3" applyNumberFormat="1" applyFont="1" applyFill="1" applyBorder="1" applyAlignment="1">
      <alignment horizontal="left" vertical="center"/>
    </xf>
    <xf numFmtId="0" fontId="26" fillId="0" borderId="13" xfId="3" applyFont="1" applyFill="1" applyBorder="1" applyAlignment="1">
      <alignment horizontal="left" vertical="center"/>
    </xf>
    <xf numFmtId="43" fontId="28" fillId="0" borderId="13" xfId="1" applyFont="1" applyFill="1" applyBorder="1" applyAlignment="1">
      <alignment horizontal="left" vertical="center"/>
    </xf>
    <xf numFmtId="14" fontId="41" fillId="0" borderId="13" xfId="3" applyNumberFormat="1" applyFont="1" applyFill="1" applyBorder="1" applyAlignment="1">
      <alignment horizontal="center" vertical="center"/>
    </xf>
    <xf numFmtId="9" fontId="26" fillId="0" borderId="13" xfId="4" applyFont="1" applyFill="1" applyBorder="1" applyAlignment="1">
      <alignment horizontal="center" vertical="center"/>
    </xf>
    <xf numFmtId="0" fontId="1" fillId="0" borderId="13" xfId="3" applyFill="1" applyBorder="1" applyAlignment="1">
      <alignment horizontal="center" vertical="center"/>
    </xf>
    <xf numFmtId="43" fontId="84" fillId="0" borderId="13" xfId="1" applyFont="1" applyFill="1" applyBorder="1" applyAlignment="1">
      <alignment horizontal="center" vertical="center"/>
    </xf>
    <xf numFmtId="0" fontId="80" fillId="0" borderId="13" xfId="3" applyFont="1" applyFill="1" applyBorder="1" applyAlignment="1">
      <alignment horizontal="center" vertical="center"/>
    </xf>
    <xf numFmtId="0" fontId="82" fillId="0" borderId="13" xfId="3" applyFont="1" applyFill="1" applyBorder="1" applyAlignment="1">
      <alignment horizontal="center" vertical="center"/>
    </xf>
    <xf numFmtId="0" fontId="88" fillId="0" borderId="13" xfId="3" applyFont="1" applyFill="1" applyBorder="1" applyAlignment="1">
      <alignment horizontal="center" vertical="center"/>
    </xf>
    <xf numFmtId="0" fontId="93" fillId="0" borderId="13" xfId="3" applyFont="1" applyFill="1" applyBorder="1" applyAlignment="1">
      <alignment horizontal="center" vertical="center"/>
    </xf>
    <xf numFmtId="165" fontId="4" fillId="0" borderId="13" xfId="3" applyNumberFormat="1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/>
    </xf>
    <xf numFmtId="0" fontId="8" fillId="0" borderId="13" xfId="3" applyFont="1" applyFill="1" applyBorder="1" applyAlignment="1">
      <alignment horizontal="center" vertical="center"/>
    </xf>
    <xf numFmtId="43" fontId="15" fillId="11" borderId="13" xfId="1" applyFont="1" applyFill="1" applyBorder="1" applyAlignment="1">
      <alignment horizontal="center" vertical="center"/>
    </xf>
    <xf numFmtId="43" fontId="15" fillId="11" borderId="13" xfId="1" applyNumberFormat="1" applyFont="1" applyFill="1" applyBorder="1" applyAlignment="1">
      <alignment horizontal="center" vertical="center"/>
    </xf>
    <xf numFmtId="43" fontId="15" fillId="12" borderId="13" xfId="1" applyFont="1" applyFill="1" applyBorder="1" applyAlignment="1">
      <alignment horizontal="center" vertical="center"/>
    </xf>
    <xf numFmtId="0" fontId="1" fillId="0" borderId="13" xfId="3" applyBorder="1" applyAlignment="1">
      <alignment horizontal="left" vertical="center"/>
    </xf>
    <xf numFmtId="0" fontId="13" fillId="0" borderId="0" xfId="3" applyNumberFormat="1" applyFont="1" applyFill="1" applyBorder="1" applyAlignment="1">
      <alignment horizontal="center" vertical="center"/>
    </xf>
    <xf numFmtId="1" fontId="57" fillId="0" borderId="0" xfId="3" applyNumberFormat="1" applyFont="1" applyFill="1" applyBorder="1"/>
    <xf numFmtId="1" fontId="57" fillId="0" borderId="0" xfId="3" applyNumberFormat="1" applyFont="1" applyFill="1"/>
    <xf numFmtId="0" fontId="15" fillId="8" borderId="25" xfId="1" applyNumberFormat="1" applyFont="1" applyFill="1" applyBorder="1" applyAlignment="1">
      <alignment horizontal="center" vertical="center"/>
    </xf>
    <xf numFmtId="0" fontId="57" fillId="0" borderId="0" xfId="3" applyNumberFormat="1" applyFont="1" applyBorder="1"/>
    <xf numFmtId="0" fontId="57" fillId="0" borderId="0" xfId="3" applyNumberFormat="1" applyFont="1"/>
    <xf numFmtId="0" fontId="70" fillId="0" borderId="10" xfId="3" applyNumberFormat="1" applyFont="1" applyFill="1" applyBorder="1" applyAlignment="1">
      <alignment horizontal="center" vertical="center"/>
    </xf>
    <xf numFmtId="0" fontId="70" fillId="0" borderId="7" xfId="3" applyNumberFormat="1" applyFont="1" applyFill="1" applyBorder="1" applyAlignment="1">
      <alignment horizontal="center" vertical="center"/>
    </xf>
    <xf numFmtId="0" fontId="69" fillId="10" borderId="12" xfId="3" applyNumberFormat="1" applyFont="1" applyFill="1" applyBorder="1" applyAlignment="1">
      <alignment horizontal="center" vertical="center"/>
    </xf>
    <xf numFmtId="0" fontId="56" fillId="8" borderId="10" xfId="1" applyNumberFormat="1" applyFont="1" applyFill="1" applyBorder="1" applyAlignment="1">
      <alignment horizontal="center" vertical="center"/>
    </xf>
    <xf numFmtId="0" fontId="85" fillId="0" borderId="0" xfId="3" applyNumberFormat="1" applyFont="1" applyFill="1" applyBorder="1" applyAlignment="1">
      <alignment horizontal="center" vertical="center"/>
    </xf>
    <xf numFmtId="0" fontId="86" fillId="0" borderId="0" xfId="3" applyNumberFormat="1" applyFont="1" applyFill="1" applyAlignment="1">
      <alignment horizontal="left"/>
    </xf>
    <xf numFmtId="164" fontId="17" fillId="17" borderId="10" xfId="3" applyNumberFormat="1" applyFont="1" applyFill="1" applyBorder="1" applyAlignment="1">
      <alignment horizontal="center" vertical="center"/>
    </xf>
    <xf numFmtId="164" fontId="3" fillId="12" borderId="1" xfId="3" applyNumberFormat="1" applyFont="1" applyFill="1" applyBorder="1" applyAlignment="1">
      <alignment horizontal="center" vertical="center"/>
    </xf>
    <xf numFmtId="15" fontId="49" fillId="12" borderId="22" xfId="3" applyNumberFormat="1" applyFont="1" applyFill="1" applyBorder="1" applyAlignment="1">
      <alignment horizontal="center" vertical="center"/>
    </xf>
    <xf numFmtId="164" fontId="3" fillId="12" borderId="13" xfId="3" applyNumberFormat="1" applyFont="1" applyFill="1" applyBorder="1" applyAlignment="1">
      <alignment horizontal="center" vertical="center"/>
    </xf>
    <xf numFmtId="164" fontId="17" fillId="18" borderId="10" xfId="3" applyNumberFormat="1" applyFont="1" applyFill="1" applyBorder="1" applyAlignment="1">
      <alignment horizontal="center" vertical="center"/>
    </xf>
    <xf numFmtId="0" fontId="95" fillId="20" borderId="13" xfId="0" applyFont="1" applyFill="1" applyBorder="1" applyAlignment="1">
      <alignment horizontal="center" vertical="center"/>
    </xf>
    <xf numFmtId="0" fontId="52" fillId="19" borderId="13" xfId="0" applyFont="1" applyFill="1" applyBorder="1" applyAlignment="1">
      <alignment vertical="center"/>
    </xf>
    <xf numFmtId="43" fontId="0" fillId="0" borderId="13" xfId="0" applyNumberFormat="1" applyBorder="1"/>
    <xf numFmtId="0" fontId="95" fillId="19" borderId="13" xfId="0" applyFont="1" applyFill="1" applyBorder="1" applyAlignment="1">
      <alignment horizontal="center" vertical="center"/>
    </xf>
    <xf numFmtId="44" fontId="96" fillId="0" borderId="13" xfId="2" applyNumberFormat="1" applyFont="1" applyBorder="1" applyAlignment="1">
      <alignment horizontal="right" vertical="center"/>
    </xf>
    <xf numFmtId="44" fontId="95" fillId="21" borderId="13" xfId="2" applyFont="1" applyFill="1" applyBorder="1" applyAlignment="1">
      <alignment horizontal="center" vertical="center"/>
    </xf>
    <xf numFmtId="44" fontId="96" fillId="21" borderId="13" xfId="2" applyNumberFormat="1" applyFont="1" applyFill="1" applyBorder="1" applyAlignment="1">
      <alignment horizontal="right" vertical="center"/>
    </xf>
    <xf numFmtId="0" fontId="15" fillId="0" borderId="27" xfId="3" applyFont="1" applyFill="1" applyBorder="1" applyAlignment="1">
      <alignment horizontal="center" vertical="center"/>
    </xf>
    <xf numFmtId="0" fontId="0" fillId="0" borderId="0" xfId="0" applyFill="1"/>
    <xf numFmtId="0" fontId="53" fillId="0" borderId="0" xfId="0" applyFont="1" applyFill="1"/>
    <xf numFmtId="0" fontId="0" fillId="0" borderId="31" xfId="0" applyFill="1" applyBorder="1"/>
    <xf numFmtId="0" fontId="0" fillId="0" borderId="13" xfId="0" applyFill="1" applyBorder="1"/>
    <xf numFmtId="43" fontId="67" fillId="0" borderId="13" xfId="0" applyNumberFormat="1" applyFont="1" applyFill="1" applyBorder="1"/>
    <xf numFmtId="0" fontId="1" fillId="0" borderId="13" xfId="3" applyFont="1" applyFill="1" applyBorder="1" applyAlignment="1">
      <alignment vertical="center"/>
    </xf>
    <xf numFmtId="0" fontId="1" fillId="0" borderId="13" xfId="3" applyFill="1" applyBorder="1" applyAlignment="1">
      <alignment horizontal="center"/>
    </xf>
    <xf numFmtId="43" fontId="1" fillId="0" borderId="13" xfId="3" applyNumberFormat="1" applyFill="1" applyBorder="1" applyAlignment="1">
      <alignment horizontal="center"/>
    </xf>
    <xf numFmtId="43" fontId="1" fillId="0" borderId="13" xfId="3" applyNumberFormat="1" applyFill="1" applyBorder="1" applyAlignment="1"/>
    <xf numFmtId="0" fontId="0" fillId="0" borderId="15" xfId="0" applyFill="1" applyBorder="1"/>
    <xf numFmtId="1" fontId="1" fillId="0" borderId="13" xfId="3" applyNumberFormat="1" applyFill="1" applyBorder="1" applyAlignment="1">
      <alignment horizontal="center"/>
    </xf>
    <xf numFmtId="0" fontId="0" fillId="0" borderId="32" xfId="0" applyFill="1" applyBorder="1"/>
    <xf numFmtId="0" fontId="1" fillId="0" borderId="50" xfId="3" applyFill="1" applyBorder="1" applyAlignment="1">
      <alignment horizontal="left"/>
    </xf>
    <xf numFmtId="168" fontId="25" fillId="0" borderId="50" xfId="1" applyNumberFormat="1" applyFont="1" applyFill="1" applyBorder="1"/>
    <xf numFmtId="43" fontId="25" fillId="0" borderId="50" xfId="1" applyFont="1" applyFill="1" applyBorder="1"/>
    <xf numFmtId="43" fontId="25" fillId="0" borderId="51" xfId="1" applyFont="1" applyFill="1" applyBorder="1"/>
    <xf numFmtId="43" fontId="40" fillId="0" borderId="50" xfId="1" applyFont="1" applyFill="1" applyBorder="1"/>
    <xf numFmtId="43" fontId="71" fillId="0" borderId="50" xfId="1" applyFont="1" applyFill="1" applyBorder="1"/>
    <xf numFmtId="43" fontId="40" fillId="0" borderId="16" xfId="1" applyFont="1" applyFill="1" applyBorder="1"/>
    <xf numFmtId="43" fontId="40" fillId="0" borderId="17" xfId="1" applyFont="1" applyFill="1" applyBorder="1"/>
    <xf numFmtId="43" fontId="68" fillId="0" borderId="0" xfId="0" applyNumberFormat="1" applyFont="1" applyFill="1"/>
    <xf numFmtId="0" fontId="50" fillId="0" borderId="1" xfId="3" applyFont="1" applyFill="1" applyBorder="1" applyAlignment="1">
      <alignment horizontal="center" vertical="center"/>
    </xf>
    <xf numFmtId="0" fontId="78" fillId="0" borderId="13" xfId="3" applyFont="1" applyFill="1" applyBorder="1" applyAlignment="1">
      <alignment horizontal="center" vertical="center"/>
    </xf>
    <xf numFmtId="0" fontId="0" fillId="0" borderId="48" xfId="0" applyFill="1" applyBorder="1"/>
    <xf numFmtId="164" fontId="3" fillId="0" borderId="43" xfId="3" applyNumberFormat="1" applyFont="1" applyFill="1" applyBorder="1" applyAlignment="1">
      <alignment horizontal="center" vertical="center"/>
    </xf>
    <xf numFmtId="164" fontId="3" fillId="0" borderId="42" xfId="3" applyNumberFormat="1" applyFont="1" applyFill="1" applyBorder="1" applyAlignment="1">
      <alignment horizontal="center" vertical="center"/>
    </xf>
    <xf numFmtId="15" fontId="1" fillId="10" borderId="43" xfId="3" applyNumberFormat="1" applyFont="1" applyFill="1" applyBorder="1" applyAlignment="1">
      <alignment horizontal="center" vertical="center"/>
    </xf>
    <xf numFmtId="44" fontId="0" fillId="0" borderId="13" xfId="2" applyFont="1" applyBorder="1"/>
    <xf numFmtId="0" fontId="60" fillId="0" borderId="0" xfId="0" applyFont="1"/>
    <xf numFmtId="43" fontId="60" fillId="0" borderId="0" xfId="0" applyNumberFormat="1" applyFont="1"/>
    <xf numFmtId="43" fontId="68" fillId="15" borderId="13" xfId="1" applyFont="1" applyFill="1" applyBorder="1" applyAlignment="1">
      <alignment horizontal="center"/>
    </xf>
    <xf numFmtId="168" fontId="39" fillId="6" borderId="13" xfId="3" applyNumberFormat="1" applyFont="1" applyFill="1" applyBorder="1" applyAlignment="1">
      <alignment vertical="center"/>
    </xf>
    <xf numFmtId="0" fontId="12" fillId="6" borderId="15" xfId="3" applyFont="1" applyFill="1" applyBorder="1" applyAlignment="1">
      <alignment horizontal="center" vertical="center"/>
    </xf>
    <xf numFmtId="164" fontId="3" fillId="0" borderId="22" xfId="3" applyNumberFormat="1" applyFont="1" applyFill="1" applyBorder="1" applyAlignment="1">
      <alignment horizontal="center" vertical="center"/>
    </xf>
    <xf numFmtId="0" fontId="15" fillId="15" borderId="54" xfId="3" applyFont="1" applyFill="1" applyBorder="1" applyAlignment="1">
      <alignment horizontal="center" vertical="center"/>
    </xf>
    <xf numFmtId="0" fontId="12" fillId="15" borderId="13" xfId="3" applyFont="1" applyFill="1" applyBorder="1" applyAlignment="1">
      <alignment horizontal="center" vertical="center"/>
    </xf>
    <xf numFmtId="43" fontId="12" fillId="15" borderId="13" xfId="3" applyNumberFormat="1" applyFont="1" applyFill="1" applyBorder="1" applyAlignment="1">
      <alignment horizontal="center" vertical="center"/>
    </xf>
    <xf numFmtId="43" fontId="39" fillId="15" borderId="13" xfId="3" applyNumberFormat="1" applyFont="1" applyFill="1" applyBorder="1" applyAlignment="1">
      <alignment horizontal="left" vertical="center"/>
    </xf>
    <xf numFmtId="0" fontId="12" fillId="15" borderId="13" xfId="3" applyFont="1" applyFill="1" applyBorder="1" applyAlignment="1">
      <alignment horizontal="left" vertical="center"/>
    </xf>
    <xf numFmtId="43" fontId="12" fillId="15" borderId="13" xfId="3" applyNumberFormat="1" applyFont="1" applyFill="1" applyBorder="1" applyAlignment="1">
      <alignment horizontal="left" vertical="center"/>
    </xf>
    <xf numFmtId="43" fontId="25" fillId="15" borderId="50" xfId="1" applyFont="1" applyFill="1" applyBorder="1"/>
    <xf numFmtId="43" fontId="40" fillId="15" borderId="50" xfId="1" applyFont="1" applyFill="1" applyBorder="1"/>
    <xf numFmtId="165" fontId="15" fillId="0" borderId="49" xfId="3" applyNumberFormat="1" applyFont="1" applyFill="1" applyBorder="1" applyAlignment="1">
      <alignment horizontal="center" wrapText="1"/>
    </xf>
    <xf numFmtId="164" fontId="3" fillId="0" borderId="22" xfId="3" applyNumberFormat="1" applyFont="1" applyFill="1" applyBorder="1" applyAlignment="1">
      <alignment horizontal="center" vertical="center"/>
    </xf>
    <xf numFmtId="165" fontId="15" fillId="0" borderId="48" xfId="3" applyNumberFormat="1" applyFont="1" applyFill="1" applyBorder="1" applyAlignment="1">
      <alignment wrapText="1"/>
    </xf>
    <xf numFmtId="165" fontId="15" fillId="0" borderId="49" xfId="3" applyNumberFormat="1" applyFont="1" applyFill="1" applyBorder="1" applyAlignment="1">
      <alignment wrapText="1"/>
    </xf>
    <xf numFmtId="0" fontId="0" fillId="6" borderId="13" xfId="0" applyFill="1" applyBorder="1"/>
    <xf numFmtId="43" fontId="29" fillId="6" borderId="0" xfId="1" applyFont="1" applyFill="1" applyBorder="1" applyAlignment="1">
      <alignment horizontal="center" vertical="center"/>
    </xf>
    <xf numFmtId="43" fontId="0" fillId="0" borderId="13" xfId="0" applyNumberFormat="1" applyFill="1" applyBorder="1"/>
    <xf numFmtId="164" fontId="28" fillId="5" borderId="1" xfId="3" applyNumberFormat="1" applyFont="1" applyFill="1" applyBorder="1" applyAlignment="1">
      <alignment horizontal="center" vertical="center"/>
    </xf>
    <xf numFmtId="0" fontId="44" fillId="0" borderId="44" xfId="3" applyFont="1" applyFill="1" applyBorder="1" applyAlignment="1">
      <alignment horizontal="center" vertical="center"/>
    </xf>
    <xf numFmtId="0" fontId="5" fillId="0" borderId="12" xfId="3" applyFont="1" applyFill="1" applyBorder="1" applyAlignment="1">
      <alignment horizontal="center" vertical="center"/>
    </xf>
    <xf numFmtId="0" fontId="1" fillId="0" borderId="3" xfId="3" applyFont="1" applyBorder="1"/>
    <xf numFmtId="0" fontId="44" fillId="0" borderId="12" xfId="3" applyFont="1" applyFill="1" applyBorder="1" applyAlignment="1">
      <alignment horizontal="center" vertical="center"/>
    </xf>
    <xf numFmtId="0" fontId="44" fillId="0" borderId="1" xfId="3" applyFont="1" applyFill="1" applyBorder="1" applyAlignment="1">
      <alignment horizontal="center" vertical="center"/>
    </xf>
    <xf numFmtId="43" fontId="60" fillId="0" borderId="5" xfId="1" applyFont="1" applyFill="1" applyBorder="1" applyAlignment="1">
      <alignment horizontal="center" vertical="center"/>
    </xf>
    <xf numFmtId="43" fontId="98" fillId="6" borderId="13" xfId="0" applyNumberFormat="1" applyFont="1" applyFill="1" applyBorder="1" applyAlignment="1">
      <alignment horizontal="center"/>
    </xf>
    <xf numFmtId="0" fontId="0" fillId="15" borderId="65" xfId="0" applyFill="1" applyBorder="1" applyAlignment="1"/>
    <xf numFmtId="0" fontId="0" fillId="15" borderId="66" xfId="0" applyFill="1" applyBorder="1" applyAlignment="1"/>
    <xf numFmtId="0" fontId="0" fillId="15" borderId="49" xfId="0" applyFill="1" applyBorder="1" applyAlignment="1"/>
    <xf numFmtId="43" fontId="52" fillId="6" borderId="49" xfId="1" applyFont="1" applyFill="1" applyBorder="1" applyAlignment="1">
      <alignment horizontal="center"/>
    </xf>
    <xf numFmtId="43" fontId="96" fillId="6" borderId="13" xfId="0" applyNumberFormat="1" applyFont="1" applyFill="1" applyBorder="1" applyAlignment="1">
      <alignment horizontal="center"/>
    </xf>
    <xf numFmtId="43" fontId="96" fillId="15" borderId="13" xfId="0" applyNumberFormat="1" applyFont="1" applyFill="1" applyBorder="1" applyAlignment="1">
      <alignment horizontal="center"/>
    </xf>
    <xf numFmtId="43" fontId="99" fillId="6" borderId="50" xfId="1" applyFont="1" applyFill="1" applyBorder="1"/>
    <xf numFmtId="0" fontId="0" fillId="0" borderId="0" xfId="0" applyBorder="1"/>
    <xf numFmtId="0" fontId="12" fillId="0" borderId="0" xfId="3" applyFont="1" applyFill="1" applyBorder="1" applyAlignment="1">
      <alignment horizontal="center" vertical="center"/>
    </xf>
    <xf numFmtId="0" fontId="0" fillId="15" borderId="65" xfId="0" applyFill="1" applyBorder="1" applyAlignment="1">
      <alignment horizontal="left"/>
    </xf>
    <xf numFmtId="0" fontId="0" fillId="15" borderId="66" xfId="0" applyFill="1" applyBorder="1" applyAlignment="1">
      <alignment horizontal="left"/>
    </xf>
    <xf numFmtId="164" fontId="49" fillId="0" borderId="10" xfId="3" applyNumberFormat="1" applyFont="1" applyFill="1" applyBorder="1" applyAlignment="1">
      <alignment horizontal="center" vertical="center"/>
    </xf>
    <xf numFmtId="0" fontId="0" fillId="15" borderId="0" xfId="0" applyFill="1" applyAlignment="1">
      <alignment horizontal="left"/>
    </xf>
    <xf numFmtId="164" fontId="3" fillId="10" borderId="12" xfId="3" applyNumberFormat="1" applyFont="1" applyFill="1" applyBorder="1" applyAlignment="1">
      <alignment horizontal="center" vertical="center"/>
    </xf>
    <xf numFmtId="0" fontId="50" fillId="0" borderId="13" xfId="3" applyFont="1" applyFill="1" applyBorder="1"/>
    <xf numFmtId="0" fontId="96" fillId="6" borderId="13" xfId="0" applyFont="1" applyFill="1" applyBorder="1" applyAlignment="1">
      <alignment horizontal="center"/>
    </xf>
    <xf numFmtId="43" fontId="96" fillId="6" borderId="49" xfId="1" applyFont="1" applyFill="1" applyBorder="1" applyAlignment="1">
      <alignment horizontal="center"/>
    </xf>
    <xf numFmtId="0" fontId="30" fillId="15" borderId="0" xfId="3" applyFont="1" applyFill="1" applyAlignment="1">
      <alignment horizontal="center" vertical="center"/>
    </xf>
    <xf numFmtId="0" fontId="30" fillId="17" borderId="0" xfId="3" applyFont="1" applyFill="1" applyAlignment="1">
      <alignment horizontal="center" vertical="center"/>
    </xf>
    <xf numFmtId="0" fontId="26" fillId="17" borderId="13" xfId="3" applyFont="1" applyFill="1" applyBorder="1" applyAlignment="1">
      <alignment horizontal="center" vertical="center"/>
    </xf>
    <xf numFmtId="43" fontId="28" fillId="17" borderId="13" xfId="1" applyFont="1" applyFill="1" applyBorder="1" applyAlignment="1">
      <alignment horizontal="center" vertical="center"/>
    </xf>
    <xf numFmtId="43" fontId="56" fillId="17" borderId="13" xfId="1" applyFont="1" applyFill="1" applyBorder="1" applyAlignment="1">
      <alignment horizontal="center" vertical="center"/>
    </xf>
    <xf numFmtId="164" fontId="26" fillId="17" borderId="13" xfId="3" applyNumberFormat="1" applyFont="1" applyFill="1" applyBorder="1" applyAlignment="1">
      <alignment horizontal="center" vertical="center"/>
    </xf>
    <xf numFmtId="0" fontId="30" fillId="17" borderId="13" xfId="3" applyFont="1" applyFill="1" applyBorder="1" applyAlignment="1">
      <alignment horizontal="center" vertical="center"/>
    </xf>
    <xf numFmtId="0" fontId="30" fillId="17" borderId="1" xfId="3" applyFont="1" applyFill="1" applyBorder="1" applyAlignment="1">
      <alignment horizontal="center" vertical="center"/>
    </xf>
    <xf numFmtId="43" fontId="29" fillId="17" borderId="13" xfId="1" applyFont="1" applyFill="1" applyBorder="1" applyAlignment="1">
      <alignment horizontal="center" vertical="center"/>
    </xf>
    <xf numFmtId="43" fontId="56" fillId="0" borderId="13" xfId="1" applyFont="1" applyFill="1" applyBorder="1" applyAlignment="1">
      <alignment horizontal="center" vertical="center"/>
    </xf>
    <xf numFmtId="0" fontId="1" fillId="0" borderId="20" xfId="3" applyFill="1" applyBorder="1" applyAlignment="1">
      <alignment horizontal="center" vertical="center"/>
    </xf>
    <xf numFmtId="0" fontId="30" fillId="12" borderId="0" xfId="3" applyFont="1" applyFill="1" applyAlignment="1">
      <alignment horizontal="center" vertical="center"/>
    </xf>
    <xf numFmtId="0" fontId="1" fillId="12" borderId="0" xfId="3" applyFill="1" applyBorder="1" applyAlignment="1">
      <alignment horizontal="center" vertical="center"/>
    </xf>
    <xf numFmtId="43" fontId="15" fillId="0" borderId="72" xfId="1" applyFont="1" applyFill="1" applyBorder="1" applyAlignment="1">
      <alignment horizontal="center" vertical="center"/>
    </xf>
    <xf numFmtId="0" fontId="50" fillId="0" borderId="13" xfId="3" applyFont="1" applyFill="1" applyBorder="1" applyAlignment="1">
      <alignment horizontal="left" vertical="center"/>
    </xf>
    <xf numFmtId="1" fontId="56" fillId="0" borderId="5" xfId="3" applyNumberFormat="1" applyFont="1" applyFill="1" applyBorder="1" applyAlignment="1">
      <alignment horizontal="center" vertical="center"/>
    </xf>
    <xf numFmtId="1" fontId="29" fillId="17" borderId="13" xfId="1" applyNumberFormat="1" applyFont="1" applyFill="1" applyBorder="1" applyAlignment="1">
      <alignment horizontal="center" vertical="center"/>
    </xf>
    <xf numFmtId="1" fontId="12" fillId="0" borderId="13" xfId="3" applyNumberFormat="1" applyFont="1" applyFill="1" applyBorder="1" applyAlignment="1">
      <alignment horizontal="center" vertical="center"/>
    </xf>
    <xf numFmtId="1" fontId="12" fillId="6" borderId="13" xfId="3" applyNumberFormat="1" applyFont="1" applyFill="1" applyBorder="1" applyAlignment="1">
      <alignment horizontal="center" vertical="center"/>
    </xf>
    <xf numFmtId="0" fontId="45" fillId="0" borderId="0" xfId="3" applyFont="1" applyBorder="1"/>
    <xf numFmtId="165" fontId="43" fillId="0" borderId="13" xfId="3" applyNumberFormat="1" applyFont="1" applyFill="1" applyBorder="1" applyAlignment="1">
      <alignment horizontal="center" vertical="center" wrapText="1"/>
    </xf>
    <xf numFmtId="165" fontId="43" fillId="6" borderId="13" xfId="3" applyNumberFormat="1" applyFont="1" applyFill="1" applyBorder="1" applyAlignment="1">
      <alignment horizontal="center" vertical="center" wrapText="1"/>
    </xf>
    <xf numFmtId="165" fontId="43" fillId="5" borderId="13" xfId="3" applyNumberFormat="1" applyFont="1" applyFill="1" applyBorder="1" applyAlignment="1">
      <alignment horizontal="center" vertical="center" wrapText="1"/>
    </xf>
    <xf numFmtId="165" fontId="43" fillId="17" borderId="13" xfId="3" applyNumberFormat="1" applyFont="1" applyFill="1" applyBorder="1" applyAlignment="1">
      <alignment horizontal="center" vertical="center" wrapText="1"/>
    </xf>
    <xf numFmtId="165" fontId="43" fillId="13" borderId="13" xfId="3" applyNumberFormat="1" applyFont="1" applyFill="1" applyBorder="1" applyAlignment="1">
      <alignment horizontal="center" vertical="center" wrapText="1"/>
    </xf>
    <xf numFmtId="0" fontId="45" fillId="0" borderId="0" xfId="3" applyFont="1" applyFill="1" applyAlignment="1">
      <alignment horizontal="left"/>
    </xf>
    <xf numFmtId="0" fontId="45" fillId="0" borderId="0" xfId="3" applyFont="1"/>
    <xf numFmtId="44" fontId="0" fillId="0" borderId="0" xfId="0" applyNumberFormat="1"/>
    <xf numFmtId="43" fontId="0" fillId="0" borderId="0" xfId="0" applyNumberFormat="1" applyFill="1"/>
    <xf numFmtId="164" fontId="14" fillId="10" borderId="1" xfId="3" applyNumberFormat="1" applyFont="1" applyFill="1" applyBorder="1" applyAlignment="1">
      <alignment horizontal="center" vertical="center"/>
    </xf>
    <xf numFmtId="43" fontId="101" fillId="10" borderId="12" xfId="1" applyFont="1" applyFill="1" applyBorder="1" applyAlignment="1">
      <alignment horizontal="center" vertical="center"/>
    </xf>
    <xf numFmtId="0" fontId="30" fillId="23" borderId="0" xfId="3" applyFont="1" applyFill="1" applyAlignment="1">
      <alignment horizontal="center" vertical="center"/>
    </xf>
    <xf numFmtId="164" fontId="3" fillId="0" borderId="22" xfId="3" applyNumberFormat="1" applyFont="1" applyFill="1" applyBorder="1" applyAlignment="1">
      <alignment horizontal="center" vertical="center"/>
    </xf>
    <xf numFmtId="0" fontId="17" fillId="0" borderId="0" xfId="3" applyFont="1" applyBorder="1" applyAlignment="1">
      <alignment horizontal="center"/>
    </xf>
    <xf numFmtId="0" fontId="17" fillId="0" borderId="0" xfId="3" applyFont="1" applyAlignment="1">
      <alignment horizontal="center"/>
    </xf>
    <xf numFmtId="0" fontId="79" fillId="5" borderId="1" xfId="3" applyFont="1" applyFill="1" applyBorder="1" applyAlignment="1">
      <alignment horizontal="center" vertical="center"/>
    </xf>
    <xf numFmtId="0" fontId="23" fillId="0" borderId="25" xfId="3" applyFont="1" applyFill="1" applyBorder="1" applyAlignment="1">
      <alignment horizontal="center" vertical="center"/>
    </xf>
    <xf numFmtId="0" fontId="23" fillId="0" borderId="0" xfId="3" applyFont="1" applyFill="1" applyBorder="1" applyAlignment="1">
      <alignment horizontal="center" vertical="center"/>
    </xf>
    <xf numFmtId="0" fontId="23" fillId="0" borderId="0" xfId="3" applyFont="1" applyFill="1" applyAlignment="1">
      <alignment horizontal="center"/>
    </xf>
    <xf numFmtId="43" fontId="60" fillId="0" borderId="13" xfId="1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/>
    </xf>
    <xf numFmtId="15" fontId="14" fillId="0" borderId="13" xfId="3" applyNumberFormat="1" applyFont="1" applyFill="1" applyBorder="1" applyAlignment="1">
      <alignment horizontal="center" vertical="center"/>
    </xf>
    <xf numFmtId="0" fontId="102" fillId="10" borderId="13" xfId="3" applyFont="1" applyFill="1" applyBorder="1" applyAlignment="1">
      <alignment horizontal="center" vertical="center"/>
    </xf>
    <xf numFmtId="43" fontId="28" fillId="7" borderId="1" xfId="1" applyFont="1" applyFill="1" applyBorder="1" applyAlignment="1">
      <alignment horizontal="center" vertical="center"/>
    </xf>
    <xf numFmtId="43" fontId="29" fillId="7" borderId="1" xfId="1" applyFont="1" applyFill="1" applyBorder="1" applyAlignment="1">
      <alignment horizontal="center" vertical="center"/>
    </xf>
    <xf numFmtId="0" fontId="1" fillId="0" borderId="0" xfId="3" applyFill="1" applyBorder="1" applyAlignment="1">
      <alignment horizontal="center" vertical="center"/>
    </xf>
    <xf numFmtId="0" fontId="30" fillId="17" borderId="0" xfId="3" applyFont="1" applyFill="1" applyBorder="1" applyAlignment="1">
      <alignment horizontal="center" vertical="center"/>
    </xf>
    <xf numFmtId="0" fontId="61" fillId="0" borderId="0" xfId="3" applyFont="1"/>
    <xf numFmtId="0" fontId="61" fillId="5" borderId="0" xfId="3" applyFont="1" applyFill="1"/>
    <xf numFmtId="0" fontId="61" fillId="0" borderId="0" xfId="3" applyFont="1" applyFill="1" applyBorder="1" applyAlignment="1">
      <alignment horizontal="center" vertical="center"/>
    </xf>
    <xf numFmtId="0" fontId="61" fillId="6" borderId="0" xfId="3" applyFont="1" applyFill="1" applyBorder="1" applyAlignment="1">
      <alignment horizontal="center" vertical="center"/>
    </xf>
    <xf numFmtId="0" fontId="61" fillId="5" borderId="0" xfId="3" applyFont="1" applyFill="1" applyAlignment="1">
      <alignment horizontal="left"/>
    </xf>
    <xf numFmtId="0" fontId="61" fillId="5" borderId="0" xfId="3" applyFont="1" applyFill="1" applyBorder="1" applyAlignment="1">
      <alignment horizontal="center" vertical="center"/>
    </xf>
    <xf numFmtId="0" fontId="61" fillId="5" borderId="20" xfId="3" applyFont="1" applyFill="1" applyBorder="1" applyAlignment="1">
      <alignment horizontal="left"/>
    </xf>
    <xf numFmtId="0" fontId="61" fillId="0" borderId="20" xfId="3" applyFont="1" applyFill="1" applyBorder="1" applyAlignment="1">
      <alignment horizontal="left"/>
    </xf>
    <xf numFmtId="0" fontId="61" fillId="0" borderId="18" xfId="3" applyFont="1" applyFill="1" applyBorder="1" applyAlignment="1">
      <alignment horizontal="left"/>
    </xf>
    <xf numFmtId="0" fontId="61" fillId="0" borderId="0" xfId="3" applyFont="1" applyFill="1" applyBorder="1" applyAlignment="1">
      <alignment horizontal="left"/>
    </xf>
    <xf numFmtId="0" fontId="61" fillId="5" borderId="0" xfId="3" applyFont="1" applyFill="1" applyBorder="1" applyAlignment="1">
      <alignment horizontal="left"/>
    </xf>
    <xf numFmtId="0" fontId="61" fillId="0" borderId="0" xfId="3" applyFont="1" applyFill="1" applyAlignment="1">
      <alignment horizontal="left"/>
    </xf>
    <xf numFmtId="0" fontId="1" fillId="0" borderId="1" xfId="3" applyFill="1" applyBorder="1"/>
    <xf numFmtId="43" fontId="0" fillId="0" borderId="0" xfId="1" applyFont="1"/>
    <xf numFmtId="0" fontId="100" fillId="0" borderId="13" xfId="3" applyFont="1" applyFill="1" applyBorder="1"/>
    <xf numFmtId="43" fontId="15" fillId="9" borderId="68" xfId="1" applyFont="1" applyFill="1" applyBorder="1" applyAlignment="1">
      <alignment horizontal="center" vertical="center"/>
    </xf>
    <xf numFmtId="1" fontId="15" fillId="8" borderId="68" xfId="1" applyNumberFormat="1" applyFont="1" applyFill="1" applyBorder="1" applyAlignment="1">
      <alignment horizontal="center" vertical="center"/>
    </xf>
    <xf numFmtId="43" fontId="15" fillId="9" borderId="73" xfId="1" applyFont="1" applyFill="1" applyBorder="1" applyAlignment="1">
      <alignment horizontal="center" vertical="center"/>
    </xf>
    <xf numFmtId="0" fontId="50" fillId="0" borderId="67" xfId="3" applyFont="1" applyBorder="1"/>
    <xf numFmtId="164" fontId="26" fillId="0" borderId="0" xfId="3" applyNumberFormat="1" applyFont="1" applyFill="1" applyBorder="1" applyAlignment="1">
      <alignment horizontal="center" vertical="center"/>
    </xf>
    <xf numFmtId="43" fontId="60" fillId="0" borderId="0" xfId="1" applyFont="1" applyFill="1" applyBorder="1" applyAlignment="1">
      <alignment horizontal="center" vertical="center"/>
    </xf>
    <xf numFmtId="43" fontId="12" fillId="0" borderId="0" xfId="1" applyFont="1" applyFill="1" applyBorder="1" applyAlignment="1">
      <alignment horizontal="center" vertical="center"/>
    </xf>
    <xf numFmtId="1" fontId="56" fillId="0" borderId="0" xfId="3" applyNumberFormat="1" applyFont="1" applyFill="1" applyBorder="1" applyAlignment="1">
      <alignment horizontal="center" vertical="center"/>
    </xf>
    <xf numFmtId="0" fontId="50" fillId="0" borderId="0" xfId="3" applyFont="1" applyFill="1" applyBorder="1"/>
    <xf numFmtId="0" fontId="50" fillId="0" borderId="0" xfId="3" applyFont="1" applyFill="1" applyBorder="1" applyAlignment="1">
      <alignment horizontal="left" vertical="center"/>
    </xf>
    <xf numFmtId="0" fontId="1" fillId="0" borderId="3" xfId="3" applyFill="1" applyBorder="1" applyAlignment="1">
      <alignment horizontal="center" vertical="center"/>
    </xf>
    <xf numFmtId="164" fontId="64" fillId="0" borderId="13" xfId="3" applyNumberFormat="1" applyFont="1" applyFill="1" applyBorder="1" applyAlignment="1">
      <alignment horizontal="center" vertical="center"/>
    </xf>
    <xf numFmtId="0" fontId="30" fillId="0" borderId="19" xfId="3" applyFont="1" applyFill="1" applyBorder="1" applyAlignment="1">
      <alignment horizontal="center" vertical="center"/>
    </xf>
    <xf numFmtId="0" fontId="1" fillId="25" borderId="5" xfId="3" applyFill="1" applyBorder="1" applyAlignment="1">
      <alignment horizontal="center" vertical="center"/>
    </xf>
    <xf numFmtId="0" fontId="30" fillId="18" borderId="0" xfId="3" applyFont="1" applyFill="1" applyAlignment="1">
      <alignment horizontal="center" vertical="center"/>
    </xf>
    <xf numFmtId="0" fontId="30" fillId="26" borderId="0" xfId="3" applyFont="1" applyFill="1" applyAlignment="1">
      <alignment horizontal="center" vertical="center"/>
    </xf>
    <xf numFmtId="0" fontId="32" fillId="0" borderId="13" xfId="3" applyFont="1" applyFill="1" applyBorder="1" applyAlignment="1">
      <alignment horizontal="center" vertical="center"/>
    </xf>
    <xf numFmtId="0" fontId="30" fillId="0" borderId="13" xfId="3" applyFont="1" applyFill="1" applyBorder="1"/>
    <xf numFmtId="170" fontId="51" fillId="0" borderId="0" xfId="4" applyNumberFormat="1" applyFont="1"/>
    <xf numFmtId="170" fontId="0" fillId="0" borderId="0" xfId="4" applyNumberFormat="1" applyFont="1" applyFill="1"/>
    <xf numFmtId="164" fontId="49" fillId="0" borderId="10" xfId="3" applyNumberFormat="1" applyFont="1" applyFill="1" applyBorder="1" applyAlignment="1">
      <alignment horizontal="center" vertical="center"/>
    </xf>
    <xf numFmtId="169" fontId="33" fillId="0" borderId="1" xfId="3" applyNumberFormat="1" applyFont="1" applyFill="1" applyBorder="1" applyAlignment="1">
      <alignment horizontal="center" vertical="center"/>
    </xf>
    <xf numFmtId="0" fontId="102" fillId="0" borderId="9" xfId="3" applyFont="1" applyFill="1" applyBorder="1" applyAlignment="1">
      <alignment horizontal="center" vertical="center"/>
    </xf>
    <xf numFmtId="0" fontId="102" fillId="0" borderId="10" xfId="3" applyFont="1" applyFill="1" applyBorder="1" applyAlignment="1">
      <alignment horizontal="center" vertical="center"/>
    </xf>
    <xf numFmtId="0" fontId="102" fillId="2" borderId="10" xfId="3" applyFont="1" applyFill="1" applyBorder="1" applyAlignment="1">
      <alignment horizontal="center" vertical="center"/>
    </xf>
    <xf numFmtId="164" fontId="102" fillId="0" borderId="10" xfId="3" applyNumberFormat="1" applyFont="1" applyFill="1" applyBorder="1" applyAlignment="1">
      <alignment horizontal="center" vertical="center"/>
    </xf>
    <xf numFmtId="164" fontId="103" fillId="0" borderId="10" xfId="3" applyNumberFormat="1" applyFont="1" applyFill="1" applyBorder="1" applyAlignment="1">
      <alignment horizontal="center" vertical="center"/>
    </xf>
    <xf numFmtId="1" fontId="103" fillId="0" borderId="10" xfId="3" applyNumberFormat="1" applyFont="1" applyFill="1" applyBorder="1" applyAlignment="1">
      <alignment horizontal="center" vertical="center"/>
    </xf>
    <xf numFmtId="164" fontId="102" fillId="0" borderId="11" xfId="3" applyNumberFormat="1" applyFont="1" applyFill="1" applyBorder="1" applyAlignment="1">
      <alignment horizontal="center" vertical="center"/>
    </xf>
    <xf numFmtId="0" fontId="14" fillId="0" borderId="0" xfId="3" applyFont="1" applyBorder="1"/>
    <xf numFmtId="171" fontId="60" fillId="0" borderId="5" xfId="3" applyNumberFormat="1" applyFont="1" applyFill="1" applyBorder="1" applyAlignment="1">
      <alignment horizontal="center" vertical="center"/>
    </xf>
    <xf numFmtId="0" fontId="26" fillId="24" borderId="1" xfId="3" applyFont="1" applyFill="1" applyBorder="1" applyAlignment="1">
      <alignment horizontal="center" vertical="center"/>
    </xf>
    <xf numFmtId="43" fontId="28" fillId="24" borderId="1" xfId="1" applyFont="1" applyFill="1" applyBorder="1" applyAlignment="1">
      <alignment horizontal="center" vertical="center"/>
    </xf>
    <xf numFmtId="43" fontId="29" fillId="24" borderId="1" xfId="1" applyFont="1" applyFill="1" applyBorder="1" applyAlignment="1">
      <alignment horizontal="center" vertical="center"/>
    </xf>
    <xf numFmtId="164" fontId="26" fillId="24" borderId="2" xfId="3" applyNumberFormat="1" applyFont="1" applyFill="1" applyBorder="1" applyAlignment="1">
      <alignment horizontal="center" vertical="center"/>
    </xf>
    <xf numFmtId="0" fontId="1" fillId="24" borderId="0" xfId="3" applyFill="1" applyBorder="1" applyAlignment="1">
      <alignment horizontal="center" vertical="center"/>
    </xf>
    <xf numFmtId="0" fontId="88" fillId="0" borderId="1" xfId="3" applyFont="1" applyBorder="1"/>
    <xf numFmtId="164" fontId="49" fillId="0" borderId="13" xfId="3" applyNumberFormat="1" applyFont="1" applyFill="1" applyBorder="1" applyAlignment="1">
      <alignment horizontal="center" vertical="center"/>
    </xf>
    <xf numFmtId="14" fontId="1" fillId="0" borderId="0" xfId="3" applyNumberFormat="1"/>
    <xf numFmtId="0" fontId="81" fillId="0" borderId="13" xfId="3" applyFont="1" applyFill="1" applyBorder="1" applyAlignment="1">
      <alignment horizontal="center" vertical="center"/>
    </xf>
    <xf numFmtId="0" fontId="30" fillId="20" borderId="0" xfId="3" applyFont="1" applyFill="1" applyAlignment="1">
      <alignment horizontal="center" vertical="center"/>
    </xf>
    <xf numFmtId="0" fontId="30" fillId="5" borderId="0" xfId="3" applyFont="1" applyFill="1" applyAlignment="1">
      <alignment horizontal="center" vertical="center"/>
    </xf>
    <xf numFmtId="165" fontId="104" fillId="0" borderId="25" xfId="3" applyNumberFormat="1" applyFont="1" applyFill="1" applyBorder="1" applyAlignment="1">
      <alignment horizontal="left" vertical="center" wrapText="1"/>
    </xf>
    <xf numFmtId="43" fontId="28" fillId="27" borderId="5" xfId="1" applyFont="1" applyFill="1" applyBorder="1" applyAlignment="1">
      <alignment horizontal="center" vertical="center"/>
    </xf>
    <xf numFmtId="43" fontId="28" fillId="27" borderId="1" xfId="1" applyFont="1" applyFill="1" applyBorder="1" applyAlignment="1">
      <alignment horizontal="center" vertical="center"/>
    </xf>
    <xf numFmtId="43" fontId="56" fillId="27" borderId="1" xfId="1" applyFont="1" applyFill="1" applyBorder="1" applyAlignment="1">
      <alignment horizontal="center" vertical="center"/>
    </xf>
    <xf numFmtId="1" fontId="56" fillId="27" borderId="1" xfId="1" applyNumberFormat="1" applyFont="1" applyFill="1" applyBorder="1" applyAlignment="1">
      <alignment horizontal="center" vertical="center"/>
    </xf>
    <xf numFmtId="0" fontId="30" fillId="27" borderId="0" xfId="3" applyFont="1" applyFill="1" applyAlignment="1">
      <alignment horizontal="center" vertical="center"/>
    </xf>
    <xf numFmtId="43" fontId="29" fillId="27" borderId="1" xfId="1" applyFont="1" applyFill="1" applyBorder="1" applyAlignment="1">
      <alignment horizontal="center" vertical="center"/>
    </xf>
    <xf numFmtId="0" fontId="30" fillId="27" borderId="0" xfId="3" applyFont="1" applyFill="1" applyBorder="1" applyAlignment="1">
      <alignment horizontal="center" vertical="center"/>
    </xf>
    <xf numFmtId="169" fontId="33" fillId="27" borderId="1" xfId="3" applyNumberFormat="1" applyFont="1" applyFill="1" applyBorder="1" applyAlignment="1">
      <alignment horizontal="center" vertical="center"/>
    </xf>
    <xf numFmtId="43" fontId="56" fillId="27" borderId="1" xfId="1" applyNumberFormat="1" applyFont="1" applyFill="1" applyBorder="1" applyAlignment="1">
      <alignment horizontal="center" vertical="center"/>
    </xf>
    <xf numFmtId="43" fontId="28" fillId="27" borderId="13" xfId="1" applyFont="1" applyFill="1" applyBorder="1" applyAlignment="1">
      <alignment horizontal="center" vertical="center"/>
    </xf>
    <xf numFmtId="43" fontId="29" fillId="27" borderId="13" xfId="1" applyFont="1" applyFill="1" applyBorder="1" applyAlignment="1">
      <alignment horizontal="center" vertical="center"/>
    </xf>
    <xf numFmtId="43" fontId="56" fillId="27" borderId="20" xfId="1" applyFont="1" applyFill="1" applyBorder="1" applyAlignment="1">
      <alignment horizontal="center" vertical="center"/>
    </xf>
    <xf numFmtId="43" fontId="56" fillId="27" borderId="18" xfId="1" applyFont="1" applyFill="1" applyBorder="1" applyAlignment="1">
      <alignment horizontal="center" vertical="center"/>
    </xf>
    <xf numFmtId="0" fontId="30" fillId="27" borderId="1" xfId="3" applyFont="1" applyFill="1" applyBorder="1" applyAlignment="1">
      <alignment horizontal="center" vertical="center"/>
    </xf>
    <xf numFmtId="0" fontId="56" fillId="27" borderId="1" xfId="1" applyNumberFormat="1" applyFont="1" applyFill="1" applyBorder="1" applyAlignment="1">
      <alignment horizontal="center" vertical="center"/>
    </xf>
    <xf numFmtId="0" fontId="54" fillId="27" borderId="1" xfId="1" applyNumberFormat="1" applyFont="1" applyFill="1" applyBorder="1" applyAlignment="1">
      <alignment horizontal="center" vertical="center"/>
    </xf>
    <xf numFmtId="14" fontId="41" fillId="27" borderId="13" xfId="3" applyNumberFormat="1" applyFont="1" applyFill="1" applyBorder="1" applyAlignment="1">
      <alignment horizontal="center" vertical="center"/>
    </xf>
    <xf numFmtId="164" fontId="3" fillId="0" borderId="22" xfId="3" applyNumberFormat="1" applyFont="1" applyFill="1" applyBorder="1" applyAlignment="1">
      <alignment horizontal="center" vertical="center"/>
    </xf>
    <xf numFmtId="43" fontId="56" fillId="27" borderId="5" xfId="1" applyFont="1" applyFill="1" applyBorder="1" applyAlignment="1">
      <alignment horizontal="center" vertical="center"/>
    </xf>
    <xf numFmtId="169" fontId="33" fillId="7" borderId="1" xfId="3" applyNumberFormat="1" applyFont="1" applyFill="1" applyBorder="1" applyAlignment="1">
      <alignment horizontal="center" vertical="center"/>
    </xf>
    <xf numFmtId="43" fontId="28" fillId="7" borderId="13" xfId="1" applyFont="1" applyFill="1" applyBorder="1" applyAlignment="1">
      <alignment horizontal="center" vertical="center"/>
    </xf>
    <xf numFmtId="43" fontId="29" fillId="7" borderId="13" xfId="1" applyFont="1" applyFill="1" applyBorder="1" applyAlignment="1">
      <alignment horizontal="center" vertical="center"/>
    </xf>
    <xf numFmtId="165" fontId="43" fillId="7" borderId="13" xfId="3" applyNumberFormat="1" applyFont="1" applyFill="1" applyBorder="1" applyAlignment="1">
      <alignment horizontal="center" vertical="center" wrapText="1"/>
    </xf>
    <xf numFmtId="1" fontId="29" fillId="7" borderId="13" xfId="1" applyNumberFormat="1" applyFont="1" applyFill="1" applyBorder="1" applyAlignment="1">
      <alignment horizontal="center" vertical="center"/>
    </xf>
    <xf numFmtId="43" fontId="56" fillId="7" borderId="13" xfId="1" applyFont="1" applyFill="1" applyBorder="1" applyAlignment="1">
      <alignment horizontal="center" vertical="center"/>
    </xf>
    <xf numFmtId="43" fontId="12" fillId="7" borderId="13" xfId="1" applyFont="1" applyFill="1" applyBorder="1" applyAlignment="1">
      <alignment horizontal="center" vertical="center"/>
    </xf>
    <xf numFmtId="165" fontId="50" fillId="7" borderId="13" xfId="3" applyNumberFormat="1" applyFont="1" applyFill="1" applyBorder="1" applyAlignment="1">
      <alignment horizontal="center" vertical="center" wrapText="1"/>
    </xf>
    <xf numFmtId="1" fontId="15" fillId="7" borderId="13" xfId="1" applyNumberFormat="1" applyFont="1" applyFill="1" applyBorder="1" applyAlignment="1">
      <alignment horizontal="center" vertical="center"/>
    </xf>
    <xf numFmtId="43" fontId="28" fillId="7" borderId="5" xfId="1" applyFont="1" applyFill="1" applyBorder="1" applyAlignment="1">
      <alignment horizontal="center" vertical="center"/>
    </xf>
    <xf numFmtId="43" fontId="56" fillId="7" borderId="1" xfId="1" applyFont="1" applyFill="1" applyBorder="1" applyAlignment="1">
      <alignment horizontal="center" vertical="center"/>
    </xf>
    <xf numFmtId="1" fontId="56" fillId="7" borderId="5" xfId="1" applyNumberFormat="1" applyFont="1" applyFill="1" applyBorder="1" applyAlignment="1">
      <alignment horizontal="center" vertical="center"/>
    </xf>
    <xf numFmtId="0" fontId="97" fillId="0" borderId="1" xfId="3" applyFont="1" applyFill="1" applyBorder="1" applyAlignment="1">
      <alignment horizontal="left" vertical="center"/>
    </xf>
    <xf numFmtId="171" fontId="60" fillId="0" borderId="1" xfId="3" applyNumberFormat="1" applyFont="1" applyFill="1" applyBorder="1" applyAlignment="1">
      <alignment horizontal="center" vertical="center"/>
    </xf>
    <xf numFmtId="1" fontId="17" fillId="0" borderId="1" xfId="3" applyNumberFormat="1" applyFont="1" applyFill="1" applyBorder="1"/>
    <xf numFmtId="0" fontId="1" fillId="0" borderId="20" xfId="3" applyFill="1" applyBorder="1"/>
    <xf numFmtId="0" fontId="50" fillId="0" borderId="77" xfId="3" applyFont="1" applyBorder="1"/>
    <xf numFmtId="0" fontId="1" fillId="0" borderId="52" xfId="3" applyFill="1" applyBorder="1"/>
    <xf numFmtId="0" fontId="44" fillId="0" borderId="69" xfId="3" applyFont="1" applyFill="1" applyBorder="1" applyAlignment="1">
      <alignment horizontal="center" vertical="center"/>
    </xf>
    <xf numFmtId="43" fontId="60" fillId="6" borderId="13" xfId="1" applyFont="1" applyFill="1" applyBorder="1" applyAlignment="1">
      <alignment horizontal="center" vertical="center"/>
    </xf>
    <xf numFmtId="9" fontId="50" fillId="0" borderId="13" xfId="3" applyNumberFormat="1" applyFont="1" applyFill="1" applyBorder="1" applyAlignment="1">
      <alignment horizontal="left" vertical="center"/>
    </xf>
    <xf numFmtId="0" fontId="50" fillId="0" borderId="50" xfId="3" applyFont="1" applyFill="1" applyBorder="1"/>
    <xf numFmtId="1" fontId="17" fillId="0" borderId="7" xfId="3" applyNumberFormat="1" applyFont="1" applyFill="1" applyBorder="1"/>
    <xf numFmtId="0" fontId="1" fillId="0" borderId="7" xfId="3" applyFill="1" applyBorder="1"/>
    <xf numFmtId="0" fontId="44" fillId="0" borderId="45" xfId="3" applyFont="1" applyFill="1" applyBorder="1" applyAlignment="1">
      <alignment horizontal="center" vertical="center"/>
    </xf>
    <xf numFmtId="1" fontId="69" fillId="0" borderId="5" xfId="3" applyNumberFormat="1" applyFont="1" applyFill="1" applyBorder="1" applyAlignment="1">
      <alignment horizontal="center" vertical="center"/>
    </xf>
    <xf numFmtId="0" fontId="44" fillId="0" borderId="29" xfId="3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left" vertical="center"/>
    </xf>
    <xf numFmtId="1" fontId="56" fillId="0" borderId="1" xfId="3" applyNumberFormat="1" applyFont="1" applyFill="1" applyBorder="1" applyAlignment="1">
      <alignment horizontal="center" vertical="center"/>
    </xf>
    <xf numFmtId="0" fontId="50" fillId="0" borderId="13" xfId="3" applyFont="1" applyFill="1" applyBorder="1" applyAlignment="1">
      <alignment horizontal="left"/>
    </xf>
    <xf numFmtId="14" fontId="1" fillId="0" borderId="0" xfId="3" applyNumberFormat="1" applyFill="1"/>
    <xf numFmtId="14" fontId="60" fillId="0" borderId="5" xfId="1" applyNumberFormat="1" applyFont="1" applyFill="1" applyBorder="1" applyAlignment="1">
      <alignment horizontal="center" vertical="center"/>
    </xf>
    <xf numFmtId="0" fontId="30" fillId="14" borderId="0" xfId="3" applyFont="1" applyFill="1" applyAlignment="1">
      <alignment horizontal="center" vertical="center"/>
    </xf>
    <xf numFmtId="0" fontId="5" fillId="0" borderId="1" xfId="3" applyFont="1" applyFill="1" applyBorder="1" applyAlignment="1">
      <alignment horizontal="left" vertical="center"/>
    </xf>
    <xf numFmtId="43" fontId="15" fillId="21" borderId="13" xfId="1" applyFont="1" applyFill="1" applyBorder="1" applyAlignment="1">
      <alignment horizontal="center" vertical="center"/>
    </xf>
    <xf numFmtId="165" fontId="50" fillId="0" borderId="13" xfId="3" applyNumberFormat="1" applyFont="1" applyFill="1" applyBorder="1" applyAlignment="1">
      <alignment horizontal="center" vertical="center" wrapText="1"/>
    </xf>
    <xf numFmtId="169" fontId="33" fillId="0" borderId="71" xfId="3" applyNumberFormat="1" applyFont="1" applyFill="1" applyBorder="1" applyAlignment="1">
      <alignment horizontal="center" vertical="center"/>
    </xf>
    <xf numFmtId="0" fontId="30" fillId="0" borderId="71" xfId="3" applyFont="1" applyFill="1" applyBorder="1" applyAlignment="1">
      <alignment horizontal="center" vertical="center"/>
    </xf>
    <xf numFmtId="14" fontId="26" fillId="0" borderId="13" xfId="3" applyNumberFormat="1" applyFont="1" applyFill="1" applyBorder="1" applyAlignment="1">
      <alignment horizontal="center" vertical="center"/>
    </xf>
    <xf numFmtId="0" fontId="34" fillId="0" borderId="13" xfId="3" applyFont="1" applyFill="1" applyBorder="1" applyAlignment="1">
      <alignment horizontal="center" vertical="center"/>
    </xf>
    <xf numFmtId="164" fontId="34" fillId="0" borderId="13" xfId="3" applyNumberFormat="1" applyFont="1" applyFill="1" applyBorder="1" applyAlignment="1">
      <alignment horizontal="center" vertical="center"/>
    </xf>
    <xf numFmtId="164" fontId="102" fillId="5" borderId="13" xfId="3" applyNumberFormat="1" applyFont="1" applyFill="1" applyBorder="1" applyAlignment="1">
      <alignment horizontal="center" vertical="center"/>
    </xf>
    <xf numFmtId="0" fontId="102" fillId="0" borderId="0" xfId="3" applyFont="1" applyBorder="1"/>
    <xf numFmtId="0" fontId="101" fillId="5" borderId="13" xfId="3" applyFont="1" applyFill="1" applyBorder="1" applyAlignment="1">
      <alignment horizontal="center" vertical="center"/>
    </xf>
    <xf numFmtId="0" fontId="101" fillId="0" borderId="13" xfId="3" applyFont="1" applyFill="1" applyBorder="1" applyAlignment="1">
      <alignment horizontal="center" vertical="center"/>
    </xf>
    <xf numFmtId="0" fontId="101" fillId="6" borderId="13" xfId="3" applyFont="1" applyFill="1" applyBorder="1" applyAlignment="1">
      <alignment horizontal="center" vertical="center"/>
    </xf>
    <xf numFmtId="0" fontId="102" fillId="0" borderId="13" xfId="3" applyFont="1" applyFill="1" applyBorder="1" applyAlignment="1">
      <alignment horizontal="center" vertical="center"/>
    </xf>
    <xf numFmtId="0" fontId="101" fillId="17" borderId="13" xfId="3" applyFont="1" applyFill="1" applyBorder="1" applyAlignment="1">
      <alignment horizontal="center" vertical="center"/>
    </xf>
    <xf numFmtId="0" fontId="101" fillId="15" borderId="13" xfId="3" applyFont="1" applyFill="1" applyBorder="1" applyAlignment="1">
      <alignment horizontal="center" vertical="center"/>
    </xf>
    <xf numFmtId="43" fontId="101" fillId="5" borderId="13" xfId="1" applyFont="1" applyFill="1" applyBorder="1" applyAlignment="1">
      <alignment horizontal="center" vertical="center"/>
    </xf>
    <xf numFmtId="164" fontId="101" fillId="0" borderId="13" xfId="3" applyNumberFormat="1" applyFont="1" applyFill="1" applyBorder="1" applyAlignment="1">
      <alignment horizontal="center" vertical="center"/>
    </xf>
    <xf numFmtId="0" fontId="102" fillId="8" borderId="13" xfId="3" applyFont="1" applyFill="1" applyBorder="1" applyAlignment="1">
      <alignment horizontal="center" vertical="center"/>
    </xf>
    <xf numFmtId="0" fontId="102" fillId="0" borderId="0" xfId="3" applyFont="1" applyFill="1" applyAlignment="1">
      <alignment horizontal="left"/>
    </xf>
    <xf numFmtId="0" fontId="102" fillId="0" borderId="0" xfId="3" applyFont="1"/>
    <xf numFmtId="14" fontId="1" fillId="0" borderId="13" xfId="3" applyNumberFormat="1" applyFill="1" applyBorder="1" applyAlignment="1">
      <alignment horizontal="center" vertical="center"/>
    </xf>
    <xf numFmtId="14" fontId="30" fillId="0" borderId="13" xfId="3" applyNumberFormat="1" applyFont="1" applyFill="1" applyBorder="1" applyAlignment="1">
      <alignment horizontal="center" vertical="center"/>
    </xf>
    <xf numFmtId="0" fontId="105" fillId="0" borderId="13" xfId="3" applyFont="1" applyFill="1" applyBorder="1" applyAlignment="1">
      <alignment horizontal="center" vertical="center"/>
    </xf>
    <xf numFmtId="0" fontId="46" fillId="0" borderId="13" xfId="3" applyFont="1" applyFill="1" applyBorder="1" applyAlignment="1">
      <alignment horizontal="center" vertical="center"/>
    </xf>
    <xf numFmtId="14" fontId="1" fillId="0" borderId="1" xfId="3" applyNumberFormat="1" applyFill="1" applyBorder="1"/>
    <xf numFmtId="0" fontId="3" fillId="0" borderId="5" xfId="3" applyFont="1" applyFill="1" applyBorder="1" applyAlignment="1">
      <alignment horizontal="center" vertical="center"/>
    </xf>
    <xf numFmtId="0" fontId="1" fillId="0" borderId="5" xfId="3" applyFill="1" applyBorder="1"/>
    <xf numFmtId="0" fontId="1" fillId="0" borderId="72" xfId="3" applyFill="1" applyBorder="1"/>
    <xf numFmtId="0" fontId="41" fillId="0" borderId="13" xfId="3" applyFont="1" applyFill="1" applyBorder="1" applyAlignment="1">
      <alignment horizontal="center" vertical="center"/>
    </xf>
    <xf numFmtId="14" fontId="26" fillId="0" borderId="13" xfId="3" applyNumberFormat="1" applyFont="1" applyFill="1" applyBorder="1" applyAlignment="1">
      <alignment horizontal="left" vertical="center"/>
    </xf>
    <xf numFmtId="14" fontId="84" fillId="0" borderId="13" xfId="1" applyNumberFormat="1" applyFont="1" applyFill="1" applyBorder="1" applyAlignment="1">
      <alignment horizontal="center" vertical="center"/>
    </xf>
    <xf numFmtId="0" fontId="47" fillId="0" borderId="0" xfId="3" applyFont="1" applyFill="1"/>
    <xf numFmtId="43" fontId="14" fillId="0" borderId="1" xfId="1" applyFont="1" applyFill="1" applyBorder="1" applyAlignment="1">
      <alignment horizontal="center" vertical="center"/>
    </xf>
    <xf numFmtId="43" fontId="102" fillId="0" borderId="1" xfId="1" applyFont="1" applyFill="1" applyBorder="1" applyAlignment="1">
      <alignment horizontal="center" vertical="center"/>
    </xf>
    <xf numFmtId="43" fontId="33" fillId="6" borderId="20" xfId="1" applyFont="1" applyFill="1" applyBorder="1" applyAlignment="1">
      <alignment horizontal="center" vertical="center"/>
    </xf>
    <xf numFmtId="43" fontId="33" fillId="0" borderId="20" xfId="1" applyFont="1" applyFill="1" applyBorder="1" applyAlignment="1">
      <alignment horizontal="center" vertical="center"/>
    </xf>
    <xf numFmtId="43" fontId="33" fillId="0" borderId="1" xfId="1" applyFont="1" applyFill="1" applyBorder="1" applyAlignment="1">
      <alignment horizontal="center" vertical="center"/>
    </xf>
    <xf numFmtId="43" fontId="33" fillId="6" borderId="1" xfId="1" applyFont="1" applyFill="1" applyBorder="1" applyAlignment="1">
      <alignment horizontal="center" vertical="center"/>
    </xf>
    <xf numFmtId="43" fontId="101" fillId="6" borderId="12" xfId="1" applyFont="1" applyFill="1" applyBorder="1" applyAlignment="1">
      <alignment horizontal="center" vertical="center"/>
    </xf>
    <xf numFmtId="0" fontId="34" fillId="6" borderId="1" xfId="3" applyFont="1" applyFill="1" applyBorder="1" applyAlignment="1">
      <alignment horizontal="center" vertical="center"/>
    </xf>
    <xf numFmtId="164" fontId="34" fillId="6" borderId="2" xfId="3" applyNumberFormat="1" applyFont="1" applyFill="1" applyBorder="1" applyAlignment="1">
      <alignment horizontal="center" vertical="center"/>
    </xf>
    <xf numFmtId="0" fontId="33" fillId="0" borderId="1" xfId="3" applyFont="1" applyFill="1" applyBorder="1" applyAlignment="1">
      <alignment horizontal="center" vertical="center"/>
    </xf>
    <xf numFmtId="0" fontId="33" fillId="0" borderId="1" xfId="3" applyFont="1" applyFill="1" applyBorder="1" applyAlignment="1">
      <alignment horizontal="left" vertical="center"/>
    </xf>
    <xf numFmtId="165" fontId="33" fillId="0" borderId="1" xfId="3" applyNumberFormat="1" applyFont="1" applyFill="1" applyBorder="1" applyAlignment="1">
      <alignment horizontal="center" vertical="center" wrapText="1"/>
    </xf>
    <xf numFmtId="167" fontId="101" fillId="0" borderId="4" xfId="3" applyNumberFormat="1" applyFont="1" applyFill="1" applyBorder="1" applyAlignment="1">
      <alignment horizontal="center" vertical="center" wrapText="1"/>
    </xf>
    <xf numFmtId="165" fontId="90" fillId="0" borderId="1" xfId="3" applyNumberFormat="1" applyFont="1" applyFill="1" applyBorder="1" applyAlignment="1">
      <alignment horizontal="left" vertical="center" wrapText="1"/>
    </xf>
    <xf numFmtId="165" fontId="90" fillId="0" borderId="1" xfId="3" applyNumberFormat="1" applyFont="1" applyFill="1" applyBorder="1" applyAlignment="1">
      <alignment horizontal="center" vertical="center" wrapText="1"/>
    </xf>
    <xf numFmtId="43" fontId="101" fillId="23" borderId="12" xfId="1" applyFont="1" applyFill="1" applyBorder="1" applyAlignment="1">
      <alignment horizontal="center" vertical="center"/>
    </xf>
    <xf numFmtId="43" fontId="33" fillId="27" borderId="1" xfId="1" applyFont="1" applyFill="1" applyBorder="1" applyAlignment="1">
      <alignment horizontal="center" vertical="center"/>
    </xf>
    <xf numFmtId="43" fontId="103" fillId="27" borderId="1" xfId="1" applyFont="1" applyFill="1" applyBorder="1" applyAlignment="1">
      <alignment horizontal="center" vertical="center"/>
    </xf>
    <xf numFmtId="1" fontId="103" fillId="27" borderId="20" xfId="1" applyNumberFormat="1" applyFont="1" applyFill="1" applyBorder="1" applyAlignment="1">
      <alignment horizontal="center" vertical="center"/>
    </xf>
    <xf numFmtId="43" fontId="33" fillId="27" borderId="20" xfId="1" applyFont="1" applyFill="1" applyBorder="1" applyAlignment="1">
      <alignment horizontal="center" vertical="center"/>
    </xf>
    <xf numFmtId="0" fontId="100" fillId="0" borderId="0" xfId="3" applyFont="1" applyAlignment="1">
      <alignment horizontal="center" vertical="center"/>
    </xf>
    <xf numFmtId="0" fontId="100" fillId="0" borderId="0" xfId="3" applyFont="1" applyFill="1" applyAlignment="1">
      <alignment horizontal="center" vertical="center"/>
    </xf>
    <xf numFmtId="0" fontId="16" fillId="6" borderId="1" xfId="3" applyFont="1" applyFill="1" applyBorder="1" applyAlignment="1">
      <alignment horizontal="center" vertical="center"/>
    </xf>
    <xf numFmtId="164" fontId="16" fillId="6" borderId="2" xfId="3" applyNumberFormat="1" applyFont="1" applyFill="1" applyBorder="1" applyAlignment="1">
      <alignment horizontal="center" vertical="center"/>
    </xf>
    <xf numFmtId="1" fontId="103" fillId="27" borderId="18" xfId="1" applyNumberFormat="1" applyFont="1" applyFill="1" applyBorder="1" applyAlignment="1">
      <alignment horizontal="center" vertical="center"/>
    </xf>
    <xf numFmtId="43" fontId="33" fillId="6" borderId="5" xfId="1" applyFont="1" applyFill="1" applyBorder="1" applyAlignment="1">
      <alignment horizontal="center" vertical="center"/>
    </xf>
    <xf numFmtId="1" fontId="103" fillId="27" borderId="1" xfId="1" applyNumberFormat="1" applyFont="1" applyFill="1" applyBorder="1" applyAlignment="1">
      <alignment horizontal="center" vertical="center"/>
    </xf>
    <xf numFmtId="43" fontId="33" fillId="27" borderId="34" xfId="1" applyFont="1" applyFill="1" applyBorder="1" applyAlignment="1">
      <alignment horizontal="center" vertical="center"/>
    </xf>
    <xf numFmtId="0" fontId="16" fillId="6" borderId="7" xfId="3" applyFont="1" applyFill="1" applyBorder="1" applyAlignment="1">
      <alignment horizontal="center" vertical="center"/>
    </xf>
    <xf numFmtId="0" fontId="100" fillId="5" borderId="0" xfId="3" applyFont="1" applyFill="1" applyAlignment="1">
      <alignment horizontal="center" vertical="center"/>
    </xf>
    <xf numFmtId="0" fontId="34" fillId="6" borderId="5" xfId="3" applyFont="1" applyFill="1" applyBorder="1" applyAlignment="1">
      <alignment horizontal="center" vertical="center"/>
    </xf>
    <xf numFmtId="164" fontId="16" fillId="6" borderId="5" xfId="3" applyNumberFormat="1" applyFont="1" applyFill="1" applyBorder="1" applyAlignment="1">
      <alignment horizontal="center" vertical="center"/>
    </xf>
    <xf numFmtId="43" fontId="33" fillId="27" borderId="5" xfId="1" applyFont="1" applyFill="1" applyBorder="1" applyAlignment="1">
      <alignment horizontal="center" vertical="center"/>
    </xf>
    <xf numFmtId="43" fontId="101" fillId="27" borderId="18" xfId="1" applyFont="1" applyFill="1" applyBorder="1" applyAlignment="1">
      <alignment horizontal="center" vertical="center"/>
    </xf>
    <xf numFmtId="43" fontId="33" fillId="23" borderId="5" xfId="1" applyFont="1" applyFill="1" applyBorder="1" applyAlignment="1">
      <alignment horizontal="center" vertical="center"/>
    </xf>
    <xf numFmtId="0" fontId="34" fillId="23" borderId="5" xfId="3" applyFont="1" applyFill="1" applyBorder="1" applyAlignment="1">
      <alignment horizontal="center" vertical="center"/>
    </xf>
    <xf numFmtId="164" fontId="16" fillId="23" borderId="5" xfId="3" applyNumberFormat="1" applyFont="1" applyFill="1" applyBorder="1" applyAlignment="1">
      <alignment horizontal="center" vertical="center"/>
    </xf>
    <xf numFmtId="164" fontId="16" fillId="23" borderId="2" xfId="3" applyNumberFormat="1" applyFont="1" applyFill="1" applyBorder="1" applyAlignment="1">
      <alignment horizontal="center" vertical="center"/>
    </xf>
    <xf numFmtId="0" fontId="100" fillId="23" borderId="0" xfId="3" applyFont="1" applyFill="1" applyAlignment="1">
      <alignment horizontal="center" vertical="center"/>
    </xf>
    <xf numFmtId="43" fontId="67" fillId="27" borderId="1" xfId="1" applyFont="1" applyFill="1" applyBorder="1" applyAlignment="1">
      <alignment horizontal="center" vertical="center"/>
    </xf>
    <xf numFmtId="43" fontId="101" fillId="0" borderId="7" xfId="1" applyFont="1" applyFill="1" applyBorder="1" applyAlignment="1">
      <alignment horizontal="center" vertical="center"/>
    </xf>
    <xf numFmtId="43" fontId="33" fillId="0" borderId="5" xfId="1" applyFont="1" applyFill="1" applyBorder="1" applyAlignment="1">
      <alignment horizontal="center" vertical="center"/>
    </xf>
    <xf numFmtId="43" fontId="101" fillId="0" borderId="12" xfId="1" applyFont="1" applyFill="1" applyBorder="1" applyAlignment="1">
      <alignment horizontal="center" vertical="center"/>
    </xf>
    <xf numFmtId="43" fontId="101" fillId="0" borderId="5" xfId="1" applyFont="1" applyFill="1" applyBorder="1" applyAlignment="1">
      <alignment horizontal="center" vertical="center"/>
    </xf>
    <xf numFmtId="0" fontId="34" fillId="0" borderId="5" xfId="3" applyFont="1" applyFill="1" applyBorder="1" applyAlignment="1">
      <alignment horizontal="center" vertical="center"/>
    </xf>
    <xf numFmtId="164" fontId="16" fillId="0" borderId="5" xfId="3" applyNumberFormat="1" applyFont="1" applyFill="1" applyBorder="1" applyAlignment="1">
      <alignment horizontal="center" vertical="center"/>
    </xf>
    <xf numFmtId="164" fontId="16" fillId="0" borderId="2" xfId="3" applyNumberFormat="1" applyFont="1" applyFill="1" applyBorder="1" applyAlignment="1">
      <alignment horizontal="center" vertical="center"/>
    </xf>
    <xf numFmtId="43" fontId="101" fillId="27" borderId="7" xfId="1" applyFont="1" applyFill="1" applyBorder="1" applyAlignment="1">
      <alignment horizontal="center" vertical="center"/>
    </xf>
    <xf numFmtId="43" fontId="101" fillId="27" borderId="12" xfId="1" applyFont="1" applyFill="1" applyBorder="1" applyAlignment="1">
      <alignment horizontal="center" vertical="center"/>
    </xf>
    <xf numFmtId="0" fontId="34" fillId="27" borderId="5" xfId="3" applyFont="1" applyFill="1" applyBorder="1" applyAlignment="1">
      <alignment horizontal="center" vertical="center"/>
    </xf>
    <xf numFmtId="164" fontId="16" fillId="27" borderId="5" xfId="3" applyNumberFormat="1" applyFont="1" applyFill="1" applyBorder="1" applyAlignment="1">
      <alignment horizontal="center" vertical="center"/>
    </xf>
    <xf numFmtId="164" fontId="34" fillId="0" borderId="5" xfId="3" applyNumberFormat="1" applyFont="1" applyFill="1" applyBorder="1" applyAlignment="1">
      <alignment horizontal="center" vertical="center"/>
    </xf>
    <xf numFmtId="164" fontId="34" fillId="0" borderId="2" xfId="3" applyNumberFormat="1" applyFont="1" applyFill="1" applyBorder="1" applyAlignment="1">
      <alignment horizontal="center" vertical="center"/>
    </xf>
    <xf numFmtId="0" fontId="100" fillId="6" borderId="0" xfId="3" applyFont="1" applyFill="1" applyAlignment="1">
      <alignment horizontal="center" vertical="center"/>
    </xf>
    <xf numFmtId="164" fontId="16" fillId="5" borderId="2" xfId="3" applyNumberFormat="1" applyFont="1" applyFill="1" applyBorder="1" applyAlignment="1">
      <alignment horizontal="center" vertical="center"/>
    </xf>
    <xf numFmtId="43" fontId="33" fillId="5" borderId="5" xfId="1" applyFont="1" applyFill="1" applyBorder="1" applyAlignment="1">
      <alignment horizontal="center" vertical="center"/>
    </xf>
    <xf numFmtId="43" fontId="101" fillId="5" borderId="12" xfId="1" applyFont="1" applyFill="1" applyBorder="1" applyAlignment="1">
      <alignment horizontal="center" vertical="center"/>
    </xf>
    <xf numFmtId="43" fontId="101" fillId="5" borderId="5" xfId="1" applyFont="1" applyFill="1" applyBorder="1" applyAlignment="1">
      <alignment horizontal="center" vertical="center"/>
    </xf>
    <xf numFmtId="0" fontId="34" fillId="5" borderId="5" xfId="3" applyFont="1" applyFill="1" applyBorder="1" applyAlignment="1">
      <alignment horizontal="center" vertical="center"/>
    </xf>
    <xf numFmtId="164" fontId="16" fillId="5" borderId="5" xfId="3" applyNumberFormat="1" applyFont="1" applyFill="1" applyBorder="1" applyAlignment="1">
      <alignment horizontal="center" vertical="center"/>
    </xf>
    <xf numFmtId="43" fontId="33" fillId="5" borderId="1" xfId="1" applyFont="1" applyFill="1" applyBorder="1" applyAlignment="1">
      <alignment horizontal="center" vertical="center"/>
    </xf>
    <xf numFmtId="43" fontId="103" fillId="5" borderId="1" xfId="1" applyFont="1" applyFill="1" applyBorder="1" applyAlignment="1">
      <alignment horizontal="center" vertical="center"/>
    </xf>
    <xf numFmtId="0" fontId="91" fillId="0" borderId="1" xfId="3" applyFont="1" applyFill="1" applyBorder="1" applyAlignment="1">
      <alignment horizontal="center" vertical="center"/>
    </xf>
    <xf numFmtId="0" fontId="108" fillId="0" borderId="5" xfId="3" applyFont="1" applyFill="1" applyBorder="1" applyAlignment="1">
      <alignment horizontal="center" vertical="center"/>
    </xf>
    <xf numFmtId="0" fontId="108" fillId="23" borderId="5" xfId="3" applyFont="1" applyFill="1" applyBorder="1" applyAlignment="1">
      <alignment horizontal="center" vertical="center"/>
    </xf>
    <xf numFmtId="43" fontId="67" fillId="0" borderId="5" xfId="1" applyFont="1" applyFill="1" applyBorder="1" applyAlignment="1">
      <alignment horizontal="center" vertical="center"/>
    </xf>
    <xf numFmtId="43" fontId="33" fillId="6" borderId="34" xfId="1" applyFont="1" applyFill="1" applyBorder="1" applyAlignment="1">
      <alignment horizontal="center" vertical="center"/>
    </xf>
    <xf numFmtId="0" fontId="108" fillId="5" borderId="5" xfId="3" applyFont="1" applyFill="1" applyBorder="1" applyAlignment="1">
      <alignment horizontal="center" vertical="center"/>
    </xf>
    <xf numFmtId="0" fontId="108" fillId="27" borderId="5" xfId="3" applyFont="1" applyFill="1" applyBorder="1" applyAlignment="1">
      <alignment horizontal="center" vertical="center"/>
    </xf>
    <xf numFmtId="164" fontId="16" fillId="27" borderId="2" xfId="3" applyNumberFormat="1" applyFont="1" applyFill="1" applyBorder="1" applyAlignment="1">
      <alignment horizontal="center" vertical="center"/>
    </xf>
    <xf numFmtId="43" fontId="33" fillId="18" borderId="5" xfId="1" applyFont="1" applyFill="1" applyBorder="1" applyAlignment="1">
      <alignment horizontal="center" vertical="center"/>
    </xf>
    <xf numFmtId="43" fontId="101" fillId="18" borderId="12" xfId="1" applyFont="1" applyFill="1" applyBorder="1" applyAlignment="1">
      <alignment horizontal="center" vertical="center"/>
    </xf>
    <xf numFmtId="164" fontId="16" fillId="18" borderId="5" xfId="3" applyNumberFormat="1" applyFont="1" applyFill="1" applyBorder="1" applyAlignment="1">
      <alignment horizontal="center" vertical="center"/>
    </xf>
    <xf numFmtId="0" fontId="108" fillId="18" borderId="5" xfId="3" applyFont="1" applyFill="1" applyBorder="1" applyAlignment="1">
      <alignment horizontal="center" vertical="center"/>
    </xf>
    <xf numFmtId="164" fontId="16" fillId="18" borderId="2" xfId="3" applyNumberFormat="1" applyFont="1" applyFill="1" applyBorder="1" applyAlignment="1">
      <alignment horizontal="center" vertical="center"/>
    </xf>
    <xf numFmtId="0" fontId="100" fillId="18" borderId="0" xfId="3" applyFont="1" applyFill="1" applyAlignment="1">
      <alignment horizontal="center" vertical="center"/>
    </xf>
    <xf numFmtId="43" fontId="33" fillId="12" borderId="5" xfId="1" applyFont="1" applyFill="1" applyBorder="1" applyAlignment="1">
      <alignment horizontal="center" vertical="center"/>
    </xf>
    <xf numFmtId="43" fontId="101" fillId="12" borderId="12" xfId="1" applyFont="1" applyFill="1" applyBorder="1" applyAlignment="1">
      <alignment horizontal="center" vertical="center"/>
    </xf>
    <xf numFmtId="0" fontId="34" fillId="12" borderId="5" xfId="3" applyFont="1" applyFill="1" applyBorder="1" applyAlignment="1">
      <alignment horizontal="center" vertical="center"/>
    </xf>
    <xf numFmtId="164" fontId="16" fillId="12" borderId="5" xfId="3" applyNumberFormat="1" applyFont="1" applyFill="1" applyBorder="1" applyAlignment="1">
      <alignment horizontal="center" vertical="center"/>
    </xf>
    <xf numFmtId="0" fontId="108" fillId="12" borderId="5" xfId="3" applyFont="1" applyFill="1" applyBorder="1" applyAlignment="1">
      <alignment horizontal="center" vertical="center"/>
    </xf>
    <xf numFmtId="164" fontId="16" fillId="12" borderId="2" xfId="3" applyNumberFormat="1" applyFont="1" applyFill="1" applyBorder="1" applyAlignment="1">
      <alignment horizontal="center" vertical="center"/>
    </xf>
    <xf numFmtId="0" fontId="100" fillId="12" borderId="0" xfId="3" applyFont="1" applyFill="1" applyAlignment="1">
      <alignment horizontal="center" vertical="center"/>
    </xf>
    <xf numFmtId="0" fontId="100" fillId="27" borderId="0" xfId="3" applyFont="1" applyFill="1" applyAlignment="1">
      <alignment horizontal="center" vertical="center"/>
    </xf>
    <xf numFmtId="0" fontId="108" fillId="6" borderId="5" xfId="3" applyFont="1" applyFill="1" applyBorder="1" applyAlignment="1">
      <alignment horizontal="center" vertical="center"/>
    </xf>
    <xf numFmtId="43" fontId="33" fillId="17" borderId="5" xfId="1" applyFont="1" applyFill="1" applyBorder="1" applyAlignment="1">
      <alignment horizontal="center" vertical="center"/>
    </xf>
    <xf numFmtId="43" fontId="101" fillId="17" borderId="12" xfId="1" applyFont="1" applyFill="1" applyBorder="1" applyAlignment="1">
      <alignment horizontal="center" vertical="center"/>
    </xf>
    <xf numFmtId="0" fontId="34" fillId="17" borderId="5" xfId="3" applyFont="1" applyFill="1" applyBorder="1" applyAlignment="1">
      <alignment horizontal="center" vertical="center"/>
    </xf>
    <xf numFmtId="164" fontId="16" fillId="17" borderId="5" xfId="3" applyNumberFormat="1" applyFont="1" applyFill="1" applyBorder="1" applyAlignment="1">
      <alignment horizontal="center" vertical="center"/>
    </xf>
    <xf numFmtId="0" fontId="108" fillId="17" borderId="5" xfId="3" applyFont="1" applyFill="1" applyBorder="1" applyAlignment="1">
      <alignment horizontal="center" vertical="center"/>
    </xf>
    <xf numFmtId="164" fontId="16" fillId="17" borderId="2" xfId="3" applyNumberFormat="1" applyFont="1" applyFill="1" applyBorder="1" applyAlignment="1">
      <alignment horizontal="center" vertical="center"/>
    </xf>
    <xf numFmtId="0" fontId="100" fillId="17" borderId="0" xfId="3" applyFont="1" applyFill="1" applyAlignment="1">
      <alignment horizontal="center" vertical="center"/>
    </xf>
    <xf numFmtId="0" fontId="79" fillId="0" borderId="1" xfId="3" applyFont="1" applyFill="1" applyBorder="1" applyAlignment="1">
      <alignment horizontal="center" vertical="center"/>
    </xf>
    <xf numFmtId="43" fontId="33" fillId="20" borderId="5" xfId="1" applyFont="1" applyFill="1" applyBorder="1" applyAlignment="1">
      <alignment horizontal="center" vertical="center"/>
    </xf>
    <xf numFmtId="43" fontId="101" fillId="20" borderId="12" xfId="1" applyFont="1" applyFill="1" applyBorder="1" applyAlignment="1">
      <alignment horizontal="center" vertical="center"/>
    </xf>
    <xf numFmtId="0" fontId="34" fillId="20" borderId="5" xfId="3" applyFont="1" applyFill="1" applyBorder="1" applyAlignment="1">
      <alignment horizontal="center" vertical="center"/>
    </xf>
    <xf numFmtId="164" fontId="16" fillId="20" borderId="5" xfId="3" applyNumberFormat="1" applyFont="1" applyFill="1" applyBorder="1" applyAlignment="1">
      <alignment horizontal="center" vertical="center"/>
    </xf>
    <xf numFmtId="0" fontId="108" fillId="20" borderId="5" xfId="3" applyFont="1" applyFill="1" applyBorder="1" applyAlignment="1">
      <alignment horizontal="center" vertical="center"/>
    </xf>
    <xf numFmtId="164" fontId="16" fillId="20" borderId="2" xfId="3" applyNumberFormat="1" applyFont="1" applyFill="1" applyBorder="1" applyAlignment="1">
      <alignment horizontal="center" vertical="center"/>
    </xf>
    <xf numFmtId="0" fontId="100" fillId="20" borderId="0" xfId="3" applyFont="1" applyFill="1" applyAlignment="1">
      <alignment horizontal="center" vertical="center"/>
    </xf>
    <xf numFmtId="43" fontId="33" fillId="26" borderId="5" xfId="1" applyFont="1" applyFill="1" applyBorder="1" applyAlignment="1">
      <alignment horizontal="center" vertical="center"/>
    </xf>
    <xf numFmtId="43" fontId="101" fillId="26" borderId="12" xfId="1" applyFont="1" applyFill="1" applyBorder="1" applyAlignment="1">
      <alignment horizontal="center" vertical="center"/>
    </xf>
    <xf numFmtId="0" fontId="34" fillId="26" borderId="5" xfId="3" applyFont="1" applyFill="1" applyBorder="1" applyAlignment="1">
      <alignment horizontal="center" vertical="center"/>
    </xf>
    <xf numFmtId="164" fontId="16" fillId="26" borderId="5" xfId="3" applyNumberFormat="1" applyFont="1" applyFill="1" applyBorder="1" applyAlignment="1">
      <alignment horizontal="center" vertical="center"/>
    </xf>
    <xf numFmtId="0" fontId="108" fillId="26" borderId="5" xfId="3" applyFont="1" applyFill="1" applyBorder="1" applyAlignment="1">
      <alignment horizontal="center" vertical="center"/>
    </xf>
    <xf numFmtId="164" fontId="16" fillId="26" borderId="2" xfId="3" applyNumberFormat="1" applyFont="1" applyFill="1" applyBorder="1" applyAlignment="1">
      <alignment horizontal="center" vertical="center"/>
    </xf>
    <xf numFmtId="0" fontId="100" fillId="26" borderId="0" xfId="3" applyFont="1" applyFill="1" applyAlignment="1">
      <alignment horizontal="center" vertical="center"/>
    </xf>
    <xf numFmtId="0" fontId="79" fillId="6" borderId="5" xfId="3" applyFont="1" applyFill="1" applyBorder="1" applyAlignment="1">
      <alignment horizontal="center" vertical="center"/>
    </xf>
    <xf numFmtId="0" fontId="79" fillId="5" borderId="5" xfId="3" applyFont="1" applyFill="1" applyBorder="1" applyAlignment="1">
      <alignment horizontal="center" vertical="center"/>
    </xf>
    <xf numFmtId="43" fontId="33" fillId="15" borderId="5" xfId="1" applyFont="1" applyFill="1" applyBorder="1" applyAlignment="1">
      <alignment horizontal="center" vertical="center"/>
    </xf>
    <xf numFmtId="43" fontId="101" fillId="15" borderId="12" xfId="1" applyFont="1" applyFill="1" applyBorder="1" applyAlignment="1">
      <alignment horizontal="center" vertical="center"/>
    </xf>
    <xf numFmtId="0" fontId="34" fillId="15" borderId="5" xfId="3" applyFont="1" applyFill="1" applyBorder="1" applyAlignment="1">
      <alignment horizontal="center" vertical="center"/>
    </xf>
    <xf numFmtId="164" fontId="16" fillId="15" borderId="5" xfId="3" applyNumberFormat="1" applyFont="1" applyFill="1" applyBorder="1" applyAlignment="1">
      <alignment horizontal="center" vertical="center"/>
    </xf>
    <xf numFmtId="164" fontId="16" fillId="15" borderId="2" xfId="3" applyNumberFormat="1" applyFont="1" applyFill="1" applyBorder="1" applyAlignment="1">
      <alignment horizontal="center" vertical="center"/>
    </xf>
    <xf numFmtId="0" fontId="108" fillId="15" borderId="5" xfId="3" applyFont="1" applyFill="1" applyBorder="1" applyAlignment="1">
      <alignment horizontal="center" vertical="center"/>
    </xf>
    <xf numFmtId="0" fontId="100" fillId="15" borderId="0" xfId="3" applyFont="1" applyFill="1" applyAlignment="1">
      <alignment horizontal="center" vertical="center"/>
    </xf>
    <xf numFmtId="2" fontId="108" fillId="0" borderId="5" xfId="3" applyNumberFormat="1" applyFont="1" applyFill="1" applyBorder="1" applyAlignment="1">
      <alignment horizontal="center" vertical="center"/>
    </xf>
    <xf numFmtId="43" fontId="33" fillId="0" borderId="7" xfId="1" applyFont="1" applyFill="1" applyBorder="1" applyAlignment="1">
      <alignment horizontal="center" vertical="center"/>
    </xf>
    <xf numFmtId="0" fontId="34" fillId="0" borderId="7" xfId="3" applyFont="1" applyFill="1" applyBorder="1" applyAlignment="1">
      <alignment horizontal="center" vertical="center"/>
    </xf>
    <xf numFmtId="164" fontId="16" fillId="0" borderId="7" xfId="3" applyNumberFormat="1" applyFont="1" applyFill="1" applyBorder="1" applyAlignment="1">
      <alignment horizontal="center" vertical="center"/>
    </xf>
    <xf numFmtId="0" fontId="108" fillId="0" borderId="7" xfId="3" applyFont="1" applyFill="1" applyBorder="1" applyAlignment="1">
      <alignment horizontal="center" vertical="center"/>
    </xf>
    <xf numFmtId="164" fontId="16" fillId="0" borderId="46" xfId="3" applyNumberFormat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center" vertical="center"/>
    </xf>
    <xf numFmtId="43" fontId="101" fillId="0" borderId="1" xfId="1" applyFont="1" applyFill="1" applyBorder="1" applyAlignment="1">
      <alignment horizontal="center" vertical="center"/>
    </xf>
    <xf numFmtId="0" fontId="34" fillId="0" borderId="1" xfId="3" applyFont="1" applyFill="1" applyBorder="1" applyAlignment="1">
      <alignment horizontal="center" vertical="center"/>
    </xf>
    <xf numFmtId="0" fontId="108" fillId="0" borderId="1" xfId="3" applyFont="1" applyFill="1" applyBorder="1" applyAlignment="1">
      <alignment horizontal="center" vertical="center"/>
    </xf>
    <xf numFmtId="164" fontId="16" fillId="5" borderId="1" xfId="3" applyNumberFormat="1" applyFont="1" applyFill="1" applyBorder="1" applyAlignment="1">
      <alignment horizontal="center" vertical="center"/>
    </xf>
    <xf numFmtId="0" fontId="100" fillId="0" borderId="1" xfId="3" applyFont="1" applyFill="1" applyBorder="1" applyAlignment="1">
      <alignment horizontal="center" vertical="center"/>
    </xf>
    <xf numFmtId="164" fontId="16" fillId="5" borderId="52" xfId="3" applyNumberFormat="1" applyFont="1" applyFill="1" applyBorder="1" applyAlignment="1">
      <alignment horizontal="center" vertical="center"/>
    </xf>
    <xf numFmtId="0" fontId="100" fillId="0" borderId="0" xfId="3" applyFont="1" applyFill="1" applyBorder="1" applyAlignment="1">
      <alignment horizontal="center" vertical="center"/>
    </xf>
    <xf numFmtId="43" fontId="101" fillId="27" borderId="1" xfId="1" applyFont="1" applyFill="1" applyBorder="1" applyAlignment="1">
      <alignment horizontal="center" vertical="center"/>
    </xf>
    <xf numFmtId="0" fontId="34" fillId="27" borderId="1" xfId="3" applyFont="1" applyFill="1" applyBorder="1" applyAlignment="1">
      <alignment horizontal="center" vertical="center"/>
    </xf>
    <xf numFmtId="164" fontId="16" fillId="27" borderId="1" xfId="3" applyNumberFormat="1" applyFont="1" applyFill="1" applyBorder="1" applyAlignment="1">
      <alignment horizontal="center" vertical="center"/>
    </xf>
    <xf numFmtId="0" fontId="108" fillId="27" borderId="1" xfId="3" applyFont="1" applyFill="1" applyBorder="1" applyAlignment="1">
      <alignment horizontal="center" vertical="center"/>
    </xf>
    <xf numFmtId="164" fontId="16" fillId="27" borderId="52" xfId="3" applyNumberFormat="1" applyFont="1" applyFill="1" applyBorder="1" applyAlignment="1">
      <alignment horizontal="center" vertical="center"/>
    </xf>
    <xf numFmtId="0" fontId="100" fillId="27" borderId="0" xfId="3" applyFont="1" applyFill="1" applyBorder="1" applyAlignment="1">
      <alignment horizontal="center" vertical="center"/>
    </xf>
    <xf numFmtId="43" fontId="101" fillId="6" borderId="1" xfId="1" applyFont="1" applyFill="1" applyBorder="1" applyAlignment="1">
      <alignment horizontal="center" vertical="center"/>
    </xf>
    <xf numFmtId="164" fontId="16" fillId="6" borderId="1" xfId="3" applyNumberFormat="1" applyFont="1" applyFill="1" applyBorder="1" applyAlignment="1">
      <alignment horizontal="center" vertical="center"/>
    </xf>
    <xf numFmtId="0" fontId="108" fillId="6" borderId="1" xfId="3" applyFont="1" applyFill="1" applyBorder="1" applyAlignment="1">
      <alignment horizontal="center" vertical="center"/>
    </xf>
    <xf numFmtId="164" fontId="16" fillId="6" borderId="52" xfId="3" applyNumberFormat="1" applyFont="1" applyFill="1" applyBorder="1" applyAlignment="1">
      <alignment horizontal="center" vertical="center"/>
    </xf>
    <xf numFmtId="164" fontId="16" fillId="20" borderId="72" xfId="3" applyNumberFormat="1" applyFont="1" applyFill="1" applyBorder="1" applyAlignment="1">
      <alignment horizontal="center" vertical="center"/>
    </xf>
    <xf numFmtId="169" fontId="101" fillId="0" borderId="4" xfId="3" applyNumberFormat="1" applyFont="1" applyFill="1" applyBorder="1" applyAlignment="1">
      <alignment horizontal="center" vertical="center" wrapText="1"/>
    </xf>
    <xf numFmtId="43" fontId="107" fillId="27" borderId="12" xfId="1" applyFont="1" applyFill="1" applyBorder="1" applyAlignment="1">
      <alignment horizontal="center" vertical="center"/>
    </xf>
    <xf numFmtId="0" fontId="103" fillId="27" borderId="12" xfId="1" applyNumberFormat="1" applyFont="1" applyFill="1" applyBorder="1" applyAlignment="1">
      <alignment horizontal="center" vertical="center"/>
    </xf>
    <xf numFmtId="43" fontId="33" fillId="27" borderId="12" xfId="1" applyFont="1" applyFill="1" applyBorder="1" applyAlignment="1">
      <alignment horizontal="center" vertical="center"/>
    </xf>
    <xf numFmtId="43" fontId="33" fillId="0" borderId="12" xfId="1" applyFont="1" applyFill="1" applyBorder="1" applyAlignment="1">
      <alignment horizontal="center" vertical="center"/>
    </xf>
    <xf numFmtId="0" fontId="34" fillId="0" borderId="0" xfId="3" applyFont="1" applyFill="1" applyAlignment="1">
      <alignment horizontal="center" vertical="center"/>
    </xf>
    <xf numFmtId="0" fontId="106" fillId="0" borderId="1" xfId="3" applyFont="1" applyFill="1" applyBorder="1" applyAlignment="1">
      <alignment horizontal="center" vertical="center"/>
    </xf>
    <xf numFmtId="0" fontId="34" fillId="0" borderId="0" xfId="3" applyFont="1" applyFill="1" applyBorder="1" applyAlignment="1">
      <alignment horizontal="center" vertical="center"/>
    </xf>
    <xf numFmtId="43" fontId="14" fillId="27" borderId="1" xfId="1" applyFont="1" applyFill="1" applyBorder="1" applyAlignment="1">
      <alignment horizontal="center" vertical="center"/>
    </xf>
    <xf numFmtId="0" fontId="103" fillId="27" borderId="7" xfId="1" applyNumberFormat="1" applyFont="1" applyFill="1" applyBorder="1" applyAlignment="1">
      <alignment horizontal="center" vertical="center"/>
    </xf>
    <xf numFmtId="0" fontId="16" fillId="0" borderId="7" xfId="3" applyFont="1" applyFill="1" applyBorder="1" applyAlignment="1">
      <alignment horizontal="center" vertical="center"/>
    </xf>
    <xf numFmtId="43" fontId="101" fillId="5" borderId="1" xfId="1" applyFont="1" applyFill="1" applyBorder="1" applyAlignment="1">
      <alignment horizontal="center" vertical="center"/>
    </xf>
    <xf numFmtId="0" fontId="34" fillId="5" borderId="1" xfId="3" applyFont="1" applyFill="1" applyBorder="1" applyAlignment="1">
      <alignment horizontal="center" vertical="center"/>
    </xf>
    <xf numFmtId="0" fontId="103" fillId="27" borderId="1" xfId="1" applyNumberFormat="1" applyFont="1" applyFill="1" applyBorder="1" applyAlignment="1">
      <alignment horizontal="center" vertical="center"/>
    </xf>
    <xf numFmtId="164" fontId="34" fillId="5" borderId="2" xfId="3" applyNumberFormat="1" applyFont="1" applyFill="1" applyBorder="1" applyAlignment="1">
      <alignment horizontal="center" vertical="center"/>
    </xf>
    <xf numFmtId="0" fontId="100" fillId="0" borderId="13" xfId="3" applyFont="1" applyFill="1" applyBorder="1" applyAlignment="1">
      <alignment horizontal="center" vertical="center"/>
    </xf>
    <xf numFmtId="0" fontId="47" fillId="0" borderId="20" xfId="3" applyFont="1" applyFill="1" applyBorder="1" applyAlignment="1">
      <alignment horizontal="center" vertical="center"/>
    </xf>
    <xf numFmtId="0" fontId="47" fillId="0" borderId="1" xfId="3" applyFont="1" applyFill="1" applyBorder="1" applyAlignment="1">
      <alignment horizontal="center" vertical="center"/>
    </xf>
    <xf numFmtId="0" fontId="47" fillId="0" borderId="20" xfId="3" applyFont="1" applyBorder="1" applyAlignment="1">
      <alignment horizontal="center" vertical="center"/>
    </xf>
    <xf numFmtId="0" fontId="47" fillId="0" borderId="1" xfId="3" applyFont="1" applyBorder="1" applyAlignment="1">
      <alignment horizontal="center" vertical="center"/>
    </xf>
    <xf numFmtId="0" fontId="16" fillId="5" borderId="1" xfId="3" applyFont="1" applyFill="1" applyBorder="1" applyAlignment="1">
      <alignment horizontal="center" vertical="center"/>
    </xf>
    <xf numFmtId="0" fontId="47" fillId="5" borderId="20" xfId="3" applyFont="1" applyFill="1" applyBorder="1" applyAlignment="1">
      <alignment horizontal="center" vertical="center"/>
    </xf>
    <xf numFmtId="0" fontId="47" fillId="5" borderId="1" xfId="3" applyFont="1" applyFill="1" applyBorder="1" applyAlignment="1">
      <alignment horizontal="center" vertical="center"/>
    </xf>
    <xf numFmtId="0" fontId="47" fillId="0" borderId="18" xfId="3" applyFont="1" applyBorder="1" applyAlignment="1">
      <alignment horizontal="center" vertical="center"/>
    </xf>
    <xf numFmtId="0" fontId="47" fillId="0" borderId="5" xfId="3" applyFont="1" applyBorder="1" applyAlignment="1">
      <alignment horizontal="center" vertical="center"/>
    </xf>
    <xf numFmtId="0" fontId="47" fillId="5" borderId="18" xfId="3" applyFont="1" applyFill="1" applyBorder="1" applyAlignment="1">
      <alignment horizontal="center" vertical="center"/>
    </xf>
    <xf numFmtId="0" fontId="47" fillId="5" borderId="5" xfId="3" applyFont="1" applyFill="1" applyBorder="1" applyAlignment="1">
      <alignment horizontal="center" vertical="center"/>
    </xf>
    <xf numFmtId="43" fontId="33" fillId="25" borderId="1" xfId="1" applyFont="1" applyFill="1" applyBorder="1" applyAlignment="1">
      <alignment horizontal="center" vertical="center"/>
    </xf>
    <xf numFmtId="43" fontId="101" fillId="25" borderId="1" xfId="1" applyFont="1" applyFill="1" applyBorder="1" applyAlignment="1">
      <alignment horizontal="center" vertical="center"/>
    </xf>
    <xf numFmtId="0" fontId="16" fillId="25" borderId="1" xfId="3" applyFont="1" applyFill="1" applyBorder="1" applyAlignment="1">
      <alignment horizontal="center" vertical="center"/>
    </xf>
    <xf numFmtId="164" fontId="16" fillId="25" borderId="2" xfId="3" applyNumberFormat="1" applyFont="1" applyFill="1" applyBorder="1" applyAlignment="1">
      <alignment horizontal="center" vertical="center"/>
    </xf>
    <xf numFmtId="0" fontId="47" fillId="25" borderId="20" xfId="3" applyFont="1" applyFill="1" applyBorder="1" applyAlignment="1">
      <alignment horizontal="center" vertical="center"/>
    </xf>
    <xf numFmtId="0" fontId="47" fillId="25" borderId="5" xfId="3" applyFont="1" applyFill="1" applyBorder="1" applyAlignment="1">
      <alignment horizontal="center" vertical="center"/>
    </xf>
    <xf numFmtId="0" fontId="47" fillId="5" borderId="0" xfId="3" applyFont="1" applyFill="1" applyBorder="1" applyAlignment="1">
      <alignment horizontal="center" vertical="center"/>
    </xf>
    <xf numFmtId="0" fontId="47" fillId="0" borderId="0" xfId="3" applyFont="1" applyFill="1" applyBorder="1" applyAlignment="1">
      <alignment horizontal="center" vertical="center"/>
    </xf>
    <xf numFmtId="43" fontId="33" fillId="12" borderId="1" xfId="1" applyFont="1" applyFill="1" applyBorder="1" applyAlignment="1">
      <alignment horizontal="center" vertical="center"/>
    </xf>
    <xf numFmtId="43" fontId="101" fillId="12" borderId="1" xfId="1" applyFont="1" applyFill="1" applyBorder="1" applyAlignment="1">
      <alignment horizontal="center" vertical="center"/>
    </xf>
    <xf numFmtId="0" fontId="34" fillId="12" borderId="1" xfId="3" applyFont="1" applyFill="1" applyBorder="1" applyAlignment="1">
      <alignment horizontal="center" vertical="center"/>
    </xf>
    <xf numFmtId="164" fontId="34" fillId="12" borderId="2" xfId="3" applyNumberFormat="1" applyFont="1" applyFill="1" applyBorder="1" applyAlignment="1">
      <alignment horizontal="center" vertical="center"/>
    </xf>
    <xf numFmtId="0" fontId="47" fillId="12" borderId="0" xfId="3" applyFont="1" applyFill="1" applyBorder="1" applyAlignment="1">
      <alignment horizontal="center" vertical="center"/>
    </xf>
    <xf numFmtId="0" fontId="34" fillId="5" borderId="0" xfId="3" applyFont="1" applyFill="1" applyAlignment="1">
      <alignment horizontal="center" vertical="center"/>
    </xf>
    <xf numFmtId="0" fontId="34" fillId="5" borderId="20" xfId="3" applyFont="1" applyFill="1" applyBorder="1" applyAlignment="1">
      <alignment horizontal="center" vertical="center"/>
    </xf>
    <xf numFmtId="0" fontId="34" fillId="5" borderId="18" xfId="3" applyFont="1" applyFill="1" applyBorder="1" applyAlignment="1">
      <alignment horizontal="center" vertical="center"/>
    </xf>
    <xf numFmtId="0" fontId="106" fillId="0" borderId="12" xfId="3" applyFont="1" applyFill="1" applyBorder="1" applyAlignment="1">
      <alignment horizontal="left" vertical="center"/>
    </xf>
    <xf numFmtId="167" fontId="101" fillId="28" borderId="4" xfId="3" applyNumberFormat="1" applyFont="1" applyFill="1" applyBorder="1" applyAlignment="1">
      <alignment horizontal="center" vertical="center" wrapText="1"/>
    </xf>
    <xf numFmtId="165" fontId="90" fillId="28" borderId="1" xfId="3" applyNumberFormat="1" applyFont="1" applyFill="1" applyBorder="1" applyAlignment="1">
      <alignment horizontal="left" vertical="center" wrapText="1"/>
    </xf>
    <xf numFmtId="0" fontId="33" fillId="28" borderId="1" xfId="3" applyFont="1" applyFill="1" applyBorder="1" applyAlignment="1">
      <alignment horizontal="left" vertical="center"/>
    </xf>
    <xf numFmtId="165" fontId="90" fillId="28" borderId="1" xfId="3" applyNumberFormat="1" applyFont="1" applyFill="1" applyBorder="1" applyAlignment="1">
      <alignment horizontal="center" vertical="center" wrapText="1"/>
    </xf>
    <xf numFmtId="0" fontId="33" fillId="28" borderId="1" xfId="3" applyFont="1" applyFill="1" applyBorder="1" applyAlignment="1">
      <alignment horizontal="center" vertical="center"/>
    </xf>
    <xf numFmtId="169" fontId="33" fillId="28" borderId="1" xfId="3" applyNumberFormat="1" applyFont="1" applyFill="1" applyBorder="1" applyAlignment="1">
      <alignment horizontal="center" vertical="center"/>
    </xf>
    <xf numFmtId="43" fontId="12" fillId="28" borderId="13" xfId="1" applyFont="1" applyFill="1" applyBorder="1" applyAlignment="1">
      <alignment horizontal="center" vertical="center"/>
    </xf>
    <xf numFmtId="43" fontId="28" fillId="28" borderId="13" xfId="1" applyFont="1" applyFill="1" applyBorder="1" applyAlignment="1">
      <alignment horizontal="center" vertical="center"/>
    </xf>
    <xf numFmtId="43" fontId="29" fillId="28" borderId="13" xfId="1" applyFont="1" applyFill="1" applyBorder="1" applyAlignment="1">
      <alignment horizontal="center" vertical="center"/>
    </xf>
    <xf numFmtId="165" fontId="50" fillId="28" borderId="13" xfId="3" applyNumberFormat="1" applyFont="1" applyFill="1" applyBorder="1" applyAlignment="1">
      <alignment horizontal="center" vertical="center" wrapText="1"/>
    </xf>
    <xf numFmtId="43" fontId="15" fillId="28" borderId="13" xfId="1" applyFont="1" applyFill="1" applyBorder="1" applyAlignment="1">
      <alignment horizontal="center" vertical="center"/>
    </xf>
    <xf numFmtId="1" fontId="15" fillId="28" borderId="13" xfId="1" applyNumberFormat="1" applyFont="1" applyFill="1" applyBorder="1" applyAlignment="1">
      <alignment horizontal="center" vertical="center"/>
    </xf>
    <xf numFmtId="43" fontId="56" fillId="28" borderId="13" xfId="1" applyFont="1" applyFill="1" applyBorder="1" applyAlignment="1">
      <alignment horizontal="center" vertical="center"/>
    </xf>
    <xf numFmtId="0" fontId="101" fillId="28" borderId="13" xfId="3" applyFont="1" applyFill="1" applyBorder="1" applyAlignment="1">
      <alignment horizontal="center" vertical="center"/>
    </xf>
    <xf numFmtId="164" fontId="26" fillId="28" borderId="13" xfId="3" applyNumberFormat="1" applyFont="1" applyFill="1" applyBorder="1" applyAlignment="1">
      <alignment horizontal="center" vertical="center"/>
    </xf>
    <xf numFmtId="0" fontId="30" fillId="28" borderId="13" xfId="3" applyFont="1" applyFill="1" applyBorder="1" applyAlignment="1">
      <alignment horizontal="center" vertical="center"/>
    </xf>
    <xf numFmtId="0" fontId="30" fillId="28" borderId="1" xfId="3" applyFont="1" applyFill="1" applyBorder="1" applyAlignment="1">
      <alignment horizontal="center" vertical="center"/>
    </xf>
    <xf numFmtId="0" fontId="47" fillId="5" borderId="20" xfId="3" applyFont="1" applyFill="1" applyBorder="1" applyAlignment="1">
      <alignment horizontal="left" vertical="center"/>
    </xf>
    <xf numFmtId="164" fontId="49" fillId="0" borderId="13" xfId="3" applyNumberFormat="1" applyFont="1" applyFill="1" applyBorder="1" applyAlignment="1">
      <alignment horizontal="center" vertical="center"/>
    </xf>
    <xf numFmtId="164" fontId="3" fillId="0" borderId="22" xfId="3" applyNumberFormat="1" applyFont="1" applyFill="1" applyBorder="1" applyAlignment="1">
      <alignment horizontal="center" vertical="center"/>
    </xf>
    <xf numFmtId="1" fontId="44" fillId="0" borderId="13" xfId="3" applyNumberFormat="1" applyFont="1" applyFill="1" applyBorder="1" applyAlignment="1">
      <alignment horizontal="center" vertical="center"/>
    </xf>
    <xf numFmtId="0" fontId="100" fillId="0" borderId="0" xfId="3" applyFont="1" applyFill="1" applyAlignment="1">
      <alignment horizontal="center" vertical="center"/>
    </xf>
    <xf numFmtId="0" fontId="12" fillId="0" borderId="13" xfId="3" applyFont="1" applyFill="1" applyBorder="1" applyAlignment="1"/>
    <xf numFmtId="14" fontId="34" fillId="5" borderId="13" xfId="3" applyNumberFormat="1" applyFont="1" applyFill="1" applyBorder="1" applyAlignment="1">
      <alignment horizontal="center" vertical="center"/>
    </xf>
    <xf numFmtId="0" fontId="67" fillId="0" borderId="1" xfId="0" applyNumberFormat="1" applyFont="1" applyFill="1" applyBorder="1" applyAlignment="1">
      <alignment vertical="center" wrapText="1"/>
    </xf>
    <xf numFmtId="0" fontId="82" fillId="0" borderId="1" xfId="3" applyFont="1" applyFill="1" applyBorder="1" applyAlignment="1">
      <alignment horizontal="left" vertical="center"/>
    </xf>
    <xf numFmtId="0" fontId="82" fillId="0" borderId="1" xfId="3" applyFont="1" applyFill="1" applyBorder="1" applyAlignment="1">
      <alignment horizontal="center" vertical="center"/>
    </xf>
    <xf numFmtId="171" fontId="67" fillId="5" borderId="5" xfId="3" applyNumberFormat="1" applyFont="1" applyFill="1" applyBorder="1" applyAlignment="1">
      <alignment horizontal="center" vertical="center"/>
    </xf>
    <xf numFmtId="43" fontId="67" fillId="0" borderId="1" xfId="1" applyFont="1" applyFill="1" applyBorder="1" applyAlignment="1">
      <alignment horizontal="center" vertical="center"/>
    </xf>
    <xf numFmtId="43" fontId="105" fillId="0" borderId="1" xfId="1" applyFont="1" applyFill="1" applyBorder="1" applyAlignment="1">
      <alignment horizontal="center" vertical="center"/>
    </xf>
    <xf numFmtId="0" fontId="105" fillId="0" borderId="1" xfId="1" applyNumberFormat="1" applyFont="1" applyFill="1" applyBorder="1" applyAlignment="1">
      <alignment horizontal="center" vertical="center"/>
    </xf>
    <xf numFmtId="43" fontId="109" fillId="0" borderId="1" xfId="3" applyNumberFormat="1" applyFont="1" applyFill="1" applyBorder="1" applyAlignment="1">
      <alignment horizontal="center" vertical="center"/>
    </xf>
    <xf numFmtId="0" fontId="67" fillId="0" borderId="1" xfId="3" applyFont="1" applyFill="1" applyBorder="1" applyAlignment="1">
      <alignment horizontal="center" vertical="center"/>
    </xf>
    <xf numFmtId="164" fontId="65" fillId="0" borderId="2" xfId="3" applyNumberFormat="1" applyFont="1" applyFill="1" applyBorder="1" applyAlignment="1">
      <alignment horizontal="center" vertical="center"/>
    </xf>
    <xf numFmtId="0" fontId="65" fillId="0" borderId="20" xfId="3" applyFont="1" applyFill="1" applyBorder="1" applyAlignment="1">
      <alignment horizontal="left"/>
    </xf>
    <xf numFmtId="165" fontId="67" fillId="0" borderId="1" xfId="3" applyNumberFormat="1" applyFont="1" applyFill="1" applyBorder="1" applyAlignment="1">
      <alignment horizontal="center" vertical="center" wrapText="1"/>
    </xf>
    <xf numFmtId="167" fontId="112" fillId="0" borderId="4" xfId="3" applyNumberFormat="1" applyFont="1" applyFill="1" applyBorder="1" applyAlignment="1">
      <alignment horizontal="center" vertical="center"/>
    </xf>
    <xf numFmtId="0" fontId="4" fillId="0" borderId="18" xfId="3" applyFont="1" applyFill="1" applyBorder="1" applyAlignment="1">
      <alignment horizontal="left"/>
    </xf>
    <xf numFmtId="169" fontId="17" fillId="0" borderId="38" xfId="3" applyNumberFormat="1" applyFont="1" applyFill="1" applyBorder="1" applyAlignment="1">
      <alignment horizontal="center" vertical="center"/>
    </xf>
    <xf numFmtId="169" fontId="17" fillId="0" borderId="1" xfId="3" applyNumberFormat="1" applyFont="1" applyFill="1" applyBorder="1" applyAlignment="1">
      <alignment horizontal="center" vertical="center"/>
    </xf>
    <xf numFmtId="169" fontId="17" fillId="0" borderId="5" xfId="3" applyNumberFormat="1" applyFont="1" applyFill="1" applyBorder="1" applyAlignment="1">
      <alignment horizontal="center" vertical="center"/>
    </xf>
    <xf numFmtId="169" fontId="43" fillId="0" borderId="1" xfId="3" applyNumberFormat="1" applyFont="1" applyFill="1" applyBorder="1" applyAlignment="1">
      <alignment horizontal="center" vertical="center"/>
    </xf>
    <xf numFmtId="169" fontId="43" fillId="0" borderId="5" xfId="3" applyNumberFormat="1" applyFont="1" applyFill="1" applyBorder="1" applyAlignment="1">
      <alignment horizontal="center" vertical="center"/>
    </xf>
    <xf numFmtId="164" fontId="64" fillId="0" borderId="2" xfId="3" applyNumberFormat="1" applyFont="1" applyFill="1" applyBorder="1" applyAlignment="1">
      <alignment horizontal="center" vertical="center"/>
    </xf>
    <xf numFmtId="0" fontId="52" fillId="19" borderId="13" xfId="0" applyFont="1" applyFill="1" applyBorder="1" applyAlignment="1">
      <alignment horizontal="left" vertical="center" indent="1"/>
    </xf>
    <xf numFmtId="0" fontId="106" fillId="0" borderId="1" xfId="3" applyFont="1" applyFill="1" applyBorder="1" applyAlignment="1">
      <alignment horizontal="left" vertical="center"/>
    </xf>
    <xf numFmtId="14" fontId="1" fillId="0" borderId="0" xfId="3" applyNumberFormat="1" applyAlignment="1">
      <alignment horizontal="left"/>
    </xf>
    <xf numFmtId="43" fontId="61" fillId="0" borderId="1" xfId="1" applyFont="1" applyFill="1" applyBorder="1" applyAlignment="1">
      <alignment horizontal="center" vertical="center"/>
    </xf>
    <xf numFmtId="0" fontId="15" fillId="0" borderId="1" xfId="1" applyNumberFormat="1" applyFont="1" applyFill="1" applyBorder="1" applyAlignment="1">
      <alignment horizontal="center" vertical="center"/>
    </xf>
    <xf numFmtId="43" fontId="113" fillId="0" borderId="1" xfId="3" applyNumberFormat="1" applyFont="1" applyFill="1" applyBorder="1" applyAlignment="1">
      <alignment horizontal="center" vertical="center"/>
    </xf>
    <xf numFmtId="167" fontId="17" fillId="0" borderId="4" xfId="3" applyNumberFormat="1" applyFont="1" applyFill="1" applyBorder="1" applyAlignment="1">
      <alignment horizontal="center" vertical="center"/>
    </xf>
    <xf numFmtId="0" fontId="100" fillId="0" borderId="0" xfId="3" applyFont="1" applyFill="1" applyAlignment="1">
      <alignment horizontal="center" vertical="center"/>
    </xf>
    <xf numFmtId="167" fontId="101" fillId="22" borderId="4" xfId="3" applyNumberFormat="1" applyFont="1" applyFill="1" applyBorder="1" applyAlignment="1">
      <alignment horizontal="center" vertical="center" wrapText="1"/>
    </xf>
    <xf numFmtId="165" fontId="90" fillId="22" borderId="1" xfId="3" applyNumberFormat="1" applyFont="1" applyFill="1" applyBorder="1" applyAlignment="1">
      <alignment horizontal="left" vertical="center" wrapText="1"/>
    </xf>
    <xf numFmtId="0" fontId="33" fillId="22" borderId="1" xfId="3" applyFont="1" applyFill="1" applyBorder="1" applyAlignment="1">
      <alignment horizontal="left" vertical="center"/>
    </xf>
    <xf numFmtId="165" fontId="90" fillId="22" borderId="1" xfId="3" applyNumberFormat="1" applyFont="1" applyFill="1" applyBorder="1" applyAlignment="1">
      <alignment horizontal="center" vertical="center" wrapText="1"/>
    </xf>
    <xf numFmtId="0" fontId="33" fillId="22" borderId="1" xfId="3" applyFont="1" applyFill="1" applyBorder="1" applyAlignment="1">
      <alignment horizontal="center" vertical="center"/>
    </xf>
    <xf numFmtId="43" fontId="33" fillId="22" borderId="1" xfId="1" applyFont="1" applyFill="1" applyBorder="1" applyAlignment="1">
      <alignment horizontal="center" vertical="center"/>
    </xf>
    <xf numFmtId="43" fontId="103" fillId="22" borderId="1" xfId="1" applyFont="1" applyFill="1" applyBorder="1" applyAlignment="1">
      <alignment horizontal="center" vertical="center"/>
    </xf>
    <xf numFmtId="169" fontId="43" fillId="22" borderId="5" xfId="3" applyNumberFormat="1" applyFont="1" applyFill="1" applyBorder="1" applyAlignment="1">
      <alignment horizontal="center" vertical="center"/>
    </xf>
    <xf numFmtId="43" fontId="33" fillId="22" borderId="5" xfId="1" applyFont="1" applyFill="1" applyBorder="1" applyAlignment="1">
      <alignment horizontal="center" vertical="center"/>
    </xf>
    <xf numFmtId="1" fontId="103" fillId="22" borderId="18" xfId="1" applyNumberFormat="1" applyFont="1" applyFill="1" applyBorder="1" applyAlignment="1">
      <alignment horizontal="center" vertical="center"/>
    </xf>
    <xf numFmtId="43" fontId="33" fillId="22" borderId="20" xfId="1" applyFont="1" applyFill="1" applyBorder="1" applyAlignment="1">
      <alignment horizontal="center" vertical="center"/>
    </xf>
    <xf numFmtId="167" fontId="112" fillId="0" borderId="8" xfId="3" applyNumberFormat="1" applyFont="1" applyFill="1" applyBorder="1" applyAlignment="1">
      <alignment horizontal="center" vertical="center"/>
    </xf>
    <xf numFmtId="165" fontId="67" fillId="0" borderId="5" xfId="3" applyNumberFormat="1" applyFont="1" applyFill="1" applyBorder="1" applyAlignment="1">
      <alignment horizontal="center" vertical="center" wrapText="1"/>
    </xf>
    <xf numFmtId="0" fontId="67" fillId="0" borderId="5" xfId="0" applyNumberFormat="1" applyFont="1" applyFill="1" applyBorder="1" applyAlignment="1">
      <alignment vertical="center" wrapText="1"/>
    </xf>
    <xf numFmtId="0" fontId="82" fillId="0" borderId="5" xfId="3" applyFont="1" applyFill="1" applyBorder="1" applyAlignment="1">
      <alignment horizontal="center" vertical="center"/>
    </xf>
    <xf numFmtId="0" fontId="60" fillId="0" borderId="5" xfId="3" applyFont="1" applyFill="1" applyBorder="1" applyAlignment="1">
      <alignment horizontal="center" vertical="center"/>
    </xf>
    <xf numFmtId="0" fontId="105" fillId="0" borderId="5" xfId="1" applyNumberFormat="1" applyFont="1" applyFill="1" applyBorder="1" applyAlignment="1">
      <alignment horizontal="center" vertical="center"/>
    </xf>
    <xf numFmtId="0" fontId="67" fillId="0" borderId="5" xfId="3" applyFont="1" applyFill="1" applyBorder="1" applyAlignment="1">
      <alignment horizontal="center" vertical="center"/>
    </xf>
    <xf numFmtId="164" fontId="65" fillId="0" borderId="6" xfId="3" applyNumberFormat="1" applyFont="1" applyFill="1" applyBorder="1" applyAlignment="1">
      <alignment horizontal="center" vertical="center"/>
    </xf>
    <xf numFmtId="0" fontId="67" fillId="0" borderId="78" xfId="3" applyFont="1" applyFill="1" applyBorder="1" applyAlignment="1">
      <alignment horizontal="center" vertical="center"/>
    </xf>
    <xf numFmtId="171" fontId="67" fillId="0" borderId="5" xfId="3" applyNumberFormat="1" applyFont="1" applyFill="1" applyBorder="1" applyAlignment="1">
      <alignment horizontal="center" vertical="center"/>
    </xf>
    <xf numFmtId="0" fontId="76" fillId="0" borderId="1" xfId="3" applyFont="1" applyFill="1" applyBorder="1"/>
    <xf numFmtId="0" fontId="14" fillId="0" borderId="1" xfId="3" applyFont="1" applyFill="1" applyBorder="1" applyAlignment="1">
      <alignment horizontal="left" vertical="center"/>
    </xf>
    <xf numFmtId="0" fontId="60" fillId="0" borderId="0" xfId="3" applyFont="1" applyFill="1" applyBorder="1" applyAlignment="1">
      <alignment horizontal="left"/>
    </xf>
    <xf numFmtId="0" fontId="55" fillId="0" borderId="0" xfId="3" applyFont="1" applyFill="1" applyBorder="1"/>
    <xf numFmtId="167" fontId="115" fillId="0" borderId="8" xfId="3" applyNumberFormat="1" applyFont="1" applyFill="1" applyBorder="1" applyAlignment="1">
      <alignment horizontal="center" vertical="center"/>
    </xf>
    <xf numFmtId="165" fontId="107" fillId="0" borderId="5" xfId="3" applyNumberFormat="1" applyFont="1" applyFill="1" applyBorder="1" applyAlignment="1">
      <alignment horizontal="center" vertical="center" wrapText="1"/>
    </xf>
    <xf numFmtId="0" fontId="107" fillId="0" borderId="5" xfId="0" applyNumberFormat="1" applyFont="1" applyFill="1" applyBorder="1" applyAlignment="1">
      <alignment vertical="center" wrapText="1"/>
    </xf>
    <xf numFmtId="0" fontId="116" fillId="0" borderId="5" xfId="3" applyFont="1" applyFill="1" applyBorder="1" applyAlignment="1">
      <alignment horizontal="center" vertical="center"/>
    </xf>
    <xf numFmtId="0" fontId="54" fillId="0" borderId="5" xfId="3" applyFont="1" applyFill="1" applyBorder="1" applyAlignment="1">
      <alignment horizontal="center" vertical="center"/>
    </xf>
    <xf numFmtId="171" fontId="107" fillId="0" borderId="5" xfId="3" applyNumberFormat="1" applyFont="1" applyFill="1" applyBorder="1" applyAlignment="1">
      <alignment horizontal="center" vertical="center"/>
    </xf>
    <xf numFmtId="43" fontId="107" fillId="0" borderId="5" xfId="1" applyFont="1" applyFill="1" applyBorder="1" applyAlignment="1">
      <alignment horizontal="center" vertical="center"/>
    </xf>
    <xf numFmtId="0" fontId="103" fillId="0" borderId="5" xfId="1" applyNumberFormat="1" applyFont="1" applyFill="1" applyBorder="1" applyAlignment="1">
      <alignment horizontal="center" vertical="center"/>
    </xf>
    <xf numFmtId="0" fontId="107" fillId="0" borderId="78" xfId="3" applyFont="1" applyFill="1" applyBorder="1" applyAlignment="1">
      <alignment horizontal="center" vertical="center"/>
    </xf>
    <xf numFmtId="0" fontId="54" fillId="0" borderId="0" xfId="3" applyFont="1" applyFill="1" applyBorder="1" applyAlignment="1">
      <alignment horizontal="left"/>
    </xf>
    <xf numFmtId="1" fontId="69" fillId="0" borderId="1" xfId="3" applyNumberFormat="1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left" vertical="top"/>
    </xf>
    <xf numFmtId="171" fontId="33" fillId="0" borderId="1" xfId="3" applyNumberFormat="1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1" fontId="103" fillId="0" borderId="1" xfId="3" applyNumberFormat="1" applyFont="1" applyFill="1" applyBorder="1" applyAlignment="1">
      <alignment horizontal="center" vertical="center"/>
    </xf>
    <xf numFmtId="0" fontId="106" fillId="6" borderId="1" xfId="3" applyFont="1" applyFill="1" applyBorder="1" applyAlignment="1">
      <alignment horizontal="left" vertical="center"/>
    </xf>
    <xf numFmtId="164" fontId="3" fillId="0" borderId="22" xfId="3" applyNumberFormat="1" applyFont="1" applyFill="1" applyBorder="1" applyAlignment="1">
      <alignment horizontal="center" vertical="center"/>
    </xf>
    <xf numFmtId="0" fontId="106" fillId="0" borderId="7" xfId="3" applyFont="1" applyFill="1" applyBorder="1" applyAlignment="1">
      <alignment horizontal="left" vertical="center"/>
    </xf>
    <xf numFmtId="0" fontId="14" fillId="0" borderId="7" xfId="3" applyFont="1" applyFill="1" applyBorder="1" applyAlignment="1">
      <alignment horizontal="left" vertical="top"/>
    </xf>
    <xf numFmtId="171" fontId="33" fillId="0" borderId="5" xfId="3" applyNumberFormat="1" applyFont="1" applyFill="1" applyBorder="1" applyAlignment="1">
      <alignment horizontal="center" vertical="center"/>
    </xf>
    <xf numFmtId="0" fontId="14" fillId="0" borderId="7" xfId="3" applyFont="1" applyFill="1" applyBorder="1" applyAlignment="1">
      <alignment horizontal="center" vertical="center"/>
    </xf>
    <xf numFmtId="0" fontId="14" fillId="0" borderId="7" xfId="3" applyFont="1" applyFill="1" applyBorder="1" applyAlignment="1">
      <alignment horizontal="left" vertical="center"/>
    </xf>
    <xf numFmtId="0" fontId="102" fillId="9" borderId="68" xfId="1" applyNumberFormat="1" applyFont="1" applyFill="1" applyBorder="1" applyAlignment="1">
      <alignment horizontal="center" vertical="center"/>
    </xf>
    <xf numFmtId="0" fontId="117" fillId="6" borderId="1" xfId="3" applyFont="1" applyFill="1" applyBorder="1" applyAlignment="1">
      <alignment horizontal="left" vertical="center"/>
    </xf>
    <xf numFmtId="167" fontId="101" fillId="14" borderId="4" xfId="3" applyNumberFormat="1" applyFont="1" applyFill="1" applyBorder="1" applyAlignment="1">
      <alignment horizontal="center" vertical="center" wrapText="1"/>
    </xf>
    <xf numFmtId="165" fontId="33" fillId="14" borderId="1" xfId="3" applyNumberFormat="1" applyFont="1" applyFill="1" applyBorder="1" applyAlignment="1">
      <alignment horizontal="center" vertical="center" wrapText="1"/>
    </xf>
    <xf numFmtId="165" fontId="90" fillId="14" borderId="1" xfId="3" applyNumberFormat="1" applyFont="1" applyFill="1" applyBorder="1" applyAlignment="1">
      <alignment horizontal="left" vertical="center" wrapText="1"/>
    </xf>
    <xf numFmtId="0" fontId="33" fillId="14" borderId="1" xfId="3" applyFont="1" applyFill="1" applyBorder="1" applyAlignment="1">
      <alignment horizontal="left" vertical="center"/>
    </xf>
    <xf numFmtId="165" fontId="90" fillId="14" borderId="1" xfId="3" applyNumberFormat="1" applyFont="1" applyFill="1" applyBorder="1" applyAlignment="1">
      <alignment horizontal="center" vertical="center" wrapText="1"/>
    </xf>
    <xf numFmtId="0" fontId="33" fillId="14" borderId="1" xfId="3" applyFont="1" applyFill="1" applyBorder="1" applyAlignment="1">
      <alignment horizontal="center" vertical="center"/>
    </xf>
    <xf numFmtId="169" fontId="43" fillId="14" borderId="1" xfId="3" applyNumberFormat="1" applyFont="1" applyFill="1" applyBorder="1" applyAlignment="1">
      <alignment horizontal="center" vertical="center"/>
    </xf>
    <xf numFmtId="43" fontId="33" fillId="14" borderId="1" xfId="1" applyFont="1" applyFill="1" applyBorder="1" applyAlignment="1">
      <alignment horizontal="center" vertical="center"/>
    </xf>
    <xf numFmtId="43" fontId="103" fillId="14" borderId="1" xfId="1" applyFont="1" applyFill="1" applyBorder="1" applyAlignment="1">
      <alignment horizontal="center" vertical="center"/>
    </xf>
    <xf numFmtId="1" fontId="103" fillId="14" borderId="18" xfId="1" applyNumberFormat="1" applyFont="1" applyFill="1" applyBorder="1" applyAlignment="1">
      <alignment horizontal="center" vertical="center"/>
    </xf>
    <xf numFmtId="43" fontId="101" fillId="14" borderId="7" xfId="1" applyFont="1" applyFill="1" applyBorder="1" applyAlignment="1">
      <alignment horizontal="center" vertical="center"/>
    </xf>
    <xf numFmtId="43" fontId="33" fillId="14" borderId="5" xfId="1" applyFont="1" applyFill="1" applyBorder="1" applyAlignment="1">
      <alignment horizontal="center" vertical="center"/>
    </xf>
    <xf numFmtId="43" fontId="101" fillId="14" borderId="12" xfId="1" applyFont="1" applyFill="1" applyBorder="1" applyAlignment="1">
      <alignment horizontal="center" vertical="center"/>
    </xf>
    <xf numFmtId="0" fontId="34" fillId="14" borderId="5" xfId="3" applyFont="1" applyFill="1" applyBorder="1" applyAlignment="1">
      <alignment horizontal="center" vertical="center"/>
    </xf>
    <xf numFmtId="0" fontId="108" fillId="14" borderId="5" xfId="3" applyFont="1" applyFill="1" applyBorder="1" applyAlignment="1">
      <alignment horizontal="center" vertical="center"/>
    </xf>
    <xf numFmtId="0" fontId="100" fillId="14" borderId="0" xfId="3" applyFont="1" applyFill="1" applyAlignment="1">
      <alignment horizontal="center" vertical="center"/>
    </xf>
    <xf numFmtId="43" fontId="101" fillId="14" borderId="1" xfId="1" applyFont="1" applyFill="1" applyBorder="1" applyAlignment="1">
      <alignment horizontal="center" vertical="center"/>
    </xf>
    <xf numFmtId="1" fontId="101" fillId="14" borderId="18" xfId="1" applyNumberFormat="1" applyFont="1" applyFill="1" applyBorder="1" applyAlignment="1">
      <alignment horizontal="center" vertical="center"/>
    </xf>
    <xf numFmtId="164" fontId="34" fillId="14" borderId="5" xfId="3" applyNumberFormat="1" applyFont="1" applyFill="1" applyBorder="1" applyAlignment="1">
      <alignment horizontal="center" vertical="center"/>
    </xf>
    <xf numFmtId="164" fontId="34" fillId="14" borderId="2" xfId="3" applyNumberFormat="1" applyFont="1" applyFill="1" applyBorder="1" applyAlignment="1">
      <alignment horizontal="center" vertical="center"/>
    </xf>
    <xf numFmtId="169" fontId="43" fillId="14" borderId="5" xfId="3" applyNumberFormat="1" applyFont="1" applyFill="1" applyBorder="1" applyAlignment="1">
      <alignment horizontal="center" vertical="center"/>
    </xf>
    <xf numFmtId="43" fontId="33" fillId="14" borderId="7" xfId="1" applyFont="1" applyFill="1" applyBorder="1" applyAlignment="1">
      <alignment horizontal="center" vertical="center"/>
    </xf>
    <xf numFmtId="0" fontId="34" fillId="14" borderId="7" xfId="3" applyFont="1" applyFill="1" applyBorder="1" applyAlignment="1">
      <alignment horizontal="center" vertical="center"/>
    </xf>
    <xf numFmtId="164" fontId="16" fillId="14" borderId="7" xfId="3" applyNumberFormat="1" applyFont="1" applyFill="1" applyBorder="1" applyAlignment="1">
      <alignment horizontal="center" vertical="center"/>
    </xf>
    <xf numFmtId="0" fontId="79" fillId="14" borderId="5" xfId="3" applyFont="1" applyFill="1" applyBorder="1" applyAlignment="1">
      <alignment horizontal="center" vertical="center"/>
    </xf>
    <xf numFmtId="164" fontId="16" fillId="14" borderId="46" xfId="3" applyNumberFormat="1" applyFont="1" applyFill="1" applyBorder="1" applyAlignment="1">
      <alignment horizontal="center" vertical="center"/>
    </xf>
    <xf numFmtId="1" fontId="103" fillId="0" borderId="1" xfId="1" applyNumberFormat="1" applyFont="1" applyFill="1" applyBorder="1" applyAlignment="1">
      <alignment horizontal="center" vertical="center"/>
    </xf>
    <xf numFmtId="0" fontId="103" fillId="0" borderId="1" xfId="1" applyNumberFormat="1" applyFont="1" applyFill="1" applyBorder="1" applyAlignment="1">
      <alignment horizontal="center" vertical="center"/>
    </xf>
    <xf numFmtId="0" fontId="110" fillId="0" borderId="20" xfId="3" applyFont="1" applyFill="1" applyBorder="1" applyAlignment="1">
      <alignment horizontal="center" vertical="center"/>
    </xf>
    <xf numFmtId="0" fontId="59" fillId="0" borderId="1" xfId="3" applyFont="1" applyFill="1" applyBorder="1" applyAlignment="1">
      <alignment horizontal="center" vertical="center"/>
    </xf>
    <xf numFmtId="0" fontId="110" fillId="0" borderId="18" xfId="3" applyFont="1" applyFill="1" applyBorder="1" applyAlignment="1">
      <alignment horizontal="center" vertical="center"/>
    </xf>
    <xf numFmtId="0" fontId="59" fillId="0" borderId="5" xfId="3" applyFont="1" applyFill="1" applyBorder="1" applyAlignment="1">
      <alignment horizontal="center" vertical="center"/>
    </xf>
    <xf numFmtId="0" fontId="110" fillId="0" borderId="0" xfId="3" applyFont="1" applyFill="1" applyBorder="1" applyAlignment="1">
      <alignment horizontal="center" vertical="center"/>
    </xf>
    <xf numFmtId="0" fontId="47" fillId="0" borderId="0" xfId="3" applyFont="1" applyFill="1" applyAlignment="1">
      <alignment horizontal="center" vertical="center"/>
    </xf>
    <xf numFmtId="1" fontId="107" fillId="0" borderId="1" xfId="1" applyNumberFormat="1" applyFont="1" applyFill="1" applyBorder="1" applyAlignment="1">
      <alignment horizontal="center" vertical="center"/>
    </xf>
    <xf numFmtId="0" fontId="107" fillId="0" borderId="1" xfId="1" applyNumberFormat="1" applyFont="1" applyFill="1" applyBorder="1" applyAlignment="1">
      <alignment horizontal="center" vertical="center"/>
    </xf>
    <xf numFmtId="43" fontId="111" fillId="0" borderId="13" xfId="1" applyFont="1" applyFill="1" applyBorder="1" applyAlignment="1">
      <alignment horizontal="center" vertical="center"/>
    </xf>
    <xf numFmtId="1" fontId="102" fillId="0" borderId="13" xfId="1" applyNumberFormat="1" applyFont="1" applyFill="1" applyBorder="1" applyAlignment="1">
      <alignment horizontal="center" vertical="center"/>
    </xf>
    <xf numFmtId="43" fontId="101" fillId="0" borderId="13" xfId="1" applyFont="1" applyFill="1" applyBorder="1" applyAlignment="1">
      <alignment horizontal="center" vertical="center"/>
    </xf>
    <xf numFmtId="43" fontId="101" fillId="0" borderId="0" xfId="1" applyFont="1" applyFill="1" applyBorder="1" applyAlignment="1">
      <alignment horizontal="center" vertical="center"/>
    </xf>
    <xf numFmtId="0" fontId="114" fillId="0" borderId="13" xfId="3" applyFont="1" applyFill="1" applyBorder="1" applyAlignment="1">
      <alignment horizontal="center" vertical="center"/>
    </xf>
    <xf numFmtId="43" fontId="61" fillId="0" borderId="13" xfId="1" applyFont="1" applyFill="1" applyBorder="1" applyAlignment="1">
      <alignment horizontal="center" vertical="center"/>
    </xf>
    <xf numFmtId="1" fontId="61" fillId="0" borderId="13" xfId="1" applyNumberFormat="1" applyFont="1" applyFill="1" applyBorder="1" applyAlignment="1">
      <alignment horizontal="center" vertical="center"/>
    </xf>
    <xf numFmtId="0" fontId="30" fillId="0" borderId="5" xfId="3" applyFont="1" applyFill="1" applyBorder="1" applyAlignment="1">
      <alignment horizontal="center" vertical="center"/>
    </xf>
    <xf numFmtId="43" fontId="54" fillId="0" borderId="13" xfId="1" applyFont="1" applyFill="1" applyBorder="1" applyAlignment="1">
      <alignment horizontal="center" vertical="center"/>
    </xf>
    <xf numFmtId="167" fontId="62" fillId="0" borderId="13" xfId="3" applyNumberFormat="1" applyFont="1" applyFill="1" applyBorder="1" applyAlignment="1">
      <alignment horizontal="center" vertical="center"/>
    </xf>
    <xf numFmtId="165" fontId="63" fillId="0" borderId="13" xfId="3" applyNumberFormat="1" applyFont="1" applyFill="1" applyBorder="1" applyAlignment="1">
      <alignment horizontal="left" vertical="center" wrapText="1"/>
    </xf>
    <xf numFmtId="0" fontId="64" fillId="0" borderId="13" xfId="3" applyFont="1" applyFill="1" applyBorder="1" applyAlignment="1">
      <alignment horizontal="left" vertical="center"/>
    </xf>
    <xf numFmtId="0" fontId="63" fillId="0" borderId="13" xfId="3" applyFont="1" applyFill="1" applyBorder="1" applyAlignment="1">
      <alignment horizontal="center" vertical="center"/>
    </xf>
    <xf numFmtId="0" fontId="65" fillId="0" borderId="13" xfId="3" applyFont="1" applyFill="1" applyBorder="1" applyAlignment="1">
      <alignment horizontal="center" vertical="center"/>
    </xf>
    <xf numFmtId="0" fontId="60" fillId="0" borderId="13" xfId="3" applyFont="1" applyFill="1" applyBorder="1" applyAlignment="1">
      <alignment horizontal="center" vertical="center"/>
    </xf>
    <xf numFmtId="165" fontId="27" fillId="0" borderId="13" xfId="3" applyNumberFormat="1" applyFont="1" applyFill="1" applyBorder="1" applyAlignment="1">
      <alignment horizontal="left" vertical="center" wrapText="1"/>
    </xf>
    <xf numFmtId="165" fontId="27" fillId="0" borderId="13" xfId="3" applyNumberFormat="1" applyFont="1" applyFill="1" applyBorder="1" applyAlignment="1">
      <alignment horizontal="center" vertical="center" wrapText="1"/>
    </xf>
    <xf numFmtId="165" fontId="20" fillId="0" borderId="1" xfId="3" applyNumberFormat="1" applyFont="1" applyFill="1" applyBorder="1" applyAlignment="1">
      <alignment horizontal="left" vertical="center" wrapText="1"/>
    </xf>
    <xf numFmtId="0" fontId="4" fillId="0" borderId="1" xfId="3" applyFont="1" applyFill="1" applyBorder="1" applyAlignment="1">
      <alignment horizontal="left" vertical="center"/>
    </xf>
    <xf numFmtId="164" fontId="33" fillId="0" borderId="1" xfId="3" applyNumberFormat="1" applyFont="1" applyFill="1" applyBorder="1" applyAlignment="1">
      <alignment horizontal="center" vertical="center"/>
    </xf>
    <xf numFmtId="164" fontId="28" fillId="0" borderId="1" xfId="3" applyNumberFormat="1" applyFont="1" applyFill="1" applyBorder="1" applyAlignment="1">
      <alignment horizontal="center" vertical="center"/>
    </xf>
    <xf numFmtId="0" fontId="97" fillId="0" borderId="7" xfId="3" applyFont="1" applyFill="1" applyBorder="1" applyAlignment="1">
      <alignment horizontal="left" vertical="center"/>
    </xf>
    <xf numFmtId="164" fontId="60" fillId="0" borderId="5" xfId="3" applyNumberFormat="1" applyFont="1" applyFill="1" applyBorder="1" applyAlignment="1">
      <alignment horizontal="center" vertical="center"/>
    </xf>
    <xf numFmtId="0" fontId="12" fillId="0" borderId="7" xfId="3" applyFont="1" applyFill="1" applyBorder="1" applyAlignment="1">
      <alignment horizontal="center" vertical="center"/>
    </xf>
    <xf numFmtId="0" fontId="74" fillId="0" borderId="64" xfId="0" applyFont="1" applyFill="1" applyBorder="1" applyAlignment="1">
      <alignment horizontal="center"/>
    </xf>
    <xf numFmtId="165" fontId="15" fillId="0" borderId="56" xfId="3" applyNumberFormat="1" applyFont="1" applyFill="1" applyBorder="1" applyAlignment="1">
      <alignment horizontal="center" vertical="center" wrapText="1"/>
    </xf>
    <xf numFmtId="165" fontId="15" fillId="0" borderId="54" xfId="3" applyNumberFormat="1" applyFont="1" applyFill="1" applyBorder="1" applyAlignment="1">
      <alignment horizontal="center" vertical="center" wrapText="1"/>
    </xf>
    <xf numFmtId="0" fontId="12" fillId="0" borderId="14" xfId="3" applyFont="1" applyFill="1" applyBorder="1" applyAlignment="1">
      <alignment horizontal="center" vertical="center"/>
    </xf>
    <xf numFmtId="0" fontId="0" fillId="15" borderId="65" xfId="0" applyFill="1" applyBorder="1" applyAlignment="1">
      <alignment horizontal="left"/>
    </xf>
    <xf numFmtId="0" fontId="0" fillId="15" borderId="66" xfId="0" applyFill="1" applyBorder="1" applyAlignment="1">
      <alignment horizontal="left"/>
    </xf>
    <xf numFmtId="0" fontId="0" fillId="15" borderId="49" xfId="0" applyFill="1" applyBorder="1" applyAlignment="1">
      <alignment horizontal="left"/>
    </xf>
    <xf numFmtId="165" fontId="15" fillId="0" borderId="48" xfId="3" applyNumberFormat="1" applyFont="1" applyFill="1" applyBorder="1" applyAlignment="1">
      <alignment horizontal="center" wrapText="1"/>
    </xf>
    <xf numFmtId="165" fontId="15" fillId="0" borderId="49" xfId="3" applyNumberFormat="1" applyFont="1" applyFill="1" applyBorder="1" applyAlignment="1">
      <alignment horizontal="center" wrapText="1"/>
    </xf>
    <xf numFmtId="0" fontId="0" fillId="15" borderId="65" xfId="0" applyFill="1" applyBorder="1" applyAlignment="1">
      <alignment horizontal="left" vertical="top"/>
    </xf>
    <xf numFmtId="0" fontId="0" fillId="15" borderId="66" xfId="0" applyFill="1" applyBorder="1" applyAlignment="1">
      <alignment horizontal="left" vertical="top"/>
    </xf>
    <xf numFmtId="0" fontId="0" fillId="15" borderId="49" xfId="0" applyFill="1" applyBorder="1" applyAlignment="1">
      <alignment horizontal="left" vertical="top"/>
    </xf>
    <xf numFmtId="0" fontId="15" fillId="0" borderId="55" xfId="3" applyFont="1" applyFill="1" applyBorder="1" applyAlignment="1">
      <alignment horizontal="center" vertical="center"/>
    </xf>
    <xf numFmtId="0" fontId="15" fillId="0" borderId="54" xfId="3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15" fillId="0" borderId="27" xfId="3" applyFont="1" applyFill="1" applyBorder="1" applyAlignment="1">
      <alignment horizontal="center" vertical="center"/>
    </xf>
    <xf numFmtId="0" fontId="1" fillId="0" borderId="48" xfId="3" applyBorder="1" applyAlignment="1">
      <alignment horizontal="center"/>
    </xf>
    <xf numFmtId="0" fontId="1" fillId="0" borderId="49" xfId="3" applyBorder="1" applyAlignment="1">
      <alignment horizontal="center"/>
    </xf>
    <xf numFmtId="0" fontId="0" fillId="15" borderId="0" xfId="0" applyFill="1" applyAlignment="1">
      <alignment horizontal="center"/>
    </xf>
    <xf numFmtId="0" fontId="1" fillId="0" borderId="50" xfId="3" applyBorder="1" applyAlignment="1">
      <alignment horizontal="center"/>
    </xf>
    <xf numFmtId="0" fontId="1" fillId="0" borderId="67" xfId="3" applyBorder="1" applyAlignment="1">
      <alignment horizontal="center"/>
    </xf>
    <xf numFmtId="0" fontId="1" fillId="0" borderId="74" xfId="3" applyFill="1" applyBorder="1" applyAlignment="1">
      <alignment horizontal="center"/>
    </xf>
    <xf numFmtId="0" fontId="1" fillId="0" borderId="0" xfId="3" applyFill="1" applyAlignment="1">
      <alignment horizontal="center"/>
    </xf>
    <xf numFmtId="164" fontId="3" fillId="0" borderId="41" xfId="3" applyNumberFormat="1" applyFont="1" applyFill="1" applyBorder="1" applyAlignment="1">
      <alignment horizontal="center" vertical="center"/>
    </xf>
    <xf numFmtId="164" fontId="24" fillId="0" borderId="0" xfId="3" applyNumberFormat="1" applyFont="1" applyAlignment="1">
      <alignment horizontal="center" vertical="center"/>
    </xf>
    <xf numFmtId="0" fontId="2" fillId="0" borderId="0" xfId="3" applyFont="1" applyBorder="1" applyAlignment="1">
      <alignment horizontal="center" vertical="center"/>
    </xf>
    <xf numFmtId="0" fontId="19" fillId="0" borderId="0" xfId="3" applyFont="1" applyBorder="1" applyAlignment="1">
      <alignment horizontal="center" vertical="center"/>
    </xf>
    <xf numFmtId="0" fontId="100" fillId="0" borderId="0" xfId="3" applyFont="1" applyFill="1" applyAlignment="1">
      <alignment horizontal="center" vertical="center"/>
    </xf>
    <xf numFmtId="164" fontId="16" fillId="5" borderId="6" xfId="3" applyNumberFormat="1" applyFont="1" applyFill="1" applyBorder="1" applyAlignment="1">
      <alignment horizontal="center" vertical="center"/>
    </xf>
    <xf numFmtId="164" fontId="16" fillId="5" borderId="28" xfId="3" applyNumberFormat="1" applyFont="1" applyFill="1" applyBorder="1" applyAlignment="1">
      <alignment horizontal="center" vertical="center"/>
    </xf>
    <xf numFmtId="164" fontId="49" fillId="6" borderId="60" xfId="3" applyNumberFormat="1" applyFont="1" applyFill="1" applyBorder="1" applyAlignment="1">
      <alignment horizontal="center" vertical="center"/>
    </xf>
    <xf numFmtId="164" fontId="49" fillId="6" borderId="61" xfId="3" applyNumberFormat="1" applyFont="1" applyFill="1" applyBorder="1" applyAlignment="1">
      <alignment horizontal="center" vertical="center"/>
    </xf>
    <xf numFmtId="164" fontId="49" fillId="6" borderId="37" xfId="3" applyNumberFormat="1" applyFont="1" applyFill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2" fillId="0" borderId="0" xfId="3" applyFont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0" fontId="19" fillId="0" borderId="59" xfId="3" applyFont="1" applyBorder="1" applyAlignment="1">
      <alignment horizontal="center" vertical="center"/>
    </xf>
    <xf numFmtId="0" fontId="19" fillId="0" borderId="59" xfId="3" applyFont="1" applyFill="1" applyBorder="1" applyAlignment="1">
      <alignment horizontal="center" vertical="center"/>
    </xf>
    <xf numFmtId="0" fontId="19" fillId="0" borderId="0" xfId="3" applyFont="1" applyFill="1" applyBorder="1" applyAlignment="1">
      <alignment horizontal="center" vertical="center"/>
    </xf>
    <xf numFmtId="0" fontId="100" fillId="0" borderId="76" xfId="3" applyFont="1" applyFill="1" applyBorder="1" applyAlignment="1">
      <alignment horizontal="left" vertical="center"/>
    </xf>
    <xf numFmtId="0" fontId="100" fillId="0" borderId="0" xfId="3" applyFont="1" applyFill="1" applyAlignment="1">
      <alignment horizontal="left" vertical="center"/>
    </xf>
    <xf numFmtId="164" fontId="102" fillId="10" borderId="42" xfId="3" applyNumberFormat="1" applyFont="1" applyFill="1" applyBorder="1" applyAlignment="1">
      <alignment horizontal="center" vertical="center"/>
    </xf>
    <xf numFmtId="164" fontId="102" fillId="10" borderId="62" xfId="3" applyNumberFormat="1" applyFont="1" applyFill="1" applyBorder="1" applyAlignment="1">
      <alignment horizontal="center" vertical="center"/>
    </xf>
    <xf numFmtId="164" fontId="49" fillId="6" borderId="10" xfId="3" applyNumberFormat="1" applyFont="1" applyFill="1" applyBorder="1" applyAlignment="1">
      <alignment horizontal="center" vertical="center"/>
    </xf>
    <xf numFmtId="164" fontId="102" fillId="0" borderId="47" xfId="3" applyNumberFormat="1" applyFont="1" applyFill="1" applyBorder="1" applyAlignment="1">
      <alignment horizontal="center" vertical="center"/>
    </xf>
    <xf numFmtId="164" fontId="102" fillId="0" borderId="61" xfId="3" applyNumberFormat="1" applyFont="1" applyFill="1" applyBorder="1" applyAlignment="1">
      <alignment horizontal="center" vertical="center"/>
    </xf>
    <xf numFmtId="164" fontId="102" fillId="0" borderId="35" xfId="3" applyNumberFormat="1" applyFont="1" applyFill="1" applyBorder="1" applyAlignment="1">
      <alignment horizontal="center" vertical="center"/>
    </xf>
    <xf numFmtId="164" fontId="102" fillId="14" borderId="10" xfId="3" applyNumberFormat="1" applyFont="1" applyFill="1" applyBorder="1" applyAlignment="1">
      <alignment horizontal="center" vertical="center"/>
    </xf>
    <xf numFmtId="0" fontId="24" fillId="0" borderId="0" xfId="3" applyFont="1" applyBorder="1" applyAlignment="1">
      <alignment horizontal="center" vertical="center"/>
    </xf>
    <xf numFmtId="164" fontId="49" fillId="0" borderId="60" xfId="3" applyNumberFormat="1" applyFont="1" applyFill="1" applyBorder="1" applyAlignment="1">
      <alignment horizontal="center" vertical="center"/>
    </xf>
    <xf numFmtId="164" fontId="49" fillId="0" borderId="61" xfId="3" applyNumberFormat="1" applyFont="1" applyFill="1" applyBorder="1" applyAlignment="1">
      <alignment horizontal="center" vertical="center"/>
    </xf>
    <xf numFmtId="164" fontId="49" fillId="0" borderId="37" xfId="3" applyNumberFormat="1" applyFont="1" applyFill="1" applyBorder="1" applyAlignment="1">
      <alignment horizontal="center" vertical="center"/>
    </xf>
    <xf numFmtId="164" fontId="49" fillId="14" borderId="61" xfId="3" applyNumberFormat="1" applyFont="1" applyFill="1" applyBorder="1" applyAlignment="1">
      <alignment horizontal="center" vertical="center"/>
    </xf>
    <xf numFmtId="164" fontId="49" fillId="14" borderId="35" xfId="3" applyNumberFormat="1" applyFont="1" applyFill="1" applyBorder="1" applyAlignment="1">
      <alignment horizontal="center" vertical="center"/>
    </xf>
    <xf numFmtId="164" fontId="49" fillId="0" borderId="10" xfId="3" applyNumberFormat="1" applyFont="1" applyFill="1" applyBorder="1" applyAlignment="1">
      <alignment horizontal="center" vertical="center"/>
    </xf>
    <xf numFmtId="164" fontId="49" fillId="0" borderId="13" xfId="3" applyNumberFormat="1" applyFont="1" applyFill="1" applyBorder="1" applyAlignment="1">
      <alignment horizontal="center" vertical="center"/>
    </xf>
    <xf numFmtId="164" fontId="49" fillId="14" borderId="13" xfId="3" applyNumberFormat="1" applyFont="1" applyFill="1" applyBorder="1" applyAlignment="1">
      <alignment horizontal="center" vertical="center"/>
    </xf>
    <xf numFmtId="0" fontId="19" fillId="0" borderId="75" xfId="3" applyFont="1" applyBorder="1" applyAlignment="1">
      <alignment horizontal="center" vertical="center"/>
    </xf>
    <xf numFmtId="0" fontId="19" fillId="0" borderId="63" xfId="3" applyFont="1" applyBorder="1" applyAlignment="1">
      <alignment horizontal="center" vertical="center"/>
    </xf>
    <xf numFmtId="164" fontId="3" fillId="0" borderId="22" xfId="3" applyNumberFormat="1" applyFont="1" applyFill="1" applyBorder="1" applyAlignment="1">
      <alignment horizontal="center" vertical="center"/>
    </xf>
    <xf numFmtId="0" fontId="19" fillId="5" borderId="63" xfId="3" applyFont="1" applyFill="1" applyBorder="1" applyAlignment="1">
      <alignment horizontal="center" vertical="center"/>
    </xf>
    <xf numFmtId="0" fontId="19" fillId="0" borderId="64" xfId="3" applyFont="1" applyBorder="1" applyAlignment="1">
      <alignment horizontal="center" vertical="center"/>
    </xf>
    <xf numFmtId="0" fontId="75" fillId="0" borderId="0" xfId="3" applyFont="1" applyFill="1" applyAlignment="1">
      <alignment horizontal="center" vertical="center"/>
    </xf>
    <xf numFmtId="0" fontId="2" fillId="16" borderId="0" xfId="3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  <colors>
    <mruColors>
      <color rgb="FF00FF00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911677</xdr:colOff>
      <xdr:row>283</xdr:row>
      <xdr:rowOff>9525</xdr:rowOff>
    </xdr:from>
    <xdr:to>
      <xdr:col>33</xdr:col>
      <xdr:colOff>1401534</xdr:colOff>
      <xdr:row>287</xdr:row>
      <xdr:rowOff>258536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10232570" y="23862846"/>
          <a:ext cx="3701143" cy="10926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54864" rIns="45720" bIns="0" anchor="ctr" upright="1"/>
        <a:lstStyle/>
        <a:p>
          <a:pPr algn="ctr" rtl="1"/>
          <a:r>
            <a:rPr lang="km-KH" sz="1100" b="0" i="0">
              <a:latin typeface="Khmer OS Freehand" pitchFamily="2" charset="0"/>
              <a:ea typeface="+mn-ea"/>
              <a:cs typeface="Khmer OS Freehand" pitchFamily="2" charset="0"/>
            </a:rPr>
            <a:t>កំពង់ចាម,ថ្ងៃទី.......ខែ..................ឆ្នាំ</a:t>
          </a:r>
          <a:r>
            <a:rPr lang="km-KH" sz="1100" b="0" i="0" baseline="0">
              <a:latin typeface="Khmer OS Freehand" pitchFamily="2" charset="0"/>
              <a:ea typeface="+mn-ea"/>
              <a:cs typeface="Khmer OS Freehand" pitchFamily="2" charset="0"/>
            </a:rPr>
            <a:t>២០....</a:t>
          </a:r>
          <a:endParaRPr lang="en-US" sz="1100" b="0" i="0">
            <a:latin typeface="Khmer OS Freehand" pitchFamily="2" charset="0"/>
            <a:ea typeface="+mn-ea"/>
            <a:cs typeface="Khmer OS Freehand" pitchFamily="2" charset="0"/>
          </a:endParaRPr>
        </a:p>
        <a:p>
          <a:pPr algn="ctr" rtl="1"/>
          <a:r>
            <a:rPr lang="km-KH" sz="1100" b="1" i="0">
              <a:latin typeface="Khmer OS Muol" pitchFamily="2" charset="0"/>
              <a:ea typeface="+mn-ea"/>
              <a:cs typeface="Khmer OS Muol" pitchFamily="2" charset="0"/>
            </a:rPr>
            <a:t>ប្រធានការិយាល័យហិរញ្ញវត្ថុ</a:t>
          </a:r>
          <a:endParaRPr lang="en-US" sz="1100" b="1" i="0">
            <a:latin typeface="Khmer OS Muol" pitchFamily="2" charset="0"/>
            <a:ea typeface="+mn-ea"/>
            <a:cs typeface="Khmer OS Muol" pitchFamily="2" charset="0"/>
          </a:endParaRPr>
        </a:p>
      </xdr:txBody>
    </xdr:sp>
    <xdr:clientData/>
  </xdr:twoCellAnchor>
  <xdr:twoCellAnchor editAs="oneCell">
    <xdr:from>
      <xdr:col>0</xdr:col>
      <xdr:colOff>42823</xdr:colOff>
      <xdr:row>0</xdr:row>
      <xdr:rowOff>0</xdr:rowOff>
    </xdr:from>
    <xdr:to>
      <xdr:col>2</xdr:col>
      <xdr:colOff>63793</xdr:colOff>
      <xdr:row>3</xdr:row>
      <xdr:rowOff>74543</xdr:rowOff>
    </xdr:to>
    <xdr:pic>
      <xdr:nvPicPr>
        <xdr:cNvPr id="4" name="Picture 5" descr="D: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23" y="0"/>
          <a:ext cx="972349" cy="9973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57149</xdr:colOff>
      <xdr:row>33</xdr:row>
      <xdr:rowOff>9525</xdr:rowOff>
    </xdr:from>
    <xdr:to>
      <xdr:col>19</xdr:col>
      <xdr:colOff>676275</xdr:colOff>
      <xdr:row>38</xdr:row>
      <xdr:rowOff>47625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8448674" y="11229975"/>
          <a:ext cx="4076701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54864" rIns="45720" bIns="0" anchor="ctr" upright="1"/>
        <a:lstStyle/>
        <a:p>
          <a:pPr algn="ctr" rtl="1"/>
          <a:r>
            <a:rPr lang="km-KH" sz="1100" b="0" i="0">
              <a:latin typeface="Khmer OS Freehand" pitchFamily="2" charset="0"/>
              <a:ea typeface="+mn-ea"/>
              <a:cs typeface="Khmer OS Freehand" pitchFamily="2" charset="0"/>
            </a:rPr>
            <a:t>កំពង់ចាម,ថ្ងៃទី.......ខែ..................ឆ្នាំ</a:t>
          </a:r>
          <a:r>
            <a:rPr lang="km-KH" sz="1100" b="0" i="0" baseline="0">
              <a:latin typeface="Khmer OS Freehand" pitchFamily="2" charset="0"/>
              <a:ea typeface="+mn-ea"/>
              <a:cs typeface="Khmer OS Freehand" pitchFamily="2" charset="0"/>
            </a:rPr>
            <a:t>២០....</a:t>
          </a:r>
          <a:endParaRPr lang="en-US" sz="1100" b="0" i="0">
            <a:latin typeface="Khmer OS Freehand" pitchFamily="2" charset="0"/>
            <a:ea typeface="+mn-ea"/>
            <a:cs typeface="Khmer OS Freehand" pitchFamily="2" charset="0"/>
          </a:endParaRPr>
        </a:p>
        <a:p>
          <a:pPr algn="ctr" rtl="1"/>
          <a:r>
            <a:rPr lang="km-KH" sz="1100" b="1" i="0">
              <a:latin typeface="Khmer OS Muol" pitchFamily="2" charset="0"/>
              <a:ea typeface="+mn-ea"/>
              <a:cs typeface="Khmer OS Muol" pitchFamily="2" charset="0"/>
            </a:rPr>
            <a:t>ប្រធានការិយាល័យហិរញ្ញវត្ថុ</a:t>
          </a:r>
          <a:endParaRPr lang="en-US" sz="1100" b="1" i="0">
            <a:latin typeface="Khmer OS Muol" pitchFamily="2" charset="0"/>
            <a:ea typeface="+mn-ea"/>
            <a:cs typeface="Khmer OS Muol" pitchFamily="2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161925</xdr:colOff>
      <xdr:row>2</xdr:row>
      <xdr:rowOff>85725</xdr:rowOff>
    </xdr:to>
    <xdr:pic>
      <xdr:nvPicPr>
        <xdr:cNvPr id="354503" name="Picture 5" descr="D: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71550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25</xdr:row>
      <xdr:rowOff>9525</xdr:rowOff>
    </xdr:from>
    <xdr:to>
      <xdr:col>19</xdr:col>
      <xdr:colOff>676276</xdr:colOff>
      <xdr:row>30</xdr:row>
      <xdr:rowOff>57150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11363325" y="25041225"/>
          <a:ext cx="7505701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54864" rIns="45720" bIns="0" anchor="ctr" upright="1"/>
        <a:lstStyle/>
        <a:p>
          <a:pPr algn="ctr" rtl="1"/>
          <a:r>
            <a:rPr lang="km-KH" sz="1100" b="0" i="0">
              <a:latin typeface="Khmer OS Freehand" pitchFamily="2" charset="0"/>
              <a:ea typeface="+mn-ea"/>
              <a:cs typeface="Khmer OS Freehand" pitchFamily="2" charset="0"/>
            </a:rPr>
            <a:t>កំពង់ចាម,ថ្ងៃទី.......ខែ..................ឆ្នាំ</a:t>
          </a:r>
          <a:r>
            <a:rPr lang="km-KH" sz="1100" b="0" i="0" baseline="0">
              <a:latin typeface="Khmer OS Freehand" pitchFamily="2" charset="0"/>
              <a:ea typeface="+mn-ea"/>
              <a:cs typeface="Khmer OS Freehand" pitchFamily="2" charset="0"/>
            </a:rPr>
            <a:t>២០....</a:t>
          </a:r>
          <a:endParaRPr lang="en-US" sz="1100" b="0" i="0">
            <a:latin typeface="Khmer OS Freehand" pitchFamily="2" charset="0"/>
            <a:ea typeface="+mn-ea"/>
            <a:cs typeface="Khmer OS Freehand" pitchFamily="2" charset="0"/>
          </a:endParaRPr>
        </a:p>
        <a:p>
          <a:pPr algn="ctr" rtl="1"/>
          <a:r>
            <a:rPr lang="km-KH" sz="1100" b="1" i="0">
              <a:latin typeface="Khmer OS Muol" pitchFamily="2" charset="0"/>
              <a:ea typeface="+mn-ea"/>
              <a:cs typeface="Khmer OS Muol" pitchFamily="2" charset="0"/>
            </a:rPr>
            <a:t>ប្រធានការិយាល័យហិរញ្ញវត្ថុ</a:t>
          </a:r>
          <a:endParaRPr lang="en-US" sz="1100" b="1" i="0">
            <a:latin typeface="Khmer OS Muol" pitchFamily="2" charset="0"/>
            <a:ea typeface="+mn-ea"/>
            <a:cs typeface="Khmer OS Muol" pitchFamily="2" charset="0"/>
          </a:endParaRPr>
        </a:p>
      </xdr:txBody>
    </xdr:sp>
    <xdr:clientData/>
  </xdr:twoCellAnchor>
  <xdr:twoCellAnchor editAs="oneCell">
    <xdr:from>
      <xdr:col>0</xdr:col>
      <xdr:colOff>256800</xdr:colOff>
      <xdr:row>0</xdr:row>
      <xdr:rowOff>86659</xdr:rowOff>
    </xdr:from>
    <xdr:to>
      <xdr:col>1</xdr:col>
      <xdr:colOff>317685</xdr:colOff>
      <xdr:row>0</xdr:row>
      <xdr:rowOff>546287</xdr:rowOff>
    </xdr:to>
    <xdr:pic>
      <xdr:nvPicPr>
        <xdr:cNvPr id="342544" name="Picture 5" descr="D: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6800" y="86659"/>
          <a:ext cx="527797" cy="4596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58</xdr:row>
      <xdr:rowOff>9525</xdr:rowOff>
    </xdr:from>
    <xdr:to>
      <xdr:col>20</xdr:col>
      <xdr:colOff>676276</xdr:colOff>
      <xdr:row>63</xdr:row>
      <xdr:rowOff>57150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11363325" y="25041225"/>
          <a:ext cx="7505701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54864" rIns="45720" bIns="0" anchor="ctr" upright="1"/>
        <a:lstStyle/>
        <a:p>
          <a:pPr algn="ctr" rtl="1"/>
          <a:r>
            <a:rPr lang="km-KH" sz="1100" b="0" i="0">
              <a:latin typeface="Khmer OS Freehand" pitchFamily="2" charset="0"/>
              <a:ea typeface="+mn-ea"/>
              <a:cs typeface="Khmer OS Freehand" pitchFamily="2" charset="0"/>
            </a:rPr>
            <a:t>កំពង់ចាម,ថ្ងៃទី.......ខែ..................ឆ្នាំ</a:t>
          </a:r>
          <a:r>
            <a:rPr lang="km-KH" sz="1100" b="0" i="0" baseline="0">
              <a:latin typeface="Khmer OS Freehand" pitchFamily="2" charset="0"/>
              <a:ea typeface="+mn-ea"/>
              <a:cs typeface="Khmer OS Freehand" pitchFamily="2" charset="0"/>
            </a:rPr>
            <a:t>២០....</a:t>
          </a:r>
          <a:endParaRPr lang="en-US" sz="1100" b="0" i="0">
            <a:latin typeface="Khmer OS Freehand" pitchFamily="2" charset="0"/>
            <a:ea typeface="+mn-ea"/>
            <a:cs typeface="Khmer OS Freehand" pitchFamily="2" charset="0"/>
          </a:endParaRPr>
        </a:p>
        <a:p>
          <a:pPr algn="ctr" rtl="1"/>
          <a:r>
            <a:rPr lang="km-KH" sz="1100" b="1" i="0">
              <a:latin typeface="Khmer OS Muol" pitchFamily="2" charset="0"/>
              <a:ea typeface="+mn-ea"/>
              <a:cs typeface="Khmer OS Muol" pitchFamily="2" charset="0"/>
            </a:rPr>
            <a:t>ប្រធានការិយាល័យហិរញ្ញវត្ថុ</a:t>
          </a:r>
          <a:endParaRPr lang="en-US" sz="1100" b="1" i="0">
            <a:latin typeface="Khmer OS Muol" pitchFamily="2" charset="0"/>
            <a:ea typeface="+mn-ea"/>
            <a:cs typeface="Khmer OS Muol" pitchFamily="2" charset="0"/>
          </a:endParaRPr>
        </a:p>
      </xdr:txBody>
    </xdr:sp>
    <xdr:clientData/>
  </xdr:twoCellAnchor>
  <xdr:twoCellAnchor editAs="oneCell">
    <xdr:from>
      <xdr:col>0</xdr:col>
      <xdr:colOff>381000</xdr:colOff>
      <xdr:row>0</xdr:row>
      <xdr:rowOff>0</xdr:rowOff>
    </xdr:from>
    <xdr:to>
      <xdr:col>2</xdr:col>
      <xdr:colOff>561975</xdr:colOff>
      <xdr:row>3</xdr:row>
      <xdr:rowOff>16565</xdr:rowOff>
    </xdr:to>
    <xdr:pic>
      <xdr:nvPicPr>
        <xdr:cNvPr id="341523" name="Picture 5" descr="D: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0"/>
          <a:ext cx="971550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32</xdr:row>
      <xdr:rowOff>9525</xdr:rowOff>
    </xdr:from>
    <xdr:to>
      <xdr:col>19</xdr:col>
      <xdr:colOff>676276</xdr:colOff>
      <xdr:row>37</xdr:row>
      <xdr:rowOff>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11382375" y="17497425"/>
          <a:ext cx="10010776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54864" rIns="45720" bIns="0" anchor="ctr" upright="1"/>
        <a:lstStyle/>
        <a:p>
          <a:pPr algn="ctr" rtl="1"/>
          <a:r>
            <a:rPr lang="km-KH" sz="1100" b="0" i="0">
              <a:latin typeface="Khmer OS Freehand" pitchFamily="2" charset="0"/>
              <a:ea typeface="+mn-ea"/>
              <a:cs typeface="Khmer OS Freehand" pitchFamily="2" charset="0"/>
            </a:rPr>
            <a:t>កំពង់ចាម,ថ្ងៃទី.......ខែ..................ឆ្នាំ</a:t>
          </a:r>
          <a:r>
            <a:rPr lang="km-KH" sz="1100" b="0" i="0" baseline="0">
              <a:latin typeface="Khmer OS Freehand" pitchFamily="2" charset="0"/>
              <a:ea typeface="+mn-ea"/>
              <a:cs typeface="Khmer OS Freehand" pitchFamily="2" charset="0"/>
            </a:rPr>
            <a:t>២០....</a:t>
          </a:r>
          <a:endParaRPr lang="en-US" sz="1100" b="0" i="0">
            <a:latin typeface="Khmer OS Freehand" pitchFamily="2" charset="0"/>
            <a:ea typeface="+mn-ea"/>
            <a:cs typeface="Khmer OS Freehand" pitchFamily="2" charset="0"/>
          </a:endParaRPr>
        </a:p>
        <a:p>
          <a:pPr algn="ctr" rtl="1"/>
          <a:r>
            <a:rPr lang="km-KH" sz="1100" b="1" i="0">
              <a:latin typeface="Khmer OS Muol" pitchFamily="2" charset="0"/>
              <a:ea typeface="+mn-ea"/>
              <a:cs typeface="Khmer OS Muol" pitchFamily="2" charset="0"/>
            </a:rPr>
            <a:t>ប្រធានការិយាល័យហិរញ្ញវត្ថុ</a:t>
          </a:r>
          <a:endParaRPr lang="en-US" sz="1100" b="1" i="0">
            <a:latin typeface="Khmer OS Muol" pitchFamily="2" charset="0"/>
            <a:ea typeface="+mn-ea"/>
            <a:cs typeface="Khmer OS Muol" pitchFamily="2" charset="0"/>
          </a:endParaRPr>
        </a:p>
      </xdr:txBody>
    </xdr:sp>
    <xdr:clientData/>
  </xdr:twoCellAnchor>
  <xdr:twoCellAnchor editAs="oneCell">
    <xdr:from>
      <xdr:col>0</xdr:col>
      <xdr:colOff>381000</xdr:colOff>
      <xdr:row>0</xdr:row>
      <xdr:rowOff>0</xdr:rowOff>
    </xdr:from>
    <xdr:to>
      <xdr:col>2</xdr:col>
      <xdr:colOff>587748</xdr:colOff>
      <xdr:row>3</xdr:row>
      <xdr:rowOff>0</xdr:rowOff>
    </xdr:to>
    <xdr:pic>
      <xdr:nvPicPr>
        <xdr:cNvPr id="3" name="Picture 5" descr="D: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0"/>
          <a:ext cx="971550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23</xdr:row>
      <xdr:rowOff>9525</xdr:rowOff>
    </xdr:from>
    <xdr:to>
      <xdr:col>19</xdr:col>
      <xdr:colOff>676276</xdr:colOff>
      <xdr:row>28</xdr:row>
      <xdr:rowOff>57150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11382375" y="17497425"/>
          <a:ext cx="10010776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54864" rIns="45720" bIns="0" anchor="ctr" upright="1"/>
        <a:lstStyle/>
        <a:p>
          <a:pPr algn="ctr" rtl="1"/>
          <a:r>
            <a:rPr lang="km-KH" sz="1100" b="0" i="0">
              <a:latin typeface="Khmer OS Freehand" pitchFamily="2" charset="0"/>
              <a:ea typeface="+mn-ea"/>
              <a:cs typeface="Khmer OS Freehand" pitchFamily="2" charset="0"/>
            </a:rPr>
            <a:t>កំពង់ចាម,ថ្ងៃទី.......ខែ..................ឆ្នាំ</a:t>
          </a:r>
          <a:r>
            <a:rPr lang="km-KH" sz="1100" b="0" i="0" baseline="0">
              <a:latin typeface="Khmer OS Freehand" pitchFamily="2" charset="0"/>
              <a:ea typeface="+mn-ea"/>
              <a:cs typeface="Khmer OS Freehand" pitchFamily="2" charset="0"/>
            </a:rPr>
            <a:t>២០....</a:t>
          </a:r>
          <a:endParaRPr lang="en-US" sz="1100" b="0" i="0">
            <a:latin typeface="Khmer OS Freehand" pitchFamily="2" charset="0"/>
            <a:ea typeface="+mn-ea"/>
            <a:cs typeface="Khmer OS Freehand" pitchFamily="2" charset="0"/>
          </a:endParaRPr>
        </a:p>
        <a:p>
          <a:pPr algn="ctr" rtl="1"/>
          <a:r>
            <a:rPr lang="km-KH" sz="1100" b="1" i="0">
              <a:latin typeface="Khmer OS Muol" pitchFamily="2" charset="0"/>
              <a:ea typeface="+mn-ea"/>
              <a:cs typeface="Khmer OS Muol" pitchFamily="2" charset="0"/>
            </a:rPr>
            <a:t>ប្រធានការិយាល័យហិរញ្ញវត្ថុ</a:t>
          </a:r>
          <a:endParaRPr lang="en-US" sz="1100" b="1" i="0">
            <a:latin typeface="Khmer OS Muol" pitchFamily="2" charset="0"/>
            <a:ea typeface="+mn-ea"/>
            <a:cs typeface="Khmer OS Muol" pitchFamily="2" charset="0"/>
          </a:endParaRPr>
        </a:p>
      </xdr:txBody>
    </xdr:sp>
    <xdr:clientData/>
  </xdr:twoCellAnchor>
  <xdr:twoCellAnchor editAs="oneCell">
    <xdr:from>
      <xdr:col>0</xdr:col>
      <xdr:colOff>381000</xdr:colOff>
      <xdr:row>0</xdr:row>
      <xdr:rowOff>0</xdr:rowOff>
    </xdr:from>
    <xdr:to>
      <xdr:col>2</xdr:col>
      <xdr:colOff>542925</xdr:colOff>
      <xdr:row>3</xdr:row>
      <xdr:rowOff>0</xdr:rowOff>
    </xdr:to>
    <xdr:pic>
      <xdr:nvPicPr>
        <xdr:cNvPr id="3" name="Picture 5" descr="D: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0"/>
          <a:ext cx="971550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9525</xdr:rowOff>
    </xdr:from>
    <xdr:to>
      <xdr:col>9</xdr:col>
      <xdr:colOff>676276</xdr:colOff>
      <xdr:row>22</xdr:row>
      <xdr:rowOff>57150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10058400" y="18983325"/>
          <a:ext cx="7810501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54864" rIns="45720" bIns="0" anchor="ctr" upright="1"/>
        <a:lstStyle/>
        <a:p>
          <a:pPr algn="ctr" rtl="1"/>
          <a:r>
            <a:rPr lang="km-KH" sz="1100" b="0" i="0">
              <a:latin typeface="Khmer OS Freehand" pitchFamily="2" charset="0"/>
              <a:ea typeface="+mn-ea"/>
              <a:cs typeface="Khmer OS Freehand" pitchFamily="2" charset="0"/>
            </a:rPr>
            <a:t>កំពង់ចាម,ថ្ងៃទី.......ខែ..................ឆ្នាំ</a:t>
          </a:r>
          <a:r>
            <a:rPr lang="km-KH" sz="1100" b="0" i="0" baseline="0">
              <a:latin typeface="Khmer OS Freehand" pitchFamily="2" charset="0"/>
              <a:ea typeface="+mn-ea"/>
              <a:cs typeface="Khmer OS Freehand" pitchFamily="2" charset="0"/>
            </a:rPr>
            <a:t>២០....</a:t>
          </a:r>
          <a:endParaRPr lang="en-US" sz="1100" b="0" i="0">
            <a:latin typeface="Khmer OS Freehand" pitchFamily="2" charset="0"/>
            <a:ea typeface="+mn-ea"/>
            <a:cs typeface="Khmer OS Freehand" pitchFamily="2" charset="0"/>
          </a:endParaRPr>
        </a:p>
        <a:p>
          <a:pPr algn="ctr" rtl="1"/>
          <a:r>
            <a:rPr lang="km-KH" sz="1100" b="1" i="0">
              <a:latin typeface="Khmer OS Muol" pitchFamily="2" charset="0"/>
              <a:ea typeface="+mn-ea"/>
              <a:cs typeface="Khmer OS Muol" pitchFamily="2" charset="0"/>
            </a:rPr>
            <a:t>ប្រធានការិយាល័យហិរញ្ញវត្ថុ</a:t>
          </a:r>
          <a:endParaRPr lang="en-US" sz="1100" b="1" i="0">
            <a:latin typeface="Khmer OS Muol" pitchFamily="2" charset="0"/>
            <a:ea typeface="+mn-ea"/>
            <a:cs typeface="Khmer OS Muol" pitchFamily="2" charset="0"/>
          </a:endParaRPr>
        </a:p>
      </xdr:txBody>
    </xdr:sp>
    <xdr:clientData/>
  </xdr:twoCellAnchor>
  <xdr:twoCellAnchor editAs="oneCell">
    <xdr:from>
      <xdr:col>0</xdr:col>
      <xdr:colOff>381000</xdr:colOff>
      <xdr:row>0</xdr:row>
      <xdr:rowOff>0</xdr:rowOff>
    </xdr:from>
    <xdr:to>
      <xdr:col>2</xdr:col>
      <xdr:colOff>561975</xdr:colOff>
      <xdr:row>3</xdr:row>
      <xdr:rowOff>16565</xdr:rowOff>
    </xdr:to>
    <xdr:pic>
      <xdr:nvPicPr>
        <xdr:cNvPr id="3" name="Picture 5" descr="D: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0"/>
          <a:ext cx="971550" cy="10071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84667</xdr:colOff>
      <xdr:row>345</xdr:row>
      <xdr:rowOff>343959</xdr:rowOff>
    </xdr:from>
    <xdr:to>
      <xdr:col>25</xdr:col>
      <xdr:colOff>0</xdr:colOff>
      <xdr:row>350</xdr:row>
      <xdr:rowOff>63500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15356417" y="10027709"/>
          <a:ext cx="3979333" cy="7143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54864" rIns="45720" bIns="0" anchor="ctr" upright="1"/>
        <a:lstStyle/>
        <a:p>
          <a:pPr algn="ctr" rtl="1">
            <a:defRPr sz="1000"/>
          </a:pPr>
          <a:r>
            <a:rPr lang="km-KH" sz="1100" b="0" i="0" strike="noStrike">
              <a:solidFill>
                <a:srgbClr val="000000"/>
              </a:solidFill>
              <a:latin typeface="Khmer OS Freehand" pitchFamily="2" charset="0"/>
              <a:cs typeface="Khmer OS Freehand" pitchFamily="2" charset="0"/>
            </a:rPr>
            <a:t>កំពង់ចាម,ថ្ងៃទី.......ខែ..................ឆ្នាំ</a:t>
          </a:r>
          <a:r>
            <a:rPr lang="km-KH" sz="1100" b="0" i="0" strike="noStrike" baseline="0">
              <a:solidFill>
                <a:srgbClr val="000000"/>
              </a:solidFill>
              <a:latin typeface="Khmer OS Freehand" pitchFamily="2" charset="0"/>
              <a:cs typeface="Khmer OS Freehand" pitchFamily="2" charset="0"/>
            </a:rPr>
            <a:t>២០....</a:t>
          </a:r>
          <a:endParaRPr lang="en-US" sz="1100" b="0" i="0" strike="noStrike">
            <a:solidFill>
              <a:srgbClr val="000000"/>
            </a:solidFill>
            <a:latin typeface="Khmer OS Freehand" pitchFamily="2" charset="0"/>
            <a:cs typeface="Khmer OS Freehand" pitchFamily="2" charset="0"/>
          </a:endParaRPr>
        </a:p>
        <a:p>
          <a:pPr algn="ctr" rtl="1">
            <a:defRPr sz="1000"/>
          </a:pPr>
          <a:r>
            <a:rPr lang="km-KH" sz="1100" b="1" i="0" strike="noStrike">
              <a:solidFill>
                <a:srgbClr val="000000"/>
              </a:solidFill>
              <a:latin typeface="Khmer OS Muol" pitchFamily="2" charset="0"/>
              <a:cs typeface="Khmer OS Muol" pitchFamily="2" charset="0"/>
            </a:rPr>
            <a:t>ប្រធានការិយាល័យហិរញ្ញវត្ថុ</a:t>
          </a:r>
          <a:endParaRPr lang="en-US" sz="1100" b="1" i="0" strike="noStrike">
            <a:solidFill>
              <a:srgbClr val="000000"/>
            </a:solidFill>
            <a:latin typeface="Khmer OS Muol" pitchFamily="2" charset="0"/>
            <a:cs typeface="Khmer OS Muol" pitchFamily="2" charset="0"/>
          </a:endParaRPr>
        </a:p>
      </xdr:txBody>
    </xdr:sp>
    <xdr:clientData/>
  </xdr:twoCellAnchor>
  <xdr:twoCellAnchor editAs="oneCell">
    <xdr:from>
      <xdr:col>6</xdr:col>
      <xdr:colOff>841374</xdr:colOff>
      <xdr:row>0</xdr:row>
      <xdr:rowOff>40218</xdr:rowOff>
    </xdr:from>
    <xdr:to>
      <xdr:col>8</xdr:col>
      <xdr:colOff>212912</xdr:colOff>
      <xdr:row>3</xdr:row>
      <xdr:rowOff>47627</xdr:rowOff>
    </xdr:to>
    <xdr:pic>
      <xdr:nvPicPr>
        <xdr:cNvPr id="344266" name="Picture 5" descr="D: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37274" y="40218"/>
          <a:ext cx="968376" cy="10075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84667</xdr:colOff>
      <xdr:row>27</xdr:row>
      <xdr:rowOff>343959</xdr:rowOff>
    </xdr:from>
    <xdr:to>
      <xdr:col>29</xdr:col>
      <xdr:colOff>0</xdr:colOff>
      <xdr:row>32</xdr:row>
      <xdr:rowOff>63500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15353242" y="10440459"/>
          <a:ext cx="3963458" cy="7291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54864" rIns="45720" bIns="0" anchor="ctr" upright="1"/>
        <a:lstStyle/>
        <a:p>
          <a:pPr algn="ctr" rtl="1">
            <a:defRPr sz="1000"/>
          </a:pPr>
          <a:r>
            <a:rPr lang="km-KH" sz="1100" b="0" i="0" strike="noStrike">
              <a:solidFill>
                <a:srgbClr val="000000"/>
              </a:solidFill>
              <a:latin typeface="Khmer OS Freehand" pitchFamily="2" charset="0"/>
              <a:cs typeface="Khmer OS Freehand" pitchFamily="2" charset="0"/>
            </a:rPr>
            <a:t>កំពង់ចាម,ថ្ងៃទី.......ខែ..................ឆ្នាំ</a:t>
          </a:r>
          <a:r>
            <a:rPr lang="km-KH" sz="1100" b="0" i="0" strike="noStrike" baseline="0">
              <a:solidFill>
                <a:srgbClr val="000000"/>
              </a:solidFill>
              <a:latin typeface="Khmer OS Freehand" pitchFamily="2" charset="0"/>
              <a:cs typeface="Khmer OS Freehand" pitchFamily="2" charset="0"/>
            </a:rPr>
            <a:t>២០....</a:t>
          </a:r>
          <a:endParaRPr lang="en-US" sz="1100" b="0" i="0" strike="noStrike">
            <a:solidFill>
              <a:srgbClr val="000000"/>
            </a:solidFill>
            <a:latin typeface="Khmer OS Freehand" pitchFamily="2" charset="0"/>
            <a:cs typeface="Khmer OS Freehand" pitchFamily="2" charset="0"/>
          </a:endParaRPr>
        </a:p>
        <a:p>
          <a:pPr algn="ctr" rtl="1">
            <a:defRPr sz="1000"/>
          </a:pPr>
          <a:r>
            <a:rPr lang="km-KH" sz="1100" b="1" i="0" strike="noStrike">
              <a:solidFill>
                <a:srgbClr val="000000"/>
              </a:solidFill>
              <a:latin typeface="Khmer OS Muol" pitchFamily="2" charset="0"/>
              <a:cs typeface="Khmer OS Muol" pitchFamily="2" charset="0"/>
            </a:rPr>
            <a:t>ប្រធានការិយាល័យហិរញ្ញវត្ថុ</a:t>
          </a:r>
          <a:endParaRPr lang="en-US" sz="1100" b="1" i="0" strike="noStrike">
            <a:solidFill>
              <a:srgbClr val="000000"/>
            </a:solidFill>
            <a:latin typeface="Khmer OS Muol" pitchFamily="2" charset="0"/>
            <a:cs typeface="Khmer OS Muol" pitchFamily="2" charset="0"/>
          </a:endParaRPr>
        </a:p>
      </xdr:txBody>
    </xdr:sp>
    <xdr:clientData/>
  </xdr:twoCellAnchor>
  <xdr:twoCellAnchor editAs="oneCell">
    <xdr:from>
      <xdr:col>4</xdr:col>
      <xdr:colOff>381000</xdr:colOff>
      <xdr:row>0</xdr:row>
      <xdr:rowOff>85725</xdr:rowOff>
    </xdr:from>
    <xdr:to>
      <xdr:col>6</xdr:col>
      <xdr:colOff>314325</xdr:colOff>
      <xdr:row>3</xdr:row>
      <xdr:rowOff>84666</xdr:rowOff>
    </xdr:to>
    <xdr:pic>
      <xdr:nvPicPr>
        <xdr:cNvPr id="355508" name="Picture 5" descr="D: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33850" y="85725"/>
          <a:ext cx="895350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42334</xdr:colOff>
      <xdr:row>52</xdr:row>
      <xdr:rowOff>338666</xdr:rowOff>
    </xdr:from>
    <xdr:to>
      <xdr:col>31</xdr:col>
      <xdr:colOff>1079499</xdr:colOff>
      <xdr:row>56</xdr:row>
      <xdr:rowOff>52915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7344834" y="20732749"/>
          <a:ext cx="14869582" cy="772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54864" rIns="45720" bIns="0" anchor="ctr" upright="1"/>
        <a:lstStyle/>
        <a:p>
          <a:pPr algn="ctr" rtl="1">
            <a:defRPr sz="1000"/>
          </a:pPr>
          <a:r>
            <a:rPr lang="km-KH" sz="1100" b="0" i="0" strike="noStrike">
              <a:solidFill>
                <a:srgbClr val="000000"/>
              </a:solidFill>
              <a:latin typeface="Khmer OS Freehand" pitchFamily="2" charset="0"/>
              <a:cs typeface="Khmer OS Freehand" pitchFamily="2" charset="0"/>
            </a:rPr>
            <a:t>កំពង់ចាម,ថ្ងៃទី.......ខែ..................ឆ្នាំ</a:t>
          </a:r>
          <a:r>
            <a:rPr lang="km-KH" sz="1100" b="0" i="0" strike="noStrike" baseline="0">
              <a:solidFill>
                <a:srgbClr val="000000"/>
              </a:solidFill>
              <a:latin typeface="Khmer OS Freehand" pitchFamily="2" charset="0"/>
              <a:cs typeface="Khmer OS Freehand" pitchFamily="2" charset="0"/>
            </a:rPr>
            <a:t>២០....</a:t>
          </a:r>
          <a:r>
            <a:rPr lang="en-US" sz="1100" b="0" i="0" strike="noStrike" baseline="0">
              <a:solidFill>
                <a:srgbClr val="000000"/>
              </a:solidFill>
              <a:latin typeface="Khmer OS Freehand" pitchFamily="2" charset="0"/>
              <a:cs typeface="Khmer OS Freehand" pitchFamily="2" charset="0"/>
            </a:rPr>
            <a:t> </a:t>
          </a:r>
          <a:endParaRPr lang="en-US" sz="1100" b="0" i="0" strike="noStrike">
            <a:solidFill>
              <a:srgbClr val="000000"/>
            </a:solidFill>
            <a:latin typeface="Khmer OS Freehand" pitchFamily="2" charset="0"/>
            <a:cs typeface="Khmer OS Freehand" pitchFamily="2" charset="0"/>
          </a:endParaRPr>
        </a:p>
        <a:p>
          <a:pPr algn="ctr" rtl="1">
            <a:defRPr sz="1000"/>
          </a:pPr>
          <a:r>
            <a:rPr lang="km-KH" sz="1100" b="1" i="0" strike="noStrike">
              <a:solidFill>
                <a:srgbClr val="000000"/>
              </a:solidFill>
              <a:latin typeface="Khmer OS Muol" pitchFamily="2" charset="0"/>
              <a:cs typeface="Khmer OS Muol" pitchFamily="2" charset="0"/>
            </a:rPr>
            <a:t>ប្រធានការិយាល័យហិរញ្ញវត្ថុ</a:t>
          </a:r>
          <a:endParaRPr lang="en-US" sz="1100" b="1" i="0" strike="noStrike">
            <a:solidFill>
              <a:srgbClr val="000000"/>
            </a:solidFill>
            <a:latin typeface="Khmer OS Muol" pitchFamily="2" charset="0"/>
            <a:cs typeface="Khmer OS Muol" pitchFamily="2" charset="0"/>
          </a:endParaRPr>
        </a:p>
      </xdr:txBody>
    </xdr:sp>
    <xdr:clientData/>
  </xdr:twoCellAnchor>
  <xdr:twoCellAnchor editAs="oneCell">
    <xdr:from>
      <xdr:col>3</xdr:col>
      <xdr:colOff>1323975</xdr:colOff>
      <xdr:row>0</xdr:row>
      <xdr:rowOff>0</xdr:rowOff>
    </xdr:from>
    <xdr:to>
      <xdr:col>5</xdr:col>
      <xdr:colOff>434976</xdr:colOff>
      <xdr:row>3</xdr:row>
      <xdr:rowOff>9525</xdr:rowOff>
    </xdr:to>
    <xdr:pic>
      <xdr:nvPicPr>
        <xdr:cNvPr id="348359" name="Picture 5" descr="D: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9000" y="0"/>
          <a:ext cx="981075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</xdr:colOff>
      <xdr:row>19</xdr:row>
      <xdr:rowOff>282575</xdr:rowOff>
    </xdr:from>
    <xdr:to>
      <xdr:col>32</xdr:col>
      <xdr:colOff>886882</xdr:colOff>
      <xdr:row>24</xdr:row>
      <xdr:rowOff>2117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7852833" y="9236075"/>
          <a:ext cx="15290799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54864" rIns="45720" bIns="0" anchor="ctr" upright="1"/>
        <a:lstStyle/>
        <a:p>
          <a:pPr algn="ctr" rtl="1">
            <a:defRPr sz="1000"/>
          </a:pPr>
          <a:r>
            <a:rPr lang="km-KH" sz="1100" b="0" i="0" strike="noStrike">
              <a:solidFill>
                <a:srgbClr val="000000"/>
              </a:solidFill>
              <a:latin typeface="Khmer OS Freehand" pitchFamily="2" charset="0"/>
              <a:cs typeface="Khmer OS Freehand" pitchFamily="2" charset="0"/>
            </a:rPr>
            <a:t>កំពង់ចាម,ថ្ងៃទី.......ខែ..................ឆ្នាំ</a:t>
          </a:r>
          <a:r>
            <a:rPr lang="km-KH" sz="1100" b="0" i="0" strike="noStrike" baseline="0">
              <a:solidFill>
                <a:srgbClr val="000000"/>
              </a:solidFill>
              <a:latin typeface="Khmer OS Freehand" pitchFamily="2" charset="0"/>
              <a:cs typeface="Khmer OS Freehand" pitchFamily="2" charset="0"/>
            </a:rPr>
            <a:t>២០....</a:t>
          </a:r>
          <a:endParaRPr lang="en-US" sz="1100" b="0" i="0" strike="noStrike">
            <a:solidFill>
              <a:srgbClr val="000000"/>
            </a:solidFill>
            <a:latin typeface="Khmer OS Freehand" pitchFamily="2" charset="0"/>
            <a:cs typeface="Khmer OS Freehand" pitchFamily="2" charset="0"/>
          </a:endParaRPr>
        </a:p>
        <a:p>
          <a:pPr algn="ctr" rtl="1">
            <a:defRPr sz="1000"/>
          </a:pPr>
          <a:r>
            <a:rPr lang="km-KH" sz="1100" b="1" i="0" strike="noStrike">
              <a:solidFill>
                <a:srgbClr val="000000"/>
              </a:solidFill>
              <a:latin typeface="Khmer OS Muol" pitchFamily="2" charset="0"/>
              <a:cs typeface="Khmer OS Muol" pitchFamily="2" charset="0"/>
            </a:rPr>
            <a:t>ប្រធានការិយាល័យហិរញ្ញវត្ថុ</a:t>
          </a:r>
          <a:endParaRPr lang="en-US" sz="1100" b="1" i="0" strike="noStrike">
            <a:solidFill>
              <a:srgbClr val="000000"/>
            </a:solidFill>
            <a:latin typeface="Khmer OS Muol" pitchFamily="2" charset="0"/>
            <a:cs typeface="Khmer OS Muol" pitchFamily="2" charset="0"/>
          </a:endParaRPr>
        </a:p>
      </xdr:txBody>
    </xdr:sp>
    <xdr:clientData/>
  </xdr:twoCellAnchor>
  <xdr:twoCellAnchor editAs="oneCell">
    <xdr:from>
      <xdr:col>4</xdr:col>
      <xdr:colOff>171450</xdr:colOff>
      <xdr:row>0</xdr:row>
      <xdr:rowOff>0</xdr:rowOff>
    </xdr:from>
    <xdr:to>
      <xdr:col>6</xdr:col>
      <xdr:colOff>319617</xdr:colOff>
      <xdr:row>3</xdr:row>
      <xdr:rowOff>9525</xdr:rowOff>
    </xdr:to>
    <xdr:pic>
      <xdr:nvPicPr>
        <xdr:cNvPr id="349383" name="Picture 5" descr="D: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10050" y="0"/>
          <a:ext cx="962025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657225</xdr:colOff>
      <xdr:row>37</xdr:row>
      <xdr:rowOff>57150</xdr:rowOff>
    </xdr:from>
    <xdr:to>
      <xdr:col>28</xdr:col>
      <xdr:colOff>152400</xdr:colOff>
      <xdr:row>41</xdr:row>
      <xdr:rowOff>133351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13725525" y="17992725"/>
          <a:ext cx="4848225" cy="7239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54864" rIns="45720" bIns="0" anchor="ctr" upright="1"/>
        <a:lstStyle/>
        <a:p>
          <a:pPr algn="ctr" rtl="1">
            <a:defRPr sz="1000"/>
          </a:pPr>
          <a:r>
            <a:rPr lang="km-KH" sz="1100" b="0" i="0" strike="noStrike">
              <a:solidFill>
                <a:srgbClr val="000000"/>
              </a:solidFill>
              <a:latin typeface="Khmer OS Freehand" pitchFamily="2" charset="0"/>
              <a:cs typeface="Khmer OS Freehand" pitchFamily="2" charset="0"/>
            </a:rPr>
            <a:t>កំពង់ចាម,ថ្ងៃទី.......ខែ..................ឆ្នាំ</a:t>
          </a:r>
          <a:r>
            <a:rPr lang="km-KH" sz="1100" b="0" i="0" strike="noStrike" baseline="0">
              <a:solidFill>
                <a:srgbClr val="000000"/>
              </a:solidFill>
              <a:latin typeface="Khmer OS Freehand" pitchFamily="2" charset="0"/>
              <a:cs typeface="Khmer OS Freehand" pitchFamily="2" charset="0"/>
            </a:rPr>
            <a:t>២០....</a:t>
          </a:r>
          <a:endParaRPr lang="en-US" sz="1100" b="0" i="0" strike="noStrike">
            <a:solidFill>
              <a:srgbClr val="000000"/>
            </a:solidFill>
            <a:latin typeface="Khmer OS Freehand" pitchFamily="2" charset="0"/>
            <a:cs typeface="Khmer OS Freehand" pitchFamily="2" charset="0"/>
          </a:endParaRPr>
        </a:p>
        <a:p>
          <a:pPr algn="ctr" rtl="1">
            <a:defRPr sz="1000"/>
          </a:pPr>
          <a:r>
            <a:rPr lang="km-KH" sz="1100" b="1" i="0" strike="noStrike">
              <a:solidFill>
                <a:srgbClr val="000000"/>
              </a:solidFill>
              <a:latin typeface="Khmer OS Muol" pitchFamily="2" charset="0"/>
              <a:cs typeface="Khmer OS Muol" pitchFamily="2" charset="0"/>
            </a:rPr>
            <a:t>ប្រធានការិយាល័យហិរញ្ញវត្ថុ</a:t>
          </a:r>
          <a:endParaRPr lang="en-US" sz="1100" b="1" i="0" strike="noStrike">
            <a:solidFill>
              <a:srgbClr val="000000"/>
            </a:solidFill>
            <a:latin typeface="Khmer OS Muol" pitchFamily="2" charset="0"/>
            <a:cs typeface="Khmer OS Muol" pitchFamily="2" charset="0"/>
          </a:endParaRPr>
        </a:p>
      </xdr:txBody>
    </xdr:sp>
    <xdr:clientData/>
  </xdr:twoCellAnchor>
  <xdr:twoCellAnchor editAs="oneCell">
    <xdr:from>
      <xdr:col>4</xdr:col>
      <xdr:colOff>342900</xdr:colOff>
      <xdr:row>0</xdr:row>
      <xdr:rowOff>0</xdr:rowOff>
    </xdr:from>
    <xdr:to>
      <xdr:col>6</xdr:col>
      <xdr:colOff>276786</xdr:colOff>
      <xdr:row>3</xdr:row>
      <xdr:rowOff>0</xdr:rowOff>
    </xdr:to>
    <xdr:pic>
      <xdr:nvPicPr>
        <xdr:cNvPr id="350407" name="Picture 5" descr="D: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76675" y="0"/>
          <a:ext cx="971550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1323975</xdr:colOff>
      <xdr:row>0</xdr:row>
      <xdr:rowOff>84664</xdr:rowOff>
    </xdr:from>
    <xdr:to>
      <xdr:col>6</xdr:col>
      <xdr:colOff>226172</xdr:colOff>
      <xdr:row>3</xdr:row>
      <xdr:rowOff>83605</xdr:rowOff>
    </xdr:to>
    <xdr:pic>
      <xdr:nvPicPr>
        <xdr:cNvPr id="324238" name="Picture 5" descr="D: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30058" y="84664"/>
          <a:ext cx="1099609" cy="10043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590551</xdr:colOff>
      <xdr:row>107</xdr:row>
      <xdr:rowOff>323850</xdr:rowOff>
    </xdr:from>
    <xdr:to>
      <xdr:col>30</xdr:col>
      <xdr:colOff>95250</xdr:colOff>
      <xdr:row>112</xdr:row>
      <xdr:rowOff>28575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15135226" y="29089350"/>
          <a:ext cx="3486149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54864" rIns="45720" bIns="0" anchor="ctr" upright="1"/>
        <a:lstStyle/>
        <a:p>
          <a:pPr algn="ctr" rtl="1">
            <a:defRPr sz="1000"/>
          </a:pPr>
          <a:r>
            <a:rPr lang="km-KH" sz="1100" b="0" i="0" strike="noStrike">
              <a:solidFill>
                <a:srgbClr val="000000"/>
              </a:solidFill>
              <a:latin typeface="Khmer OS Freehand" pitchFamily="2" charset="0"/>
              <a:cs typeface="Khmer OS Freehand" pitchFamily="2" charset="0"/>
            </a:rPr>
            <a:t>កំពង់ចាម,ថ្ងៃទី.......ខែ..................ឆ្នាំ</a:t>
          </a:r>
          <a:r>
            <a:rPr lang="km-KH" sz="1100" b="0" i="0" strike="noStrike" baseline="0">
              <a:solidFill>
                <a:srgbClr val="000000"/>
              </a:solidFill>
              <a:latin typeface="Khmer OS Freehand" pitchFamily="2" charset="0"/>
              <a:cs typeface="Khmer OS Freehand" pitchFamily="2" charset="0"/>
            </a:rPr>
            <a:t>២០....</a:t>
          </a:r>
          <a:endParaRPr lang="en-US" sz="1100" b="0" i="0" strike="noStrike">
            <a:solidFill>
              <a:srgbClr val="000000"/>
            </a:solidFill>
            <a:latin typeface="Khmer OS Freehand" pitchFamily="2" charset="0"/>
            <a:cs typeface="Khmer OS Freehand" pitchFamily="2" charset="0"/>
          </a:endParaRPr>
        </a:p>
        <a:p>
          <a:pPr algn="ctr" rtl="1">
            <a:defRPr sz="1000"/>
          </a:pPr>
          <a:r>
            <a:rPr lang="km-KH" sz="1100" b="1" i="0" strike="noStrike">
              <a:solidFill>
                <a:srgbClr val="000000"/>
              </a:solidFill>
              <a:latin typeface="Khmer OS Muol" pitchFamily="2" charset="0"/>
              <a:cs typeface="Khmer OS Muol" pitchFamily="2" charset="0"/>
            </a:rPr>
            <a:t>ប្រធានការិយាល័យហិរញ្ញវត្ថុ</a:t>
          </a:r>
          <a:endParaRPr lang="en-US" sz="1100" b="1" i="0" strike="noStrike">
            <a:solidFill>
              <a:srgbClr val="000000"/>
            </a:solidFill>
            <a:latin typeface="Khmer OS Muol" pitchFamily="2" charset="0"/>
            <a:cs typeface="Khmer OS Muol" pitchFamily="2" charset="0"/>
          </a:endParaRPr>
        </a:p>
      </xdr:txBody>
    </xdr:sp>
    <xdr:clientData/>
  </xdr:twoCellAnchor>
  <xdr:twoCellAnchor editAs="oneCell">
    <xdr:from>
      <xdr:col>4</xdr:col>
      <xdr:colOff>361950</xdr:colOff>
      <xdr:row>0</xdr:row>
      <xdr:rowOff>104775</xdr:rowOff>
    </xdr:from>
    <xdr:to>
      <xdr:col>6</xdr:col>
      <xdr:colOff>299196</xdr:colOff>
      <xdr:row>3</xdr:row>
      <xdr:rowOff>85724</xdr:rowOff>
    </xdr:to>
    <xdr:pic>
      <xdr:nvPicPr>
        <xdr:cNvPr id="345288" name="Picture 5" descr="D: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62375" y="104775"/>
          <a:ext cx="1000124" cy="9905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685800</xdr:colOff>
      <xdr:row>108</xdr:row>
      <xdr:rowOff>104775</xdr:rowOff>
    </xdr:from>
    <xdr:to>
      <xdr:col>29</xdr:col>
      <xdr:colOff>1733550</xdr:colOff>
      <xdr:row>113</xdr:row>
      <xdr:rowOff>152400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13573125" y="44567475"/>
          <a:ext cx="73247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54864" rIns="45720" bIns="0" anchor="t" upright="1"/>
        <a:lstStyle/>
        <a:p>
          <a:pPr algn="ctr" rtl="1"/>
          <a:r>
            <a:rPr lang="km-KH" sz="1100" b="0" i="0">
              <a:latin typeface="Khmer OS Freehand" pitchFamily="2" charset="0"/>
              <a:ea typeface="+mn-ea"/>
              <a:cs typeface="Khmer OS Freehand" pitchFamily="2" charset="0"/>
            </a:rPr>
            <a:t>កំពង់ចាម,ថ្ងៃទី.......ខែ..................ឆ្នាំ</a:t>
          </a:r>
          <a:r>
            <a:rPr lang="km-KH" sz="1100" b="0" i="0" baseline="0">
              <a:latin typeface="Khmer OS Freehand" pitchFamily="2" charset="0"/>
              <a:ea typeface="+mn-ea"/>
              <a:cs typeface="Khmer OS Freehand" pitchFamily="2" charset="0"/>
            </a:rPr>
            <a:t>២០....</a:t>
          </a:r>
          <a:endParaRPr lang="en-US" sz="1100" b="0" i="0">
            <a:latin typeface="Khmer OS Freehand" pitchFamily="2" charset="0"/>
            <a:ea typeface="+mn-ea"/>
            <a:cs typeface="Khmer OS Freehand" pitchFamily="2" charset="0"/>
          </a:endParaRPr>
        </a:p>
        <a:p>
          <a:pPr algn="ctr" rtl="1"/>
          <a:r>
            <a:rPr lang="km-KH" sz="1100" b="1" i="0">
              <a:latin typeface="Khmer OS Muol" pitchFamily="2" charset="0"/>
              <a:ea typeface="+mn-ea"/>
              <a:cs typeface="Khmer OS Muol" pitchFamily="2" charset="0"/>
            </a:rPr>
            <a:t>ប្រធានការិយាល័យហិរញ្ញវត្ថុ</a:t>
          </a:r>
          <a:endParaRPr lang="en-US" sz="1100" b="1" i="0">
            <a:latin typeface="Khmer OS Muol" pitchFamily="2" charset="0"/>
            <a:ea typeface="+mn-ea"/>
            <a:cs typeface="Khmer OS Muol" pitchFamily="2" charset="0"/>
          </a:endParaRPr>
        </a:p>
      </xdr:txBody>
    </xdr:sp>
    <xdr:clientData/>
  </xdr:twoCellAnchor>
  <xdr:twoCellAnchor editAs="oneCell">
    <xdr:from>
      <xdr:col>5</xdr:col>
      <xdr:colOff>28575</xdr:colOff>
      <xdr:row>0</xdr:row>
      <xdr:rowOff>66675</xdr:rowOff>
    </xdr:from>
    <xdr:to>
      <xdr:col>6</xdr:col>
      <xdr:colOff>561415</xdr:colOff>
      <xdr:row>3</xdr:row>
      <xdr:rowOff>44264</xdr:rowOff>
    </xdr:to>
    <xdr:pic>
      <xdr:nvPicPr>
        <xdr:cNvPr id="353479" name="Picture 6" descr="D: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43325" y="66675"/>
          <a:ext cx="971550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107"/>
  <sheetViews>
    <sheetView topLeftCell="A10" workbookViewId="0">
      <selection activeCell="P37" sqref="P37"/>
    </sheetView>
  </sheetViews>
  <sheetFormatPr defaultRowHeight="14.25" customHeight="1" x14ac:dyDescent="0.25"/>
  <cols>
    <col min="1" max="1" width="13.5703125" customWidth="1"/>
    <col min="2" max="2" width="14.42578125" customWidth="1"/>
    <col min="3" max="3" width="9.5703125" customWidth="1"/>
    <col min="4" max="4" width="12" customWidth="1"/>
    <col min="5" max="5" width="9.42578125" customWidth="1"/>
    <col min="6" max="7" width="11.7109375" customWidth="1"/>
    <col min="8" max="8" width="15.140625" customWidth="1"/>
    <col min="9" max="9" width="12.85546875" customWidth="1"/>
    <col min="10" max="10" width="13.7109375" customWidth="1"/>
    <col min="11" max="11" width="17.85546875" customWidth="1"/>
    <col min="12" max="12" width="11" customWidth="1"/>
    <col min="13" max="13" width="1.28515625" hidden="1" customWidth="1"/>
    <col min="14" max="14" width="6.140625" customWidth="1"/>
    <col min="15" max="15" width="5.5703125" customWidth="1"/>
    <col min="16" max="16" width="5" customWidth="1"/>
    <col min="17" max="17" width="8.7109375" customWidth="1"/>
    <col min="18" max="18" width="13.28515625" style="165" bestFit="1" customWidth="1"/>
    <col min="19" max="19" width="9.5703125" bestFit="1" customWidth="1"/>
  </cols>
  <sheetData>
    <row r="1" spans="1:23" ht="22.5" customHeight="1" thickBot="1" x14ac:dyDescent="0.35">
      <c r="A1" s="532"/>
      <c r="B1" s="1142" t="s">
        <v>3740</v>
      </c>
      <c r="C1" s="1142"/>
      <c r="D1" s="1142"/>
      <c r="E1" s="1142"/>
      <c r="F1" s="1142"/>
      <c r="G1" s="1142"/>
      <c r="H1" s="1142"/>
      <c r="I1" s="532"/>
      <c r="J1" s="533" t="s">
        <v>692</v>
      </c>
      <c r="K1" s="532"/>
      <c r="L1" s="532"/>
      <c r="M1" s="532"/>
      <c r="N1" s="532"/>
      <c r="O1" s="532"/>
      <c r="P1" s="532"/>
      <c r="Q1" s="532"/>
      <c r="U1" s="596"/>
      <c r="V1" s="597"/>
      <c r="W1" s="596"/>
    </row>
    <row r="2" spans="1:23" ht="16.5" customHeight="1" thickTop="1" x14ac:dyDescent="0.25">
      <c r="A2" s="1143" t="s">
        <v>3089</v>
      </c>
      <c r="B2" s="1144"/>
      <c r="C2" s="267" t="s">
        <v>1738</v>
      </c>
      <c r="D2" s="267" t="s">
        <v>2287</v>
      </c>
      <c r="E2" s="267" t="s">
        <v>1019</v>
      </c>
      <c r="F2" s="1145" t="s">
        <v>1978</v>
      </c>
      <c r="G2" s="1145"/>
      <c r="H2" s="1145"/>
      <c r="I2" s="1154" t="s">
        <v>687</v>
      </c>
      <c r="J2" s="1155"/>
      <c r="K2" s="566" t="s">
        <v>55</v>
      </c>
      <c r="L2" s="140" t="s">
        <v>1851</v>
      </c>
      <c r="M2" s="531"/>
      <c r="N2" s="1154" t="s">
        <v>694</v>
      </c>
      <c r="O2" s="1159"/>
      <c r="P2" s="1155"/>
      <c r="Q2" s="137" t="s">
        <v>55</v>
      </c>
    </row>
    <row r="3" spans="1:23" ht="16.5" customHeight="1" x14ac:dyDescent="0.25">
      <c r="A3" s="1149"/>
      <c r="B3" s="1150"/>
      <c r="C3" s="95" t="s">
        <v>1739</v>
      </c>
      <c r="D3" s="95" t="s">
        <v>1630</v>
      </c>
      <c r="E3" s="95"/>
      <c r="F3" s="95" t="s">
        <v>210</v>
      </c>
      <c r="G3" s="95" t="s">
        <v>211</v>
      </c>
      <c r="H3" s="646" t="s">
        <v>3741</v>
      </c>
      <c r="I3" s="647">
        <v>41806</v>
      </c>
      <c r="J3" s="646" t="s">
        <v>688</v>
      </c>
      <c r="K3" s="648" t="s">
        <v>3742</v>
      </c>
      <c r="L3" s="141"/>
      <c r="M3" s="98"/>
      <c r="N3" s="98" t="s">
        <v>693</v>
      </c>
      <c r="O3" s="95" t="s">
        <v>271</v>
      </c>
      <c r="P3" s="95" t="s">
        <v>270</v>
      </c>
      <c r="Q3" s="138" t="s">
        <v>272</v>
      </c>
    </row>
    <row r="4" spans="1:23" ht="16.5" customHeight="1" x14ac:dyDescent="0.25">
      <c r="A4" s="555"/>
      <c r="B4" s="574"/>
      <c r="C4" s="95"/>
      <c r="D4" s="95"/>
      <c r="E4" s="535"/>
      <c r="F4" s="95" t="s">
        <v>683</v>
      </c>
      <c r="G4" s="95" t="s">
        <v>684</v>
      </c>
      <c r="H4" s="79" t="s">
        <v>1010</v>
      </c>
      <c r="I4" s="95" t="s">
        <v>685</v>
      </c>
      <c r="J4" s="95" t="s">
        <v>690</v>
      </c>
      <c r="K4" s="567" t="s">
        <v>691</v>
      </c>
      <c r="L4" s="142"/>
      <c r="M4" s="95"/>
      <c r="N4" s="95"/>
      <c r="O4" s="95"/>
      <c r="P4" s="95"/>
      <c r="Q4" s="138"/>
    </row>
    <row r="5" spans="1:23" ht="16.5" customHeight="1" x14ac:dyDescent="0.25">
      <c r="A5" s="1149" t="s">
        <v>1196</v>
      </c>
      <c r="B5" s="1150"/>
      <c r="C5" s="95"/>
      <c r="D5" s="95"/>
      <c r="E5" s="535"/>
      <c r="F5" s="95"/>
      <c r="G5" s="95"/>
      <c r="H5" s="157"/>
      <c r="I5" s="95"/>
      <c r="J5" s="95"/>
      <c r="K5" s="567"/>
      <c r="L5" s="142"/>
      <c r="M5" s="95"/>
      <c r="N5" s="95"/>
      <c r="O5" s="95"/>
      <c r="P5" s="95"/>
      <c r="Q5" s="138"/>
    </row>
    <row r="6" spans="1:23" ht="16.5" customHeight="1" x14ac:dyDescent="0.25">
      <c r="A6" s="1149" t="s">
        <v>2474</v>
      </c>
      <c r="B6" s="1150"/>
      <c r="C6" s="95">
        <f>'Y1,P12'!B282</f>
        <v>271</v>
      </c>
      <c r="D6" s="95"/>
      <c r="E6" s="580"/>
      <c r="F6" s="157">
        <f>'Y1,P12'!K282</f>
        <v>74554</v>
      </c>
      <c r="G6" s="157">
        <f>'Y1,P12'!L282</f>
        <v>69569</v>
      </c>
      <c r="H6" s="157">
        <f>'Y1,P12'!O282</f>
        <v>4825</v>
      </c>
      <c r="I6" s="157">
        <f>'Y1,P12'!M282</f>
        <v>160</v>
      </c>
      <c r="J6" s="157">
        <f>'Y1,P12'!N282</f>
        <v>69729</v>
      </c>
      <c r="K6" s="568">
        <f>F6-J6</f>
        <v>4825</v>
      </c>
      <c r="L6" s="290">
        <f>K6/F6</f>
        <v>6.4718190841537682E-2</v>
      </c>
      <c r="M6" s="95"/>
      <c r="N6" s="95"/>
      <c r="O6" s="95"/>
      <c r="P6" s="95"/>
      <c r="Q6" s="138"/>
    </row>
    <row r="7" spans="1:23" ht="16.5" customHeight="1" x14ac:dyDescent="0.25">
      <c r="A7" s="576"/>
      <c r="B7" s="577"/>
      <c r="C7" s="142">
        <f>SUM(C6:C6)</f>
        <v>271</v>
      </c>
      <c r="D7" s="142"/>
      <c r="E7" s="578">
        <v>0</v>
      </c>
      <c r="F7" s="265">
        <f t="shared" ref="F7:K7" si="0">SUM(F6:F6)</f>
        <v>74554</v>
      </c>
      <c r="G7" s="265">
        <f t="shared" si="0"/>
        <v>69569</v>
      </c>
      <c r="H7" s="579">
        <f t="shared" si="0"/>
        <v>4825</v>
      </c>
      <c r="I7" s="265">
        <f t="shared" si="0"/>
        <v>160</v>
      </c>
      <c r="J7" s="265">
        <f t="shared" si="0"/>
        <v>69729</v>
      </c>
      <c r="K7" s="265">
        <f t="shared" si="0"/>
        <v>4825</v>
      </c>
      <c r="L7" s="142"/>
      <c r="M7" s="142"/>
      <c r="N7" s="142"/>
      <c r="O7" s="142"/>
      <c r="P7" s="142"/>
      <c r="Q7" s="564"/>
    </row>
    <row r="8" spans="1:23" ht="16.5" customHeight="1" x14ac:dyDescent="0.25">
      <c r="A8" s="1149" t="s">
        <v>1197</v>
      </c>
      <c r="B8" s="1150"/>
      <c r="C8" s="95"/>
      <c r="D8" s="95"/>
      <c r="E8" s="95"/>
      <c r="F8" s="95"/>
      <c r="G8" s="95"/>
      <c r="H8" s="535"/>
      <c r="I8" s="95"/>
      <c r="J8" s="95"/>
      <c r="K8" s="567"/>
      <c r="L8" s="142"/>
      <c r="M8" s="95"/>
      <c r="N8" s="95"/>
      <c r="O8" s="95"/>
      <c r="P8" s="95"/>
      <c r="Q8" s="138"/>
    </row>
    <row r="9" spans="1:23" ht="16.5" customHeight="1" x14ac:dyDescent="0.25">
      <c r="A9" s="1149" t="s">
        <v>3703</v>
      </c>
      <c r="B9" s="1150"/>
      <c r="C9" s="623">
        <f>'Y2,p11'!N345</f>
        <v>334</v>
      </c>
      <c r="D9" s="157">
        <f>'Y2,p11'!M345</f>
        <v>2360</v>
      </c>
      <c r="E9" s="157">
        <f>'Y2,p11'!K345</f>
        <v>0</v>
      </c>
      <c r="F9" s="157">
        <f>'Y2,p11'!O345</f>
        <v>91725</v>
      </c>
      <c r="G9" s="157">
        <f>'Y2,p11'!P345</f>
        <v>89075</v>
      </c>
      <c r="H9" s="536">
        <f>'Y2,p11'!S345</f>
        <v>2230</v>
      </c>
      <c r="I9" s="157">
        <f>'Y2,p11'!Q345</f>
        <v>420</v>
      </c>
      <c r="J9" s="157">
        <f>'Y2,p11'!R345</f>
        <v>89495</v>
      </c>
      <c r="K9" s="568">
        <f>'Y2,p11'!S345</f>
        <v>2230</v>
      </c>
      <c r="L9" s="290">
        <f>K9/F9</f>
        <v>2.4311801580812212E-2</v>
      </c>
      <c r="M9" s="95"/>
      <c r="N9" s="95"/>
      <c r="O9" s="95"/>
      <c r="P9" s="95"/>
      <c r="Q9" s="138"/>
    </row>
    <row r="10" spans="1:23" ht="16.5" customHeight="1" x14ac:dyDescent="0.25">
      <c r="A10" s="347"/>
      <c r="B10" s="347"/>
      <c r="C10" s="624">
        <f t="shared" ref="C10:K10" si="1">SUM(C9:C9)</f>
        <v>334</v>
      </c>
      <c r="D10" s="265">
        <f t="shared" si="1"/>
        <v>2360</v>
      </c>
      <c r="E10" s="326">
        <f t="shared" si="1"/>
        <v>0</v>
      </c>
      <c r="F10" s="265">
        <f t="shared" si="1"/>
        <v>91725</v>
      </c>
      <c r="G10" s="265">
        <f t="shared" si="1"/>
        <v>89075</v>
      </c>
      <c r="H10" s="110">
        <f t="shared" si="1"/>
        <v>2230</v>
      </c>
      <c r="I10" s="265">
        <f t="shared" si="1"/>
        <v>420</v>
      </c>
      <c r="J10" s="265">
        <f t="shared" si="1"/>
        <v>89495</v>
      </c>
      <c r="K10" s="110">
        <f t="shared" si="1"/>
        <v>2230</v>
      </c>
      <c r="L10" s="290"/>
      <c r="M10" s="142"/>
      <c r="N10" s="142"/>
      <c r="O10" s="142"/>
      <c r="P10" s="142"/>
      <c r="Q10" s="564"/>
    </row>
    <row r="11" spans="1:23" ht="16.5" customHeight="1" x14ac:dyDescent="0.25">
      <c r="A11" s="1149" t="s">
        <v>3704</v>
      </c>
      <c r="B11" s="1150"/>
      <c r="C11" s="95"/>
      <c r="D11" s="95"/>
      <c r="E11" s="348"/>
      <c r="F11" s="157"/>
      <c r="G11" s="157"/>
      <c r="H11" s="349"/>
      <c r="I11" s="157"/>
      <c r="J11" s="157"/>
      <c r="K11" s="569"/>
      <c r="L11" s="290"/>
      <c r="M11" s="95"/>
      <c r="N11" s="95"/>
      <c r="O11" s="95"/>
      <c r="P11" s="95"/>
      <c r="Q11" s="138"/>
    </row>
    <row r="12" spans="1:23" ht="16.5" customHeight="1" x14ac:dyDescent="0.25">
      <c r="A12" s="1156" t="s">
        <v>787</v>
      </c>
      <c r="B12" s="537" t="s">
        <v>784</v>
      </c>
      <c r="C12" s="95">
        <f>'Y3,P10 Room B (English)'!V27</f>
        <v>16</v>
      </c>
      <c r="D12" s="157">
        <f>'Y3,P10 Room B (English)'!U27</f>
        <v>0</v>
      </c>
      <c r="E12" s="241">
        <f>'Y3,P10 Room B (English)'!K27+'Y3,P10 Room B (English)'!S27</f>
        <v>0</v>
      </c>
      <c r="F12" s="157">
        <f>'Y3,P10 Room B (English)'!W27</f>
        <v>4800</v>
      </c>
      <c r="G12" s="157">
        <f>'Y3,P10 Room B (English)'!X27</f>
        <v>4800</v>
      </c>
      <c r="H12" s="536">
        <f>'Y3,P10 Room B (English)'!AA27</f>
        <v>0</v>
      </c>
      <c r="I12" s="157">
        <f>'Y3,P10 Room B (English)'!Y27</f>
        <v>0</v>
      </c>
      <c r="J12" s="157">
        <f>'Y3,P10 Room B (English)'!Z27</f>
        <v>4800</v>
      </c>
      <c r="K12" s="568">
        <f>'Y3,P10 Room B (English)'!AA27</f>
        <v>0</v>
      </c>
      <c r="L12" s="290">
        <f>K12/F12</f>
        <v>0</v>
      </c>
      <c r="M12" s="95"/>
      <c r="N12" s="95"/>
      <c r="O12" s="95"/>
      <c r="P12" s="95"/>
      <c r="Q12" s="138"/>
    </row>
    <row r="13" spans="1:23" ht="16.5" customHeight="1" x14ac:dyDescent="0.25">
      <c r="A13" s="1157"/>
      <c r="B13" s="537" t="s">
        <v>785</v>
      </c>
      <c r="C13" s="623">
        <f>'Y3,P10 Room A'!U52</f>
        <v>41</v>
      </c>
      <c r="D13" s="157">
        <f>'Y3,P10 Room A'!T52</f>
        <v>0</v>
      </c>
      <c r="E13" s="241">
        <f>'Y3,P10 Room A'!R52</f>
        <v>0</v>
      </c>
      <c r="F13" s="157">
        <f>'Y3,P10 Room A'!V52</f>
        <v>7730</v>
      </c>
      <c r="G13" s="157">
        <f>'Y3,P10 Room A'!W52</f>
        <v>5070</v>
      </c>
      <c r="H13" s="536">
        <f>'Y3,P10 Room A'!Z52</f>
        <v>2660</v>
      </c>
      <c r="I13" s="157">
        <f>'Y3,P10 Room A'!X52</f>
        <v>0</v>
      </c>
      <c r="J13" s="157">
        <f>'Y3,P10 Room A'!Y52</f>
        <v>5070</v>
      </c>
      <c r="K13" s="568">
        <f>'Y3,P10 Room A'!Z52</f>
        <v>2660</v>
      </c>
      <c r="L13" s="290">
        <f t="shared" ref="L13:L20" si="2">K13/F13</f>
        <v>0.34411384217335056</v>
      </c>
      <c r="M13" s="95"/>
      <c r="N13" s="95"/>
      <c r="O13" s="95"/>
      <c r="P13" s="95"/>
      <c r="Q13" s="138"/>
    </row>
    <row r="14" spans="1:23" ht="16.5" customHeight="1" x14ac:dyDescent="0.25">
      <c r="A14" s="1157"/>
      <c r="B14" s="537" t="s">
        <v>788</v>
      </c>
      <c r="C14" s="95">
        <f>'Y3,P10 Room F'!V19</f>
        <v>8</v>
      </c>
      <c r="D14" s="157">
        <f>'Y3,P10 Room F'!U19</f>
        <v>0</v>
      </c>
      <c r="E14" s="241">
        <f>'Y3,P10 Room F'!S19</f>
        <v>0</v>
      </c>
      <c r="F14" s="157">
        <f>'Y3,P10 Room F'!W19</f>
        <v>825</v>
      </c>
      <c r="G14" s="157">
        <f>'Y3,P10 Room F'!X19</f>
        <v>700</v>
      </c>
      <c r="H14" s="536">
        <f>'Y3,P10 Room F'!AA19</f>
        <v>125</v>
      </c>
      <c r="I14" s="157">
        <f>'Y3,P10 Room F'!Y19</f>
        <v>0</v>
      </c>
      <c r="J14" s="157">
        <f>'Y3,P10 Room F'!Z19</f>
        <v>700</v>
      </c>
      <c r="K14" s="568">
        <f>'Y3,P10 Room F'!AA19</f>
        <v>125</v>
      </c>
      <c r="L14" s="290">
        <f t="shared" si="2"/>
        <v>0.15151515151515152</v>
      </c>
      <c r="M14" s="95"/>
      <c r="N14" s="95"/>
      <c r="O14" s="95"/>
      <c r="P14" s="95"/>
      <c r="Q14" s="138"/>
    </row>
    <row r="15" spans="1:23" ht="16.5" customHeight="1" x14ac:dyDescent="0.25">
      <c r="A15" s="1158"/>
      <c r="B15" s="537" t="s">
        <v>786</v>
      </c>
      <c r="C15" s="95">
        <f>'Y3,P10 Room E '!T49</f>
        <v>38</v>
      </c>
      <c r="D15" s="157">
        <f>'Y3,P10 Room E '!M49+'Y3,P10 Room E '!S49</f>
        <v>0</v>
      </c>
      <c r="E15" s="241">
        <f>'Y3,P10 Room E '!K49+'Y3,P10 Room E '!Q49</f>
        <v>0</v>
      </c>
      <c r="F15" s="157">
        <f>'Y3,P10 Room E '!U49</f>
        <v>11400</v>
      </c>
      <c r="G15" s="157">
        <f>'Y3,P10 Room E '!V49</f>
        <v>5567</v>
      </c>
      <c r="H15" s="536">
        <f>'Y3,P10 Room E '!Y49</f>
        <v>5833</v>
      </c>
      <c r="I15" s="157">
        <f>'Y3,P10 Room E '!W49</f>
        <v>0</v>
      </c>
      <c r="J15" s="157">
        <f>'Y3,P10 Room E '!X49</f>
        <v>5567</v>
      </c>
      <c r="K15" s="568">
        <f>'Y3,P10 Room E '!Y49</f>
        <v>5833</v>
      </c>
      <c r="L15" s="290">
        <f t="shared" si="2"/>
        <v>0.51166666666666671</v>
      </c>
      <c r="M15" s="95"/>
      <c r="N15" s="95"/>
      <c r="O15" s="95"/>
      <c r="P15" s="95"/>
      <c r="Q15" s="138"/>
    </row>
    <row r="16" spans="1:23" ht="16.5" customHeight="1" x14ac:dyDescent="0.25">
      <c r="A16" s="286" t="s">
        <v>212</v>
      </c>
      <c r="B16" s="285" t="s">
        <v>1745</v>
      </c>
      <c r="C16" s="538">
        <f>'Y3 P10  ( Everning) '!T36</f>
        <v>24</v>
      </c>
      <c r="D16" s="539">
        <f>'Y3 P10  ( Everning) '!M36+'Y3 P10  ( Everning) '!S36</f>
        <v>20</v>
      </c>
      <c r="E16" s="540">
        <f>'Y3 P10  ( Everning) '!K36+'Y3 P10  ( Everning) '!Q36</f>
        <v>0</v>
      </c>
      <c r="F16" s="99">
        <f>'Y3 P10  ( Everning) '!U36</f>
        <v>6250</v>
      </c>
      <c r="G16" s="99">
        <f>'Y3 P10  ( Everning) '!P36</f>
        <v>6250</v>
      </c>
      <c r="H16" s="99">
        <f>'Y3 P10  ( Everning) '!Y36</f>
        <v>0</v>
      </c>
      <c r="I16" s="99">
        <f>'Y3 P10  ( Everning) '!W36</f>
        <v>0</v>
      </c>
      <c r="J16" s="99">
        <f>'Y3 P10  ( Everning) '!X36</f>
        <v>6250</v>
      </c>
      <c r="K16" s="568">
        <f>'Y3 P10  ( Everning) '!Y36</f>
        <v>0</v>
      </c>
      <c r="L16" s="290">
        <f t="shared" si="2"/>
        <v>0</v>
      </c>
      <c r="M16" s="99"/>
      <c r="N16" s="99"/>
      <c r="O16" s="100"/>
      <c r="P16" s="100"/>
      <c r="Q16" s="108"/>
    </row>
    <row r="17" spans="1:19" ht="16.5" customHeight="1" x14ac:dyDescent="0.25">
      <c r="A17" s="286" t="s">
        <v>3088</v>
      </c>
      <c r="B17" s="285" t="s">
        <v>1745</v>
      </c>
      <c r="C17" s="542">
        <f>'Y3,P10(S-S)'!T107</f>
        <v>95</v>
      </c>
      <c r="D17" s="539">
        <f>'Y3,P10(S-S)'!M107+'Y3,P10(S-S)'!S107</f>
        <v>220</v>
      </c>
      <c r="E17" s="540">
        <f>'Y3,P10(S-S)'!K107+'Y3,P10(S-S)'!Q107</f>
        <v>0</v>
      </c>
      <c r="F17" s="99">
        <f>'Y3,P10(S-S)'!U107</f>
        <v>26230</v>
      </c>
      <c r="G17" s="99">
        <f>'Y3,P10(S-S)'!V107</f>
        <v>18030</v>
      </c>
      <c r="H17" s="99">
        <f>'Y3,P10(S-S)'!Y107</f>
        <v>7920</v>
      </c>
      <c r="I17" s="99">
        <f>'Y3,P10(S-S)'!W107+'Y3,P10(S-S)'!AC107</f>
        <v>280</v>
      </c>
      <c r="J17" s="99">
        <f>'Y3,P10(S-S)'!X107</f>
        <v>18310</v>
      </c>
      <c r="K17" s="568">
        <f>F17-J17</f>
        <v>7920</v>
      </c>
      <c r="L17" s="290">
        <f t="shared" si="2"/>
        <v>0.30194433854365232</v>
      </c>
      <c r="M17" s="99"/>
      <c r="N17" s="99"/>
      <c r="O17" s="100"/>
      <c r="P17" s="100"/>
      <c r="Q17" s="108"/>
    </row>
    <row r="18" spans="1:19" ht="16.5" customHeight="1" x14ac:dyDescent="0.25">
      <c r="A18" s="534"/>
      <c r="B18" s="93"/>
      <c r="C18" s="109">
        <f t="shared" ref="C18:K18" si="3">SUM(C12:C17)</f>
        <v>222</v>
      </c>
      <c r="D18" s="110">
        <f>SUM(D12:D17)</f>
        <v>240</v>
      </c>
      <c r="E18" s="109">
        <f t="shared" si="3"/>
        <v>0</v>
      </c>
      <c r="F18" s="110">
        <f t="shared" si="3"/>
        <v>57235</v>
      </c>
      <c r="G18" s="110">
        <f t="shared" si="3"/>
        <v>40417</v>
      </c>
      <c r="H18" s="110">
        <f t="shared" si="3"/>
        <v>16538</v>
      </c>
      <c r="I18" s="110">
        <f>SUM(I12:I17)</f>
        <v>280</v>
      </c>
      <c r="J18" s="110">
        <f t="shared" si="3"/>
        <v>40697</v>
      </c>
      <c r="K18" s="110">
        <f t="shared" si="3"/>
        <v>16538</v>
      </c>
      <c r="L18" s="290">
        <f>K18/F18</f>
        <v>0.28894906962522932</v>
      </c>
      <c r="M18" s="110"/>
      <c r="N18" s="110"/>
      <c r="O18" s="110"/>
      <c r="P18" s="110"/>
      <c r="Q18" s="111"/>
    </row>
    <row r="19" spans="1:19" ht="16.5" customHeight="1" x14ac:dyDescent="0.25">
      <c r="A19" s="1149" t="s">
        <v>3705</v>
      </c>
      <c r="B19" s="1150"/>
      <c r="C19" s="93"/>
      <c r="D19" s="93"/>
      <c r="E19" s="93"/>
      <c r="F19" s="94"/>
      <c r="G19" s="94"/>
      <c r="H19" s="94"/>
      <c r="I19" s="94"/>
      <c r="J19" s="94"/>
      <c r="K19" s="570"/>
      <c r="L19" s="290"/>
      <c r="M19" s="94"/>
      <c r="N19" s="94"/>
      <c r="O19" s="96"/>
      <c r="P19" s="96"/>
      <c r="Q19" s="541"/>
    </row>
    <row r="20" spans="1:19" ht="16.5" customHeight="1" x14ac:dyDescent="0.25">
      <c r="A20" s="284" t="s">
        <v>3088</v>
      </c>
      <c r="B20" s="285"/>
      <c r="C20" s="542">
        <f>'Y4,P9 (S-S)'!W107</f>
        <v>96</v>
      </c>
      <c r="D20" s="539">
        <f>'Y4,P9 (S-S)'!M107+'Y4,P9 (S-S)'!V107</f>
        <v>0</v>
      </c>
      <c r="E20" s="539">
        <f>'Y4,P9 (S-S)'!K107+'Y4,P9 (S-S)'!P107+'Y4,P9 (S-S)'!T107</f>
        <v>0</v>
      </c>
      <c r="F20" s="99">
        <f>'Y4,P9 (S-S)'!X107</f>
        <v>29450</v>
      </c>
      <c r="G20" s="99">
        <f>'Y4,P9 (S-S)'!Y107</f>
        <v>29450</v>
      </c>
      <c r="H20" s="99">
        <f>'Y4,P9 (S-S)'!AB107</f>
        <v>0</v>
      </c>
      <c r="I20" s="99">
        <f>'Y4,P9 (S-S)'!Z107</f>
        <v>0</v>
      </c>
      <c r="J20" s="99">
        <f>'Y4,P9 (S-S)'!AA107</f>
        <v>29450</v>
      </c>
      <c r="K20" s="571">
        <f>'Y4,P9 (S-S)'!AB107</f>
        <v>0</v>
      </c>
      <c r="L20" s="290">
        <f t="shared" si="2"/>
        <v>0</v>
      </c>
      <c r="M20" s="99"/>
      <c r="N20" s="99"/>
      <c r="O20" s="99"/>
      <c r="P20" s="100"/>
      <c r="Q20" s="108"/>
      <c r="S20" s="166"/>
    </row>
    <row r="21" spans="1:19" ht="16.5" customHeight="1" x14ac:dyDescent="0.55000000000000004">
      <c r="A21" s="534"/>
      <c r="B21" s="162"/>
      <c r="C21" s="109">
        <f t="shared" ref="C21:J21" si="4">SUM(C20:C20)</f>
        <v>96</v>
      </c>
      <c r="D21" s="563">
        <f>SUM(D20:D20)</f>
        <v>0</v>
      </c>
      <c r="E21" s="109">
        <f t="shared" si="4"/>
        <v>0</v>
      </c>
      <c r="F21" s="110">
        <f t="shared" si="4"/>
        <v>29450</v>
      </c>
      <c r="G21" s="110">
        <f t="shared" si="4"/>
        <v>29450</v>
      </c>
      <c r="H21" s="110">
        <f t="shared" si="4"/>
        <v>0</v>
      </c>
      <c r="I21" s="110">
        <f>SUM(I20:I20)</f>
        <v>0</v>
      </c>
      <c r="J21" s="110">
        <f t="shared" si="4"/>
        <v>29450</v>
      </c>
      <c r="K21" s="110">
        <f>SUM(K20)</f>
        <v>0</v>
      </c>
      <c r="L21" s="290">
        <f>K21/F21</f>
        <v>0</v>
      </c>
      <c r="M21" s="110"/>
      <c r="N21" s="110"/>
      <c r="O21" s="110"/>
      <c r="P21" s="110"/>
      <c r="Q21" s="111"/>
    </row>
    <row r="22" spans="1:19" ht="16.5" customHeight="1" x14ac:dyDescent="0.25">
      <c r="A22" s="543"/>
      <c r="B22" s="544"/>
      <c r="C22" s="545"/>
      <c r="D22" s="532"/>
      <c r="E22" s="545"/>
      <c r="F22" s="546"/>
      <c r="G22" s="546"/>
      <c r="H22" s="546"/>
      <c r="I22" s="546"/>
      <c r="J22" s="546"/>
      <c r="K22" s="572"/>
      <c r="L22" s="290"/>
      <c r="M22" s="546"/>
      <c r="N22" s="546"/>
      <c r="O22" s="546"/>
      <c r="P22" s="546"/>
      <c r="Q22" s="547"/>
    </row>
    <row r="23" spans="1:19" ht="16.5" customHeight="1" thickBot="1" x14ac:dyDescent="0.3">
      <c r="A23" s="543"/>
      <c r="B23" s="271" t="s">
        <v>213</v>
      </c>
      <c r="C23" s="548">
        <f>SUM(C7+C10+C18+C21)</f>
        <v>923</v>
      </c>
      <c r="D23" s="548">
        <f>SUM(D7+D18,D21+D10)</f>
        <v>2600</v>
      </c>
      <c r="E23" s="549">
        <f>SUM(E10+E7+E18+E21)</f>
        <v>0</v>
      </c>
      <c r="F23" s="548">
        <f>SUM(F7+F18+F21+F10)</f>
        <v>252964</v>
      </c>
      <c r="G23" s="548">
        <f>SUM(G7+G18+G21+G10)</f>
        <v>228511</v>
      </c>
      <c r="H23" s="548">
        <f>SUM(H7+H18+H21+H10)</f>
        <v>23593</v>
      </c>
      <c r="I23" s="549">
        <f>SUM(I7+I10+I18+I21)</f>
        <v>860</v>
      </c>
      <c r="J23" s="548">
        <f>SUM(J7+J18+J21+J10)</f>
        <v>229371</v>
      </c>
      <c r="K23" s="573">
        <f>SUM(K7+K18+K21)+K10</f>
        <v>23593</v>
      </c>
      <c r="L23" s="290">
        <f>K23/F23</f>
        <v>9.3266235511772433E-2</v>
      </c>
      <c r="M23" s="550"/>
      <c r="N23" s="550"/>
      <c r="O23" s="550"/>
      <c r="P23" s="550"/>
      <c r="Q23" s="551"/>
    </row>
    <row r="24" spans="1:19" ht="16.5" customHeight="1" thickTop="1" x14ac:dyDescent="0.25">
      <c r="A24" s="1146" t="s">
        <v>2288</v>
      </c>
      <c r="B24" s="1147"/>
      <c r="C24" s="1147"/>
      <c r="D24" s="1147"/>
      <c r="E24" s="1147"/>
      <c r="F24" s="1147"/>
      <c r="G24" s="1147"/>
      <c r="H24" s="1148"/>
      <c r="I24" s="562"/>
      <c r="J24" s="272"/>
      <c r="K24" s="276"/>
      <c r="L24" s="532"/>
      <c r="M24" s="532"/>
      <c r="N24" s="532"/>
      <c r="O24" s="532"/>
      <c r="P24" s="532"/>
      <c r="Q24" s="532"/>
    </row>
    <row r="25" spans="1:19" ht="16.5" customHeight="1" x14ac:dyDescent="0.25">
      <c r="A25" s="589" t="s">
        <v>1033</v>
      </c>
      <c r="B25" s="590"/>
      <c r="C25" s="590"/>
      <c r="D25" s="590"/>
      <c r="E25" s="590"/>
      <c r="F25" s="590"/>
      <c r="G25" s="590"/>
      <c r="H25" s="591"/>
      <c r="I25" s="594"/>
      <c r="J25" s="272"/>
      <c r="K25" s="278"/>
      <c r="L25" s="532"/>
      <c r="M25" s="532"/>
      <c r="N25" s="532"/>
      <c r="O25" s="532"/>
      <c r="P25" s="532"/>
      <c r="Q25" s="532"/>
    </row>
    <row r="26" spans="1:19" ht="16.5" customHeight="1" x14ac:dyDescent="0.25">
      <c r="A26" s="589" t="s">
        <v>2990</v>
      </c>
      <c r="B26" s="590"/>
      <c r="C26" s="590"/>
      <c r="D26" s="590"/>
      <c r="E26" s="590"/>
      <c r="F26" s="590"/>
      <c r="G26" s="590"/>
      <c r="H26" s="591"/>
      <c r="I26" s="593">
        <f>E23</f>
        <v>0</v>
      </c>
      <c r="J26" s="604">
        <v>19163</v>
      </c>
      <c r="K26" s="605">
        <f>SUM(I26+J26)</f>
        <v>19163</v>
      </c>
      <c r="L26" s="532"/>
      <c r="M26" s="532"/>
      <c r="N26" s="532"/>
      <c r="O26" s="532"/>
      <c r="P26" s="532"/>
      <c r="Q26" s="532"/>
    </row>
    <row r="27" spans="1:19" ht="16.5" customHeight="1" x14ac:dyDescent="0.25">
      <c r="A27" s="1151" t="s">
        <v>2433</v>
      </c>
      <c r="B27" s="1152"/>
      <c r="C27" s="1152"/>
      <c r="D27" s="1152"/>
      <c r="E27" s="1152"/>
      <c r="F27" s="1152"/>
      <c r="G27" s="1152"/>
      <c r="H27" s="1153"/>
      <c r="I27" s="594"/>
      <c r="J27" s="272"/>
      <c r="K27" s="278"/>
      <c r="L27" s="532"/>
      <c r="M27" s="532"/>
      <c r="N27" s="532"/>
      <c r="O27" s="532"/>
      <c r="P27" s="532"/>
      <c r="Q27" s="532"/>
    </row>
    <row r="28" spans="1:19" ht="16.5" customHeight="1" x14ac:dyDescent="0.25">
      <c r="A28" s="1151" t="s">
        <v>3707</v>
      </c>
      <c r="B28" s="1152"/>
      <c r="C28" s="1152"/>
      <c r="D28" s="1152"/>
      <c r="E28" s="1152"/>
      <c r="F28" s="1152"/>
      <c r="G28" s="1152"/>
      <c r="H28" s="1153"/>
      <c r="I28" s="593">
        <v>62.55</v>
      </c>
      <c r="J28" s="272"/>
      <c r="K28" s="278"/>
      <c r="L28" s="532"/>
      <c r="M28" s="532"/>
      <c r="N28" s="532"/>
      <c r="O28" s="532"/>
      <c r="R28" s="686">
        <f>SUM(H23/F23)</f>
        <v>9.3266235511772433E-2</v>
      </c>
    </row>
    <row r="29" spans="1:19" ht="16.5" customHeight="1" x14ac:dyDescent="0.25">
      <c r="A29" s="1151" t="s">
        <v>3561</v>
      </c>
      <c r="B29" s="1152"/>
      <c r="C29" s="1152"/>
      <c r="D29" s="1152"/>
      <c r="E29" s="1152"/>
      <c r="F29" s="1152"/>
      <c r="G29" s="1152"/>
      <c r="H29" s="1153"/>
      <c r="I29" s="593">
        <v>3805</v>
      </c>
      <c r="J29" s="272"/>
      <c r="K29" s="278"/>
      <c r="L29" s="532"/>
      <c r="M29" s="532"/>
      <c r="N29" s="532"/>
      <c r="O29" s="532"/>
      <c r="P29" s="532"/>
      <c r="Q29" s="532"/>
      <c r="R29" s="687">
        <f>SUM(G23/F23)</f>
        <v>0.90333407125124521</v>
      </c>
    </row>
    <row r="30" spans="1:19" ht="16.5" customHeight="1" x14ac:dyDescent="0.25">
      <c r="A30" s="1146" t="s">
        <v>3711</v>
      </c>
      <c r="B30" s="1147"/>
      <c r="C30" s="1147"/>
      <c r="D30" s="1147"/>
      <c r="E30" s="1147"/>
      <c r="F30" s="1147"/>
      <c r="G30" s="1147"/>
      <c r="H30" s="1148"/>
      <c r="I30" s="593">
        <v>100</v>
      </c>
      <c r="J30" s="272"/>
      <c r="K30" s="278"/>
      <c r="L30" s="532"/>
      <c r="M30" s="532"/>
      <c r="N30" s="532"/>
      <c r="O30" s="532"/>
      <c r="P30" s="532"/>
      <c r="Q30" s="532"/>
      <c r="R30" s="686">
        <f>SUM(I23/F23)</f>
        <v>3.3996932369823375E-3</v>
      </c>
    </row>
    <row r="31" spans="1:19" ht="16.5" customHeight="1" x14ac:dyDescent="0.25">
      <c r="A31" s="1151" t="s">
        <v>3706</v>
      </c>
      <c r="B31" s="1152"/>
      <c r="C31" s="1152"/>
      <c r="D31" s="1152"/>
      <c r="E31" s="1152"/>
      <c r="F31" s="1152"/>
      <c r="G31" s="1152"/>
      <c r="H31" s="1153"/>
      <c r="I31" s="593">
        <v>220</v>
      </c>
      <c r="J31" s="594"/>
      <c r="K31" s="278"/>
      <c r="L31" s="532"/>
      <c r="M31" s="532"/>
      <c r="N31" s="532"/>
      <c r="O31" s="532"/>
      <c r="P31" s="532"/>
      <c r="Q31" s="532"/>
    </row>
    <row r="32" spans="1:19" ht="16.5" customHeight="1" x14ac:dyDescent="0.25">
      <c r="A32" s="1146" t="s">
        <v>2363</v>
      </c>
      <c r="B32" s="1147"/>
      <c r="C32" s="1147"/>
      <c r="D32" s="1147"/>
      <c r="E32" s="1147"/>
      <c r="F32" s="1147"/>
      <c r="G32" s="1147"/>
      <c r="H32" s="1148"/>
      <c r="I32" s="593">
        <v>25</v>
      </c>
      <c r="J32" s="272"/>
      <c r="K32" s="278"/>
      <c r="L32" s="634"/>
      <c r="M32" s="532"/>
      <c r="N32" s="532"/>
      <c r="O32" s="532"/>
      <c r="P32" s="532"/>
      <c r="Q32" s="532"/>
      <c r="R32" s="666"/>
    </row>
    <row r="33" spans="1:18" ht="16.5" customHeight="1" x14ac:dyDescent="0.25">
      <c r="A33" s="1146" t="s">
        <v>825</v>
      </c>
      <c r="B33" s="1147"/>
      <c r="C33" s="1147"/>
      <c r="D33" s="1147"/>
      <c r="E33" s="1147"/>
      <c r="F33" s="1147"/>
      <c r="G33" s="1147"/>
      <c r="H33" s="1148"/>
      <c r="I33" s="595">
        <f>SUM(I23:I32)</f>
        <v>5072.55</v>
      </c>
      <c r="J33" s="272" t="s">
        <v>1736</v>
      </c>
      <c r="K33" s="279">
        <f>K23+K25</f>
        <v>23593</v>
      </c>
      <c r="L33" s="532"/>
      <c r="M33" s="532"/>
      <c r="N33" s="532"/>
      <c r="O33" s="532"/>
      <c r="P33" s="532"/>
      <c r="Q33" s="532"/>
    </row>
    <row r="34" spans="1:18" ht="14.25" customHeight="1" x14ac:dyDescent="0.25">
      <c r="A34" s="532"/>
      <c r="B34" s="532"/>
      <c r="C34" s="532"/>
      <c r="D34" s="532"/>
      <c r="E34" s="532"/>
      <c r="F34" s="532"/>
      <c r="G34" s="532"/>
      <c r="H34" s="532"/>
      <c r="I34" s="272"/>
      <c r="J34" s="272" t="s">
        <v>1737</v>
      </c>
      <c r="K34" s="280">
        <f>F23*0.1</f>
        <v>25296.400000000001</v>
      </c>
      <c r="L34" s="532"/>
      <c r="M34" s="532"/>
      <c r="N34" s="532"/>
      <c r="O34" s="532"/>
      <c r="P34" s="532"/>
      <c r="Q34" s="532"/>
    </row>
    <row r="35" spans="1:18" ht="14.25" customHeight="1" x14ac:dyDescent="0.4">
      <c r="A35" s="532"/>
      <c r="B35" s="532"/>
      <c r="C35" s="532"/>
      <c r="D35" s="532"/>
      <c r="E35" s="532"/>
      <c r="F35" s="560"/>
      <c r="G35" s="552"/>
      <c r="H35" s="552"/>
      <c r="I35" s="272"/>
      <c r="J35" s="272"/>
      <c r="K35" s="281">
        <f>K33-K34</f>
        <v>-1703.4000000000015</v>
      </c>
      <c r="L35" s="532"/>
      <c r="M35" s="532"/>
      <c r="N35" s="532"/>
      <c r="O35" s="532"/>
      <c r="P35" s="532"/>
      <c r="Q35" s="532"/>
    </row>
    <row r="36" spans="1:18" s="221" customFormat="1" ht="19.5" customHeight="1" x14ac:dyDescent="0.25">
      <c r="B36" s="560" t="s">
        <v>1742</v>
      </c>
      <c r="C36" s="560"/>
      <c r="D36" s="560"/>
      <c r="E36" s="560"/>
      <c r="F36" s="560" t="s">
        <v>1741</v>
      </c>
      <c r="G36" s="560"/>
      <c r="H36" s="560"/>
      <c r="I36" s="560"/>
      <c r="J36" s="561" t="s">
        <v>1740</v>
      </c>
      <c r="K36" s="560"/>
      <c r="L36" s="560"/>
      <c r="M36" s="560"/>
      <c r="R36" s="283"/>
    </row>
    <row r="37" spans="1:18" s="221" customFormat="1" ht="22.5" customHeight="1" x14ac:dyDescent="0.25">
      <c r="B37" s="560"/>
      <c r="C37" s="560"/>
      <c r="D37" s="560"/>
      <c r="E37" s="560"/>
      <c r="F37" s="560"/>
      <c r="G37" s="560"/>
      <c r="H37" s="560"/>
      <c r="I37" s="560"/>
      <c r="J37" s="560"/>
      <c r="K37" s="560"/>
      <c r="L37" s="560"/>
      <c r="M37" s="560"/>
      <c r="P37" s="221" t="s">
        <v>3744</v>
      </c>
      <c r="R37" s="283"/>
    </row>
    <row r="38" spans="1:18" s="221" customFormat="1" ht="18.75" customHeight="1" x14ac:dyDescent="0.25">
      <c r="B38" s="560"/>
      <c r="C38" s="560"/>
      <c r="D38" s="560"/>
      <c r="E38" s="560"/>
      <c r="F38" s="560"/>
      <c r="G38" s="560"/>
      <c r="H38" s="560"/>
      <c r="I38" s="560"/>
      <c r="J38" s="560"/>
      <c r="K38" s="560"/>
      <c r="L38" s="560"/>
      <c r="M38" s="560"/>
      <c r="R38" s="283"/>
    </row>
    <row r="39" spans="1:18" s="221" customFormat="1" ht="10.5" customHeight="1" x14ac:dyDescent="0.25"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R39" s="283"/>
    </row>
    <row r="40" spans="1:18" s="221" customFormat="1" ht="14.25" customHeight="1" x14ac:dyDescent="0.25">
      <c r="B40" s="560" t="s">
        <v>3689</v>
      </c>
      <c r="C40" s="560"/>
      <c r="D40" s="560"/>
      <c r="E40" s="560"/>
      <c r="F40" s="560" t="s">
        <v>2151</v>
      </c>
      <c r="G40" s="560"/>
      <c r="H40" s="560"/>
      <c r="I40" s="560"/>
      <c r="J40" s="560" t="s">
        <v>2289</v>
      </c>
      <c r="K40" s="560"/>
      <c r="L40" s="560"/>
      <c r="M40" s="560"/>
      <c r="R40" s="283"/>
    </row>
    <row r="41" spans="1:18" s="221" customFormat="1" ht="21" customHeight="1" x14ac:dyDescent="0.25">
      <c r="B41" s="560" t="s">
        <v>1744</v>
      </c>
      <c r="C41" s="560"/>
      <c r="D41" s="560"/>
      <c r="E41" s="560"/>
      <c r="F41" s="560" t="s">
        <v>1744</v>
      </c>
      <c r="G41" s="560"/>
      <c r="H41" s="560"/>
      <c r="I41" s="560"/>
      <c r="J41" s="560" t="s">
        <v>1744</v>
      </c>
      <c r="K41" s="560"/>
      <c r="L41" s="560"/>
      <c r="M41" s="560"/>
      <c r="R41" s="283"/>
    </row>
    <row r="42" spans="1:18" ht="14.25" customHeight="1" x14ac:dyDescent="0.25">
      <c r="N42" s="221"/>
    </row>
    <row r="43" spans="1:18" ht="14.25" customHeight="1" x14ac:dyDescent="0.25">
      <c r="N43" s="221"/>
    </row>
    <row r="44" spans="1:18" ht="14.25" customHeight="1" x14ac:dyDescent="0.25">
      <c r="N44" s="221"/>
    </row>
    <row r="45" spans="1:18" ht="14.25" customHeight="1" x14ac:dyDescent="0.25">
      <c r="N45" s="221"/>
    </row>
    <row r="46" spans="1:18" ht="14.25" customHeight="1" x14ac:dyDescent="0.25">
      <c r="N46" s="221"/>
    </row>
    <row r="47" spans="1:18" ht="14.25" customHeight="1" x14ac:dyDescent="0.25">
      <c r="N47" s="221"/>
    </row>
    <row r="48" spans="1:18" ht="14.25" customHeight="1" x14ac:dyDescent="0.25">
      <c r="N48" s="221"/>
    </row>
    <row r="49" spans="14:14" ht="14.25" customHeight="1" x14ac:dyDescent="0.25">
      <c r="N49" s="221"/>
    </row>
    <row r="50" spans="14:14" ht="14.25" customHeight="1" x14ac:dyDescent="0.25">
      <c r="N50" s="221"/>
    </row>
    <row r="51" spans="14:14" ht="14.25" customHeight="1" x14ac:dyDescent="0.25">
      <c r="N51" s="221"/>
    </row>
    <row r="52" spans="14:14" ht="14.25" customHeight="1" x14ac:dyDescent="0.25">
      <c r="N52" s="221"/>
    </row>
    <row r="53" spans="14:14" ht="14.25" customHeight="1" x14ac:dyDescent="0.25">
      <c r="N53" s="221"/>
    </row>
    <row r="54" spans="14:14" ht="14.25" customHeight="1" x14ac:dyDescent="0.25">
      <c r="N54" s="221"/>
    </row>
    <row r="55" spans="14:14" ht="14.25" customHeight="1" x14ac:dyDescent="0.25">
      <c r="N55" s="221"/>
    </row>
    <row r="56" spans="14:14" ht="14.25" customHeight="1" x14ac:dyDescent="0.25">
      <c r="N56" s="221"/>
    </row>
    <row r="57" spans="14:14" ht="14.25" customHeight="1" x14ac:dyDescent="0.25">
      <c r="N57" s="221"/>
    </row>
    <row r="58" spans="14:14" ht="14.25" customHeight="1" x14ac:dyDescent="0.25">
      <c r="N58" s="221"/>
    </row>
    <row r="59" spans="14:14" ht="14.25" customHeight="1" x14ac:dyDescent="0.25">
      <c r="N59" s="221"/>
    </row>
    <row r="60" spans="14:14" ht="14.25" customHeight="1" x14ac:dyDescent="0.25">
      <c r="N60" s="221"/>
    </row>
    <row r="61" spans="14:14" ht="14.25" customHeight="1" x14ac:dyDescent="0.25">
      <c r="N61" s="221"/>
    </row>
    <row r="62" spans="14:14" ht="14.25" customHeight="1" x14ac:dyDescent="0.25">
      <c r="N62" s="221"/>
    </row>
    <row r="63" spans="14:14" ht="14.25" customHeight="1" x14ac:dyDescent="0.25">
      <c r="N63" s="221"/>
    </row>
    <row r="64" spans="14:14" ht="14.25" customHeight="1" x14ac:dyDescent="0.25">
      <c r="N64" s="221"/>
    </row>
    <row r="65" spans="14:14" ht="14.25" customHeight="1" x14ac:dyDescent="0.25">
      <c r="N65" s="221"/>
    </row>
    <row r="66" spans="14:14" ht="14.25" customHeight="1" x14ac:dyDescent="0.25">
      <c r="N66" s="221"/>
    </row>
    <row r="67" spans="14:14" ht="14.25" customHeight="1" x14ac:dyDescent="0.25">
      <c r="N67" s="221"/>
    </row>
    <row r="68" spans="14:14" ht="14.25" customHeight="1" x14ac:dyDescent="0.25">
      <c r="N68" s="221"/>
    </row>
    <row r="69" spans="14:14" ht="14.25" customHeight="1" x14ac:dyDescent="0.25">
      <c r="N69" s="221"/>
    </row>
    <row r="70" spans="14:14" ht="14.25" customHeight="1" x14ac:dyDescent="0.25">
      <c r="N70" s="221"/>
    </row>
    <row r="71" spans="14:14" ht="14.25" customHeight="1" x14ac:dyDescent="0.25">
      <c r="N71" s="221"/>
    </row>
    <row r="72" spans="14:14" ht="14.25" customHeight="1" x14ac:dyDescent="0.25">
      <c r="N72" s="221"/>
    </row>
    <row r="73" spans="14:14" ht="14.25" customHeight="1" x14ac:dyDescent="0.25">
      <c r="N73" s="221"/>
    </row>
    <row r="74" spans="14:14" ht="14.25" customHeight="1" x14ac:dyDescent="0.25">
      <c r="N74" s="221"/>
    </row>
    <row r="75" spans="14:14" ht="14.25" customHeight="1" x14ac:dyDescent="0.25">
      <c r="N75" s="221"/>
    </row>
    <row r="76" spans="14:14" ht="14.25" customHeight="1" x14ac:dyDescent="0.25">
      <c r="N76" s="221"/>
    </row>
    <row r="77" spans="14:14" ht="14.25" customHeight="1" x14ac:dyDescent="0.25">
      <c r="N77" s="221"/>
    </row>
    <row r="78" spans="14:14" ht="14.25" customHeight="1" x14ac:dyDescent="0.25">
      <c r="N78" s="221"/>
    </row>
    <row r="79" spans="14:14" ht="14.25" customHeight="1" x14ac:dyDescent="0.25">
      <c r="N79" s="221"/>
    </row>
    <row r="80" spans="14:14" ht="14.25" customHeight="1" x14ac:dyDescent="0.25">
      <c r="N80" s="221"/>
    </row>
    <row r="81" spans="14:14" ht="14.25" customHeight="1" x14ac:dyDescent="0.25">
      <c r="N81" s="221"/>
    </row>
    <row r="82" spans="14:14" ht="14.25" customHeight="1" x14ac:dyDescent="0.25">
      <c r="N82" s="221"/>
    </row>
    <row r="83" spans="14:14" ht="14.25" customHeight="1" x14ac:dyDescent="0.25">
      <c r="N83" s="221"/>
    </row>
    <row r="84" spans="14:14" ht="14.25" customHeight="1" x14ac:dyDescent="0.25">
      <c r="N84" s="221"/>
    </row>
    <row r="85" spans="14:14" ht="14.25" customHeight="1" x14ac:dyDescent="0.25">
      <c r="N85" s="221"/>
    </row>
    <row r="86" spans="14:14" ht="14.25" customHeight="1" x14ac:dyDescent="0.25">
      <c r="N86" s="221"/>
    </row>
    <row r="87" spans="14:14" ht="14.25" customHeight="1" x14ac:dyDescent="0.25">
      <c r="N87" s="221"/>
    </row>
    <row r="88" spans="14:14" ht="14.25" customHeight="1" x14ac:dyDescent="0.25">
      <c r="N88" s="221"/>
    </row>
    <row r="89" spans="14:14" ht="14.25" customHeight="1" x14ac:dyDescent="0.25">
      <c r="N89" s="221"/>
    </row>
    <row r="90" spans="14:14" ht="14.25" customHeight="1" x14ac:dyDescent="0.25">
      <c r="N90" s="221"/>
    </row>
    <row r="91" spans="14:14" ht="14.25" customHeight="1" x14ac:dyDescent="0.25">
      <c r="N91" s="221"/>
    </row>
    <row r="92" spans="14:14" ht="14.25" customHeight="1" x14ac:dyDescent="0.25">
      <c r="N92" s="221"/>
    </row>
    <row r="93" spans="14:14" ht="14.25" customHeight="1" x14ac:dyDescent="0.25">
      <c r="N93" s="221"/>
    </row>
    <row r="94" spans="14:14" ht="14.25" customHeight="1" x14ac:dyDescent="0.25">
      <c r="N94" s="221"/>
    </row>
    <row r="95" spans="14:14" ht="14.25" customHeight="1" x14ac:dyDescent="0.25">
      <c r="N95" s="221"/>
    </row>
    <row r="96" spans="14:14" ht="14.25" customHeight="1" x14ac:dyDescent="0.25">
      <c r="N96" s="221"/>
    </row>
    <row r="97" spans="14:14" ht="14.25" customHeight="1" x14ac:dyDescent="0.25">
      <c r="N97" s="221"/>
    </row>
    <row r="98" spans="14:14" ht="14.25" customHeight="1" x14ac:dyDescent="0.25">
      <c r="N98" s="221"/>
    </row>
    <row r="99" spans="14:14" ht="14.25" customHeight="1" x14ac:dyDescent="0.25">
      <c r="N99" s="221"/>
    </row>
    <row r="100" spans="14:14" ht="14.25" customHeight="1" x14ac:dyDescent="0.25">
      <c r="N100" s="221"/>
    </row>
    <row r="101" spans="14:14" ht="14.25" customHeight="1" x14ac:dyDescent="0.25">
      <c r="N101" s="221"/>
    </row>
    <row r="102" spans="14:14" ht="14.25" customHeight="1" x14ac:dyDescent="0.25">
      <c r="N102" s="221"/>
    </row>
    <row r="103" spans="14:14" ht="14.25" customHeight="1" x14ac:dyDescent="0.25">
      <c r="N103" s="221"/>
    </row>
    <row r="104" spans="14:14" ht="14.25" customHeight="1" x14ac:dyDescent="0.25">
      <c r="N104" s="221"/>
    </row>
    <row r="105" spans="14:14" ht="14.25" customHeight="1" x14ac:dyDescent="0.25">
      <c r="N105" s="221"/>
    </row>
    <row r="106" spans="14:14" ht="14.25" customHeight="1" x14ac:dyDescent="0.25">
      <c r="N106" s="221"/>
    </row>
    <row r="107" spans="14:14" ht="14.25" customHeight="1" x14ac:dyDescent="0.25">
      <c r="N107" s="221"/>
    </row>
  </sheetData>
  <mergeCells count="21">
    <mergeCell ref="I2:J2"/>
    <mergeCell ref="A12:A15"/>
    <mergeCell ref="A19:B19"/>
    <mergeCell ref="N2:P2"/>
    <mergeCell ref="A3:B3"/>
    <mergeCell ref="A8:B8"/>
    <mergeCell ref="A11:B11"/>
    <mergeCell ref="A6:B6"/>
    <mergeCell ref="A5:B5"/>
    <mergeCell ref="A32:H32"/>
    <mergeCell ref="A33:H33"/>
    <mergeCell ref="A24:H24"/>
    <mergeCell ref="A28:H28"/>
    <mergeCell ref="A27:H27"/>
    <mergeCell ref="A31:H31"/>
    <mergeCell ref="A29:H29"/>
    <mergeCell ref="B1:H1"/>
    <mergeCell ref="A2:B2"/>
    <mergeCell ref="F2:H2"/>
    <mergeCell ref="A30:H30"/>
    <mergeCell ref="A9:B9"/>
  </mergeCells>
  <printOptions horizontalCentered="1"/>
  <pageMargins left="0.23" right="0" top="0.4" bottom="0.5" header="0.5" footer="0.3"/>
  <pageSetup paperSize="9"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5" tint="-0.249977111117893"/>
  </sheetPr>
  <dimension ref="A1:AJ114"/>
  <sheetViews>
    <sheetView topLeftCell="D1" zoomScale="85" zoomScaleNormal="85" zoomScaleSheetLayoutView="204" workbookViewId="0">
      <pane ySplit="9" topLeftCell="A10" activePane="bottomLeft" state="frozen"/>
      <selection pane="bottomLeft" activeCell="S8" sqref="S8"/>
    </sheetView>
  </sheetViews>
  <sheetFormatPr defaultColWidth="9.140625" defaultRowHeight="12.75" x14ac:dyDescent="0.2"/>
  <cols>
    <col min="1" max="1" width="9.140625" style="1"/>
    <col min="2" max="2" width="5.140625" style="1" customWidth="1"/>
    <col min="3" max="3" width="18.28515625" style="1" customWidth="1"/>
    <col min="4" max="4" width="24.28515625" style="11" customWidth="1"/>
    <col min="5" max="5" width="7.42578125" style="1" customWidth="1"/>
    <col min="6" max="6" width="8.5703125" style="1" customWidth="1"/>
    <col min="7" max="7" width="12" style="1" customWidth="1"/>
    <col min="8" max="8" width="16.5703125" style="1" customWidth="1"/>
    <col min="9" max="9" width="13.5703125" style="1" customWidth="1"/>
    <col min="10" max="10" width="14.5703125" style="1" customWidth="1"/>
    <col min="11" max="11" width="15.5703125" style="1" customWidth="1"/>
    <col min="12" max="12" width="12.7109375" style="1" customWidth="1"/>
    <col min="13" max="13" width="11.5703125" style="15" customWidth="1"/>
    <col min="14" max="14" width="6.5703125" style="15" customWidth="1"/>
    <col min="15" max="15" width="13.140625" style="1" customWidth="1"/>
    <col min="16" max="16" width="13.7109375" style="1" customWidth="1"/>
    <col min="17" max="17" width="16.7109375" style="1" customWidth="1"/>
    <col min="18" max="18" width="13.28515625" style="1" customWidth="1"/>
    <col min="19" max="19" width="13.7109375" style="15" customWidth="1"/>
    <col min="20" max="20" width="7.5703125" style="509" customWidth="1"/>
    <col min="21" max="21" width="12.85546875" style="1" customWidth="1"/>
    <col min="22" max="22" width="13" style="1" customWidth="1"/>
    <col min="23" max="23" width="17.28515625" style="1" customWidth="1"/>
    <col min="24" max="24" width="17.5703125" style="1" customWidth="1"/>
    <col min="25" max="25" width="13.85546875" style="15" customWidth="1"/>
    <col min="26" max="26" width="8.42578125" style="34" customWidth="1"/>
    <col min="27" max="27" width="13.140625" style="1" customWidth="1"/>
    <col min="28" max="29" width="14.7109375" style="1" customWidth="1"/>
    <col min="30" max="30" width="14.28515625" style="1" customWidth="1"/>
    <col min="31" max="31" width="12.85546875" style="15" customWidth="1"/>
    <col min="32" max="32" width="23" style="18" customWidth="1"/>
    <col min="33" max="33" width="32.140625" style="209" customWidth="1"/>
    <col min="34" max="34" width="33.140625" style="206" customWidth="1"/>
    <col min="35" max="35" width="26.85546875" style="1" customWidth="1"/>
    <col min="36" max="16384" width="9.140625" style="1"/>
  </cols>
  <sheetData>
    <row r="1" spans="1:35" ht="43.5" customHeight="1" x14ac:dyDescent="0.2">
      <c r="A1" s="1177" t="s">
        <v>164</v>
      </c>
      <c r="B1" s="1177"/>
      <c r="C1" s="1177"/>
      <c r="D1" s="1177"/>
      <c r="E1" s="1177"/>
      <c r="F1" s="1177"/>
      <c r="G1" s="1177"/>
      <c r="H1" s="1177"/>
      <c r="I1" s="1177"/>
      <c r="J1" s="1177"/>
      <c r="K1" s="1177"/>
      <c r="L1" s="1177"/>
      <c r="M1" s="1177"/>
      <c r="N1" s="1177"/>
      <c r="O1" s="1177"/>
      <c r="P1" s="1177"/>
      <c r="Q1" s="1177"/>
      <c r="R1" s="1177"/>
      <c r="S1" s="1177"/>
      <c r="T1" s="1177"/>
      <c r="U1" s="1177"/>
      <c r="V1" s="1177"/>
      <c r="W1" s="1177"/>
      <c r="X1" s="1177"/>
      <c r="Y1" s="1177"/>
      <c r="Z1" s="1177"/>
      <c r="AA1" s="1177"/>
      <c r="AB1" s="1177"/>
      <c r="AC1" s="1177"/>
      <c r="AD1" s="1177"/>
      <c r="AE1" s="1177"/>
      <c r="AF1" s="1177"/>
      <c r="AG1" s="1177"/>
    </row>
    <row r="2" spans="1:35" ht="22.5" customHeight="1" x14ac:dyDescent="0.4">
      <c r="A2" s="1179" t="s">
        <v>163</v>
      </c>
      <c r="B2" s="1179"/>
      <c r="C2" s="1179"/>
      <c r="D2" s="1179"/>
      <c r="E2" s="1179"/>
      <c r="F2" s="1179"/>
      <c r="G2" s="1179"/>
      <c r="H2" s="1179"/>
      <c r="I2" s="1179"/>
      <c r="J2" s="1179"/>
      <c r="K2" s="1179"/>
      <c r="L2" s="1179"/>
      <c r="M2" s="1179"/>
      <c r="N2" s="1179"/>
      <c r="O2" s="1179"/>
      <c r="P2" s="1179"/>
      <c r="Q2" s="1179"/>
      <c r="R2" s="1179"/>
      <c r="S2" s="1179"/>
      <c r="T2" s="1179"/>
      <c r="U2" s="1179"/>
      <c r="V2" s="1179"/>
      <c r="W2" s="1179"/>
      <c r="X2" s="1179"/>
      <c r="Y2" s="1179"/>
      <c r="Z2" s="1179"/>
      <c r="AA2" s="1179"/>
      <c r="AB2" s="1179"/>
      <c r="AC2" s="1179"/>
      <c r="AD2" s="1179"/>
      <c r="AE2" s="1179"/>
      <c r="AF2" s="1179"/>
      <c r="AG2" s="1179"/>
    </row>
    <row r="3" spans="1:35" s="118" customFormat="1" ht="13.5" thickBot="1" x14ac:dyDescent="0.25">
      <c r="D3" s="182"/>
      <c r="M3" s="183"/>
      <c r="N3" s="183"/>
      <c r="S3" s="183"/>
      <c r="T3" s="508"/>
      <c r="Y3" s="183"/>
      <c r="Z3" s="407"/>
      <c r="AE3" s="183"/>
      <c r="AF3" s="184"/>
      <c r="AG3" s="219"/>
      <c r="AH3" s="220"/>
    </row>
    <row r="4" spans="1:35" ht="27" customHeight="1" thickTop="1" x14ac:dyDescent="0.2">
      <c r="A4" s="1181" t="s">
        <v>66</v>
      </c>
      <c r="B4" s="1181"/>
      <c r="C4" s="1181"/>
      <c r="D4" s="1181"/>
      <c r="E4" s="1181"/>
      <c r="F4" s="1181"/>
      <c r="G4" s="1181"/>
      <c r="H4" s="1181"/>
      <c r="I4" s="1181"/>
      <c r="J4" s="1181"/>
      <c r="K4" s="1181"/>
      <c r="L4" s="1181"/>
      <c r="M4" s="1181"/>
      <c r="N4" s="1181"/>
      <c r="O4" s="1181"/>
      <c r="P4" s="1181"/>
      <c r="Q4" s="1181"/>
      <c r="R4" s="1181"/>
      <c r="S4" s="1181"/>
      <c r="T4" s="1181"/>
      <c r="U4" s="1181"/>
      <c r="V4" s="1181"/>
      <c r="W4" s="1181"/>
      <c r="X4" s="1181"/>
      <c r="Y4" s="1181"/>
      <c r="Z4" s="1181"/>
      <c r="AA4" s="1181"/>
      <c r="AB4" s="1181"/>
      <c r="AC4" s="1181"/>
      <c r="AD4" s="1181"/>
      <c r="AE4" s="1181"/>
      <c r="AF4" s="1181"/>
      <c r="AG4" s="1181"/>
    </row>
    <row r="5" spans="1:35" ht="27" customHeight="1" x14ac:dyDescent="0.2">
      <c r="A5" s="1170" t="s">
        <v>3174</v>
      </c>
      <c r="B5" s="1170"/>
      <c r="C5" s="1170"/>
      <c r="D5" s="1170"/>
      <c r="E5" s="1170"/>
      <c r="F5" s="1170"/>
      <c r="G5" s="1170"/>
      <c r="H5" s="1170"/>
      <c r="I5" s="1170"/>
      <c r="J5" s="1170"/>
      <c r="K5" s="1170"/>
      <c r="L5" s="1170"/>
      <c r="M5" s="1170"/>
      <c r="N5" s="1170"/>
      <c r="O5" s="1170"/>
      <c r="P5" s="1170"/>
      <c r="Q5" s="1170"/>
      <c r="R5" s="1170"/>
      <c r="S5" s="1170"/>
      <c r="T5" s="1170"/>
      <c r="U5" s="1170"/>
      <c r="V5" s="1170"/>
      <c r="W5" s="1170"/>
      <c r="X5" s="1170"/>
      <c r="Y5" s="1170"/>
      <c r="Z5" s="1170"/>
      <c r="AA5" s="1170"/>
      <c r="AB5" s="1170"/>
      <c r="AC5" s="1170"/>
      <c r="AD5" s="1170"/>
      <c r="AE5" s="1170"/>
      <c r="AF5" s="1170"/>
      <c r="AG5" s="1170"/>
    </row>
    <row r="6" spans="1:35" ht="26.25" customHeight="1" x14ac:dyDescent="0.2">
      <c r="A6" s="1202" t="s">
        <v>1924</v>
      </c>
      <c r="B6" s="1202"/>
      <c r="C6" s="1202"/>
      <c r="D6" s="1202"/>
      <c r="E6" s="1202"/>
      <c r="F6" s="1202"/>
      <c r="G6" s="1202"/>
      <c r="H6" s="1202"/>
      <c r="I6" s="1202"/>
      <c r="J6" s="1202"/>
      <c r="K6" s="1202"/>
      <c r="L6" s="1202"/>
      <c r="M6" s="1202"/>
      <c r="N6" s="1202"/>
      <c r="O6" s="1202"/>
      <c r="P6" s="1202"/>
      <c r="Q6" s="1202"/>
      <c r="R6" s="1202"/>
      <c r="S6" s="1202"/>
      <c r="T6" s="1202"/>
      <c r="U6" s="1202"/>
      <c r="V6" s="1202"/>
      <c r="W6" s="1202"/>
      <c r="X6" s="1202"/>
      <c r="Y6" s="1202"/>
      <c r="Z6" s="1202"/>
      <c r="AA6" s="1202"/>
      <c r="AB6" s="1202"/>
      <c r="AC6" s="1202"/>
      <c r="AD6" s="1202"/>
      <c r="AE6" s="1202"/>
      <c r="AF6" s="1202"/>
      <c r="AG6" s="1202"/>
    </row>
    <row r="7" spans="1:35" s="203" customFormat="1" ht="25.5" customHeight="1" thickBot="1" x14ac:dyDescent="0.25">
      <c r="A7" s="480" t="s">
        <v>24</v>
      </c>
      <c r="B7" s="480" t="s">
        <v>0</v>
      </c>
      <c r="C7" s="480" t="s">
        <v>7</v>
      </c>
      <c r="D7" s="481" t="s">
        <v>1</v>
      </c>
      <c r="E7" s="480" t="s">
        <v>2</v>
      </c>
      <c r="F7" s="480" t="s">
        <v>3</v>
      </c>
      <c r="G7" s="480" t="s">
        <v>4</v>
      </c>
      <c r="H7" s="413" t="s">
        <v>5</v>
      </c>
      <c r="I7" s="413" t="s">
        <v>54</v>
      </c>
      <c r="J7" s="1200" t="s">
        <v>689</v>
      </c>
      <c r="K7" s="1200"/>
      <c r="L7" s="1200"/>
      <c r="M7" s="413" t="s">
        <v>55</v>
      </c>
      <c r="N7" s="413" t="s">
        <v>422</v>
      </c>
      <c r="O7" s="482" t="s">
        <v>53</v>
      </c>
      <c r="P7" s="1201" t="s">
        <v>689</v>
      </c>
      <c r="Q7" s="1201"/>
      <c r="R7" s="1201"/>
      <c r="S7" s="482" t="s">
        <v>55</v>
      </c>
      <c r="T7" s="483" t="s">
        <v>422</v>
      </c>
      <c r="U7" s="413" t="s">
        <v>56</v>
      </c>
      <c r="V7" s="1201" t="s">
        <v>689</v>
      </c>
      <c r="W7" s="1201"/>
      <c r="X7" s="1201"/>
      <c r="Y7" s="413" t="s">
        <v>55</v>
      </c>
      <c r="Z7" s="483" t="s">
        <v>422</v>
      </c>
      <c r="AA7" s="413" t="s">
        <v>57</v>
      </c>
      <c r="AB7" s="413" t="s">
        <v>148</v>
      </c>
      <c r="AC7" s="999"/>
      <c r="AD7" s="413" t="s">
        <v>149</v>
      </c>
      <c r="AE7" s="413" t="s">
        <v>55</v>
      </c>
      <c r="AF7" s="413" t="s">
        <v>8</v>
      </c>
      <c r="AG7" s="484" t="s">
        <v>9</v>
      </c>
      <c r="AH7" s="485"/>
    </row>
    <row r="8" spans="1:35" s="203" customFormat="1" ht="18" customHeight="1" thickTop="1" x14ac:dyDescent="0.2">
      <c r="A8" s="480"/>
      <c r="B8" s="480"/>
      <c r="C8" s="480"/>
      <c r="D8" s="481"/>
      <c r="E8" s="480"/>
      <c r="F8" s="480"/>
      <c r="G8" s="480"/>
      <c r="H8" s="413"/>
      <c r="I8" s="413"/>
      <c r="J8" s="333">
        <v>41806</v>
      </c>
      <c r="K8" s="136" t="s">
        <v>3743</v>
      </c>
      <c r="L8" s="333">
        <v>41812</v>
      </c>
      <c r="M8" s="413"/>
      <c r="N8" s="413"/>
      <c r="O8" s="147"/>
      <c r="P8" s="333">
        <v>41806</v>
      </c>
      <c r="Q8" s="136" t="s">
        <v>3743</v>
      </c>
      <c r="R8" s="333">
        <v>41812</v>
      </c>
      <c r="S8" s="728"/>
      <c r="T8" s="728"/>
      <c r="U8" s="147"/>
      <c r="V8" s="333">
        <v>41806</v>
      </c>
      <c r="W8" s="136" t="s">
        <v>3743</v>
      </c>
      <c r="X8" s="333">
        <v>41812</v>
      </c>
      <c r="Y8" s="728"/>
      <c r="Z8" s="413"/>
      <c r="AA8" s="147"/>
      <c r="AB8" s="333">
        <v>41806</v>
      </c>
      <c r="AC8" s="136" t="s">
        <v>3743</v>
      </c>
      <c r="AD8" s="333">
        <v>41812</v>
      </c>
      <c r="AE8" s="1000"/>
      <c r="AF8" s="413"/>
      <c r="AG8" s="484"/>
      <c r="AH8" s="485"/>
    </row>
    <row r="9" spans="1:35" ht="15.75" x14ac:dyDescent="0.2">
      <c r="A9" s="408"/>
      <c r="B9" s="408"/>
      <c r="C9" s="408"/>
      <c r="D9" s="409"/>
      <c r="E9" s="408"/>
      <c r="F9" s="408"/>
      <c r="G9" s="408"/>
      <c r="H9" s="410"/>
      <c r="I9" s="228" t="s">
        <v>822</v>
      </c>
      <c r="J9" s="228" t="s">
        <v>823</v>
      </c>
      <c r="K9" s="168" t="s">
        <v>824</v>
      </c>
      <c r="L9" s="228" t="s">
        <v>3286</v>
      </c>
      <c r="M9" s="228" t="s">
        <v>1010</v>
      </c>
      <c r="N9" s="410"/>
      <c r="O9" s="228" t="s">
        <v>683</v>
      </c>
      <c r="P9" s="228" t="s">
        <v>684</v>
      </c>
      <c r="Q9" s="168" t="s">
        <v>685</v>
      </c>
      <c r="R9" s="228" t="s">
        <v>690</v>
      </c>
      <c r="S9" s="168" t="s">
        <v>1010</v>
      </c>
      <c r="T9" s="168"/>
      <c r="U9" s="228" t="s">
        <v>683</v>
      </c>
      <c r="V9" s="228" t="s">
        <v>684</v>
      </c>
      <c r="W9" s="168" t="s">
        <v>685</v>
      </c>
      <c r="X9" s="228" t="s">
        <v>690</v>
      </c>
      <c r="Y9" s="168" t="s">
        <v>1010</v>
      </c>
      <c r="Z9" s="410"/>
      <c r="AA9" s="228" t="s">
        <v>683</v>
      </c>
      <c r="AB9" s="228" t="s">
        <v>684</v>
      </c>
      <c r="AC9" s="168" t="s">
        <v>685</v>
      </c>
      <c r="AD9" s="228" t="s">
        <v>690</v>
      </c>
      <c r="AE9" s="168" t="s">
        <v>1010</v>
      </c>
      <c r="AF9" s="410"/>
      <c r="AG9" s="487"/>
      <c r="AH9" s="161"/>
    </row>
    <row r="10" spans="1:35" s="91" customFormat="1" ht="21.75" customHeight="1" x14ac:dyDescent="0.25">
      <c r="A10" s="808">
        <v>1282</v>
      </c>
      <c r="B10" s="807">
        <v>1</v>
      </c>
      <c r="C10" s="809" t="s">
        <v>274</v>
      </c>
      <c r="D10" s="806" t="s">
        <v>275</v>
      </c>
      <c r="E10" s="810" t="s">
        <v>69</v>
      </c>
      <c r="F10" s="805" t="s">
        <v>15</v>
      </c>
      <c r="G10" s="805" t="s">
        <v>11</v>
      </c>
      <c r="H10" s="792" t="s">
        <v>276</v>
      </c>
      <c r="I10" s="339">
        <v>200</v>
      </c>
      <c r="J10" s="339">
        <v>200</v>
      </c>
      <c r="K10" s="339"/>
      <c r="L10" s="339">
        <f>J10+K10</f>
        <v>200</v>
      </c>
      <c r="M10" s="615">
        <f>I10-L10</f>
        <v>0</v>
      </c>
      <c r="N10" s="488">
        <v>1</v>
      </c>
      <c r="O10" s="339">
        <v>200</v>
      </c>
      <c r="P10" s="339">
        <v>200</v>
      </c>
      <c r="Q10" s="339"/>
      <c r="R10" s="339">
        <f>P10+Q10</f>
        <v>200</v>
      </c>
      <c r="S10" s="426">
        <f t="shared" ref="S10:S36" si="0">O10-R10</f>
        <v>0</v>
      </c>
      <c r="T10" s="488">
        <v>1</v>
      </c>
      <c r="U10" s="339">
        <v>200</v>
      </c>
      <c r="V10" s="339">
        <v>200</v>
      </c>
      <c r="W10" s="339"/>
      <c r="X10" s="339">
        <f>V10+W10</f>
        <v>200</v>
      </c>
      <c r="Y10" s="426">
        <f>U10-X10</f>
        <v>0</v>
      </c>
      <c r="Z10" s="426"/>
      <c r="AA10" s="339">
        <v>300</v>
      </c>
      <c r="AB10" s="339"/>
      <c r="AC10" s="339"/>
      <c r="AD10" s="339"/>
      <c r="AE10" s="426">
        <f>AA10-AB10-AD10</f>
        <v>300</v>
      </c>
      <c r="AF10" s="342" t="s">
        <v>277</v>
      </c>
      <c r="AG10" s="489" t="s">
        <v>273</v>
      </c>
      <c r="AH10" s="490"/>
    </row>
    <row r="11" spans="1:35" s="91" customFormat="1" ht="21.75" customHeight="1" x14ac:dyDescent="0.25">
      <c r="A11" s="808">
        <v>1322</v>
      </c>
      <c r="B11" s="807">
        <v>2</v>
      </c>
      <c r="C11" s="809" t="s">
        <v>1361</v>
      </c>
      <c r="D11" s="806" t="s">
        <v>1362</v>
      </c>
      <c r="E11" s="810" t="s">
        <v>70</v>
      </c>
      <c r="F11" s="805" t="s">
        <v>10</v>
      </c>
      <c r="G11" s="805" t="s">
        <v>1363</v>
      </c>
      <c r="H11" s="792"/>
      <c r="I11" s="339">
        <v>200</v>
      </c>
      <c r="J11" s="339">
        <v>200</v>
      </c>
      <c r="K11" s="339"/>
      <c r="L11" s="339">
        <f t="shared" ref="L11:L62" si="1">J11+K11</f>
        <v>200</v>
      </c>
      <c r="M11" s="615">
        <f t="shared" ref="M11:M62" si="2">I11-L11</f>
        <v>0</v>
      </c>
      <c r="N11" s="488">
        <v>1</v>
      </c>
      <c r="O11" s="339">
        <v>200</v>
      </c>
      <c r="P11" s="339">
        <v>200</v>
      </c>
      <c r="Q11" s="339"/>
      <c r="R11" s="339">
        <f t="shared" ref="R11:R62" si="3">P11+Q11</f>
        <v>200</v>
      </c>
      <c r="S11" s="426">
        <f t="shared" si="0"/>
        <v>0</v>
      </c>
      <c r="T11" s="488">
        <v>1</v>
      </c>
      <c r="U11" s="339">
        <v>200</v>
      </c>
      <c r="V11" s="339">
        <v>200</v>
      </c>
      <c r="W11" s="19"/>
      <c r="X11" s="339">
        <f t="shared" ref="X11:X62" si="4">V11+W11</f>
        <v>200</v>
      </c>
      <c r="Y11" s="426">
        <f t="shared" ref="Y11:Y62" si="5">U11-X11</f>
        <v>0</v>
      </c>
      <c r="Z11" s="426"/>
      <c r="AA11" s="339">
        <v>300</v>
      </c>
      <c r="AB11" s="339"/>
      <c r="AC11" s="339"/>
      <c r="AD11" s="339"/>
      <c r="AE11" s="426">
        <f t="shared" ref="AE11:AE47" si="6">AA11-AB11-AD11</f>
        <v>300</v>
      </c>
      <c r="AF11" s="342"/>
      <c r="AG11" s="489"/>
      <c r="AH11" s="490"/>
    </row>
    <row r="12" spans="1:35" s="91" customFormat="1" ht="21.75" customHeight="1" x14ac:dyDescent="0.25">
      <c r="A12" s="808">
        <v>1281</v>
      </c>
      <c r="B12" s="807">
        <v>3</v>
      </c>
      <c r="C12" s="809" t="s">
        <v>278</v>
      </c>
      <c r="D12" s="806" t="s">
        <v>279</v>
      </c>
      <c r="E12" s="810" t="s">
        <v>69</v>
      </c>
      <c r="F12" s="805" t="s">
        <v>15</v>
      </c>
      <c r="G12" s="805" t="s">
        <v>11</v>
      </c>
      <c r="H12" s="792" t="s">
        <v>95</v>
      </c>
      <c r="I12" s="339">
        <v>200</v>
      </c>
      <c r="J12" s="339">
        <v>200</v>
      </c>
      <c r="K12" s="339"/>
      <c r="L12" s="339">
        <f t="shared" si="1"/>
        <v>200</v>
      </c>
      <c r="M12" s="615">
        <f t="shared" si="2"/>
        <v>0</v>
      </c>
      <c r="N12" s="488">
        <v>1</v>
      </c>
      <c r="O12" s="339">
        <v>200</v>
      </c>
      <c r="P12" s="339">
        <v>200</v>
      </c>
      <c r="Q12" s="339"/>
      <c r="R12" s="339">
        <f t="shared" si="3"/>
        <v>200</v>
      </c>
      <c r="S12" s="426">
        <f t="shared" si="0"/>
        <v>0</v>
      </c>
      <c r="T12" s="488">
        <v>1</v>
      </c>
      <c r="U12" s="339">
        <v>200</v>
      </c>
      <c r="V12" s="339">
        <v>200</v>
      </c>
      <c r="W12" s="339"/>
      <c r="X12" s="339">
        <f t="shared" si="4"/>
        <v>200</v>
      </c>
      <c r="Y12" s="426">
        <f t="shared" si="5"/>
        <v>0</v>
      </c>
      <c r="Z12" s="426"/>
      <c r="AA12" s="339">
        <v>300</v>
      </c>
      <c r="AB12" s="339"/>
      <c r="AC12" s="339"/>
      <c r="AD12" s="339"/>
      <c r="AE12" s="426">
        <f t="shared" si="6"/>
        <v>300</v>
      </c>
      <c r="AF12" s="342" t="s">
        <v>280</v>
      </c>
      <c r="AG12" s="489" t="s">
        <v>273</v>
      </c>
      <c r="AH12" s="491"/>
    </row>
    <row r="13" spans="1:35" s="91" customFormat="1" ht="21.75" customHeight="1" x14ac:dyDescent="0.25">
      <c r="A13" s="808">
        <v>1342</v>
      </c>
      <c r="B13" s="807">
        <v>4</v>
      </c>
      <c r="C13" s="809" t="s">
        <v>1014</v>
      </c>
      <c r="D13" s="806" t="s">
        <v>2541</v>
      </c>
      <c r="E13" s="810" t="s">
        <v>69</v>
      </c>
      <c r="F13" s="805" t="s">
        <v>10</v>
      </c>
      <c r="G13" s="805" t="s">
        <v>11</v>
      </c>
      <c r="H13" s="1122" t="s">
        <v>2115</v>
      </c>
      <c r="I13" s="339">
        <v>200</v>
      </c>
      <c r="J13" s="339">
        <v>200</v>
      </c>
      <c r="K13" s="645"/>
      <c r="L13" s="645">
        <f t="shared" si="1"/>
        <v>200</v>
      </c>
      <c r="M13" s="1123">
        <f t="shared" si="2"/>
        <v>0</v>
      </c>
      <c r="N13" s="1124">
        <v>1</v>
      </c>
      <c r="O13" s="339">
        <v>200</v>
      </c>
      <c r="P13" s="339">
        <v>200</v>
      </c>
      <c r="Q13" s="645"/>
      <c r="R13" s="645">
        <f t="shared" si="3"/>
        <v>200</v>
      </c>
      <c r="S13" s="1123">
        <f t="shared" si="0"/>
        <v>0</v>
      </c>
      <c r="T13" s="488">
        <v>1</v>
      </c>
      <c r="U13" s="339">
        <v>200</v>
      </c>
      <c r="V13" s="339">
        <v>200</v>
      </c>
      <c r="W13" s="645"/>
      <c r="X13" s="645">
        <f t="shared" si="4"/>
        <v>200</v>
      </c>
      <c r="Y13" s="1123">
        <f t="shared" si="5"/>
        <v>0</v>
      </c>
      <c r="Z13" s="426"/>
      <c r="AA13" s="339">
        <v>300</v>
      </c>
      <c r="AB13" s="339"/>
      <c r="AC13" s="339"/>
      <c r="AD13" s="339"/>
      <c r="AE13" s="426">
        <f t="shared" si="6"/>
        <v>300</v>
      </c>
      <c r="AF13" s="342" t="s">
        <v>1015</v>
      </c>
      <c r="AG13" s="489"/>
      <c r="AH13" s="491"/>
    </row>
    <row r="14" spans="1:35" s="91" customFormat="1" ht="21.75" customHeight="1" x14ac:dyDescent="0.25">
      <c r="A14" s="808">
        <v>1289</v>
      </c>
      <c r="B14" s="807">
        <v>5</v>
      </c>
      <c r="C14" s="809" t="s">
        <v>287</v>
      </c>
      <c r="D14" s="806" t="s">
        <v>288</v>
      </c>
      <c r="E14" s="810" t="s">
        <v>69</v>
      </c>
      <c r="F14" s="805" t="s">
        <v>15</v>
      </c>
      <c r="G14" s="805" t="s">
        <v>11</v>
      </c>
      <c r="H14" s="792" t="s">
        <v>289</v>
      </c>
      <c r="I14" s="339">
        <v>200</v>
      </c>
      <c r="J14" s="339">
        <v>200</v>
      </c>
      <c r="K14" s="339"/>
      <c r="L14" s="339">
        <f t="shared" si="1"/>
        <v>200</v>
      </c>
      <c r="M14" s="615">
        <f t="shared" si="2"/>
        <v>0</v>
      </c>
      <c r="N14" s="488">
        <v>1</v>
      </c>
      <c r="O14" s="339">
        <v>200</v>
      </c>
      <c r="P14" s="339">
        <v>200</v>
      </c>
      <c r="Q14" s="339"/>
      <c r="R14" s="339">
        <f t="shared" si="3"/>
        <v>200</v>
      </c>
      <c r="S14" s="426">
        <f t="shared" si="0"/>
        <v>0</v>
      </c>
      <c r="T14" s="488">
        <v>1</v>
      </c>
      <c r="U14" s="339">
        <v>200</v>
      </c>
      <c r="V14" s="339">
        <v>200</v>
      </c>
      <c r="W14" s="339"/>
      <c r="X14" s="339">
        <f t="shared" si="4"/>
        <v>200</v>
      </c>
      <c r="Y14" s="426">
        <f t="shared" si="5"/>
        <v>0</v>
      </c>
      <c r="Z14" s="426"/>
      <c r="AA14" s="339">
        <v>300</v>
      </c>
      <c r="AB14" s="339"/>
      <c r="AC14" s="339"/>
      <c r="AD14" s="339"/>
      <c r="AE14" s="426">
        <f t="shared" si="6"/>
        <v>300</v>
      </c>
      <c r="AF14" s="342" t="s">
        <v>290</v>
      </c>
      <c r="AG14" s="489" t="s">
        <v>294</v>
      </c>
      <c r="AH14" s="490"/>
    </row>
    <row r="15" spans="1:35" s="91" customFormat="1" ht="21.75" customHeight="1" x14ac:dyDescent="0.25">
      <c r="A15" s="808">
        <v>1288</v>
      </c>
      <c r="B15" s="807">
        <v>6</v>
      </c>
      <c r="C15" s="809" t="s">
        <v>291</v>
      </c>
      <c r="D15" s="806" t="s">
        <v>3257</v>
      </c>
      <c r="E15" s="810" t="s">
        <v>70</v>
      </c>
      <c r="F15" s="805" t="s">
        <v>15</v>
      </c>
      <c r="G15" s="805" t="s">
        <v>11</v>
      </c>
      <c r="H15" s="792" t="s">
        <v>292</v>
      </c>
      <c r="I15" s="339">
        <v>200</v>
      </c>
      <c r="J15" s="339">
        <v>200</v>
      </c>
      <c r="K15" s="339"/>
      <c r="L15" s="339">
        <f t="shared" si="1"/>
        <v>200</v>
      </c>
      <c r="M15" s="615">
        <f t="shared" si="2"/>
        <v>0</v>
      </c>
      <c r="N15" s="488">
        <v>1</v>
      </c>
      <c r="O15" s="339">
        <v>200</v>
      </c>
      <c r="P15" s="339">
        <v>200</v>
      </c>
      <c r="Q15" s="339"/>
      <c r="R15" s="339">
        <f t="shared" si="3"/>
        <v>200</v>
      </c>
      <c r="S15" s="426">
        <f t="shared" si="0"/>
        <v>0</v>
      </c>
      <c r="T15" s="488">
        <v>1</v>
      </c>
      <c r="U15" s="339">
        <v>200</v>
      </c>
      <c r="V15" s="339">
        <v>200</v>
      </c>
      <c r="W15" s="339"/>
      <c r="X15" s="339">
        <f t="shared" si="4"/>
        <v>200</v>
      </c>
      <c r="Y15" s="426">
        <f t="shared" si="5"/>
        <v>0</v>
      </c>
      <c r="Z15" s="426"/>
      <c r="AA15" s="339">
        <v>300</v>
      </c>
      <c r="AB15" s="339"/>
      <c r="AC15" s="339"/>
      <c r="AD15" s="339"/>
      <c r="AE15" s="426">
        <f t="shared" si="6"/>
        <v>300</v>
      </c>
      <c r="AF15" s="342" t="s">
        <v>293</v>
      </c>
      <c r="AG15" s="489" t="s">
        <v>294</v>
      </c>
      <c r="AH15" s="490"/>
    </row>
    <row r="16" spans="1:35" s="91" customFormat="1" ht="21.75" customHeight="1" x14ac:dyDescent="0.25">
      <c r="A16" s="808">
        <v>1305</v>
      </c>
      <c r="B16" s="807">
        <v>7</v>
      </c>
      <c r="C16" s="809" t="s">
        <v>309</v>
      </c>
      <c r="D16" s="806" t="s">
        <v>310</v>
      </c>
      <c r="E16" s="810" t="s">
        <v>69</v>
      </c>
      <c r="F16" s="805" t="s">
        <v>10</v>
      </c>
      <c r="G16" s="805" t="s">
        <v>14</v>
      </c>
      <c r="H16" s="792" t="s">
        <v>311</v>
      </c>
      <c r="I16" s="339">
        <v>200</v>
      </c>
      <c r="J16" s="339">
        <v>200</v>
      </c>
      <c r="K16" s="339"/>
      <c r="L16" s="339">
        <f t="shared" si="1"/>
        <v>200</v>
      </c>
      <c r="M16" s="615">
        <f t="shared" si="2"/>
        <v>0</v>
      </c>
      <c r="N16" s="488">
        <v>1</v>
      </c>
      <c r="O16" s="339">
        <v>200</v>
      </c>
      <c r="P16" s="339">
        <v>200</v>
      </c>
      <c r="Q16" s="339"/>
      <c r="R16" s="339">
        <f t="shared" si="3"/>
        <v>200</v>
      </c>
      <c r="S16" s="426">
        <f t="shared" si="0"/>
        <v>0</v>
      </c>
      <c r="T16" s="488">
        <v>1</v>
      </c>
      <c r="U16" s="339">
        <v>200</v>
      </c>
      <c r="V16" s="339">
        <v>200</v>
      </c>
      <c r="W16" s="339"/>
      <c r="X16" s="339">
        <f t="shared" si="4"/>
        <v>200</v>
      </c>
      <c r="Y16" s="426">
        <f t="shared" si="5"/>
        <v>0</v>
      </c>
      <c r="Z16" s="426"/>
      <c r="AA16" s="339">
        <v>300</v>
      </c>
      <c r="AB16" s="339"/>
      <c r="AC16" s="339"/>
      <c r="AD16" s="339"/>
      <c r="AE16" s="426">
        <f t="shared" si="6"/>
        <v>300</v>
      </c>
      <c r="AF16" s="497" t="s">
        <v>2131</v>
      </c>
      <c r="AG16" s="489" t="s">
        <v>308</v>
      </c>
      <c r="AH16" s="1007" t="s">
        <v>3670</v>
      </c>
      <c r="AI16" s="91" t="s">
        <v>2126</v>
      </c>
    </row>
    <row r="17" spans="1:35" s="91" customFormat="1" ht="21.75" customHeight="1" x14ac:dyDescent="0.25">
      <c r="A17" s="808">
        <v>1298</v>
      </c>
      <c r="B17" s="807">
        <v>8</v>
      </c>
      <c r="C17" s="809" t="s">
        <v>329</v>
      </c>
      <c r="D17" s="806" t="s">
        <v>330</v>
      </c>
      <c r="E17" s="810" t="s">
        <v>69</v>
      </c>
      <c r="F17" s="805" t="s">
        <v>10</v>
      </c>
      <c r="G17" s="805" t="s">
        <v>11</v>
      </c>
      <c r="H17" s="792" t="s">
        <v>331</v>
      </c>
      <c r="I17" s="339">
        <v>200</v>
      </c>
      <c r="J17" s="339">
        <v>200</v>
      </c>
      <c r="K17" s="339"/>
      <c r="L17" s="339">
        <f t="shared" si="1"/>
        <v>200</v>
      </c>
      <c r="M17" s="615">
        <f t="shared" si="2"/>
        <v>0</v>
      </c>
      <c r="N17" s="488">
        <v>1</v>
      </c>
      <c r="O17" s="339">
        <v>200</v>
      </c>
      <c r="P17" s="339">
        <v>200</v>
      </c>
      <c r="Q17" s="339"/>
      <c r="R17" s="339">
        <f t="shared" si="3"/>
        <v>200</v>
      </c>
      <c r="S17" s="426">
        <f t="shared" si="0"/>
        <v>0</v>
      </c>
      <c r="T17" s="488">
        <v>1</v>
      </c>
      <c r="U17" s="339">
        <v>200</v>
      </c>
      <c r="V17" s="339">
        <v>200</v>
      </c>
      <c r="W17" s="339"/>
      <c r="X17" s="339">
        <f t="shared" si="4"/>
        <v>200</v>
      </c>
      <c r="Y17" s="426">
        <f t="shared" si="5"/>
        <v>0</v>
      </c>
      <c r="Z17" s="426"/>
      <c r="AA17" s="339">
        <v>300</v>
      </c>
      <c r="AB17" s="339"/>
      <c r="AC17" s="339"/>
      <c r="AD17" s="339"/>
      <c r="AE17" s="426">
        <f t="shared" si="6"/>
        <v>300</v>
      </c>
      <c r="AF17" s="342" t="s">
        <v>332</v>
      </c>
      <c r="AG17" s="489"/>
      <c r="AH17" s="793"/>
    </row>
    <row r="18" spans="1:35" s="91" customFormat="1" ht="21.75" customHeight="1" x14ac:dyDescent="0.25">
      <c r="A18" s="808">
        <v>1355</v>
      </c>
      <c r="B18" s="807">
        <v>9</v>
      </c>
      <c r="C18" s="809" t="s">
        <v>388</v>
      </c>
      <c r="D18" s="806" t="s">
        <v>390</v>
      </c>
      <c r="E18" s="810" t="s">
        <v>69</v>
      </c>
      <c r="F18" s="805" t="s">
        <v>10</v>
      </c>
      <c r="G18" s="805" t="s">
        <v>14</v>
      </c>
      <c r="H18" s="792" t="s">
        <v>389</v>
      </c>
      <c r="I18" s="339">
        <v>200</v>
      </c>
      <c r="J18" s="339">
        <v>200</v>
      </c>
      <c r="K18" s="339"/>
      <c r="L18" s="339">
        <f t="shared" si="1"/>
        <v>200</v>
      </c>
      <c r="M18" s="615">
        <f t="shared" si="2"/>
        <v>0</v>
      </c>
      <c r="N18" s="488">
        <v>1</v>
      </c>
      <c r="O18" s="339">
        <v>200</v>
      </c>
      <c r="P18" s="339">
        <v>200</v>
      </c>
      <c r="Q18" s="339"/>
      <c r="R18" s="339">
        <f t="shared" si="3"/>
        <v>200</v>
      </c>
      <c r="S18" s="426">
        <f t="shared" si="0"/>
        <v>0</v>
      </c>
      <c r="T18" s="488">
        <v>1</v>
      </c>
      <c r="U18" s="339">
        <v>200</v>
      </c>
      <c r="V18" s="339">
        <v>200</v>
      </c>
      <c r="W18" s="339"/>
      <c r="X18" s="339">
        <f t="shared" si="4"/>
        <v>200</v>
      </c>
      <c r="Y18" s="426">
        <f t="shared" si="5"/>
        <v>0</v>
      </c>
      <c r="Z18" s="426"/>
      <c r="AA18" s="339">
        <v>300</v>
      </c>
      <c r="AB18" s="339"/>
      <c r="AC18" s="339"/>
      <c r="AD18" s="339"/>
      <c r="AE18" s="426">
        <f t="shared" si="6"/>
        <v>300</v>
      </c>
      <c r="AF18" s="342" t="s">
        <v>391</v>
      </c>
      <c r="AG18" s="489" t="s">
        <v>273</v>
      </c>
      <c r="AH18" s="490"/>
    </row>
    <row r="19" spans="1:35" s="91" customFormat="1" ht="21.75" customHeight="1" x14ac:dyDescent="0.25">
      <c r="A19" s="808">
        <v>1393</v>
      </c>
      <c r="B19" s="807">
        <v>10</v>
      </c>
      <c r="C19" s="809" t="s">
        <v>457</v>
      </c>
      <c r="D19" s="806" t="s">
        <v>458</v>
      </c>
      <c r="E19" s="810" t="s">
        <v>70</v>
      </c>
      <c r="F19" s="805" t="s">
        <v>10</v>
      </c>
      <c r="G19" s="805" t="s">
        <v>14</v>
      </c>
      <c r="H19" s="792" t="s">
        <v>181</v>
      </c>
      <c r="I19" s="339">
        <v>200</v>
      </c>
      <c r="J19" s="339">
        <v>200</v>
      </c>
      <c r="K19" s="339"/>
      <c r="L19" s="339">
        <f t="shared" si="1"/>
        <v>200</v>
      </c>
      <c r="M19" s="615">
        <f t="shared" si="2"/>
        <v>0</v>
      </c>
      <c r="N19" s="488">
        <v>1</v>
      </c>
      <c r="O19" s="339">
        <v>200</v>
      </c>
      <c r="P19" s="339">
        <v>200</v>
      </c>
      <c r="Q19" s="339"/>
      <c r="R19" s="339">
        <f t="shared" si="3"/>
        <v>200</v>
      </c>
      <c r="S19" s="426">
        <f t="shared" si="0"/>
        <v>0</v>
      </c>
      <c r="T19" s="488">
        <v>1</v>
      </c>
      <c r="U19" s="339">
        <v>200</v>
      </c>
      <c r="V19" s="339">
        <v>200</v>
      </c>
      <c r="W19" s="339"/>
      <c r="X19" s="339">
        <f t="shared" si="4"/>
        <v>200</v>
      </c>
      <c r="Y19" s="426">
        <f t="shared" si="5"/>
        <v>0</v>
      </c>
      <c r="Z19" s="426"/>
      <c r="AA19" s="339">
        <v>300</v>
      </c>
      <c r="AB19" s="339"/>
      <c r="AC19" s="339"/>
      <c r="AD19" s="339"/>
      <c r="AE19" s="426">
        <f t="shared" si="6"/>
        <v>300</v>
      </c>
      <c r="AF19" s="342" t="s">
        <v>459</v>
      </c>
      <c r="AG19" s="489" t="s">
        <v>273</v>
      </c>
      <c r="AH19" s="490"/>
    </row>
    <row r="20" spans="1:35" s="314" customFormat="1" ht="21.75" customHeight="1" x14ac:dyDescent="0.25">
      <c r="A20" s="808">
        <v>1417</v>
      </c>
      <c r="B20" s="807">
        <v>11</v>
      </c>
      <c r="C20" s="809" t="s">
        <v>474</v>
      </c>
      <c r="D20" s="806" t="s">
        <v>475</v>
      </c>
      <c r="E20" s="810" t="s">
        <v>69</v>
      </c>
      <c r="F20" s="805" t="s">
        <v>15</v>
      </c>
      <c r="G20" s="805" t="s">
        <v>11</v>
      </c>
      <c r="H20" s="792" t="s">
        <v>476</v>
      </c>
      <c r="I20" s="339">
        <v>200</v>
      </c>
      <c r="J20" s="339">
        <v>200</v>
      </c>
      <c r="K20" s="339"/>
      <c r="L20" s="339">
        <f t="shared" si="1"/>
        <v>200</v>
      </c>
      <c r="M20" s="615">
        <f t="shared" si="2"/>
        <v>0</v>
      </c>
      <c r="N20" s="488">
        <v>1</v>
      </c>
      <c r="O20" s="339">
        <v>200</v>
      </c>
      <c r="P20" s="339">
        <v>200</v>
      </c>
      <c r="Q20" s="339"/>
      <c r="R20" s="339">
        <f t="shared" si="3"/>
        <v>200</v>
      </c>
      <c r="S20" s="426">
        <f t="shared" si="0"/>
        <v>0</v>
      </c>
      <c r="T20" s="488">
        <v>1</v>
      </c>
      <c r="U20" s="339">
        <v>200</v>
      </c>
      <c r="V20" s="339">
        <v>200</v>
      </c>
      <c r="W20" s="339"/>
      <c r="X20" s="339">
        <f t="shared" si="4"/>
        <v>200</v>
      </c>
      <c r="Y20" s="426">
        <f t="shared" si="5"/>
        <v>0</v>
      </c>
      <c r="Z20" s="426"/>
      <c r="AA20" s="339">
        <v>300</v>
      </c>
      <c r="AB20" s="339"/>
      <c r="AC20" s="339"/>
      <c r="AD20" s="339"/>
      <c r="AE20" s="426">
        <f t="shared" si="6"/>
        <v>300</v>
      </c>
      <c r="AF20" s="342" t="s">
        <v>2213</v>
      </c>
      <c r="AG20" s="489" t="s">
        <v>273</v>
      </c>
      <c r="AH20" s="490"/>
    </row>
    <row r="21" spans="1:35" s="314" customFormat="1" ht="21.75" customHeight="1" x14ac:dyDescent="0.25">
      <c r="A21" s="808">
        <v>1421</v>
      </c>
      <c r="B21" s="807">
        <v>12</v>
      </c>
      <c r="C21" s="809" t="s">
        <v>478</v>
      </c>
      <c r="D21" s="806" t="s">
        <v>479</v>
      </c>
      <c r="E21" s="810" t="s">
        <v>69</v>
      </c>
      <c r="F21" s="805" t="s">
        <v>10</v>
      </c>
      <c r="G21" s="805" t="s">
        <v>11</v>
      </c>
      <c r="H21" s="792" t="s">
        <v>480</v>
      </c>
      <c r="I21" s="339">
        <v>200</v>
      </c>
      <c r="J21" s="339">
        <v>200</v>
      </c>
      <c r="K21" s="339"/>
      <c r="L21" s="339">
        <f t="shared" si="1"/>
        <v>200</v>
      </c>
      <c r="M21" s="615">
        <f t="shared" si="2"/>
        <v>0</v>
      </c>
      <c r="N21" s="488">
        <v>1</v>
      </c>
      <c r="O21" s="339">
        <v>200</v>
      </c>
      <c r="P21" s="339">
        <v>200</v>
      </c>
      <c r="Q21" s="339"/>
      <c r="R21" s="339">
        <f t="shared" si="3"/>
        <v>200</v>
      </c>
      <c r="S21" s="426">
        <f t="shared" si="0"/>
        <v>0</v>
      </c>
      <c r="T21" s="488">
        <v>1</v>
      </c>
      <c r="U21" s="339">
        <v>200</v>
      </c>
      <c r="V21" s="339">
        <v>200</v>
      </c>
      <c r="W21" s="339"/>
      <c r="X21" s="339">
        <f t="shared" si="4"/>
        <v>200</v>
      </c>
      <c r="Y21" s="426">
        <f t="shared" si="5"/>
        <v>0</v>
      </c>
      <c r="Z21" s="426"/>
      <c r="AA21" s="339">
        <v>300</v>
      </c>
      <c r="AB21" s="339"/>
      <c r="AC21" s="339"/>
      <c r="AD21" s="339"/>
      <c r="AE21" s="426">
        <f t="shared" si="6"/>
        <v>300</v>
      </c>
      <c r="AF21" s="342" t="s">
        <v>481</v>
      </c>
      <c r="AG21" s="489" t="s">
        <v>767</v>
      </c>
      <c r="AH21" s="490"/>
    </row>
    <row r="22" spans="1:35" s="314" customFormat="1" ht="21.75" customHeight="1" x14ac:dyDescent="0.25">
      <c r="A22" s="808">
        <v>1436</v>
      </c>
      <c r="B22" s="807">
        <v>13</v>
      </c>
      <c r="C22" s="809" t="s">
        <v>3349</v>
      </c>
      <c r="D22" s="806" t="s">
        <v>512</v>
      </c>
      <c r="E22" s="810" t="s">
        <v>70</v>
      </c>
      <c r="F22" s="805" t="s">
        <v>10</v>
      </c>
      <c r="G22" s="805" t="s">
        <v>14</v>
      </c>
      <c r="H22" s="492" t="s">
        <v>513</v>
      </c>
      <c r="I22" s="339">
        <v>200</v>
      </c>
      <c r="J22" s="339">
        <v>200</v>
      </c>
      <c r="K22" s="339"/>
      <c r="L22" s="339">
        <f t="shared" si="1"/>
        <v>200</v>
      </c>
      <c r="M22" s="615">
        <f t="shared" si="2"/>
        <v>0</v>
      </c>
      <c r="N22" s="488">
        <v>1</v>
      </c>
      <c r="O22" s="339">
        <v>200</v>
      </c>
      <c r="P22" s="339">
        <v>200</v>
      </c>
      <c r="Q22" s="339"/>
      <c r="R22" s="339">
        <f t="shared" si="3"/>
        <v>200</v>
      </c>
      <c r="S22" s="426">
        <f t="shared" si="0"/>
        <v>0</v>
      </c>
      <c r="T22" s="488">
        <v>1</v>
      </c>
      <c r="U22" s="339">
        <v>200</v>
      </c>
      <c r="V22" s="339">
        <v>200</v>
      </c>
      <c r="W22" s="339"/>
      <c r="X22" s="339">
        <f t="shared" si="4"/>
        <v>200</v>
      </c>
      <c r="Y22" s="426">
        <f t="shared" si="5"/>
        <v>0</v>
      </c>
      <c r="Z22" s="426"/>
      <c r="AA22" s="339">
        <v>300</v>
      </c>
      <c r="AB22" s="339"/>
      <c r="AC22" s="339"/>
      <c r="AD22" s="339"/>
      <c r="AE22" s="426">
        <f t="shared" si="6"/>
        <v>300</v>
      </c>
      <c r="AF22" s="342" t="s">
        <v>514</v>
      </c>
      <c r="AG22" s="489" t="s">
        <v>273</v>
      </c>
      <c r="AH22" s="490"/>
    </row>
    <row r="23" spans="1:35" s="314" customFormat="1" ht="21.75" customHeight="1" x14ac:dyDescent="0.25">
      <c r="A23" s="808">
        <v>1441</v>
      </c>
      <c r="B23" s="807">
        <v>14</v>
      </c>
      <c r="C23" s="809" t="s">
        <v>515</v>
      </c>
      <c r="D23" s="806" t="s">
        <v>516</v>
      </c>
      <c r="E23" s="810" t="s">
        <v>70</v>
      </c>
      <c r="F23" s="805" t="s">
        <v>10</v>
      </c>
      <c r="G23" s="805" t="s">
        <v>23</v>
      </c>
      <c r="H23" s="792" t="s">
        <v>517</v>
      </c>
      <c r="I23" s="339">
        <v>200</v>
      </c>
      <c r="J23" s="339">
        <v>200</v>
      </c>
      <c r="K23" s="339"/>
      <c r="L23" s="339">
        <f t="shared" si="1"/>
        <v>200</v>
      </c>
      <c r="M23" s="615">
        <f t="shared" si="2"/>
        <v>0</v>
      </c>
      <c r="N23" s="488">
        <v>1</v>
      </c>
      <c r="O23" s="339">
        <v>200</v>
      </c>
      <c r="P23" s="339">
        <v>200</v>
      </c>
      <c r="Q23" s="339"/>
      <c r="R23" s="339">
        <f t="shared" si="3"/>
        <v>200</v>
      </c>
      <c r="S23" s="426">
        <f t="shared" si="0"/>
        <v>0</v>
      </c>
      <c r="T23" s="488">
        <v>1</v>
      </c>
      <c r="U23" s="339">
        <v>200</v>
      </c>
      <c r="V23" s="339">
        <v>200</v>
      </c>
      <c r="W23" s="339"/>
      <c r="X23" s="339">
        <f t="shared" si="4"/>
        <v>200</v>
      </c>
      <c r="Y23" s="426">
        <f t="shared" si="5"/>
        <v>0</v>
      </c>
      <c r="Z23" s="426"/>
      <c r="AA23" s="339">
        <v>300</v>
      </c>
      <c r="AB23" s="339"/>
      <c r="AC23" s="339"/>
      <c r="AD23" s="339"/>
      <c r="AE23" s="426">
        <f t="shared" si="6"/>
        <v>300</v>
      </c>
      <c r="AF23" s="342" t="s">
        <v>518</v>
      </c>
      <c r="AG23" s="489"/>
      <c r="AH23" s="490" t="s">
        <v>3644</v>
      </c>
      <c r="AI23" s="314" t="s">
        <v>3671</v>
      </c>
    </row>
    <row r="24" spans="1:35" s="1125" customFormat="1" ht="21.75" customHeight="1" x14ac:dyDescent="0.25">
      <c r="A24" s="808">
        <v>1467</v>
      </c>
      <c r="B24" s="807">
        <v>15</v>
      </c>
      <c r="C24" s="809" t="s">
        <v>527</v>
      </c>
      <c r="D24" s="806" t="s">
        <v>528</v>
      </c>
      <c r="E24" s="810" t="s">
        <v>69</v>
      </c>
      <c r="F24" s="805" t="s">
        <v>10</v>
      </c>
      <c r="G24" s="805" t="s">
        <v>529</v>
      </c>
      <c r="H24" s="492" t="s">
        <v>530</v>
      </c>
      <c r="I24" s="339">
        <v>200</v>
      </c>
      <c r="J24" s="339">
        <v>200</v>
      </c>
      <c r="K24" s="339"/>
      <c r="L24" s="339">
        <f t="shared" si="1"/>
        <v>200</v>
      </c>
      <c r="M24" s="615">
        <f t="shared" si="2"/>
        <v>0</v>
      </c>
      <c r="N24" s="488">
        <v>1</v>
      </c>
      <c r="O24" s="339">
        <v>200</v>
      </c>
      <c r="P24" s="339">
        <v>200</v>
      </c>
      <c r="Q24" s="339"/>
      <c r="R24" s="339">
        <f t="shared" si="3"/>
        <v>200</v>
      </c>
      <c r="S24" s="426">
        <f t="shared" si="0"/>
        <v>0</v>
      </c>
      <c r="T24" s="488">
        <v>1</v>
      </c>
      <c r="U24" s="339">
        <v>200</v>
      </c>
      <c r="V24" s="339">
        <v>200</v>
      </c>
      <c r="W24" s="339"/>
      <c r="X24" s="339">
        <f t="shared" si="4"/>
        <v>200</v>
      </c>
      <c r="Y24" s="426">
        <f t="shared" si="5"/>
        <v>0</v>
      </c>
      <c r="Z24" s="426"/>
      <c r="AA24" s="339">
        <v>300</v>
      </c>
      <c r="AB24" s="339"/>
      <c r="AC24" s="339"/>
      <c r="AD24" s="339"/>
      <c r="AE24" s="426">
        <f t="shared" si="6"/>
        <v>300</v>
      </c>
      <c r="AF24" s="1007" t="s">
        <v>3672</v>
      </c>
      <c r="AG24" s="489" t="s">
        <v>1012</v>
      </c>
      <c r="AH24" s="490"/>
      <c r="AI24" s="91" t="s">
        <v>3669</v>
      </c>
    </row>
    <row r="25" spans="1:35" s="314" customFormat="1" ht="21.75" customHeight="1" x14ac:dyDescent="0.25">
      <c r="A25" s="808">
        <v>1507</v>
      </c>
      <c r="B25" s="807">
        <v>16</v>
      </c>
      <c r="C25" s="809" t="s">
        <v>591</v>
      </c>
      <c r="D25" s="806" t="s">
        <v>592</v>
      </c>
      <c r="E25" s="810" t="s">
        <v>70</v>
      </c>
      <c r="F25" s="805" t="s">
        <v>10</v>
      </c>
      <c r="G25" s="805" t="s">
        <v>14</v>
      </c>
      <c r="H25" s="492" t="s">
        <v>593</v>
      </c>
      <c r="I25" s="339">
        <v>200</v>
      </c>
      <c r="J25" s="339">
        <v>200</v>
      </c>
      <c r="K25" s="339"/>
      <c r="L25" s="339">
        <f t="shared" si="1"/>
        <v>200</v>
      </c>
      <c r="M25" s="615">
        <f t="shared" si="2"/>
        <v>0</v>
      </c>
      <c r="N25" s="488">
        <v>1</v>
      </c>
      <c r="O25" s="339">
        <v>200</v>
      </c>
      <c r="P25" s="339">
        <v>200</v>
      </c>
      <c r="Q25" s="339"/>
      <c r="R25" s="339">
        <f t="shared" si="3"/>
        <v>200</v>
      </c>
      <c r="S25" s="426">
        <f t="shared" si="0"/>
        <v>0</v>
      </c>
      <c r="T25" s="488">
        <v>1</v>
      </c>
      <c r="U25" s="339">
        <v>200</v>
      </c>
      <c r="V25" s="339">
        <v>200</v>
      </c>
      <c r="W25" s="339"/>
      <c r="X25" s="339">
        <f t="shared" si="4"/>
        <v>200</v>
      </c>
      <c r="Y25" s="426">
        <f t="shared" si="5"/>
        <v>0</v>
      </c>
      <c r="Z25" s="426"/>
      <c r="AA25" s="339">
        <v>300</v>
      </c>
      <c r="AB25" s="339"/>
      <c r="AC25" s="339"/>
      <c r="AD25" s="339"/>
      <c r="AE25" s="426">
        <f t="shared" si="6"/>
        <v>300</v>
      </c>
      <c r="AF25" s="342" t="s">
        <v>594</v>
      </c>
      <c r="AG25" s="489" t="s">
        <v>595</v>
      </c>
      <c r="AH25" s="490"/>
    </row>
    <row r="26" spans="1:35" s="314" customFormat="1" ht="21.75" customHeight="1" x14ac:dyDescent="0.25">
      <c r="A26" s="808">
        <v>1508</v>
      </c>
      <c r="B26" s="807">
        <v>17</v>
      </c>
      <c r="C26" s="809" t="s">
        <v>596</v>
      </c>
      <c r="D26" s="806" t="s">
        <v>2339</v>
      </c>
      <c r="E26" s="810" t="s">
        <v>69</v>
      </c>
      <c r="F26" s="805" t="s">
        <v>10</v>
      </c>
      <c r="G26" s="805" t="s">
        <v>466</v>
      </c>
      <c r="H26" s="492" t="s">
        <v>597</v>
      </c>
      <c r="I26" s="339">
        <v>200</v>
      </c>
      <c r="J26" s="339">
        <v>200</v>
      </c>
      <c r="K26" s="339"/>
      <c r="L26" s="339">
        <f t="shared" si="1"/>
        <v>200</v>
      </c>
      <c r="M26" s="615">
        <f t="shared" si="2"/>
        <v>0</v>
      </c>
      <c r="N26" s="488">
        <v>1</v>
      </c>
      <c r="O26" s="339">
        <v>200</v>
      </c>
      <c r="P26" s="339">
        <v>200</v>
      </c>
      <c r="Q26" s="339"/>
      <c r="R26" s="339">
        <f t="shared" si="3"/>
        <v>200</v>
      </c>
      <c r="S26" s="426">
        <f t="shared" si="0"/>
        <v>0</v>
      </c>
      <c r="T26" s="488">
        <v>1</v>
      </c>
      <c r="U26" s="339">
        <v>200</v>
      </c>
      <c r="V26" s="339">
        <v>200</v>
      </c>
      <c r="W26" s="339"/>
      <c r="X26" s="339">
        <f t="shared" si="4"/>
        <v>200</v>
      </c>
      <c r="Y26" s="426">
        <f t="shared" si="5"/>
        <v>0</v>
      </c>
      <c r="Z26" s="426"/>
      <c r="AA26" s="339">
        <v>300</v>
      </c>
      <c r="AB26" s="339"/>
      <c r="AC26" s="339"/>
      <c r="AD26" s="339"/>
      <c r="AE26" s="426">
        <f t="shared" si="6"/>
        <v>300</v>
      </c>
      <c r="AF26" s="342" t="s">
        <v>2340</v>
      </c>
      <c r="AG26" s="489" t="s">
        <v>273</v>
      </c>
      <c r="AH26" s="490" t="s">
        <v>2479</v>
      </c>
    </row>
    <row r="27" spans="1:35" s="314" customFormat="1" ht="21.75" customHeight="1" x14ac:dyDescent="0.25">
      <c r="A27" s="808">
        <v>1501</v>
      </c>
      <c r="B27" s="807">
        <v>18</v>
      </c>
      <c r="C27" s="809" t="s">
        <v>609</v>
      </c>
      <c r="D27" s="806" t="s">
        <v>610</v>
      </c>
      <c r="E27" s="810" t="s">
        <v>69</v>
      </c>
      <c r="F27" s="805" t="s">
        <v>10</v>
      </c>
      <c r="G27" s="805" t="s">
        <v>11</v>
      </c>
      <c r="H27" s="492" t="s">
        <v>611</v>
      </c>
      <c r="I27" s="339">
        <v>200</v>
      </c>
      <c r="J27" s="339">
        <v>200</v>
      </c>
      <c r="K27" s="339"/>
      <c r="L27" s="339">
        <f t="shared" si="1"/>
        <v>200</v>
      </c>
      <c r="M27" s="615">
        <f t="shared" si="2"/>
        <v>0</v>
      </c>
      <c r="N27" s="488">
        <v>1</v>
      </c>
      <c r="O27" s="339">
        <v>200</v>
      </c>
      <c r="P27" s="339">
        <v>200</v>
      </c>
      <c r="Q27" s="339"/>
      <c r="R27" s="339">
        <f t="shared" si="3"/>
        <v>200</v>
      </c>
      <c r="S27" s="426">
        <f t="shared" si="0"/>
        <v>0</v>
      </c>
      <c r="T27" s="488">
        <v>1</v>
      </c>
      <c r="U27" s="339">
        <v>200</v>
      </c>
      <c r="V27" s="339">
        <v>200</v>
      </c>
      <c r="W27" s="339"/>
      <c r="X27" s="339">
        <f t="shared" si="4"/>
        <v>200</v>
      </c>
      <c r="Y27" s="426">
        <f t="shared" si="5"/>
        <v>0</v>
      </c>
      <c r="Z27" s="426"/>
      <c r="AA27" s="339">
        <v>300</v>
      </c>
      <c r="AB27" s="339"/>
      <c r="AC27" s="339"/>
      <c r="AD27" s="339"/>
      <c r="AE27" s="426">
        <f t="shared" si="6"/>
        <v>300</v>
      </c>
      <c r="AF27" s="342" t="s">
        <v>2458</v>
      </c>
      <c r="AG27" s="489" t="s">
        <v>63</v>
      </c>
      <c r="AH27" s="490"/>
    </row>
    <row r="28" spans="1:35" s="314" customFormat="1" ht="21.75" customHeight="1" x14ac:dyDescent="0.25">
      <c r="A28" s="808">
        <v>1371</v>
      </c>
      <c r="B28" s="807">
        <v>19</v>
      </c>
      <c r="C28" s="809" t="s">
        <v>396</v>
      </c>
      <c r="D28" s="806" t="s">
        <v>397</v>
      </c>
      <c r="E28" s="810" t="s">
        <v>69</v>
      </c>
      <c r="F28" s="805" t="s">
        <v>10</v>
      </c>
      <c r="G28" s="805" t="s">
        <v>21</v>
      </c>
      <c r="H28" s="792" t="s">
        <v>398</v>
      </c>
      <c r="I28" s="339">
        <v>200</v>
      </c>
      <c r="J28" s="339">
        <v>200</v>
      </c>
      <c r="K28" s="339"/>
      <c r="L28" s="339">
        <f t="shared" si="1"/>
        <v>200</v>
      </c>
      <c r="M28" s="615">
        <f t="shared" si="2"/>
        <v>0</v>
      </c>
      <c r="N28" s="488">
        <v>1</v>
      </c>
      <c r="O28" s="339">
        <v>200</v>
      </c>
      <c r="P28" s="339">
        <v>200</v>
      </c>
      <c r="Q28" s="339"/>
      <c r="R28" s="339">
        <f t="shared" si="3"/>
        <v>200</v>
      </c>
      <c r="S28" s="426">
        <f t="shared" si="0"/>
        <v>0</v>
      </c>
      <c r="T28" s="488">
        <v>1</v>
      </c>
      <c r="U28" s="339">
        <v>200</v>
      </c>
      <c r="V28" s="339">
        <v>200</v>
      </c>
      <c r="W28" s="339"/>
      <c r="X28" s="339">
        <f t="shared" si="4"/>
        <v>200</v>
      </c>
      <c r="Y28" s="426">
        <f t="shared" si="5"/>
        <v>0</v>
      </c>
      <c r="Z28" s="426"/>
      <c r="AA28" s="339">
        <v>300</v>
      </c>
      <c r="AB28" s="426"/>
      <c r="AC28" s="426"/>
      <c r="AD28" s="342"/>
      <c r="AE28" s="426">
        <f t="shared" si="6"/>
        <v>300</v>
      </c>
      <c r="AF28" s="342" t="s">
        <v>2186</v>
      </c>
      <c r="AG28" s="449" t="s">
        <v>1049</v>
      </c>
      <c r="AH28" s="490" t="s">
        <v>2128</v>
      </c>
    </row>
    <row r="29" spans="1:35" s="314" customFormat="1" ht="21.75" customHeight="1" x14ac:dyDescent="0.25">
      <c r="A29" s="808">
        <v>1533</v>
      </c>
      <c r="B29" s="807">
        <v>20</v>
      </c>
      <c r="C29" s="809" t="s">
        <v>646</v>
      </c>
      <c r="D29" s="806" t="s">
        <v>647</v>
      </c>
      <c r="E29" s="810" t="s">
        <v>69</v>
      </c>
      <c r="F29" s="805" t="s">
        <v>10</v>
      </c>
      <c r="G29" s="805" t="s">
        <v>11</v>
      </c>
      <c r="H29" s="492" t="s">
        <v>28</v>
      </c>
      <c r="I29" s="339">
        <v>200</v>
      </c>
      <c r="J29" s="339">
        <v>200</v>
      </c>
      <c r="K29" s="339"/>
      <c r="L29" s="339">
        <f t="shared" si="1"/>
        <v>200</v>
      </c>
      <c r="M29" s="615">
        <f t="shared" si="2"/>
        <v>0</v>
      </c>
      <c r="N29" s="488">
        <v>1</v>
      </c>
      <c r="O29" s="339">
        <v>200</v>
      </c>
      <c r="P29" s="339">
        <v>200</v>
      </c>
      <c r="Q29" s="339"/>
      <c r="R29" s="339">
        <f t="shared" si="3"/>
        <v>200</v>
      </c>
      <c r="S29" s="426">
        <f t="shared" si="0"/>
        <v>0</v>
      </c>
      <c r="T29" s="488">
        <v>1</v>
      </c>
      <c r="U29" s="339">
        <v>200</v>
      </c>
      <c r="V29" s="339">
        <v>200</v>
      </c>
      <c r="W29" s="339"/>
      <c r="X29" s="339">
        <f t="shared" si="4"/>
        <v>200</v>
      </c>
      <c r="Y29" s="426">
        <f t="shared" si="5"/>
        <v>0</v>
      </c>
      <c r="Z29" s="426"/>
      <c r="AA29" s="339">
        <v>300</v>
      </c>
      <c r="AB29" s="339"/>
      <c r="AC29" s="339"/>
      <c r="AD29" s="339"/>
      <c r="AE29" s="426">
        <f t="shared" si="6"/>
        <v>300</v>
      </c>
      <c r="AF29" s="342" t="s">
        <v>2214</v>
      </c>
      <c r="AG29" s="489" t="s">
        <v>1000</v>
      </c>
      <c r="AH29" s="490" t="s">
        <v>680</v>
      </c>
    </row>
    <row r="30" spans="1:35" s="314" customFormat="1" ht="21.75" customHeight="1" x14ac:dyDescent="0.25">
      <c r="A30" s="808">
        <v>1531</v>
      </c>
      <c r="B30" s="807">
        <v>21</v>
      </c>
      <c r="C30" s="809" t="s">
        <v>648</v>
      </c>
      <c r="D30" s="806" t="s">
        <v>2623</v>
      </c>
      <c r="E30" s="810" t="s">
        <v>70</v>
      </c>
      <c r="F30" s="805" t="s">
        <v>10</v>
      </c>
      <c r="G30" s="805" t="s">
        <v>21</v>
      </c>
      <c r="H30" s="492" t="s">
        <v>2411</v>
      </c>
      <c r="I30" s="339">
        <v>200</v>
      </c>
      <c r="J30" s="339">
        <v>200</v>
      </c>
      <c r="K30" s="339"/>
      <c r="L30" s="339">
        <f t="shared" si="1"/>
        <v>200</v>
      </c>
      <c r="M30" s="615">
        <f t="shared" si="2"/>
        <v>0</v>
      </c>
      <c r="N30" s="488">
        <v>1</v>
      </c>
      <c r="O30" s="339">
        <v>200</v>
      </c>
      <c r="P30" s="339">
        <v>200</v>
      </c>
      <c r="Q30" s="339"/>
      <c r="R30" s="339">
        <f t="shared" si="3"/>
        <v>200</v>
      </c>
      <c r="S30" s="426">
        <f t="shared" si="0"/>
        <v>0</v>
      </c>
      <c r="T30" s="488">
        <v>1</v>
      </c>
      <c r="U30" s="339">
        <v>200</v>
      </c>
      <c r="V30" s="339">
        <v>200</v>
      </c>
      <c r="W30" s="339"/>
      <c r="X30" s="339">
        <f t="shared" si="4"/>
        <v>200</v>
      </c>
      <c r="Y30" s="426">
        <f t="shared" si="5"/>
        <v>0</v>
      </c>
      <c r="Z30" s="426"/>
      <c r="AA30" s="339">
        <v>300</v>
      </c>
      <c r="AB30" s="339"/>
      <c r="AC30" s="339"/>
      <c r="AD30" s="339"/>
      <c r="AE30" s="426">
        <f t="shared" si="6"/>
        <v>300</v>
      </c>
      <c r="AF30" s="342" t="s">
        <v>649</v>
      </c>
      <c r="AG30" s="489" t="s">
        <v>650</v>
      </c>
      <c r="AH30" s="490"/>
    </row>
    <row r="31" spans="1:35" s="155" customFormat="1" ht="21.75" customHeight="1" x14ac:dyDescent="0.25">
      <c r="A31" s="808">
        <v>1543</v>
      </c>
      <c r="B31" s="807">
        <v>22</v>
      </c>
      <c r="C31" s="809" t="s">
        <v>658</v>
      </c>
      <c r="D31" s="806" t="s">
        <v>657</v>
      </c>
      <c r="E31" s="810" t="s">
        <v>70</v>
      </c>
      <c r="F31" s="805" t="s">
        <v>10</v>
      </c>
      <c r="G31" s="805" t="s">
        <v>13</v>
      </c>
      <c r="H31" s="492" t="s">
        <v>659</v>
      </c>
      <c r="I31" s="339">
        <v>200</v>
      </c>
      <c r="J31" s="339">
        <v>200</v>
      </c>
      <c r="K31" s="339"/>
      <c r="L31" s="339">
        <f t="shared" si="1"/>
        <v>200</v>
      </c>
      <c r="M31" s="615">
        <f t="shared" si="2"/>
        <v>0</v>
      </c>
      <c r="N31" s="488">
        <v>1</v>
      </c>
      <c r="O31" s="339">
        <v>200</v>
      </c>
      <c r="P31" s="339">
        <v>200</v>
      </c>
      <c r="Q31" s="339"/>
      <c r="R31" s="339">
        <f t="shared" si="3"/>
        <v>200</v>
      </c>
      <c r="S31" s="426">
        <f t="shared" si="0"/>
        <v>0</v>
      </c>
      <c r="T31" s="488">
        <v>1</v>
      </c>
      <c r="U31" s="339">
        <v>200</v>
      </c>
      <c r="V31" s="339">
        <v>200</v>
      </c>
      <c r="W31" s="339"/>
      <c r="X31" s="339">
        <f t="shared" si="4"/>
        <v>200</v>
      </c>
      <c r="Y31" s="426">
        <f t="shared" si="5"/>
        <v>0</v>
      </c>
      <c r="Z31" s="426"/>
      <c r="AA31" s="339">
        <v>300</v>
      </c>
      <c r="AB31" s="339"/>
      <c r="AC31" s="339"/>
      <c r="AD31" s="339"/>
      <c r="AE31" s="426">
        <f t="shared" si="6"/>
        <v>300</v>
      </c>
      <c r="AF31" s="342" t="s">
        <v>660</v>
      </c>
      <c r="AG31" s="489"/>
      <c r="AH31" s="490"/>
    </row>
    <row r="32" spans="1:35" s="155" customFormat="1" ht="21.75" customHeight="1" x14ac:dyDescent="0.25">
      <c r="A32" s="808">
        <v>1557</v>
      </c>
      <c r="B32" s="807">
        <v>23</v>
      </c>
      <c r="C32" s="809" t="s">
        <v>675</v>
      </c>
      <c r="D32" s="806" t="s">
        <v>676</v>
      </c>
      <c r="E32" s="810" t="s">
        <v>69</v>
      </c>
      <c r="F32" s="805" t="s">
        <v>15</v>
      </c>
      <c r="G32" s="805" t="s">
        <v>13</v>
      </c>
      <c r="H32" s="492" t="s">
        <v>677</v>
      </c>
      <c r="I32" s="339">
        <v>200</v>
      </c>
      <c r="J32" s="339">
        <v>200</v>
      </c>
      <c r="K32" s="339"/>
      <c r="L32" s="339">
        <f t="shared" si="1"/>
        <v>200</v>
      </c>
      <c r="M32" s="615">
        <f t="shared" si="2"/>
        <v>0</v>
      </c>
      <c r="N32" s="488">
        <v>1</v>
      </c>
      <c r="O32" s="339">
        <v>200</v>
      </c>
      <c r="P32" s="339">
        <v>200</v>
      </c>
      <c r="Q32" s="339"/>
      <c r="R32" s="339">
        <f t="shared" si="3"/>
        <v>200</v>
      </c>
      <c r="S32" s="426">
        <f t="shared" si="0"/>
        <v>0</v>
      </c>
      <c r="T32" s="488"/>
      <c r="U32" s="339">
        <v>200</v>
      </c>
      <c r="V32" s="339">
        <v>200</v>
      </c>
      <c r="W32" s="339"/>
      <c r="X32" s="339">
        <f t="shared" si="4"/>
        <v>200</v>
      </c>
      <c r="Y32" s="426">
        <f t="shared" si="5"/>
        <v>0</v>
      </c>
      <c r="Z32" s="426"/>
      <c r="AA32" s="339">
        <v>300</v>
      </c>
      <c r="AB32" s="339"/>
      <c r="AC32" s="339"/>
      <c r="AD32" s="339"/>
      <c r="AE32" s="426">
        <f t="shared" si="6"/>
        <v>300</v>
      </c>
      <c r="AF32" s="342" t="s">
        <v>678</v>
      </c>
      <c r="AG32" s="489" t="s">
        <v>679</v>
      </c>
      <c r="AH32" s="490"/>
      <c r="AI32" s="91" t="s">
        <v>3673</v>
      </c>
    </row>
    <row r="33" spans="1:35" s="155" customFormat="1" ht="21.75" customHeight="1" x14ac:dyDescent="0.25">
      <c r="A33" s="808">
        <v>1573</v>
      </c>
      <c r="B33" s="807">
        <v>24</v>
      </c>
      <c r="C33" s="809" t="s">
        <v>707</v>
      </c>
      <c r="D33" s="806" t="s">
        <v>708</v>
      </c>
      <c r="E33" s="810" t="s">
        <v>70</v>
      </c>
      <c r="F33" s="805" t="s">
        <v>10</v>
      </c>
      <c r="G33" s="805" t="s">
        <v>21</v>
      </c>
      <c r="H33" s="492" t="s">
        <v>188</v>
      </c>
      <c r="I33" s="339">
        <v>200</v>
      </c>
      <c r="J33" s="339">
        <v>200</v>
      </c>
      <c r="K33" s="339"/>
      <c r="L33" s="339">
        <f t="shared" si="1"/>
        <v>200</v>
      </c>
      <c r="M33" s="615">
        <f t="shared" si="2"/>
        <v>0</v>
      </c>
      <c r="N33" s="488">
        <v>1</v>
      </c>
      <c r="O33" s="339">
        <v>200</v>
      </c>
      <c r="P33" s="339">
        <v>200</v>
      </c>
      <c r="Q33" s="339"/>
      <c r="R33" s="339">
        <f t="shared" si="3"/>
        <v>200</v>
      </c>
      <c r="S33" s="426">
        <f t="shared" si="0"/>
        <v>0</v>
      </c>
      <c r="T33" s="488">
        <v>1</v>
      </c>
      <c r="U33" s="339">
        <v>200</v>
      </c>
      <c r="V33" s="339">
        <v>200</v>
      </c>
      <c r="W33" s="339"/>
      <c r="X33" s="339">
        <f t="shared" si="4"/>
        <v>200</v>
      </c>
      <c r="Y33" s="426">
        <f t="shared" si="5"/>
        <v>0</v>
      </c>
      <c r="Z33" s="426"/>
      <c r="AA33" s="339">
        <v>300</v>
      </c>
      <c r="AB33" s="339"/>
      <c r="AC33" s="339"/>
      <c r="AD33" s="339"/>
      <c r="AE33" s="426">
        <f t="shared" si="6"/>
        <v>300</v>
      </c>
      <c r="AF33" s="342" t="s">
        <v>3748</v>
      </c>
      <c r="AG33" s="489" t="s">
        <v>709</v>
      </c>
      <c r="AH33" s="490" t="s">
        <v>3644</v>
      </c>
      <c r="AI33" s="155" t="s">
        <v>680</v>
      </c>
    </row>
    <row r="34" spans="1:35" s="155" customFormat="1" ht="21.75" customHeight="1" x14ac:dyDescent="0.25">
      <c r="A34" s="808">
        <v>1582</v>
      </c>
      <c r="B34" s="807">
        <v>25</v>
      </c>
      <c r="C34" s="809" t="s">
        <v>719</v>
      </c>
      <c r="D34" s="806" t="s">
        <v>720</v>
      </c>
      <c r="E34" s="810" t="s">
        <v>70</v>
      </c>
      <c r="F34" s="805" t="s">
        <v>10</v>
      </c>
      <c r="G34" s="805" t="s">
        <v>13</v>
      </c>
      <c r="H34" s="492" t="s">
        <v>182</v>
      </c>
      <c r="I34" s="339">
        <v>180</v>
      </c>
      <c r="J34" s="339">
        <v>180</v>
      </c>
      <c r="K34" s="339"/>
      <c r="L34" s="339">
        <f t="shared" si="1"/>
        <v>180</v>
      </c>
      <c r="M34" s="615">
        <f t="shared" si="2"/>
        <v>0</v>
      </c>
      <c r="N34" s="488">
        <v>1</v>
      </c>
      <c r="O34" s="339">
        <v>190</v>
      </c>
      <c r="P34" s="339">
        <v>190</v>
      </c>
      <c r="Q34" s="339"/>
      <c r="R34" s="339">
        <f t="shared" si="3"/>
        <v>190</v>
      </c>
      <c r="S34" s="426">
        <f t="shared" si="0"/>
        <v>0</v>
      </c>
      <c r="T34" s="488">
        <v>1</v>
      </c>
      <c r="U34" s="339">
        <v>190</v>
      </c>
      <c r="V34" s="339">
        <v>190</v>
      </c>
      <c r="W34" s="339"/>
      <c r="X34" s="339">
        <f t="shared" si="4"/>
        <v>190</v>
      </c>
      <c r="Y34" s="426">
        <f t="shared" si="5"/>
        <v>0</v>
      </c>
      <c r="Z34" s="426"/>
      <c r="AA34" s="339">
        <v>300</v>
      </c>
      <c r="AB34" s="339"/>
      <c r="AC34" s="339"/>
      <c r="AD34" s="339"/>
      <c r="AE34" s="426">
        <f t="shared" si="6"/>
        <v>300</v>
      </c>
      <c r="AF34" s="493" t="s">
        <v>721</v>
      </c>
      <c r="AG34" s="489" t="s">
        <v>722</v>
      </c>
      <c r="AH34" s="490"/>
      <c r="AI34" s="91"/>
    </row>
    <row r="35" spans="1:35" s="155" customFormat="1" ht="21.75" customHeight="1" x14ac:dyDescent="0.25">
      <c r="A35" s="808">
        <v>1581</v>
      </c>
      <c r="B35" s="807">
        <v>26</v>
      </c>
      <c r="C35" s="809" t="s">
        <v>723</v>
      </c>
      <c r="D35" s="806" t="s">
        <v>724</v>
      </c>
      <c r="E35" s="810" t="s">
        <v>70</v>
      </c>
      <c r="F35" s="805" t="s">
        <v>10</v>
      </c>
      <c r="G35" s="805" t="s">
        <v>13</v>
      </c>
      <c r="H35" s="492" t="s">
        <v>725</v>
      </c>
      <c r="I35" s="339">
        <v>180</v>
      </c>
      <c r="J35" s="339">
        <v>180</v>
      </c>
      <c r="K35" s="339"/>
      <c r="L35" s="339">
        <f t="shared" si="1"/>
        <v>180</v>
      </c>
      <c r="M35" s="615">
        <f t="shared" si="2"/>
        <v>0</v>
      </c>
      <c r="N35" s="488">
        <v>1</v>
      </c>
      <c r="O35" s="339">
        <v>190</v>
      </c>
      <c r="P35" s="339">
        <v>190</v>
      </c>
      <c r="Q35" s="339"/>
      <c r="R35" s="339">
        <f t="shared" si="3"/>
        <v>190</v>
      </c>
      <c r="S35" s="426">
        <f t="shared" si="0"/>
        <v>0</v>
      </c>
      <c r="T35" s="488">
        <v>1</v>
      </c>
      <c r="U35" s="339">
        <v>190</v>
      </c>
      <c r="V35" s="339">
        <v>190</v>
      </c>
      <c r="W35" s="339"/>
      <c r="X35" s="339">
        <f t="shared" si="4"/>
        <v>190</v>
      </c>
      <c r="Y35" s="426">
        <f t="shared" si="5"/>
        <v>0</v>
      </c>
      <c r="Z35" s="426"/>
      <c r="AA35" s="339">
        <v>300</v>
      </c>
      <c r="AB35" s="339"/>
      <c r="AC35" s="339"/>
      <c r="AD35" s="339"/>
      <c r="AE35" s="426">
        <f t="shared" si="6"/>
        <v>300</v>
      </c>
      <c r="AF35" s="1007" t="s">
        <v>3674</v>
      </c>
      <c r="AG35" s="489" t="s">
        <v>718</v>
      </c>
      <c r="AH35" s="793"/>
    </row>
    <row r="36" spans="1:35" s="155" customFormat="1" ht="21.75" customHeight="1" x14ac:dyDescent="0.25">
      <c r="A36" s="808">
        <v>1580</v>
      </c>
      <c r="B36" s="807">
        <v>27</v>
      </c>
      <c r="C36" s="809" t="s">
        <v>726</v>
      </c>
      <c r="D36" s="806" t="s">
        <v>727</v>
      </c>
      <c r="E36" s="810" t="s">
        <v>70</v>
      </c>
      <c r="F36" s="805" t="s">
        <v>10</v>
      </c>
      <c r="G36" s="805" t="s">
        <v>13</v>
      </c>
      <c r="H36" s="492" t="s">
        <v>728</v>
      </c>
      <c r="I36" s="339">
        <v>180</v>
      </c>
      <c r="J36" s="339">
        <v>180</v>
      </c>
      <c r="K36" s="339"/>
      <c r="L36" s="339">
        <f t="shared" si="1"/>
        <v>180</v>
      </c>
      <c r="M36" s="615">
        <f t="shared" si="2"/>
        <v>0</v>
      </c>
      <c r="N36" s="488">
        <v>1</v>
      </c>
      <c r="O36" s="339">
        <v>190</v>
      </c>
      <c r="P36" s="339">
        <v>190</v>
      </c>
      <c r="Q36" s="339"/>
      <c r="R36" s="339">
        <f t="shared" si="3"/>
        <v>190</v>
      </c>
      <c r="S36" s="426">
        <f t="shared" si="0"/>
        <v>0</v>
      </c>
      <c r="T36" s="488">
        <v>1</v>
      </c>
      <c r="U36" s="339">
        <v>180</v>
      </c>
      <c r="V36" s="339">
        <v>180</v>
      </c>
      <c r="W36" s="339"/>
      <c r="X36" s="339">
        <f t="shared" si="4"/>
        <v>180</v>
      </c>
      <c r="Y36" s="426">
        <f t="shared" si="5"/>
        <v>0</v>
      </c>
      <c r="Z36" s="426"/>
      <c r="AA36" s="339">
        <v>300</v>
      </c>
      <c r="AB36" s="339"/>
      <c r="AC36" s="339"/>
      <c r="AD36" s="339"/>
      <c r="AE36" s="426">
        <f t="shared" si="6"/>
        <v>300</v>
      </c>
      <c r="AF36" s="342" t="s">
        <v>3371</v>
      </c>
      <c r="AG36" s="489" t="s">
        <v>729</v>
      </c>
      <c r="AH36" s="490"/>
    </row>
    <row r="37" spans="1:35" s="155" customFormat="1" ht="21.75" customHeight="1" x14ac:dyDescent="0.25">
      <c r="A37" s="808">
        <v>1587</v>
      </c>
      <c r="B37" s="807">
        <v>28</v>
      </c>
      <c r="C37" s="809" t="s">
        <v>739</v>
      </c>
      <c r="D37" s="806" t="s">
        <v>740</v>
      </c>
      <c r="E37" s="810" t="s">
        <v>69</v>
      </c>
      <c r="F37" s="805" t="s">
        <v>10</v>
      </c>
      <c r="G37" s="805" t="s">
        <v>11</v>
      </c>
      <c r="H37" s="492" t="s">
        <v>741</v>
      </c>
      <c r="I37" s="339">
        <v>170</v>
      </c>
      <c r="J37" s="339">
        <v>170</v>
      </c>
      <c r="K37" s="339"/>
      <c r="L37" s="339">
        <f t="shared" si="1"/>
        <v>170</v>
      </c>
      <c r="M37" s="615">
        <f t="shared" si="2"/>
        <v>0</v>
      </c>
      <c r="N37" s="488">
        <v>1</v>
      </c>
      <c r="O37" s="339">
        <v>170</v>
      </c>
      <c r="P37" s="339">
        <v>170</v>
      </c>
      <c r="Q37" s="339"/>
      <c r="R37" s="339">
        <f t="shared" si="3"/>
        <v>170</v>
      </c>
      <c r="S37" s="426">
        <f t="shared" ref="S37:S62" si="7">O37-R37</f>
        <v>0</v>
      </c>
      <c r="T37" s="488">
        <v>1</v>
      </c>
      <c r="U37" s="339">
        <v>310</v>
      </c>
      <c r="V37" s="339">
        <v>150</v>
      </c>
      <c r="W37" s="339"/>
      <c r="X37" s="339">
        <f t="shared" si="4"/>
        <v>150</v>
      </c>
      <c r="Y37" s="426">
        <f t="shared" si="5"/>
        <v>160</v>
      </c>
      <c r="Z37" s="426"/>
      <c r="AA37" s="339">
        <v>300</v>
      </c>
      <c r="AB37" s="339"/>
      <c r="AC37" s="339"/>
      <c r="AD37" s="339"/>
      <c r="AE37" s="426">
        <f t="shared" si="6"/>
        <v>300</v>
      </c>
      <c r="AF37" s="1007" t="s">
        <v>3675</v>
      </c>
      <c r="AG37" s="489"/>
      <c r="AH37" s="490"/>
      <c r="AI37" s="155" t="s">
        <v>3676</v>
      </c>
    </row>
    <row r="38" spans="1:35" s="155" customFormat="1" ht="21.75" customHeight="1" x14ac:dyDescent="0.25">
      <c r="A38" s="808">
        <v>1599</v>
      </c>
      <c r="B38" s="807">
        <v>29</v>
      </c>
      <c r="C38" s="809" t="s">
        <v>751</v>
      </c>
      <c r="D38" s="806" t="s">
        <v>752</v>
      </c>
      <c r="E38" s="810" t="s">
        <v>69</v>
      </c>
      <c r="F38" s="805" t="s">
        <v>10</v>
      </c>
      <c r="G38" s="805" t="s">
        <v>42</v>
      </c>
      <c r="H38" s="492" t="s">
        <v>753</v>
      </c>
      <c r="I38" s="339">
        <v>300</v>
      </c>
      <c r="J38" s="339">
        <v>300</v>
      </c>
      <c r="K38" s="339"/>
      <c r="L38" s="339">
        <f t="shared" si="1"/>
        <v>300</v>
      </c>
      <c r="M38" s="615">
        <f t="shared" si="2"/>
        <v>0</v>
      </c>
      <c r="N38" s="488">
        <v>1</v>
      </c>
      <c r="O38" s="339">
        <v>310</v>
      </c>
      <c r="P38" s="339">
        <v>310</v>
      </c>
      <c r="Q38" s="339"/>
      <c r="R38" s="339">
        <f t="shared" si="3"/>
        <v>310</v>
      </c>
      <c r="S38" s="426">
        <f t="shared" si="7"/>
        <v>0</v>
      </c>
      <c r="T38" s="488">
        <v>1</v>
      </c>
      <c r="U38" s="339">
        <v>310</v>
      </c>
      <c r="V38" s="339">
        <v>150</v>
      </c>
      <c r="W38" s="339"/>
      <c r="X38" s="339">
        <f t="shared" si="4"/>
        <v>150</v>
      </c>
      <c r="Y38" s="426">
        <f t="shared" si="5"/>
        <v>160</v>
      </c>
      <c r="Z38" s="426"/>
      <c r="AA38" s="339">
        <v>300</v>
      </c>
      <c r="AB38" s="339"/>
      <c r="AC38" s="339"/>
      <c r="AD38" s="339"/>
      <c r="AE38" s="426">
        <f t="shared" si="6"/>
        <v>300</v>
      </c>
      <c r="AF38" s="342" t="s">
        <v>2532</v>
      </c>
      <c r="AG38" s="489"/>
      <c r="AH38" s="490" t="s">
        <v>3646</v>
      </c>
    </row>
    <row r="39" spans="1:35" s="155" customFormat="1" ht="21.75" customHeight="1" x14ac:dyDescent="0.25">
      <c r="A39" s="808">
        <v>1601</v>
      </c>
      <c r="B39" s="807">
        <v>30</v>
      </c>
      <c r="C39" s="809" t="s">
        <v>2333</v>
      </c>
      <c r="D39" s="806" t="s">
        <v>2326</v>
      </c>
      <c r="E39" s="810" t="s">
        <v>69</v>
      </c>
      <c r="F39" s="805" t="s">
        <v>10</v>
      </c>
      <c r="G39" s="805" t="s">
        <v>21</v>
      </c>
      <c r="H39" s="492" t="s">
        <v>754</v>
      </c>
      <c r="I39" s="339">
        <v>300</v>
      </c>
      <c r="J39" s="339">
        <v>300</v>
      </c>
      <c r="K39" s="339"/>
      <c r="L39" s="339">
        <f t="shared" si="1"/>
        <v>300</v>
      </c>
      <c r="M39" s="615">
        <f t="shared" si="2"/>
        <v>0</v>
      </c>
      <c r="N39" s="488">
        <v>1</v>
      </c>
      <c r="O39" s="339">
        <v>310</v>
      </c>
      <c r="P39" s="339">
        <v>310</v>
      </c>
      <c r="Q39" s="339"/>
      <c r="R39" s="339">
        <f t="shared" si="3"/>
        <v>310</v>
      </c>
      <c r="S39" s="426">
        <f t="shared" si="7"/>
        <v>0</v>
      </c>
      <c r="T39" s="488">
        <v>1</v>
      </c>
      <c r="U39" s="339">
        <v>310</v>
      </c>
      <c r="V39" s="339">
        <v>150</v>
      </c>
      <c r="W39" s="339"/>
      <c r="X39" s="339">
        <f t="shared" si="4"/>
        <v>150</v>
      </c>
      <c r="Y39" s="426">
        <f t="shared" si="5"/>
        <v>160</v>
      </c>
      <c r="Z39" s="426"/>
      <c r="AA39" s="339">
        <v>300</v>
      </c>
      <c r="AB39" s="339"/>
      <c r="AC39" s="339"/>
      <c r="AD39" s="339"/>
      <c r="AE39" s="426">
        <f t="shared" si="6"/>
        <v>300</v>
      </c>
      <c r="AF39" s="342" t="s">
        <v>2334</v>
      </c>
      <c r="AG39" s="489"/>
      <c r="AH39" s="490"/>
    </row>
    <row r="40" spans="1:35" s="155" customFormat="1" ht="21.75" customHeight="1" x14ac:dyDescent="0.25">
      <c r="A40" s="808">
        <v>1602</v>
      </c>
      <c r="B40" s="807">
        <v>31</v>
      </c>
      <c r="C40" s="809" t="s">
        <v>755</v>
      </c>
      <c r="D40" s="806" t="s">
        <v>756</v>
      </c>
      <c r="E40" s="810" t="s">
        <v>757</v>
      </c>
      <c r="F40" s="805" t="s">
        <v>10</v>
      </c>
      <c r="G40" s="805" t="s">
        <v>11</v>
      </c>
      <c r="H40" s="492" t="s">
        <v>758</v>
      </c>
      <c r="I40" s="339">
        <v>200</v>
      </c>
      <c r="J40" s="339">
        <v>200</v>
      </c>
      <c r="K40" s="339"/>
      <c r="L40" s="339">
        <f t="shared" si="1"/>
        <v>200</v>
      </c>
      <c r="M40" s="615">
        <f t="shared" si="2"/>
        <v>0</v>
      </c>
      <c r="N40" s="488">
        <v>1</v>
      </c>
      <c r="O40" s="339">
        <v>200</v>
      </c>
      <c r="P40" s="339">
        <v>200</v>
      </c>
      <c r="Q40" s="339"/>
      <c r="R40" s="339">
        <f t="shared" si="3"/>
        <v>200</v>
      </c>
      <c r="S40" s="426">
        <f t="shared" si="7"/>
        <v>0</v>
      </c>
      <c r="T40" s="488">
        <v>1</v>
      </c>
      <c r="U40" s="339">
        <v>310</v>
      </c>
      <c r="V40" s="339">
        <v>150</v>
      </c>
      <c r="W40" s="339"/>
      <c r="X40" s="339">
        <f t="shared" si="4"/>
        <v>150</v>
      </c>
      <c r="Y40" s="426">
        <f t="shared" si="5"/>
        <v>160</v>
      </c>
      <c r="Z40" s="426"/>
      <c r="AA40" s="339">
        <v>300</v>
      </c>
      <c r="AB40" s="339"/>
      <c r="AC40" s="339"/>
      <c r="AD40" s="339"/>
      <c r="AE40" s="426">
        <f t="shared" si="6"/>
        <v>300</v>
      </c>
      <c r="AF40" s="342" t="s">
        <v>1062</v>
      </c>
      <c r="AG40" s="489" t="s">
        <v>775</v>
      </c>
      <c r="AH40" s="490"/>
    </row>
    <row r="41" spans="1:35" s="155" customFormat="1" ht="21.75" customHeight="1" x14ac:dyDescent="0.25">
      <c r="A41" s="808">
        <v>1605</v>
      </c>
      <c r="B41" s="807">
        <v>32</v>
      </c>
      <c r="C41" s="809" t="s">
        <v>768</v>
      </c>
      <c r="D41" s="806" t="s">
        <v>769</v>
      </c>
      <c r="E41" s="810" t="s">
        <v>69</v>
      </c>
      <c r="F41" s="805" t="s">
        <v>15</v>
      </c>
      <c r="G41" s="805" t="s">
        <v>13</v>
      </c>
      <c r="H41" s="492" t="s">
        <v>770</v>
      </c>
      <c r="I41" s="339">
        <v>250</v>
      </c>
      <c r="J41" s="339">
        <v>250</v>
      </c>
      <c r="K41" s="339"/>
      <c r="L41" s="339">
        <f t="shared" si="1"/>
        <v>250</v>
      </c>
      <c r="M41" s="615">
        <f t="shared" si="2"/>
        <v>0</v>
      </c>
      <c r="N41" s="488">
        <v>1</v>
      </c>
      <c r="O41" s="339">
        <v>260</v>
      </c>
      <c r="P41" s="339">
        <v>260</v>
      </c>
      <c r="Q41" s="339"/>
      <c r="R41" s="339">
        <f t="shared" si="3"/>
        <v>260</v>
      </c>
      <c r="S41" s="426">
        <f t="shared" si="7"/>
        <v>0</v>
      </c>
      <c r="T41" s="488"/>
      <c r="U41" s="339">
        <v>310</v>
      </c>
      <c r="V41" s="339">
        <v>150</v>
      </c>
      <c r="W41" s="339"/>
      <c r="X41" s="339">
        <f t="shared" si="4"/>
        <v>150</v>
      </c>
      <c r="Y41" s="426">
        <f t="shared" si="5"/>
        <v>160</v>
      </c>
      <c r="Z41" s="426"/>
      <c r="AA41" s="339">
        <v>300</v>
      </c>
      <c r="AB41" s="339"/>
      <c r="AC41" s="339"/>
      <c r="AD41" s="339"/>
      <c r="AE41" s="426">
        <f t="shared" si="6"/>
        <v>300</v>
      </c>
      <c r="AF41" s="342" t="s">
        <v>771</v>
      </c>
      <c r="AG41" s="489"/>
      <c r="AH41" s="490"/>
    </row>
    <row r="42" spans="1:35" s="155" customFormat="1" ht="21.75" customHeight="1" x14ac:dyDescent="0.25">
      <c r="A42" s="808">
        <v>1613</v>
      </c>
      <c r="B42" s="807">
        <v>33</v>
      </c>
      <c r="C42" s="809" t="s">
        <v>776</v>
      </c>
      <c r="D42" s="806" t="s">
        <v>777</v>
      </c>
      <c r="E42" s="810" t="s">
        <v>69</v>
      </c>
      <c r="F42" s="805" t="s">
        <v>15</v>
      </c>
      <c r="G42" s="805" t="s">
        <v>778</v>
      </c>
      <c r="H42" s="492" t="s">
        <v>779</v>
      </c>
      <c r="I42" s="339">
        <v>260</v>
      </c>
      <c r="J42" s="339">
        <v>260</v>
      </c>
      <c r="K42" s="339"/>
      <c r="L42" s="339">
        <f t="shared" si="1"/>
        <v>260</v>
      </c>
      <c r="M42" s="615">
        <f t="shared" si="2"/>
        <v>0</v>
      </c>
      <c r="N42" s="488">
        <v>1</v>
      </c>
      <c r="O42" s="339">
        <v>310</v>
      </c>
      <c r="P42" s="339">
        <v>240</v>
      </c>
      <c r="Q42" s="339"/>
      <c r="R42" s="339">
        <f t="shared" si="3"/>
        <v>240</v>
      </c>
      <c r="S42" s="426">
        <f t="shared" si="7"/>
        <v>70</v>
      </c>
      <c r="T42" s="488">
        <v>1</v>
      </c>
      <c r="U42" s="339">
        <v>310</v>
      </c>
      <c r="V42" s="339">
        <v>150</v>
      </c>
      <c r="W42" s="339"/>
      <c r="X42" s="339">
        <f t="shared" si="4"/>
        <v>150</v>
      </c>
      <c r="Y42" s="426">
        <f t="shared" si="5"/>
        <v>160</v>
      </c>
      <c r="Z42" s="426"/>
      <c r="AA42" s="339">
        <v>300</v>
      </c>
      <c r="AB42" s="339"/>
      <c r="AC42" s="339"/>
      <c r="AD42" s="339"/>
      <c r="AE42" s="426">
        <f t="shared" si="6"/>
        <v>300</v>
      </c>
      <c r="AF42" s="342" t="s">
        <v>780</v>
      </c>
      <c r="AG42" s="489"/>
      <c r="AH42" s="490" t="s">
        <v>3647</v>
      </c>
    </row>
    <row r="43" spans="1:35" s="155" customFormat="1" ht="21.75" customHeight="1" x14ac:dyDescent="0.25">
      <c r="A43" s="808">
        <v>1612</v>
      </c>
      <c r="B43" s="807">
        <v>34</v>
      </c>
      <c r="C43" s="809" t="s">
        <v>2409</v>
      </c>
      <c r="D43" s="806" t="s">
        <v>781</v>
      </c>
      <c r="E43" s="810" t="s">
        <v>70</v>
      </c>
      <c r="F43" s="805" t="s">
        <v>10</v>
      </c>
      <c r="G43" s="805" t="s">
        <v>21</v>
      </c>
      <c r="H43" s="792" t="s">
        <v>782</v>
      </c>
      <c r="I43" s="339">
        <v>300</v>
      </c>
      <c r="J43" s="339">
        <v>300</v>
      </c>
      <c r="K43" s="339"/>
      <c r="L43" s="339">
        <f t="shared" si="1"/>
        <v>300</v>
      </c>
      <c r="M43" s="615">
        <f t="shared" si="2"/>
        <v>0</v>
      </c>
      <c r="N43" s="488">
        <v>1</v>
      </c>
      <c r="O43" s="339">
        <v>300</v>
      </c>
      <c r="P43" s="339">
        <v>300</v>
      </c>
      <c r="Q43" s="339"/>
      <c r="R43" s="339">
        <f t="shared" si="3"/>
        <v>300</v>
      </c>
      <c r="S43" s="426">
        <f t="shared" si="7"/>
        <v>0</v>
      </c>
      <c r="T43" s="488">
        <v>1</v>
      </c>
      <c r="U43" s="339">
        <v>310</v>
      </c>
      <c r="V43" s="339">
        <v>150</v>
      </c>
      <c r="W43" s="339"/>
      <c r="X43" s="339">
        <f t="shared" si="4"/>
        <v>150</v>
      </c>
      <c r="Y43" s="426">
        <f t="shared" si="5"/>
        <v>160</v>
      </c>
      <c r="Z43" s="426"/>
      <c r="AA43" s="339">
        <v>300</v>
      </c>
      <c r="AB43" s="339"/>
      <c r="AC43" s="339"/>
      <c r="AD43" s="339"/>
      <c r="AE43" s="426">
        <f t="shared" si="6"/>
        <v>300</v>
      </c>
      <c r="AF43" s="342" t="s">
        <v>2410</v>
      </c>
      <c r="AG43" s="489"/>
      <c r="AH43" s="490"/>
    </row>
    <row r="44" spans="1:35" s="155" customFormat="1" ht="21.75" customHeight="1" x14ac:dyDescent="0.25">
      <c r="A44" s="808">
        <v>1615</v>
      </c>
      <c r="B44" s="807">
        <v>35</v>
      </c>
      <c r="C44" s="809" t="s">
        <v>789</v>
      </c>
      <c r="D44" s="806" t="s">
        <v>790</v>
      </c>
      <c r="E44" s="810" t="s">
        <v>70</v>
      </c>
      <c r="F44" s="805" t="s">
        <v>15</v>
      </c>
      <c r="G44" s="805" t="s">
        <v>791</v>
      </c>
      <c r="H44" s="792" t="s">
        <v>185</v>
      </c>
      <c r="I44" s="339">
        <v>130</v>
      </c>
      <c r="J44" s="339">
        <v>130</v>
      </c>
      <c r="K44" s="339"/>
      <c r="L44" s="339">
        <f t="shared" si="1"/>
        <v>130</v>
      </c>
      <c r="M44" s="615">
        <f t="shared" si="2"/>
        <v>0</v>
      </c>
      <c r="N44" s="488">
        <v>1</v>
      </c>
      <c r="O44" s="339">
        <v>120</v>
      </c>
      <c r="P44" s="339">
        <v>120</v>
      </c>
      <c r="Q44" s="339"/>
      <c r="R44" s="339">
        <f t="shared" si="3"/>
        <v>120</v>
      </c>
      <c r="S44" s="426">
        <f t="shared" si="7"/>
        <v>0</v>
      </c>
      <c r="T44" s="488">
        <v>1</v>
      </c>
      <c r="U44" s="339">
        <v>310</v>
      </c>
      <c r="V44" s="339">
        <v>150</v>
      </c>
      <c r="W44" s="339"/>
      <c r="X44" s="339">
        <f t="shared" si="4"/>
        <v>150</v>
      </c>
      <c r="Y44" s="426">
        <f t="shared" si="5"/>
        <v>160</v>
      </c>
      <c r="Z44" s="426"/>
      <c r="AA44" s="339">
        <v>300</v>
      </c>
      <c r="AB44" s="339"/>
      <c r="AC44" s="339"/>
      <c r="AD44" s="339"/>
      <c r="AE44" s="426">
        <f t="shared" si="6"/>
        <v>300</v>
      </c>
      <c r="AF44" s="342" t="s">
        <v>2457</v>
      </c>
      <c r="AG44" s="489" t="s">
        <v>795</v>
      </c>
      <c r="AH44" s="490"/>
    </row>
    <row r="45" spans="1:35" s="155" customFormat="1" ht="21.75" customHeight="1" x14ac:dyDescent="0.25">
      <c r="A45" s="808">
        <v>1616</v>
      </c>
      <c r="B45" s="807">
        <v>36</v>
      </c>
      <c r="C45" s="809" t="s">
        <v>792</v>
      </c>
      <c r="D45" s="806" t="s">
        <v>2018</v>
      </c>
      <c r="E45" s="810" t="s">
        <v>69</v>
      </c>
      <c r="F45" s="805" t="s">
        <v>10</v>
      </c>
      <c r="G45" s="805" t="s">
        <v>21</v>
      </c>
      <c r="H45" s="792" t="s">
        <v>793</v>
      </c>
      <c r="I45" s="339">
        <v>250</v>
      </c>
      <c r="J45" s="339">
        <v>250</v>
      </c>
      <c r="K45" s="339"/>
      <c r="L45" s="339">
        <f t="shared" si="1"/>
        <v>250</v>
      </c>
      <c r="M45" s="615">
        <f t="shared" si="2"/>
        <v>0</v>
      </c>
      <c r="N45" s="488">
        <v>1</v>
      </c>
      <c r="O45" s="339">
        <v>260</v>
      </c>
      <c r="P45" s="339">
        <v>260</v>
      </c>
      <c r="Q45" s="339"/>
      <c r="R45" s="339">
        <f t="shared" si="3"/>
        <v>260</v>
      </c>
      <c r="S45" s="426">
        <f t="shared" si="7"/>
        <v>0</v>
      </c>
      <c r="T45" s="488">
        <v>1</v>
      </c>
      <c r="U45" s="339">
        <v>310</v>
      </c>
      <c r="V45" s="339">
        <v>150</v>
      </c>
      <c r="W45" s="339"/>
      <c r="X45" s="339">
        <f t="shared" si="4"/>
        <v>150</v>
      </c>
      <c r="Y45" s="426">
        <f t="shared" si="5"/>
        <v>160</v>
      </c>
      <c r="Z45" s="426"/>
      <c r="AA45" s="339">
        <v>300</v>
      </c>
      <c r="AB45" s="339"/>
      <c r="AC45" s="339"/>
      <c r="AD45" s="339"/>
      <c r="AE45" s="426">
        <f t="shared" si="6"/>
        <v>300</v>
      </c>
      <c r="AF45" s="342" t="s">
        <v>794</v>
      </c>
      <c r="AG45" s="489" t="s">
        <v>828</v>
      </c>
      <c r="AH45" s="490"/>
    </row>
    <row r="46" spans="1:35" s="155" customFormat="1" ht="21.75" customHeight="1" x14ac:dyDescent="0.25">
      <c r="A46" s="808">
        <v>1617</v>
      </c>
      <c r="B46" s="807">
        <v>37</v>
      </c>
      <c r="C46" s="809" t="s">
        <v>796</v>
      </c>
      <c r="D46" s="806" t="s">
        <v>797</v>
      </c>
      <c r="E46" s="810" t="s">
        <v>69</v>
      </c>
      <c r="F46" s="805" t="s">
        <v>15</v>
      </c>
      <c r="G46" s="805" t="s">
        <v>11</v>
      </c>
      <c r="H46" s="492" t="s">
        <v>798</v>
      </c>
      <c r="I46" s="339">
        <v>250</v>
      </c>
      <c r="J46" s="339">
        <v>250</v>
      </c>
      <c r="K46" s="339"/>
      <c r="L46" s="339">
        <f t="shared" si="1"/>
        <v>250</v>
      </c>
      <c r="M46" s="615">
        <f t="shared" si="2"/>
        <v>0</v>
      </c>
      <c r="N46" s="488">
        <v>1</v>
      </c>
      <c r="O46" s="339">
        <v>260</v>
      </c>
      <c r="P46" s="339">
        <v>260</v>
      </c>
      <c r="Q46" s="339"/>
      <c r="R46" s="339">
        <f t="shared" si="3"/>
        <v>260</v>
      </c>
      <c r="S46" s="426">
        <f t="shared" si="7"/>
        <v>0</v>
      </c>
      <c r="T46" s="488">
        <v>1</v>
      </c>
      <c r="U46" s="339">
        <v>310</v>
      </c>
      <c r="V46" s="339">
        <v>150</v>
      </c>
      <c r="W46" s="339"/>
      <c r="X46" s="339">
        <f t="shared" si="4"/>
        <v>150</v>
      </c>
      <c r="Y46" s="426">
        <f t="shared" si="5"/>
        <v>160</v>
      </c>
      <c r="Z46" s="426"/>
      <c r="AA46" s="339">
        <v>300</v>
      </c>
      <c r="AB46" s="339"/>
      <c r="AC46" s="339"/>
      <c r="AD46" s="339"/>
      <c r="AE46" s="426">
        <f t="shared" si="6"/>
        <v>300</v>
      </c>
      <c r="AF46" s="342" t="s">
        <v>2184</v>
      </c>
      <c r="AG46" s="489" t="s">
        <v>3669</v>
      </c>
      <c r="AH46" s="490"/>
    </row>
    <row r="47" spans="1:35" s="155" customFormat="1" ht="21.75" customHeight="1" x14ac:dyDescent="0.25">
      <c r="A47" s="808">
        <v>1626</v>
      </c>
      <c r="B47" s="807">
        <v>38</v>
      </c>
      <c r="C47" s="809" t="s">
        <v>813</v>
      </c>
      <c r="D47" s="806" t="s">
        <v>814</v>
      </c>
      <c r="E47" s="810" t="s">
        <v>69</v>
      </c>
      <c r="F47" s="805" t="s">
        <v>15</v>
      </c>
      <c r="G47" s="805" t="s">
        <v>11</v>
      </c>
      <c r="H47" s="492" t="s">
        <v>815</v>
      </c>
      <c r="I47" s="339">
        <v>260</v>
      </c>
      <c r="J47" s="339">
        <v>260</v>
      </c>
      <c r="K47" s="339"/>
      <c r="L47" s="339">
        <f t="shared" si="1"/>
        <v>260</v>
      </c>
      <c r="M47" s="615">
        <f t="shared" si="2"/>
        <v>0</v>
      </c>
      <c r="N47" s="488">
        <v>1</v>
      </c>
      <c r="O47" s="339">
        <v>260</v>
      </c>
      <c r="P47" s="339">
        <v>260</v>
      </c>
      <c r="Q47" s="339"/>
      <c r="R47" s="339">
        <f t="shared" si="3"/>
        <v>260</v>
      </c>
      <c r="S47" s="426">
        <f t="shared" si="7"/>
        <v>0</v>
      </c>
      <c r="T47" s="488">
        <v>1</v>
      </c>
      <c r="U47" s="339">
        <v>310</v>
      </c>
      <c r="V47" s="339">
        <v>150</v>
      </c>
      <c r="W47" s="339"/>
      <c r="X47" s="339">
        <f t="shared" si="4"/>
        <v>150</v>
      </c>
      <c r="Y47" s="426">
        <f t="shared" si="5"/>
        <v>160</v>
      </c>
      <c r="Z47" s="426"/>
      <c r="AA47" s="339">
        <v>300</v>
      </c>
      <c r="AB47" s="339"/>
      <c r="AC47" s="339"/>
      <c r="AD47" s="339"/>
      <c r="AE47" s="426">
        <f t="shared" si="6"/>
        <v>300</v>
      </c>
      <c r="AF47" s="342" t="s">
        <v>816</v>
      </c>
      <c r="AG47" s="489" t="s">
        <v>680</v>
      </c>
      <c r="AH47" s="490" t="s">
        <v>2479</v>
      </c>
    </row>
    <row r="48" spans="1:35" s="155" customFormat="1" ht="21.75" customHeight="1" x14ac:dyDescent="0.25">
      <c r="A48" s="808">
        <v>1629</v>
      </c>
      <c r="B48" s="807">
        <v>39</v>
      </c>
      <c r="C48" s="809" t="s">
        <v>817</v>
      </c>
      <c r="D48" s="806" t="s">
        <v>818</v>
      </c>
      <c r="E48" s="810" t="s">
        <v>69</v>
      </c>
      <c r="F48" s="805" t="s">
        <v>10</v>
      </c>
      <c r="G48" s="805" t="s">
        <v>11</v>
      </c>
      <c r="H48" s="492" t="s">
        <v>3217</v>
      </c>
      <c r="I48" s="339">
        <v>260</v>
      </c>
      <c r="J48" s="339">
        <v>260</v>
      </c>
      <c r="K48" s="339"/>
      <c r="L48" s="339">
        <f t="shared" si="1"/>
        <v>260</v>
      </c>
      <c r="M48" s="615">
        <f t="shared" si="2"/>
        <v>0</v>
      </c>
      <c r="N48" s="488">
        <v>1</v>
      </c>
      <c r="O48" s="339">
        <v>250</v>
      </c>
      <c r="P48" s="339">
        <v>250</v>
      </c>
      <c r="Q48" s="339"/>
      <c r="R48" s="339">
        <f t="shared" si="3"/>
        <v>250</v>
      </c>
      <c r="S48" s="426">
        <f t="shared" si="7"/>
        <v>0</v>
      </c>
      <c r="T48" s="488">
        <v>1</v>
      </c>
      <c r="U48" s="339">
        <v>310</v>
      </c>
      <c r="V48" s="339">
        <v>150</v>
      </c>
      <c r="W48" s="339">
        <v>210</v>
      </c>
      <c r="X48" s="339">
        <f t="shared" si="4"/>
        <v>360</v>
      </c>
      <c r="Y48" s="426">
        <f t="shared" si="5"/>
        <v>-50</v>
      </c>
      <c r="Z48" s="426"/>
      <c r="AA48" s="339">
        <v>300</v>
      </c>
      <c r="AB48" s="339">
        <v>0</v>
      </c>
      <c r="AC48" s="339">
        <v>0</v>
      </c>
      <c r="AD48" s="339">
        <f>SUM(AB48+AC48)</f>
        <v>0</v>
      </c>
      <c r="AE48" s="426">
        <f>SUM(AA48-AD48)</f>
        <v>300</v>
      </c>
      <c r="AF48" s="342" t="s">
        <v>3648</v>
      </c>
      <c r="AG48" s="489" t="s">
        <v>819</v>
      </c>
      <c r="AH48" s="793"/>
    </row>
    <row r="49" spans="1:34" s="155" customFormat="1" ht="21.75" customHeight="1" x14ac:dyDescent="0.25">
      <c r="A49" s="808">
        <v>1346</v>
      </c>
      <c r="B49" s="807">
        <v>40</v>
      </c>
      <c r="C49" s="809" t="s">
        <v>409</v>
      </c>
      <c r="D49" s="806" t="s">
        <v>410</v>
      </c>
      <c r="E49" s="810" t="s">
        <v>69</v>
      </c>
      <c r="F49" s="805" t="s">
        <v>10</v>
      </c>
      <c r="G49" s="805" t="s">
        <v>301</v>
      </c>
      <c r="H49" s="792" t="s">
        <v>411</v>
      </c>
      <c r="I49" s="339">
        <v>200</v>
      </c>
      <c r="J49" s="339">
        <v>200</v>
      </c>
      <c r="K49" s="339"/>
      <c r="L49" s="339">
        <f t="shared" si="1"/>
        <v>200</v>
      </c>
      <c r="M49" s="615">
        <f t="shared" si="2"/>
        <v>0</v>
      </c>
      <c r="N49" s="488">
        <v>1</v>
      </c>
      <c r="O49" s="339">
        <v>210</v>
      </c>
      <c r="P49" s="339">
        <v>210</v>
      </c>
      <c r="Q49" s="339"/>
      <c r="R49" s="339">
        <f t="shared" si="3"/>
        <v>210</v>
      </c>
      <c r="S49" s="426">
        <f t="shared" si="7"/>
        <v>0</v>
      </c>
      <c r="T49" s="488">
        <v>1</v>
      </c>
      <c r="U49" s="339">
        <v>310</v>
      </c>
      <c r="V49" s="339">
        <v>150</v>
      </c>
      <c r="W49" s="339"/>
      <c r="X49" s="339">
        <f t="shared" si="4"/>
        <v>150</v>
      </c>
      <c r="Y49" s="426">
        <f t="shared" si="5"/>
        <v>160</v>
      </c>
      <c r="Z49" s="426"/>
      <c r="AA49" s="339">
        <v>300</v>
      </c>
      <c r="AB49" s="339">
        <v>0</v>
      </c>
      <c r="AC49" s="339">
        <v>0</v>
      </c>
      <c r="AD49" s="339">
        <f t="shared" ref="AD49:AD86" si="8">SUM(AB49+AC49)</f>
        <v>0</v>
      </c>
      <c r="AE49" s="426">
        <f t="shared" ref="AE49:AE86" si="9">SUM(AA49-AD49)</f>
        <v>300</v>
      </c>
      <c r="AF49" s="450" t="s">
        <v>412</v>
      </c>
      <c r="AG49" s="451" t="s">
        <v>61</v>
      </c>
      <c r="AH49" s="494"/>
    </row>
    <row r="50" spans="1:34" s="155" customFormat="1" ht="21.75" customHeight="1" x14ac:dyDescent="0.25">
      <c r="A50" s="808">
        <v>1633</v>
      </c>
      <c r="B50" s="807">
        <v>41</v>
      </c>
      <c r="C50" s="809" t="s">
        <v>826</v>
      </c>
      <c r="D50" s="806" t="s">
        <v>827</v>
      </c>
      <c r="E50" s="810" t="s">
        <v>69</v>
      </c>
      <c r="F50" s="805" t="s">
        <v>10</v>
      </c>
      <c r="G50" s="805" t="s">
        <v>21</v>
      </c>
      <c r="H50" s="492" t="s">
        <v>172</v>
      </c>
      <c r="I50" s="339">
        <v>210</v>
      </c>
      <c r="J50" s="339">
        <v>210</v>
      </c>
      <c r="K50" s="339"/>
      <c r="L50" s="339">
        <f t="shared" si="1"/>
        <v>210</v>
      </c>
      <c r="M50" s="615">
        <f t="shared" si="2"/>
        <v>0</v>
      </c>
      <c r="N50" s="488">
        <v>1</v>
      </c>
      <c r="O50" s="339">
        <v>210</v>
      </c>
      <c r="P50" s="339">
        <v>210</v>
      </c>
      <c r="Q50" s="339"/>
      <c r="R50" s="339">
        <f t="shared" si="3"/>
        <v>210</v>
      </c>
      <c r="S50" s="426">
        <f t="shared" si="7"/>
        <v>0</v>
      </c>
      <c r="T50" s="488">
        <v>1</v>
      </c>
      <c r="U50" s="339">
        <v>310</v>
      </c>
      <c r="V50" s="339">
        <v>150</v>
      </c>
      <c r="W50" s="339"/>
      <c r="X50" s="339">
        <f t="shared" si="4"/>
        <v>150</v>
      </c>
      <c r="Y50" s="426">
        <f t="shared" si="5"/>
        <v>160</v>
      </c>
      <c r="Z50" s="426"/>
      <c r="AA50" s="339">
        <v>300</v>
      </c>
      <c r="AB50" s="339">
        <v>0</v>
      </c>
      <c r="AC50" s="339">
        <v>0</v>
      </c>
      <c r="AD50" s="339">
        <f t="shared" si="8"/>
        <v>0</v>
      </c>
      <c r="AE50" s="426">
        <f t="shared" si="9"/>
        <v>300</v>
      </c>
      <c r="AF50" s="342" t="s">
        <v>2069</v>
      </c>
      <c r="AG50" s="489" t="s">
        <v>828</v>
      </c>
      <c r="AH50" s="490"/>
    </row>
    <row r="51" spans="1:34" s="155" customFormat="1" ht="21.75" customHeight="1" x14ac:dyDescent="0.25">
      <c r="A51" s="808">
        <v>1639</v>
      </c>
      <c r="B51" s="807">
        <v>42</v>
      </c>
      <c r="C51" s="809" t="s">
        <v>829</v>
      </c>
      <c r="D51" s="806" t="s">
        <v>830</v>
      </c>
      <c r="E51" s="810" t="s">
        <v>70</v>
      </c>
      <c r="F51" s="805" t="s">
        <v>10</v>
      </c>
      <c r="G51" s="805" t="s">
        <v>21</v>
      </c>
      <c r="H51" s="492" t="s">
        <v>831</v>
      </c>
      <c r="I51" s="339">
        <v>210</v>
      </c>
      <c r="J51" s="339">
        <v>210</v>
      </c>
      <c r="K51" s="339"/>
      <c r="L51" s="339">
        <f t="shared" si="1"/>
        <v>210</v>
      </c>
      <c r="M51" s="615">
        <f t="shared" si="2"/>
        <v>0</v>
      </c>
      <c r="N51" s="488">
        <v>1</v>
      </c>
      <c r="O51" s="339">
        <v>210</v>
      </c>
      <c r="P51" s="339">
        <v>210</v>
      </c>
      <c r="Q51" s="339"/>
      <c r="R51" s="339">
        <f t="shared" si="3"/>
        <v>210</v>
      </c>
      <c r="S51" s="426">
        <f t="shared" si="7"/>
        <v>0</v>
      </c>
      <c r="T51" s="488">
        <v>1</v>
      </c>
      <c r="U51" s="339">
        <v>310</v>
      </c>
      <c r="V51" s="339">
        <v>150</v>
      </c>
      <c r="W51" s="339"/>
      <c r="X51" s="339">
        <f t="shared" si="4"/>
        <v>150</v>
      </c>
      <c r="Y51" s="426">
        <f t="shared" si="5"/>
        <v>160</v>
      </c>
      <c r="Z51" s="426"/>
      <c r="AA51" s="339">
        <v>300</v>
      </c>
      <c r="AB51" s="339">
        <v>0</v>
      </c>
      <c r="AC51" s="339">
        <v>0</v>
      </c>
      <c r="AD51" s="339">
        <f t="shared" si="8"/>
        <v>0</v>
      </c>
      <c r="AE51" s="426">
        <f t="shared" si="9"/>
        <v>300</v>
      </c>
      <c r="AF51" s="1007" t="s">
        <v>3677</v>
      </c>
      <c r="AG51" s="489" t="s">
        <v>828</v>
      </c>
      <c r="AH51" s="490" t="s">
        <v>2479</v>
      </c>
    </row>
    <row r="52" spans="1:34" s="155" customFormat="1" ht="21.75" customHeight="1" x14ac:dyDescent="0.25">
      <c r="A52" s="808">
        <v>1641</v>
      </c>
      <c r="B52" s="807">
        <v>43</v>
      </c>
      <c r="C52" s="809" t="s">
        <v>3158</v>
      </c>
      <c r="D52" s="806" t="s">
        <v>832</v>
      </c>
      <c r="E52" s="810" t="s">
        <v>69</v>
      </c>
      <c r="F52" s="805" t="s">
        <v>15</v>
      </c>
      <c r="G52" s="805" t="s">
        <v>11</v>
      </c>
      <c r="H52" s="492" t="s">
        <v>833</v>
      </c>
      <c r="I52" s="339">
        <v>250</v>
      </c>
      <c r="J52" s="339">
        <v>250</v>
      </c>
      <c r="K52" s="339"/>
      <c r="L52" s="339">
        <f t="shared" si="1"/>
        <v>250</v>
      </c>
      <c r="M52" s="615">
        <f t="shared" si="2"/>
        <v>0</v>
      </c>
      <c r="N52" s="488">
        <v>1</v>
      </c>
      <c r="O52" s="339">
        <v>260</v>
      </c>
      <c r="P52" s="339">
        <v>260</v>
      </c>
      <c r="Q52" s="339"/>
      <c r="R52" s="339">
        <f t="shared" si="3"/>
        <v>260</v>
      </c>
      <c r="S52" s="426">
        <f t="shared" si="7"/>
        <v>0</v>
      </c>
      <c r="T52" s="488">
        <v>1</v>
      </c>
      <c r="U52" s="339">
        <v>310</v>
      </c>
      <c r="V52" s="339">
        <v>150</v>
      </c>
      <c r="W52" s="339"/>
      <c r="X52" s="339">
        <f t="shared" si="4"/>
        <v>150</v>
      </c>
      <c r="Y52" s="426">
        <f t="shared" si="5"/>
        <v>160</v>
      </c>
      <c r="Z52" s="426"/>
      <c r="AA52" s="339">
        <v>300</v>
      </c>
      <c r="AB52" s="339">
        <v>0</v>
      </c>
      <c r="AC52" s="339">
        <v>0</v>
      </c>
      <c r="AD52" s="339">
        <f t="shared" si="8"/>
        <v>0</v>
      </c>
      <c r="AE52" s="426">
        <f t="shared" si="9"/>
        <v>300</v>
      </c>
      <c r="AF52" s="342" t="s">
        <v>2156</v>
      </c>
      <c r="AG52" s="489"/>
      <c r="AH52" s="490"/>
    </row>
    <row r="53" spans="1:34" s="155" customFormat="1" ht="21.75" customHeight="1" x14ac:dyDescent="0.25">
      <c r="A53" s="808">
        <v>1398</v>
      </c>
      <c r="B53" s="807">
        <v>44</v>
      </c>
      <c r="C53" s="809" t="s">
        <v>434</v>
      </c>
      <c r="D53" s="806" t="s">
        <v>435</v>
      </c>
      <c r="E53" s="810" t="s">
        <v>69</v>
      </c>
      <c r="F53" s="805" t="s">
        <v>10</v>
      </c>
      <c r="G53" s="805" t="s">
        <v>21</v>
      </c>
      <c r="H53" s="492" t="s">
        <v>436</v>
      </c>
      <c r="I53" s="339">
        <v>20</v>
      </c>
      <c r="J53" s="339">
        <v>20</v>
      </c>
      <c r="K53" s="339"/>
      <c r="L53" s="339">
        <f t="shared" si="1"/>
        <v>20</v>
      </c>
      <c r="M53" s="615">
        <f t="shared" si="2"/>
        <v>0</v>
      </c>
      <c r="N53" s="488">
        <v>1</v>
      </c>
      <c r="O53" s="339">
        <v>210</v>
      </c>
      <c r="P53" s="339">
        <v>210</v>
      </c>
      <c r="Q53" s="339"/>
      <c r="R53" s="339">
        <f t="shared" si="3"/>
        <v>210</v>
      </c>
      <c r="S53" s="426">
        <f t="shared" si="7"/>
        <v>0</v>
      </c>
      <c r="T53" s="488">
        <v>1</v>
      </c>
      <c r="U53" s="339">
        <v>310</v>
      </c>
      <c r="V53" s="339">
        <v>150</v>
      </c>
      <c r="W53" s="339"/>
      <c r="X53" s="339">
        <f t="shared" si="4"/>
        <v>150</v>
      </c>
      <c r="Y53" s="426">
        <f t="shared" si="5"/>
        <v>160</v>
      </c>
      <c r="Z53" s="339"/>
      <c r="AA53" s="339">
        <v>300</v>
      </c>
      <c r="AB53" s="339">
        <v>0</v>
      </c>
      <c r="AC53" s="339">
        <v>0</v>
      </c>
      <c r="AD53" s="339">
        <f t="shared" si="8"/>
        <v>0</v>
      </c>
      <c r="AE53" s="426">
        <f t="shared" si="9"/>
        <v>300</v>
      </c>
      <c r="AF53" s="451" t="s">
        <v>2185</v>
      </c>
      <c r="AG53" s="489"/>
      <c r="AH53" s="793"/>
    </row>
    <row r="54" spans="1:34" s="155" customFormat="1" ht="21.75" customHeight="1" x14ac:dyDescent="0.25">
      <c r="A54" s="808">
        <v>1647</v>
      </c>
      <c r="B54" s="807">
        <v>45</v>
      </c>
      <c r="C54" s="809" t="s">
        <v>839</v>
      </c>
      <c r="D54" s="806" t="s">
        <v>840</v>
      </c>
      <c r="E54" s="810" t="s">
        <v>69</v>
      </c>
      <c r="F54" s="805" t="s">
        <v>10</v>
      </c>
      <c r="G54" s="805" t="s">
        <v>42</v>
      </c>
      <c r="H54" s="792" t="s">
        <v>841</v>
      </c>
      <c r="I54" s="339">
        <v>300</v>
      </c>
      <c r="J54" s="339">
        <v>300</v>
      </c>
      <c r="K54" s="339"/>
      <c r="L54" s="339">
        <f t="shared" si="1"/>
        <v>300</v>
      </c>
      <c r="M54" s="615">
        <f t="shared" si="2"/>
        <v>0</v>
      </c>
      <c r="N54" s="488">
        <v>1</v>
      </c>
      <c r="O54" s="339">
        <v>260</v>
      </c>
      <c r="P54" s="339">
        <v>260</v>
      </c>
      <c r="Q54" s="339"/>
      <c r="R54" s="339">
        <f t="shared" si="3"/>
        <v>260</v>
      </c>
      <c r="S54" s="426">
        <f t="shared" si="7"/>
        <v>0</v>
      </c>
      <c r="T54" s="488">
        <v>1</v>
      </c>
      <c r="U54" s="339">
        <v>310</v>
      </c>
      <c r="V54" s="339">
        <v>150</v>
      </c>
      <c r="W54" s="339"/>
      <c r="X54" s="339">
        <f t="shared" si="4"/>
        <v>150</v>
      </c>
      <c r="Y54" s="426">
        <f t="shared" si="5"/>
        <v>160</v>
      </c>
      <c r="Z54" s="426"/>
      <c r="AA54" s="339">
        <v>300</v>
      </c>
      <c r="AB54" s="339">
        <v>50</v>
      </c>
      <c r="AC54" s="339"/>
      <c r="AD54" s="339">
        <f t="shared" si="8"/>
        <v>50</v>
      </c>
      <c r="AE54" s="426">
        <f t="shared" si="9"/>
        <v>250</v>
      </c>
      <c r="AF54" s="342" t="s">
        <v>2187</v>
      </c>
      <c r="AG54" s="489" t="s">
        <v>2026</v>
      </c>
      <c r="AH54" s="490"/>
    </row>
    <row r="55" spans="1:34" s="155" customFormat="1" ht="21.75" customHeight="1" x14ac:dyDescent="0.25">
      <c r="A55" s="808">
        <v>1649</v>
      </c>
      <c r="B55" s="807">
        <v>46</v>
      </c>
      <c r="C55" s="809" t="s">
        <v>842</v>
      </c>
      <c r="D55" s="806" t="s">
        <v>843</v>
      </c>
      <c r="E55" s="810" t="s">
        <v>69</v>
      </c>
      <c r="F55" s="805" t="s">
        <v>15</v>
      </c>
      <c r="G55" s="805" t="s">
        <v>13</v>
      </c>
      <c r="H55" s="492" t="s">
        <v>844</v>
      </c>
      <c r="I55" s="339">
        <v>260</v>
      </c>
      <c r="J55" s="339">
        <v>260</v>
      </c>
      <c r="K55" s="339"/>
      <c r="L55" s="339">
        <f t="shared" si="1"/>
        <v>260</v>
      </c>
      <c r="M55" s="615">
        <f t="shared" si="2"/>
        <v>0</v>
      </c>
      <c r="N55" s="488">
        <v>1</v>
      </c>
      <c r="O55" s="339">
        <v>250</v>
      </c>
      <c r="P55" s="339">
        <v>250</v>
      </c>
      <c r="Q55" s="339"/>
      <c r="R55" s="339">
        <f t="shared" si="3"/>
        <v>250</v>
      </c>
      <c r="S55" s="426">
        <f t="shared" si="7"/>
        <v>0</v>
      </c>
      <c r="T55" s="488">
        <v>1</v>
      </c>
      <c r="U55" s="339">
        <v>310</v>
      </c>
      <c r="V55" s="339">
        <v>150</v>
      </c>
      <c r="W55" s="339"/>
      <c r="X55" s="339">
        <f t="shared" si="4"/>
        <v>150</v>
      </c>
      <c r="Y55" s="426">
        <f t="shared" si="5"/>
        <v>160</v>
      </c>
      <c r="Z55" s="426"/>
      <c r="AA55" s="339">
        <v>300</v>
      </c>
      <c r="AB55" s="339">
        <v>0</v>
      </c>
      <c r="AC55" s="339">
        <v>0</v>
      </c>
      <c r="AD55" s="339">
        <f t="shared" si="8"/>
        <v>0</v>
      </c>
      <c r="AE55" s="426">
        <f t="shared" si="9"/>
        <v>300</v>
      </c>
      <c r="AF55" s="342" t="s">
        <v>845</v>
      </c>
      <c r="AG55" s="489"/>
      <c r="AH55" s="490"/>
    </row>
    <row r="56" spans="1:34" s="155" customFormat="1" ht="21.75" customHeight="1" x14ac:dyDescent="0.25">
      <c r="A56" s="808">
        <v>1652</v>
      </c>
      <c r="B56" s="807">
        <v>47</v>
      </c>
      <c r="C56" s="809" t="s">
        <v>846</v>
      </c>
      <c r="D56" s="806" t="s">
        <v>847</v>
      </c>
      <c r="E56" s="810" t="s">
        <v>69</v>
      </c>
      <c r="F56" s="805" t="s">
        <v>10</v>
      </c>
      <c r="G56" s="805" t="s">
        <v>13</v>
      </c>
      <c r="H56" s="492"/>
      <c r="I56" s="339">
        <v>300</v>
      </c>
      <c r="J56" s="339">
        <v>200</v>
      </c>
      <c r="K56" s="339"/>
      <c r="L56" s="339">
        <f t="shared" si="1"/>
        <v>200</v>
      </c>
      <c r="M56" s="615">
        <f t="shared" si="2"/>
        <v>100</v>
      </c>
      <c r="N56" s="488">
        <v>1</v>
      </c>
      <c r="O56" s="339">
        <v>310</v>
      </c>
      <c r="P56" s="339">
        <v>310</v>
      </c>
      <c r="Q56" s="339"/>
      <c r="R56" s="339">
        <f t="shared" si="3"/>
        <v>310</v>
      </c>
      <c r="S56" s="426">
        <f t="shared" si="7"/>
        <v>0</v>
      </c>
      <c r="T56" s="488">
        <v>1</v>
      </c>
      <c r="U56" s="339">
        <v>310</v>
      </c>
      <c r="V56" s="339">
        <v>150</v>
      </c>
      <c r="W56" s="339"/>
      <c r="X56" s="339">
        <f t="shared" si="4"/>
        <v>150</v>
      </c>
      <c r="Y56" s="426">
        <f t="shared" si="5"/>
        <v>160</v>
      </c>
      <c r="Z56" s="426"/>
      <c r="AA56" s="339">
        <v>300</v>
      </c>
      <c r="AB56" s="339">
        <v>0</v>
      </c>
      <c r="AC56" s="339">
        <v>0</v>
      </c>
      <c r="AD56" s="339">
        <f t="shared" si="8"/>
        <v>0</v>
      </c>
      <c r="AE56" s="426">
        <f t="shared" si="9"/>
        <v>300</v>
      </c>
      <c r="AF56" s="342" t="s">
        <v>1017</v>
      </c>
      <c r="AG56" s="489"/>
      <c r="AH56" s="793">
        <v>41826</v>
      </c>
    </row>
    <row r="57" spans="1:34" s="155" customFormat="1" ht="21.75" customHeight="1" x14ac:dyDescent="0.25">
      <c r="A57" s="808">
        <v>1653</v>
      </c>
      <c r="B57" s="807">
        <v>48</v>
      </c>
      <c r="C57" s="809" t="s">
        <v>850</v>
      </c>
      <c r="D57" s="806" t="s">
        <v>851</v>
      </c>
      <c r="E57" s="810" t="s">
        <v>70</v>
      </c>
      <c r="F57" s="805" t="s">
        <v>10</v>
      </c>
      <c r="G57" s="805" t="s">
        <v>21</v>
      </c>
      <c r="H57" s="492" t="s">
        <v>852</v>
      </c>
      <c r="I57" s="339">
        <v>300</v>
      </c>
      <c r="J57" s="339">
        <v>300</v>
      </c>
      <c r="K57" s="339"/>
      <c r="L57" s="339">
        <f t="shared" si="1"/>
        <v>300</v>
      </c>
      <c r="M57" s="615">
        <f t="shared" si="2"/>
        <v>0</v>
      </c>
      <c r="N57" s="488">
        <v>1</v>
      </c>
      <c r="O57" s="339">
        <v>310</v>
      </c>
      <c r="P57" s="339">
        <v>310</v>
      </c>
      <c r="Q57" s="339"/>
      <c r="R57" s="339">
        <f t="shared" si="3"/>
        <v>310</v>
      </c>
      <c r="S57" s="426">
        <f t="shared" si="7"/>
        <v>0</v>
      </c>
      <c r="T57" s="488">
        <v>1</v>
      </c>
      <c r="U57" s="339">
        <v>310</v>
      </c>
      <c r="V57" s="339">
        <v>150</v>
      </c>
      <c r="W57" s="339"/>
      <c r="X57" s="339">
        <f t="shared" si="4"/>
        <v>150</v>
      </c>
      <c r="Y57" s="426">
        <f t="shared" si="5"/>
        <v>160</v>
      </c>
      <c r="Z57" s="426"/>
      <c r="AA57" s="339">
        <v>300</v>
      </c>
      <c r="AB57" s="339">
        <v>0</v>
      </c>
      <c r="AC57" s="339">
        <v>0</v>
      </c>
      <c r="AD57" s="339">
        <f t="shared" si="8"/>
        <v>0</v>
      </c>
      <c r="AE57" s="426">
        <f t="shared" si="9"/>
        <v>300</v>
      </c>
      <c r="AF57" s="342">
        <v>93232515</v>
      </c>
      <c r="AG57" s="489"/>
      <c r="AH57" s="490" t="s">
        <v>3646</v>
      </c>
    </row>
    <row r="58" spans="1:34" s="155" customFormat="1" ht="21.75" customHeight="1" x14ac:dyDescent="0.25">
      <c r="A58" s="808">
        <v>1654</v>
      </c>
      <c r="B58" s="807">
        <v>49</v>
      </c>
      <c r="C58" s="809" t="s">
        <v>2307</v>
      </c>
      <c r="D58" s="806" t="s">
        <v>853</v>
      </c>
      <c r="E58" s="810" t="s">
        <v>69</v>
      </c>
      <c r="F58" s="805" t="s">
        <v>10</v>
      </c>
      <c r="G58" s="805" t="s">
        <v>13</v>
      </c>
      <c r="H58" s="492">
        <v>33453</v>
      </c>
      <c r="I58" s="339">
        <v>150</v>
      </c>
      <c r="J58" s="339">
        <v>150</v>
      </c>
      <c r="K58" s="339"/>
      <c r="L58" s="339">
        <f t="shared" si="1"/>
        <v>150</v>
      </c>
      <c r="M58" s="615">
        <f t="shared" si="2"/>
        <v>0</v>
      </c>
      <c r="N58" s="488">
        <v>1</v>
      </c>
      <c r="O58" s="339">
        <v>310</v>
      </c>
      <c r="P58" s="339">
        <v>310</v>
      </c>
      <c r="Q58" s="339"/>
      <c r="R58" s="339">
        <f t="shared" si="3"/>
        <v>310</v>
      </c>
      <c r="S58" s="426">
        <f t="shared" si="7"/>
        <v>0</v>
      </c>
      <c r="T58" s="488">
        <v>1</v>
      </c>
      <c r="U58" s="339">
        <v>310</v>
      </c>
      <c r="V58" s="339">
        <v>150</v>
      </c>
      <c r="W58" s="339"/>
      <c r="X58" s="339">
        <f t="shared" si="4"/>
        <v>150</v>
      </c>
      <c r="Y58" s="426">
        <f t="shared" si="5"/>
        <v>160</v>
      </c>
      <c r="Z58" s="426"/>
      <c r="AA58" s="339">
        <v>300</v>
      </c>
      <c r="AB58" s="339">
        <v>0</v>
      </c>
      <c r="AC58" s="339">
        <v>0</v>
      </c>
      <c r="AD58" s="339">
        <f t="shared" si="8"/>
        <v>0</v>
      </c>
      <c r="AE58" s="426">
        <f t="shared" si="9"/>
        <v>300</v>
      </c>
      <c r="AF58" s="342" t="s">
        <v>1016</v>
      </c>
      <c r="AG58" s="489"/>
      <c r="AH58" s="490"/>
    </row>
    <row r="59" spans="1:34" s="155" customFormat="1" ht="21.75" customHeight="1" x14ac:dyDescent="0.25">
      <c r="A59" s="808">
        <v>1381</v>
      </c>
      <c r="B59" s="807">
        <v>50</v>
      </c>
      <c r="C59" s="809" t="s">
        <v>445</v>
      </c>
      <c r="D59" s="806" t="s">
        <v>2399</v>
      </c>
      <c r="E59" s="810" t="s">
        <v>70</v>
      </c>
      <c r="F59" s="805" t="s">
        <v>10</v>
      </c>
      <c r="G59" s="805" t="s">
        <v>11</v>
      </c>
      <c r="H59" s="492" t="s">
        <v>446</v>
      </c>
      <c r="I59" s="339">
        <v>210</v>
      </c>
      <c r="J59" s="339">
        <v>210</v>
      </c>
      <c r="K59" s="339"/>
      <c r="L59" s="339">
        <f t="shared" si="1"/>
        <v>210</v>
      </c>
      <c r="M59" s="615">
        <f t="shared" si="2"/>
        <v>0</v>
      </c>
      <c r="N59" s="488">
        <v>1</v>
      </c>
      <c r="O59" s="339">
        <v>270</v>
      </c>
      <c r="P59" s="339">
        <v>270</v>
      </c>
      <c r="Q59" s="339"/>
      <c r="R59" s="339">
        <f t="shared" si="3"/>
        <v>270</v>
      </c>
      <c r="S59" s="426">
        <f t="shared" si="7"/>
        <v>0</v>
      </c>
      <c r="T59" s="488">
        <v>1</v>
      </c>
      <c r="U59" s="339">
        <v>310</v>
      </c>
      <c r="V59" s="339">
        <v>150</v>
      </c>
      <c r="W59" s="339"/>
      <c r="X59" s="339">
        <f t="shared" si="4"/>
        <v>150</v>
      </c>
      <c r="Y59" s="426">
        <f t="shared" si="5"/>
        <v>160</v>
      </c>
      <c r="Z59" s="426"/>
      <c r="AA59" s="339">
        <v>300</v>
      </c>
      <c r="AB59" s="339">
        <v>0</v>
      </c>
      <c r="AC59" s="339">
        <v>0</v>
      </c>
      <c r="AD59" s="339">
        <f t="shared" si="8"/>
        <v>0</v>
      </c>
      <c r="AE59" s="426">
        <f t="shared" si="9"/>
        <v>300</v>
      </c>
      <c r="AF59" s="342" t="s">
        <v>2402</v>
      </c>
      <c r="AG59" s="489" t="s">
        <v>1046</v>
      </c>
      <c r="AH59" s="490"/>
    </row>
    <row r="60" spans="1:34" s="155" customFormat="1" ht="21.75" customHeight="1" x14ac:dyDescent="0.25">
      <c r="A60" s="808">
        <v>1659</v>
      </c>
      <c r="B60" s="807">
        <v>51</v>
      </c>
      <c r="C60" s="809" t="s">
        <v>857</v>
      </c>
      <c r="D60" s="806" t="s">
        <v>858</v>
      </c>
      <c r="E60" s="810" t="s">
        <v>70</v>
      </c>
      <c r="F60" s="805" t="s">
        <v>15</v>
      </c>
      <c r="G60" s="805" t="s">
        <v>21</v>
      </c>
      <c r="H60" s="792" t="s">
        <v>859</v>
      </c>
      <c r="I60" s="339">
        <v>200</v>
      </c>
      <c r="J60" s="339">
        <v>200</v>
      </c>
      <c r="K60" s="339"/>
      <c r="L60" s="339">
        <f t="shared" si="1"/>
        <v>200</v>
      </c>
      <c r="M60" s="615">
        <f t="shared" si="2"/>
        <v>0</v>
      </c>
      <c r="N60" s="488">
        <v>1</v>
      </c>
      <c r="O60" s="339">
        <v>200</v>
      </c>
      <c r="P60" s="339">
        <v>200</v>
      </c>
      <c r="Q60" s="339"/>
      <c r="R60" s="339">
        <f t="shared" si="3"/>
        <v>200</v>
      </c>
      <c r="S60" s="426">
        <f t="shared" si="7"/>
        <v>0</v>
      </c>
      <c r="T60" s="488">
        <v>1</v>
      </c>
      <c r="U60" s="339">
        <v>310</v>
      </c>
      <c r="V60" s="339">
        <v>150</v>
      </c>
      <c r="W60" s="339"/>
      <c r="X60" s="339">
        <f t="shared" si="4"/>
        <v>150</v>
      </c>
      <c r="Y60" s="426">
        <f t="shared" si="5"/>
        <v>160</v>
      </c>
      <c r="Z60" s="426"/>
      <c r="AA60" s="339">
        <v>300</v>
      </c>
      <c r="AB60" s="339">
        <v>0</v>
      </c>
      <c r="AC60" s="339">
        <v>0</v>
      </c>
      <c r="AD60" s="339">
        <f t="shared" si="8"/>
        <v>0</v>
      </c>
      <c r="AE60" s="426">
        <f t="shared" si="9"/>
        <v>300</v>
      </c>
      <c r="AF60" s="342" t="s">
        <v>2401</v>
      </c>
      <c r="AG60" s="489" t="s">
        <v>860</v>
      </c>
      <c r="AH60" s="490"/>
    </row>
    <row r="61" spans="1:34" s="155" customFormat="1" ht="21.75" customHeight="1" x14ac:dyDescent="0.25">
      <c r="A61" s="808">
        <v>1659</v>
      </c>
      <c r="B61" s="807">
        <v>52</v>
      </c>
      <c r="C61" s="809" t="s">
        <v>861</v>
      </c>
      <c r="D61" s="806" t="s">
        <v>862</v>
      </c>
      <c r="E61" s="810" t="s">
        <v>69</v>
      </c>
      <c r="F61" s="805" t="s">
        <v>15</v>
      </c>
      <c r="G61" s="805" t="s">
        <v>661</v>
      </c>
      <c r="H61" s="492" t="s">
        <v>863</v>
      </c>
      <c r="I61" s="339">
        <v>200</v>
      </c>
      <c r="J61" s="339">
        <v>200</v>
      </c>
      <c r="K61" s="339"/>
      <c r="L61" s="339">
        <f t="shared" si="1"/>
        <v>200</v>
      </c>
      <c r="M61" s="615">
        <f t="shared" si="2"/>
        <v>0</v>
      </c>
      <c r="N61" s="488">
        <v>1</v>
      </c>
      <c r="O61" s="339">
        <v>210</v>
      </c>
      <c r="P61" s="339">
        <v>210</v>
      </c>
      <c r="Q61" s="339"/>
      <c r="R61" s="339">
        <f t="shared" si="3"/>
        <v>210</v>
      </c>
      <c r="S61" s="426">
        <f t="shared" si="7"/>
        <v>0</v>
      </c>
      <c r="T61" s="488">
        <v>1</v>
      </c>
      <c r="U61" s="339">
        <v>310</v>
      </c>
      <c r="V61" s="339">
        <v>150</v>
      </c>
      <c r="W61" s="339"/>
      <c r="X61" s="339">
        <f t="shared" si="4"/>
        <v>150</v>
      </c>
      <c r="Y61" s="426">
        <f t="shared" si="5"/>
        <v>160</v>
      </c>
      <c r="Z61" s="426"/>
      <c r="AA61" s="339">
        <v>300</v>
      </c>
      <c r="AB61" s="339">
        <v>0</v>
      </c>
      <c r="AC61" s="339">
        <v>0</v>
      </c>
      <c r="AD61" s="339">
        <f t="shared" si="8"/>
        <v>0</v>
      </c>
      <c r="AE61" s="426">
        <f t="shared" si="9"/>
        <v>300</v>
      </c>
      <c r="AF61" s="342" t="s">
        <v>864</v>
      </c>
      <c r="AG61" s="489" t="s">
        <v>860</v>
      </c>
      <c r="AH61" s="490"/>
    </row>
    <row r="62" spans="1:34" s="155" customFormat="1" ht="21.75" customHeight="1" x14ac:dyDescent="0.25">
      <c r="A62" s="808">
        <v>1666</v>
      </c>
      <c r="B62" s="807">
        <v>53</v>
      </c>
      <c r="C62" s="809" t="s">
        <v>974</v>
      </c>
      <c r="D62" s="806" t="s">
        <v>975</v>
      </c>
      <c r="E62" s="810" t="s">
        <v>69</v>
      </c>
      <c r="F62" s="805" t="s">
        <v>15</v>
      </c>
      <c r="G62" s="805" t="s">
        <v>13</v>
      </c>
      <c r="H62" s="492" t="s">
        <v>976</v>
      </c>
      <c r="I62" s="339">
        <v>250</v>
      </c>
      <c r="J62" s="339">
        <v>250</v>
      </c>
      <c r="K62" s="339"/>
      <c r="L62" s="339">
        <f t="shared" si="1"/>
        <v>250</v>
      </c>
      <c r="M62" s="615">
        <f t="shared" si="2"/>
        <v>0</v>
      </c>
      <c r="N62" s="488">
        <v>1</v>
      </c>
      <c r="O62" s="339">
        <v>260</v>
      </c>
      <c r="P62" s="339">
        <v>260</v>
      </c>
      <c r="Q62" s="339"/>
      <c r="R62" s="339">
        <f t="shared" si="3"/>
        <v>260</v>
      </c>
      <c r="S62" s="426">
        <f t="shared" si="7"/>
        <v>0</v>
      </c>
      <c r="T62" s="488">
        <v>1</v>
      </c>
      <c r="U62" s="339">
        <v>310</v>
      </c>
      <c r="V62" s="339">
        <v>150</v>
      </c>
      <c r="W62" s="339"/>
      <c r="X62" s="339">
        <f t="shared" si="4"/>
        <v>150</v>
      </c>
      <c r="Y62" s="426">
        <f t="shared" si="5"/>
        <v>160</v>
      </c>
      <c r="Z62" s="426"/>
      <c r="AA62" s="339">
        <v>300</v>
      </c>
      <c r="AB62" s="339">
        <v>0</v>
      </c>
      <c r="AC62" s="339">
        <v>0</v>
      </c>
      <c r="AD62" s="339">
        <f t="shared" si="8"/>
        <v>0</v>
      </c>
      <c r="AE62" s="426">
        <f t="shared" si="9"/>
        <v>300</v>
      </c>
      <c r="AF62" s="342" t="s">
        <v>2395</v>
      </c>
      <c r="AG62" s="489"/>
      <c r="AH62" s="793"/>
    </row>
    <row r="63" spans="1:34" s="155" customFormat="1" ht="21.75" customHeight="1" x14ac:dyDescent="0.25">
      <c r="A63" s="808">
        <v>1681</v>
      </c>
      <c r="B63" s="807">
        <v>54</v>
      </c>
      <c r="C63" s="809" t="s">
        <v>980</v>
      </c>
      <c r="D63" s="806" t="s">
        <v>981</v>
      </c>
      <c r="E63" s="810" t="s">
        <v>69</v>
      </c>
      <c r="F63" s="805" t="s">
        <v>15</v>
      </c>
      <c r="G63" s="805" t="s">
        <v>11</v>
      </c>
      <c r="H63" s="492" t="s">
        <v>982</v>
      </c>
      <c r="I63" s="339">
        <v>250</v>
      </c>
      <c r="J63" s="339">
        <v>250</v>
      </c>
      <c r="K63" s="339"/>
      <c r="L63" s="339">
        <f t="shared" ref="L63:L99" si="10">J63+K63</f>
        <v>250</v>
      </c>
      <c r="M63" s="615">
        <f t="shared" ref="M63:M99" si="11">I63-L63</f>
        <v>0</v>
      </c>
      <c r="N63" s="488">
        <v>1</v>
      </c>
      <c r="O63" s="339">
        <v>250</v>
      </c>
      <c r="P63" s="339">
        <v>250</v>
      </c>
      <c r="Q63" s="339"/>
      <c r="R63" s="339">
        <f t="shared" ref="R63:R99" si="12">P63+Q63</f>
        <v>250</v>
      </c>
      <c r="S63" s="426">
        <f t="shared" ref="S63:S79" si="13">O63-R63</f>
        <v>0</v>
      </c>
      <c r="T63" s="488">
        <v>1</v>
      </c>
      <c r="U63" s="339">
        <v>310</v>
      </c>
      <c r="V63" s="339">
        <v>150</v>
      </c>
      <c r="W63" s="339"/>
      <c r="X63" s="339">
        <f t="shared" ref="X63:X94" si="14">V63+W63</f>
        <v>150</v>
      </c>
      <c r="Y63" s="426">
        <f t="shared" ref="Y63:Y94" si="15">U63-X63</f>
        <v>160</v>
      </c>
      <c r="Z63" s="426"/>
      <c r="AA63" s="339">
        <v>300</v>
      </c>
      <c r="AB63" s="339">
        <v>0</v>
      </c>
      <c r="AC63" s="339">
        <v>0</v>
      </c>
      <c r="AD63" s="339">
        <f t="shared" si="8"/>
        <v>0</v>
      </c>
      <c r="AE63" s="426">
        <f t="shared" si="9"/>
        <v>300</v>
      </c>
      <c r="AF63" s="342" t="s">
        <v>987</v>
      </c>
      <c r="AG63" s="489" t="s">
        <v>1898</v>
      </c>
      <c r="AH63" s="490"/>
    </row>
    <row r="64" spans="1:34" s="155" customFormat="1" ht="21.75" customHeight="1" x14ac:dyDescent="0.25">
      <c r="A64" s="808">
        <v>1680</v>
      </c>
      <c r="B64" s="807">
        <v>55</v>
      </c>
      <c r="C64" s="809" t="s">
        <v>984</v>
      </c>
      <c r="D64" s="806" t="s">
        <v>985</v>
      </c>
      <c r="E64" s="810" t="s">
        <v>69</v>
      </c>
      <c r="F64" s="805" t="s">
        <v>15</v>
      </c>
      <c r="G64" s="805" t="s">
        <v>13</v>
      </c>
      <c r="H64" s="492" t="s">
        <v>986</v>
      </c>
      <c r="I64" s="339">
        <v>250</v>
      </c>
      <c r="J64" s="339">
        <v>250</v>
      </c>
      <c r="K64" s="339"/>
      <c r="L64" s="339">
        <f t="shared" si="10"/>
        <v>250</v>
      </c>
      <c r="M64" s="615">
        <f t="shared" si="11"/>
        <v>0</v>
      </c>
      <c r="N64" s="488">
        <v>1</v>
      </c>
      <c r="O64" s="339">
        <v>250</v>
      </c>
      <c r="P64" s="339">
        <v>250</v>
      </c>
      <c r="Q64" s="339"/>
      <c r="R64" s="339">
        <f t="shared" si="12"/>
        <v>250</v>
      </c>
      <c r="S64" s="426">
        <f t="shared" si="13"/>
        <v>0</v>
      </c>
      <c r="T64" s="488">
        <v>1</v>
      </c>
      <c r="U64" s="339">
        <v>310</v>
      </c>
      <c r="V64" s="339">
        <v>150</v>
      </c>
      <c r="W64" s="339"/>
      <c r="X64" s="339">
        <f t="shared" si="14"/>
        <v>150</v>
      </c>
      <c r="Y64" s="426">
        <f t="shared" si="15"/>
        <v>160</v>
      </c>
      <c r="Z64" s="426"/>
      <c r="AA64" s="339">
        <v>300</v>
      </c>
      <c r="AB64" s="339">
        <v>0</v>
      </c>
      <c r="AC64" s="339">
        <v>0</v>
      </c>
      <c r="AD64" s="339">
        <f t="shared" si="8"/>
        <v>0</v>
      </c>
      <c r="AE64" s="426">
        <f t="shared" si="9"/>
        <v>300</v>
      </c>
      <c r="AF64" s="342" t="s">
        <v>983</v>
      </c>
      <c r="AG64" s="489" t="s">
        <v>3207</v>
      </c>
      <c r="AH64" s="490"/>
    </row>
    <row r="65" spans="1:34" s="155" customFormat="1" ht="21.75" customHeight="1" x14ac:dyDescent="0.25">
      <c r="A65" s="808">
        <v>1679</v>
      </c>
      <c r="B65" s="807">
        <v>56</v>
      </c>
      <c r="C65" s="809" t="s">
        <v>988</v>
      </c>
      <c r="D65" s="806" t="s">
        <v>989</v>
      </c>
      <c r="E65" s="810" t="s">
        <v>69</v>
      </c>
      <c r="F65" s="805" t="s">
        <v>15</v>
      </c>
      <c r="G65" s="805" t="s">
        <v>13</v>
      </c>
      <c r="H65" s="492" t="s">
        <v>161</v>
      </c>
      <c r="I65" s="339">
        <v>250</v>
      </c>
      <c r="J65" s="339">
        <v>250</v>
      </c>
      <c r="K65" s="339"/>
      <c r="L65" s="339">
        <f t="shared" si="10"/>
        <v>250</v>
      </c>
      <c r="M65" s="615">
        <f t="shared" si="11"/>
        <v>0</v>
      </c>
      <c r="N65" s="488">
        <v>1</v>
      </c>
      <c r="O65" s="339">
        <v>250</v>
      </c>
      <c r="P65" s="339">
        <v>250</v>
      </c>
      <c r="Q65" s="339"/>
      <c r="R65" s="339">
        <f t="shared" si="12"/>
        <v>250</v>
      </c>
      <c r="S65" s="426">
        <f t="shared" si="13"/>
        <v>0</v>
      </c>
      <c r="T65" s="488">
        <v>1</v>
      </c>
      <c r="U65" s="339">
        <v>310</v>
      </c>
      <c r="V65" s="339">
        <v>150</v>
      </c>
      <c r="W65" s="339"/>
      <c r="X65" s="339">
        <f t="shared" si="14"/>
        <v>150</v>
      </c>
      <c r="Y65" s="426">
        <f t="shared" si="15"/>
        <v>160</v>
      </c>
      <c r="Z65" s="426"/>
      <c r="AA65" s="339">
        <v>300</v>
      </c>
      <c r="AB65" s="339">
        <v>0</v>
      </c>
      <c r="AC65" s="339">
        <v>0</v>
      </c>
      <c r="AD65" s="339">
        <f t="shared" si="8"/>
        <v>0</v>
      </c>
      <c r="AE65" s="426">
        <f t="shared" si="9"/>
        <v>300</v>
      </c>
      <c r="AF65" s="342" t="s">
        <v>983</v>
      </c>
      <c r="AG65" s="489" t="s">
        <v>3207</v>
      </c>
      <c r="AH65" s="490"/>
    </row>
    <row r="66" spans="1:34" s="155" customFormat="1" ht="21.75" customHeight="1" x14ac:dyDescent="0.25">
      <c r="A66" s="808">
        <v>2099</v>
      </c>
      <c r="B66" s="807">
        <v>57</v>
      </c>
      <c r="C66" s="809" t="s">
        <v>482</v>
      </c>
      <c r="D66" s="806" t="s">
        <v>1761</v>
      </c>
      <c r="E66" s="810" t="s">
        <v>69</v>
      </c>
      <c r="F66" s="805" t="s">
        <v>10</v>
      </c>
      <c r="G66" s="805" t="s">
        <v>529</v>
      </c>
      <c r="H66" s="492"/>
      <c r="I66" s="339"/>
      <c r="J66" s="339"/>
      <c r="K66" s="339"/>
      <c r="L66" s="339">
        <f t="shared" si="10"/>
        <v>0</v>
      </c>
      <c r="M66" s="615">
        <f t="shared" si="11"/>
        <v>0</v>
      </c>
      <c r="N66" s="488">
        <v>1</v>
      </c>
      <c r="O66" s="339">
        <v>150</v>
      </c>
      <c r="P66" s="339">
        <v>150</v>
      </c>
      <c r="Q66" s="339"/>
      <c r="R66" s="339">
        <f t="shared" si="12"/>
        <v>150</v>
      </c>
      <c r="S66" s="426">
        <f t="shared" si="13"/>
        <v>0</v>
      </c>
      <c r="T66" s="488">
        <v>1</v>
      </c>
      <c r="U66" s="339">
        <v>310</v>
      </c>
      <c r="V66" s="339">
        <v>150</v>
      </c>
      <c r="W66" s="339"/>
      <c r="X66" s="339">
        <f t="shared" si="14"/>
        <v>150</v>
      </c>
      <c r="Y66" s="426">
        <f t="shared" si="15"/>
        <v>160</v>
      </c>
      <c r="Z66" s="426"/>
      <c r="AA66" s="339">
        <v>300</v>
      </c>
      <c r="AB66" s="339">
        <v>0</v>
      </c>
      <c r="AC66" s="339">
        <v>0</v>
      </c>
      <c r="AD66" s="339">
        <f t="shared" si="8"/>
        <v>0</v>
      </c>
      <c r="AE66" s="426">
        <f t="shared" si="9"/>
        <v>300</v>
      </c>
      <c r="AF66" s="342" t="s">
        <v>1762</v>
      </c>
      <c r="AG66" s="489" t="s">
        <v>3446</v>
      </c>
      <c r="AH66" s="490"/>
    </row>
    <row r="67" spans="1:34" s="155" customFormat="1" ht="21.75" customHeight="1" x14ac:dyDescent="0.25">
      <c r="A67" s="808">
        <v>2121</v>
      </c>
      <c r="B67" s="807">
        <v>58</v>
      </c>
      <c r="C67" s="809" t="s">
        <v>1798</v>
      </c>
      <c r="D67" s="806" t="s">
        <v>1799</v>
      </c>
      <c r="E67" s="810" t="s">
        <v>69</v>
      </c>
      <c r="F67" s="805" t="s">
        <v>10</v>
      </c>
      <c r="G67" s="805" t="s">
        <v>529</v>
      </c>
      <c r="H67" s="492"/>
      <c r="I67" s="339"/>
      <c r="J67" s="339"/>
      <c r="K67" s="339"/>
      <c r="L67" s="339">
        <f t="shared" si="10"/>
        <v>0</v>
      </c>
      <c r="M67" s="615">
        <f t="shared" si="11"/>
        <v>0</v>
      </c>
      <c r="N67" s="488">
        <v>1</v>
      </c>
      <c r="O67" s="339">
        <v>180</v>
      </c>
      <c r="P67" s="339">
        <v>180</v>
      </c>
      <c r="Q67" s="339"/>
      <c r="R67" s="339">
        <f t="shared" si="12"/>
        <v>180</v>
      </c>
      <c r="S67" s="426">
        <f t="shared" si="13"/>
        <v>0</v>
      </c>
      <c r="T67" s="488">
        <v>1</v>
      </c>
      <c r="U67" s="339">
        <v>310</v>
      </c>
      <c r="V67" s="339">
        <v>150</v>
      </c>
      <c r="W67" s="339"/>
      <c r="X67" s="339">
        <f t="shared" si="14"/>
        <v>150</v>
      </c>
      <c r="Y67" s="426">
        <f t="shared" si="15"/>
        <v>160</v>
      </c>
      <c r="Z67" s="426"/>
      <c r="AA67" s="339">
        <v>300</v>
      </c>
      <c r="AB67" s="339">
        <v>0</v>
      </c>
      <c r="AC67" s="339">
        <v>0</v>
      </c>
      <c r="AD67" s="339">
        <f t="shared" si="8"/>
        <v>0</v>
      </c>
      <c r="AE67" s="426">
        <f t="shared" si="9"/>
        <v>300</v>
      </c>
      <c r="AF67" s="342" t="s">
        <v>1800</v>
      </c>
      <c r="AG67" s="489" t="s">
        <v>1801</v>
      </c>
      <c r="AH67" s="490" t="s">
        <v>3644</v>
      </c>
    </row>
    <row r="68" spans="1:34" s="155" customFormat="1" ht="21.75" customHeight="1" x14ac:dyDescent="0.25">
      <c r="A68" s="808">
        <v>1593</v>
      </c>
      <c r="B68" s="807">
        <v>59</v>
      </c>
      <c r="C68" s="809" t="s">
        <v>747</v>
      </c>
      <c r="D68" s="806" t="s">
        <v>2346</v>
      </c>
      <c r="E68" s="810" t="s">
        <v>69</v>
      </c>
      <c r="F68" s="805" t="s">
        <v>10</v>
      </c>
      <c r="G68" s="805" t="s">
        <v>661</v>
      </c>
      <c r="H68" s="492" t="s">
        <v>748</v>
      </c>
      <c r="I68" s="339">
        <v>160</v>
      </c>
      <c r="J68" s="339">
        <v>160</v>
      </c>
      <c r="K68" s="339"/>
      <c r="L68" s="339">
        <f t="shared" si="10"/>
        <v>160</v>
      </c>
      <c r="M68" s="615">
        <f t="shared" si="11"/>
        <v>0</v>
      </c>
      <c r="N68" s="427">
        <v>1</v>
      </c>
      <c r="O68" s="339">
        <v>260</v>
      </c>
      <c r="P68" s="339">
        <v>260</v>
      </c>
      <c r="Q68" s="339"/>
      <c r="R68" s="339">
        <f t="shared" si="12"/>
        <v>260</v>
      </c>
      <c r="S68" s="426">
        <f t="shared" si="13"/>
        <v>0</v>
      </c>
      <c r="T68" s="427">
        <v>1</v>
      </c>
      <c r="U68" s="339">
        <v>310</v>
      </c>
      <c r="V68" s="339">
        <v>150</v>
      </c>
      <c r="W68" s="339"/>
      <c r="X68" s="339">
        <f t="shared" si="14"/>
        <v>150</v>
      </c>
      <c r="Y68" s="426">
        <f t="shared" si="15"/>
        <v>160</v>
      </c>
      <c r="Z68" s="426"/>
      <c r="AA68" s="339">
        <v>300</v>
      </c>
      <c r="AB68" s="339">
        <v>0</v>
      </c>
      <c r="AC68" s="339">
        <v>0</v>
      </c>
      <c r="AD68" s="339">
        <f t="shared" si="8"/>
        <v>0</v>
      </c>
      <c r="AE68" s="426">
        <f t="shared" si="9"/>
        <v>300</v>
      </c>
      <c r="AF68" s="449" t="s">
        <v>1973</v>
      </c>
      <c r="AG68" s="489" t="s">
        <v>1801</v>
      </c>
      <c r="AH68" s="490"/>
    </row>
    <row r="69" spans="1:34" s="155" customFormat="1" ht="21.75" customHeight="1" x14ac:dyDescent="0.25">
      <c r="A69" s="808">
        <v>1488</v>
      </c>
      <c r="B69" s="807">
        <v>60</v>
      </c>
      <c r="C69" s="809" t="s">
        <v>579</v>
      </c>
      <c r="D69" s="806" t="s">
        <v>580</v>
      </c>
      <c r="E69" s="810" t="s">
        <v>69</v>
      </c>
      <c r="F69" s="805" t="s">
        <v>10</v>
      </c>
      <c r="G69" s="805" t="s">
        <v>473</v>
      </c>
      <c r="H69" s="463" t="s">
        <v>581</v>
      </c>
      <c r="I69" s="339">
        <v>210</v>
      </c>
      <c r="J69" s="339">
        <v>210</v>
      </c>
      <c r="K69" s="339"/>
      <c r="L69" s="339">
        <f t="shared" si="10"/>
        <v>210</v>
      </c>
      <c r="M69" s="615">
        <f t="shared" si="11"/>
        <v>0</v>
      </c>
      <c r="N69" s="488">
        <v>1</v>
      </c>
      <c r="O69" s="339">
        <v>220</v>
      </c>
      <c r="P69" s="339">
        <v>220</v>
      </c>
      <c r="Q69" s="339"/>
      <c r="R69" s="339">
        <f t="shared" si="12"/>
        <v>220</v>
      </c>
      <c r="S69" s="426">
        <f t="shared" si="13"/>
        <v>0</v>
      </c>
      <c r="T69" s="488">
        <v>1</v>
      </c>
      <c r="U69" s="339">
        <v>310</v>
      </c>
      <c r="V69" s="339">
        <v>150</v>
      </c>
      <c r="W69" s="339"/>
      <c r="X69" s="339">
        <f t="shared" si="14"/>
        <v>150</v>
      </c>
      <c r="Y69" s="426">
        <f t="shared" si="15"/>
        <v>160</v>
      </c>
      <c r="Z69" s="426"/>
      <c r="AA69" s="339">
        <v>300</v>
      </c>
      <c r="AB69" s="339">
        <v>0</v>
      </c>
      <c r="AC69" s="339">
        <v>0</v>
      </c>
      <c r="AD69" s="339">
        <f t="shared" si="8"/>
        <v>0</v>
      </c>
      <c r="AE69" s="426">
        <f t="shared" si="9"/>
        <v>300</v>
      </c>
      <c r="AF69" s="450" t="s">
        <v>582</v>
      </c>
      <c r="AG69" s="451" t="s">
        <v>58</v>
      </c>
      <c r="AH69" s="490"/>
    </row>
    <row r="70" spans="1:34" s="155" customFormat="1" ht="21.75" customHeight="1" x14ac:dyDescent="0.25">
      <c r="A70" s="808">
        <v>1464</v>
      </c>
      <c r="B70" s="807">
        <v>61</v>
      </c>
      <c r="C70" s="809" t="s">
        <v>531</v>
      </c>
      <c r="D70" s="806" t="s">
        <v>532</v>
      </c>
      <c r="E70" s="810" t="s">
        <v>69</v>
      </c>
      <c r="F70" s="805" t="s">
        <v>10</v>
      </c>
      <c r="G70" s="805" t="s">
        <v>11</v>
      </c>
      <c r="H70" s="463" t="s">
        <v>533</v>
      </c>
      <c r="I70" s="339">
        <v>150</v>
      </c>
      <c r="J70" s="339">
        <v>150</v>
      </c>
      <c r="K70" s="339"/>
      <c r="L70" s="339">
        <f t="shared" si="10"/>
        <v>150</v>
      </c>
      <c r="M70" s="615">
        <f t="shared" si="11"/>
        <v>0</v>
      </c>
      <c r="N70" s="488">
        <v>1</v>
      </c>
      <c r="O70" s="339">
        <v>150</v>
      </c>
      <c r="P70" s="339">
        <v>150</v>
      </c>
      <c r="Q70" s="339"/>
      <c r="R70" s="339">
        <f t="shared" si="12"/>
        <v>150</v>
      </c>
      <c r="S70" s="426">
        <f t="shared" si="13"/>
        <v>0</v>
      </c>
      <c r="T70" s="488">
        <v>1</v>
      </c>
      <c r="U70" s="339">
        <v>310</v>
      </c>
      <c r="V70" s="339">
        <v>150</v>
      </c>
      <c r="W70" s="339"/>
      <c r="X70" s="339">
        <f t="shared" si="14"/>
        <v>150</v>
      </c>
      <c r="Y70" s="426">
        <f t="shared" si="15"/>
        <v>160</v>
      </c>
      <c r="Z70" s="426"/>
      <c r="AA70" s="339">
        <v>300</v>
      </c>
      <c r="AB70" s="339">
        <v>0</v>
      </c>
      <c r="AC70" s="339">
        <v>0</v>
      </c>
      <c r="AD70" s="339">
        <f t="shared" si="8"/>
        <v>0</v>
      </c>
      <c r="AE70" s="426">
        <f t="shared" si="9"/>
        <v>300</v>
      </c>
      <c r="AF70" s="450" t="s">
        <v>1948</v>
      </c>
      <c r="AG70" s="451" t="s">
        <v>324</v>
      </c>
      <c r="AH70" s="494"/>
    </row>
    <row r="71" spans="1:34" s="155" customFormat="1" ht="21.75" customHeight="1" x14ac:dyDescent="0.25">
      <c r="A71" s="808">
        <v>1657</v>
      </c>
      <c r="B71" s="807">
        <v>62</v>
      </c>
      <c r="C71" s="809" t="s">
        <v>2517</v>
      </c>
      <c r="D71" s="806" t="s">
        <v>856</v>
      </c>
      <c r="E71" s="810" t="s">
        <v>69</v>
      </c>
      <c r="F71" s="805" t="s">
        <v>15</v>
      </c>
      <c r="G71" s="805" t="s">
        <v>11</v>
      </c>
      <c r="H71" s="792"/>
      <c r="I71" s="339"/>
      <c r="J71" s="339"/>
      <c r="K71" s="339"/>
      <c r="L71" s="339">
        <f t="shared" si="10"/>
        <v>0</v>
      </c>
      <c r="M71" s="615">
        <f t="shared" si="11"/>
        <v>0</v>
      </c>
      <c r="N71" s="488">
        <v>1</v>
      </c>
      <c r="O71" s="339">
        <v>300</v>
      </c>
      <c r="P71" s="339">
        <v>300</v>
      </c>
      <c r="Q71" s="339"/>
      <c r="R71" s="339">
        <f t="shared" si="12"/>
        <v>300</v>
      </c>
      <c r="S71" s="426">
        <f t="shared" si="13"/>
        <v>0</v>
      </c>
      <c r="T71" s="488">
        <v>1</v>
      </c>
      <c r="U71" s="339">
        <v>310</v>
      </c>
      <c r="V71" s="339">
        <v>150</v>
      </c>
      <c r="W71" s="339"/>
      <c r="X71" s="339">
        <f t="shared" si="14"/>
        <v>150</v>
      </c>
      <c r="Y71" s="426">
        <f t="shared" si="15"/>
        <v>160</v>
      </c>
      <c r="Z71" s="426"/>
      <c r="AA71" s="339">
        <v>300</v>
      </c>
      <c r="AB71" s="339">
        <v>0</v>
      </c>
      <c r="AC71" s="339">
        <v>0</v>
      </c>
      <c r="AD71" s="339">
        <f t="shared" si="8"/>
        <v>0</v>
      </c>
      <c r="AE71" s="426">
        <f t="shared" si="9"/>
        <v>300</v>
      </c>
      <c r="AF71" s="450" t="s">
        <v>2199</v>
      </c>
      <c r="AG71" s="342" t="s">
        <v>2198</v>
      </c>
      <c r="AH71" s="342" t="s">
        <v>2495</v>
      </c>
    </row>
    <row r="72" spans="1:34" s="334" customFormat="1" ht="21.75" customHeight="1" x14ac:dyDescent="0.25">
      <c r="A72" s="808">
        <v>1453</v>
      </c>
      <c r="B72" s="807">
        <v>63</v>
      </c>
      <c r="C72" s="809" t="s">
        <v>543</v>
      </c>
      <c r="D72" s="806" t="s">
        <v>544</v>
      </c>
      <c r="E72" s="810" t="s">
        <v>69</v>
      </c>
      <c r="F72" s="805" t="s">
        <v>10</v>
      </c>
      <c r="G72" s="805" t="s">
        <v>11</v>
      </c>
      <c r="H72" s="463" t="s">
        <v>172</v>
      </c>
      <c r="I72" s="339">
        <v>160</v>
      </c>
      <c r="J72" s="339">
        <v>160</v>
      </c>
      <c r="K72" s="339"/>
      <c r="L72" s="339">
        <f t="shared" si="10"/>
        <v>160</v>
      </c>
      <c r="M72" s="615">
        <f t="shared" si="11"/>
        <v>0</v>
      </c>
      <c r="N72" s="488">
        <v>1</v>
      </c>
      <c r="O72" s="339">
        <v>250</v>
      </c>
      <c r="P72" s="339">
        <v>250</v>
      </c>
      <c r="Q72" s="339"/>
      <c r="R72" s="339">
        <f t="shared" si="12"/>
        <v>250</v>
      </c>
      <c r="S72" s="426">
        <f t="shared" si="13"/>
        <v>0</v>
      </c>
      <c r="T72" s="488">
        <v>1</v>
      </c>
      <c r="U72" s="339">
        <v>310</v>
      </c>
      <c r="V72" s="339">
        <v>150</v>
      </c>
      <c r="W72" s="339"/>
      <c r="X72" s="339">
        <f t="shared" si="14"/>
        <v>150</v>
      </c>
      <c r="Y72" s="426">
        <f t="shared" si="15"/>
        <v>160</v>
      </c>
      <c r="Z72" s="426"/>
      <c r="AA72" s="339">
        <v>300</v>
      </c>
      <c r="AB72" s="339">
        <v>0</v>
      </c>
      <c r="AC72" s="339">
        <v>0</v>
      </c>
      <c r="AD72" s="339">
        <f t="shared" si="8"/>
        <v>0</v>
      </c>
      <c r="AE72" s="426">
        <f t="shared" si="9"/>
        <v>300</v>
      </c>
      <c r="AF72" s="1007" t="s">
        <v>3678</v>
      </c>
      <c r="AG72" s="451" t="s">
        <v>545</v>
      </c>
      <c r="AH72" s="494"/>
    </row>
    <row r="73" spans="1:34" s="334" customFormat="1" ht="21.75" customHeight="1" x14ac:dyDescent="0.25">
      <c r="A73" s="808" t="s">
        <v>3078</v>
      </c>
      <c r="B73" s="807">
        <v>64</v>
      </c>
      <c r="C73" s="809" t="s">
        <v>1035</v>
      </c>
      <c r="D73" s="806" t="s">
        <v>1036</v>
      </c>
      <c r="E73" s="810" t="s">
        <v>69</v>
      </c>
      <c r="F73" s="805" t="s">
        <v>15</v>
      </c>
      <c r="G73" s="805" t="s">
        <v>11</v>
      </c>
      <c r="H73" s="463" t="s">
        <v>1037</v>
      </c>
      <c r="I73" s="339"/>
      <c r="J73" s="339"/>
      <c r="K73" s="339"/>
      <c r="L73" s="339">
        <f t="shared" si="10"/>
        <v>0</v>
      </c>
      <c r="M73" s="615">
        <f t="shared" si="11"/>
        <v>0</v>
      </c>
      <c r="N73" s="488">
        <v>1</v>
      </c>
      <c r="O73" s="339">
        <v>260</v>
      </c>
      <c r="P73" s="339">
        <v>260</v>
      </c>
      <c r="Q73" s="339"/>
      <c r="R73" s="339">
        <f t="shared" si="12"/>
        <v>260</v>
      </c>
      <c r="S73" s="426">
        <f t="shared" si="13"/>
        <v>0</v>
      </c>
      <c r="T73" s="488">
        <v>1</v>
      </c>
      <c r="U73" s="339">
        <v>310</v>
      </c>
      <c r="V73" s="339">
        <v>310</v>
      </c>
      <c r="W73" s="339"/>
      <c r="X73" s="339">
        <f t="shared" si="14"/>
        <v>310</v>
      </c>
      <c r="Y73" s="426">
        <f t="shared" si="15"/>
        <v>0</v>
      </c>
      <c r="Z73" s="459"/>
      <c r="AA73" s="339">
        <v>300</v>
      </c>
      <c r="AB73" s="339">
        <v>0</v>
      </c>
      <c r="AC73" s="339">
        <v>0</v>
      </c>
      <c r="AD73" s="339">
        <f t="shared" si="8"/>
        <v>0</v>
      </c>
      <c r="AE73" s="426">
        <f t="shared" si="9"/>
        <v>300</v>
      </c>
      <c r="AF73" s="450" t="s">
        <v>1039</v>
      </c>
      <c r="AG73" s="495" t="s">
        <v>1038</v>
      </c>
      <c r="AH73" s="794"/>
    </row>
    <row r="74" spans="1:34" s="334" customFormat="1" ht="21.75" customHeight="1" x14ac:dyDescent="0.25">
      <c r="A74" s="808">
        <v>1696</v>
      </c>
      <c r="B74" s="807">
        <v>65</v>
      </c>
      <c r="C74" s="809" t="s">
        <v>1040</v>
      </c>
      <c r="D74" s="806" t="s">
        <v>1041</v>
      </c>
      <c r="E74" s="810" t="s">
        <v>69</v>
      </c>
      <c r="F74" s="805" t="s">
        <v>10</v>
      </c>
      <c r="G74" s="805" t="s">
        <v>529</v>
      </c>
      <c r="H74" s="463" t="s">
        <v>1042</v>
      </c>
      <c r="I74" s="339"/>
      <c r="J74" s="339"/>
      <c r="K74" s="339"/>
      <c r="L74" s="339">
        <f t="shared" si="10"/>
        <v>0</v>
      </c>
      <c r="M74" s="615">
        <f t="shared" si="11"/>
        <v>0</v>
      </c>
      <c r="N74" s="488">
        <v>1</v>
      </c>
      <c r="O74" s="339">
        <v>310</v>
      </c>
      <c r="P74" s="339">
        <v>310</v>
      </c>
      <c r="Q74" s="339"/>
      <c r="R74" s="339">
        <f t="shared" si="12"/>
        <v>310</v>
      </c>
      <c r="S74" s="426">
        <f t="shared" si="13"/>
        <v>0</v>
      </c>
      <c r="T74" s="488">
        <v>1</v>
      </c>
      <c r="U74" s="339">
        <v>310</v>
      </c>
      <c r="V74" s="339">
        <v>310</v>
      </c>
      <c r="W74" s="339"/>
      <c r="X74" s="339">
        <f t="shared" si="14"/>
        <v>310</v>
      </c>
      <c r="Y74" s="426">
        <f t="shared" si="15"/>
        <v>0</v>
      </c>
      <c r="Z74" s="459"/>
      <c r="AA74" s="339">
        <v>300</v>
      </c>
      <c r="AB74" s="339">
        <v>0</v>
      </c>
      <c r="AC74" s="339">
        <v>0</v>
      </c>
      <c r="AD74" s="339">
        <f t="shared" si="8"/>
        <v>0</v>
      </c>
      <c r="AE74" s="426">
        <f t="shared" si="9"/>
        <v>300</v>
      </c>
      <c r="AF74" s="450" t="s">
        <v>2195</v>
      </c>
      <c r="AG74" s="496" t="s">
        <v>1043</v>
      </c>
      <c r="AH74" s="495"/>
    </row>
    <row r="75" spans="1:34" s="334" customFormat="1" ht="21.75" customHeight="1" x14ac:dyDescent="0.25">
      <c r="A75" s="808">
        <v>1701</v>
      </c>
      <c r="B75" s="807">
        <v>66</v>
      </c>
      <c r="C75" s="809" t="s">
        <v>1064</v>
      </c>
      <c r="D75" s="806" t="s">
        <v>1065</v>
      </c>
      <c r="E75" s="810" t="s">
        <v>70</v>
      </c>
      <c r="F75" s="805" t="s">
        <v>10</v>
      </c>
      <c r="G75" s="805" t="s">
        <v>21</v>
      </c>
      <c r="H75" s="463" t="s">
        <v>1066</v>
      </c>
      <c r="I75" s="339"/>
      <c r="J75" s="339"/>
      <c r="K75" s="339"/>
      <c r="L75" s="339">
        <f t="shared" si="10"/>
        <v>0</v>
      </c>
      <c r="M75" s="615">
        <f t="shared" si="11"/>
        <v>0</v>
      </c>
      <c r="N75" s="488">
        <v>1</v>
      </c>
      <c r="O75" s="339">
        <v>310</v>
      </c>
      <c r="P75" s="339">
        <v>310</v>
      </c>
      <c r="Q75" s="339"/>
      <c r="R75" s="339">
        <f t="shared" si="12"/>
        <v>310</v>
      </c>
      <c r="S75" s="426">
        <f t="shared" si="13"/>
        <v>0</v>
      </c>
      <c r="T75" s="488">
        <v>1</v>
      </c>
      <c r="U75" s="339">
        <v>300</v>
      </c>
      <c r="V75" s="339">
        <v>50</v>
      </c>
      <c r="W75" s="339"/>
      <c r="X75" s="339">
        <f t="shared" si="14"/>
        <v>50</v>
      </c>
      <c r="Y75" s="426">
        <f t="shared" si="15"/>
        <v>250</v>
      </c>
      <c r="Z75" s="459"/>
      <c r="AA75" s="339">
        <v>300</v>
      </c>
      <c r="AB75" s="339">
        <v>0</v>
      </c>
      <c r="AC75" s="339">
        <v>0</v>
      </c>
      <c r="AD75" s="339">
        <f t="shared" si="8"/>
        <v>0</v>
      </c>
      <c r="AE75" s="426">
        <f t="shared" si="9"/>
        <v>300</v>
      </c>
      <c r="AF75" s="450" t="s">
        <v>2200</v>
      </c>
      <c r="AG75" s="496" t="s">
        <v>1067</v>
      </c>
      <c r="AH75" s="495" t="s">
        <v>2479</v>
      </c>
    </row>
    <row r="76" spans="1:34" s="334" customFormat="1" ht="21.75" customHeight="1" x14ac:dyDescent="0.25">
      <c r="A76" s="808">
        <v>1769</v>
      </c>
      <c r="B76" s="807">
        <v>67</v>
      </c>
      <c r="C76" s="809" t="s">
        <v>1092</v>
      </c>
      <c r="D76" s="806" t="s">
        <v>1093</v>
      </c>
      <c r="E76" s="810" t="s">
        <v>69</v>
      </c>
      <c r="F76" s="805" t="s">
        <v>10</v>
      </c>
      <c r="G76" s="805" t="s">
        <v>529</v>
      </c>
      <c r="H76" s="463"/>
      <c r="I76" s="339"/>
      <c r="J76" s="339"/>
      <c r="K76" s="339"/>
      <c r="L76" s="339">
        <f t="shared" si="10"/>
        <v>0</v>
      </c>
      <c r="M76" s="615">
        <f t="shared" si="11"/>
        <v>0</v>
      </c>
      <c r="N76" s="488">
        <v>1</v>
      </c>
      <c r="O76" s="339">
        <v>250</v>
      </c>
      <c r="P76" s="339">
        <v>250</v>
      </c>
      <c r="Q76" s="339"/>
      <c r="R76" s="339">
        <f t="shared" si="12"/>
        <v>250</v>
      </c>
      <c r="S76" s="426">
        <f t="shared" si="13"/>
        <v>0</v>
      </c>
      <c r="T76" s="488">
        <v>1</v>
      </c>
      <c r="U76" s="339">
        <v>260</v>
      </c>
      <c r="V76" s="339">
        <v>150</v>
      </c>
      <c r="W76" s="339"/>
      <c r="X76" s="339">
        <f t="shared" si="14"/>
        <v>150</v>
      </c>
      <c r="Y76" s="426">
        <f t="shared" si="15"/>
        <v>110</v>
      </c>
      <c r="Z76" s="459"/>
      <c r="AA76" s="339">
        <v>300</v>
      </c>
      <c r="AB76" s="339">
        <v>0</v>
      </c>
      <c r="AC76" s="339">
        <v>0</v>
      </c>
      <c r="AD76" s="339">
        <f t="shared" si="8"/>
        <v>0</v>
      </c>
      <c r="AE76" s="426">
        <f t="shared" si="9"/>
        <v>300</v>
      </c>
      <c r="AF76" s="450" t="s">
        <v>1094</v>
      </c>
      <c r="AG76" s="451" t="s">
        <v>3649</v>
      </c>
      <c r="AH76" s="495" t="s">
        <v>2479</v>
      </c>
    </row>
    <row r="77" spans="1:34" s="334" customFormat="1" ht="21.75" customHeight="1" x14ac:dyDescent="0.25">
      <c r="A77" s="808">
        <v>1969</v>
      </c>
      <c r="B77" s="807">
        <v>68</v>
      </c>
      <c r="C77" s="809" t="s">
        <v>1524</v>
      </c>
      <c r="D77" s="806" t="s">
        <v>1525</v>
      </c>
      <c r="E77" s="810" t="s">
        <v>69</v>
      </c>
      <c r="F77" s="805" t="s">
        <v>10</v>
      </c>
      <c r="G77" s="805" t="s">
        <v>13</v>
      </c>
      <c r="H77" s="463"/>
      <c r="I77" s="339"/>
      <c r="J77" s="339"/>
      <c r="K77" s="339"/>
      <c r="L77" s="339">
        <f t="shared" si="10"/>
        <v>0</v>
      </c>
      <c r="M77" s="615">
        <f t="shared" si="11"/>
        <v>0</v>
      </c>
      <c r="N77" s="488">
        <v>1</v>
      </c>
      <c r="O77" s="339">
        <v>300</v>
      </c>
      <c r="P77" s="339">
        <v>300</v>
      </c>
      <c r="Q77" s="339"/>
      <c r="R77" s="339">
        <f t="shared" si="12"/>
        <v>300</v>
      </c>
      <c r="S77" s="426">
        <f t="shared" si="13"/>
        <v>0</v>
      </c>
      <c r="T77" s="488">
        <v>1</v>
      </c>
      <c r="U77" s="339">
        <v>300</v>
      </c>
      <c r="V77" s="339">
        <v>300</v>
      </c>
      <c r="W77" s="339"/>
      <c r="X77" s="339">
        <f t="shared" si="14"/>
        <v>300</v>
      </c>
      <c r="Y77" s="426">
        <f t="shared" si="15"/>
        <v>0</v>
      </c>
      <c r="Z77" s="459"/>
      <c r="AA77" s="339">
        <v>300</v>
      </c>
      <c r="AB77" s="339">
        <v>0</v>
      </c>
      <c r="AC77" s="339">
        <v>0</v>
      </c>
      <c r="AD77" s="339">
        <f t="shared" si="8"/>
        <v>0</v>
      </c>
      <c r="AE77" s="426">
        <f t="shared" si="9"/>
        <v>300</v>
      </c>
      <c r="AF77" s="450" t="s">
        <v>2408</v>
      </c>
      <c r="AG77" s="679"/>
      <c r="AH77" s="497" t="s">
        <v>3545</v>
      </c>
    </row>
    <row r="78" spans="1:34" s="334" customFormat="1" ht="21.75" customHeight="1" x14ac:dyDescent="0.25">
      <c r="A78" s="808">
        <v>2029</v>
      </c>
      <c r="B78" s="807">
        <v>69</v>
      </c>
      <c r="C78" s="809" t="s">
        <v>1411</v>
      </c>
      <c r="D78" s="806" t="s">
        <v>1412</v>
      </c>
      <c r="E78" s="810" t="s">
        <v>69</v>
      </c>
      <c r="F78" s="805" t="s">
        <v>10</v>
      </c>
      <c r="G78" s="805" t="s">
        <v>21</v>
      </c>
      <c r="H78" s="463"/>
      <c r="I78" s="339"/>
      <c r="J78" s="339"/>
      <c r="K78" s="339"/>
      <c r="L78" s="339">
        <f t="shared" si="10"/>
        <v>0</v>
      </c>
      <c r="M78" s="615">
        <f t="shared" si="11"/>
        <v>0</v>
      </c>
      <c r="N78" s="1001">
        <v>1</v>
      </c>
      <c r="O78" s="645">
        <v>150</v>
      </c>
      <c r="P78" s="645">
        <v>150</v>
      </c>
      <c r="Q78" s="645"/>
      <c r="R78" s="339">
        <f t="shared" si="12"/>
        <v>150</v>
      </c>
      <c r="S78" s="426">
        <f t="shared" si="13"/>
        <v>0</v>
      </c>
      <c r="T78" s="461">
        <v>1</v>
      </c>
      <c r="U78" s="645">
        <v>160</v>
      </c>
      <c r="V78" s="645">
        <v>160</v>
      </c>
      <c r="W78" s="645"/>
      <c r="X78" s="339">
        <f t="shared" si="14"/>
        <v>160</v>
      </c>
      <c r="Y78" s="426">
        <f t="shared" si="15"/>
        <v>0</v>
      </c>
      <c r="Z78" s="459"/>
      <c r="AA78" s="339">
        <v>300</v>
      </c>
      <c r="AB78" s="339">
        <v>0</v>
      </c>
      <c r="AC78" s="339">
        <v>0</v>
      </c>
      <c r="AD78" s="339">
        <f t="shared" si="8"/>
        <v>0</v>
      </c>
      <c r="AE78" s="426">
        <f t="shared" si="9"/>
        <v>300</v>
      </c>
      <c r="AF78" s="450" t="s">
        <v>2176</v>
      </c>
      <c r="AG78" s="679" t="s">
        <v>3650</v>
      </c>
      <c r="AH78" s="495"/>
    </row>
    <row r="79" spans="1:34" s="334" customFormat="1" ht="21.75" customHeight="1" x14ac:dyDescent="0.25">
      <c r="A79" s="808">
        <v>2045</v>
      </c>
      <c r="B79" s="807">
        <v>70</v>
      </c>
      <c r="C79" s="809" t="s">
        <v>1651</v>
      </c>
      <c r="D79" s="806" t="s">
        <v>1652</v>
      </c>
      <c r="E79" s="810" t="s">
        <v>69</v>
      </c>
      <c r="F79" s="805" t="s">
        <v>15</v>
      </c>
      <c r="G79" s="805" t="s">
        <v>13</v>
      </c>
      <c r="H79" s="463"/>
      <c r="I79" s="339"/>
      <c r="J79" s="339"/>
      <c r="K79" s="339"/>
      <c r="L79" s="339">
        <f t="shared" si="10"/>
        <v>0</v>
      </c>
      <c r="M79" s="615">
        <f t="shared" si="11"/>
        <v>0</v>
      </c>
      <c r="N79" s="488">
        <v>1</v>
      </c>
      <c r="O79" s="339">
        <v>260</v>
      </c>
      <c r="P79" s="339">
        <v>260</v>
      </c>
      <c r="Q79" s="339"/>
      <c r="R79" s="339">
        <f t="shared" si="12"/>
        <v>260</v>
      </c>
      <c r="S79" s="426">
        <f t="shared" si="13"/>
        <v>0</v>
      </c>
      <c r="T79" s="488">
        <v>1</v>
      </c>
      <c r="U79" s="339">
        <v>310</v>
      </c>
      <c r="V79" s="339">
        <v>310</v>
      </c>
      <c r="W79" s="339"/>
      <c r="X79" s="339">
        <f t="shared" si="14"/>
        <v>310</v>
      </c>
      <c r="Y79" s="426">
        <f t="shared" si="15"/>
        <v>0</v>
      </c>
      <c r="Z79" s="459"/>
      <c r="AA79" s="339">
        <v>300</v>
      </c>
      <c r="AB79" s="339">
        <v>0</v>
      </c>
      <c r="AC79" s="339">
        <v>0</v>
      </c>
      <c r="AD79" s="339">
        <f t="shared" si="8"/>
        <v>0</v>
      </c>
      <c r="AE79" s="426">
        <f t="shared" si="9"/>
        <v>300</v>
      </c>
      <c r="AF79" s="450" t="s">
        <v>1897</v>
      </c>
      <c r="AG79" s="679"/>
      <c r="AH79" s="498"/>
    </row>
    <row r="80" spans="1:34" s="334" customFormat="1" ht="21.75" customHeight="1" x14ac:dyDescent="0.25">
      <c r="A80" s="808">
        <v>2046</v>
      </c>
      <c r="B80" s="807">
        <v>71</v>
      </c>
      <c r="C80" s="809" t="s">
        <v>1783</v>
      </c>
      <c r="D80" s="806" t="s">
        <v>1653</v>
      </c>
      <c r="E80" s="810" t="s">
        <v>69</v>
      </c>
      <c r="F80" s="805" t="s">
        <v>15</v>
      </c>
      <c r="G80" s="805" t="s">
        <v>13</v>
      </c>
      <c r="H80" s="463"/>
      <c r="I80" s="339"/>
      <c r="J80" s="339"/>
      <c r="K80" s="339"/>
      <c r="L80" s="339">
        <f t="shared" si="10"/>
        <v>0</v>
      </c>
      <c r="M80" s="615">
        <f t="shared" si="11"/>
        <v>0</v>
      </c>
      <c r="N80" s="488">
        <v>1</v>
      </c>
      <c r="O80" s="339">
        <v>260</v>
      </c>
      <c r="P80" s="339">
        <v>260</v>
      </c>
      <c r="Q80" s="339"/>
      <c r="R80" s="339">
        <f t="shared" si="12"/>
        <v>260</v>
      </c>
      <c r="S80" s="426">
        <f t="shared" ref="S80:S106" si="16">O80-R80</f>
        <v>0</v>
      </c>
      <c r="T80" s="488">
        <v>1</v>
      </c>
      <c r="U80" s="339">
        <v>310</v>
      </c>
      <c r="V80" s="339">
        <v>250</v>
      </c>
      <c r="W80" s="339"/>
      <c r="X80" s="339">
        <f t="shared" si="14"/>
        <v>250</v>
      </c>
      <c r="Y80" s="426">
        <f t="shared" si="15"/>
        <v>60</v>
      </c>
      <c r="Z80" s="459"/>
      <c r="AA80" s="339">
        <v>300</v>
      </c>
      <c r="AB80" s="339">
        <v>0</v>
      </c>
      <c r="AC80" s="339">
        <v>0</v>
      </c>
      <c r="AD80" s="339">
        <f t="shared" si="8"/>
        <v>0</v>
      </c>
      <c r="AE80" s="426">
        <f t="shared" si="9"/>
        <v>300</v>
      </c>
      <c r="AF80" s="450" t="s">
        <v>2215</v>
      </c>
      <c r="AG80" s="679"/>
      <c r="AH80" s="498" t="s">
        <v>3645</v>
      </c>
    </row>
    <row r="81" spans="1:36" s="334" customFormat="1" ht="21.75" customHeight="1" x14ac:dyDescent="0.25">
      <c r="A81" s="808">
        <v>2049</v>
      </c>
      <c r="B81" s="807">
        <v>72</v>
      </c>
      <c r="C81" s="809" t="s">
        <v>1659</v>
      </c>
      <c r="D81" s="806" t="s">
        <v>1660</v>
      </c>
      <c r="E81" s="810" t="s">
        <v>69</v>
      </c>
      <c r="F81" s="805" t="s">
        <v>10</v>
      </c>
      <c r="G81" s="805" t="s">
        <v>529</v>
      </c>
      <c r="H81" s="463"/>
      <c r="I81" s="339"/>
      <c r="J81" s="339"/>
      <c r="K81" s="339"/>
      <c r="L81" s="339">
        <f t="shared" si="10"/>
        <v>0</v>
      </c>
      <c r="M81" s="615">
        <f t="shared" si="11"/>
        <v>0</v>
      </c>
      <c r="N81" s="488">
        <v>1</v>
      </c>
      <c r="O81" s="339">
        <v>310</v>
      </c>
      <c r="P81" s="339">
        <v>310</v>
      </c>
      <c r="Q81" s="339"/>
      <c r="R81" s="339">
        <f t="shared" si="12"/>
        <v>310</v>
      </c>
      <c r="S81" s="426">
        <f t="shared" si="16"/>
        <v>0</v>
      </c>
      <c r="T81" s="488">
        <v>1</v>
      </c>
      <c r="U81" s="339">
        <v>310</v>
      </c>
      <c r="V81" s="339">
        <v>150</v>
      </c>
      <c r="W81" s="339"/>
      <c r="X81" s="339">
        <f t="shared" si="14"/>
        <v>150</v>
      </c>
      <c r="Y81" s="426">
        <f t="shared" si="15"/>
        <v>160</v>
      </c>
      <c r="Z81" s="459"/>
      <c r="AA81" s="339">
        <v>300</v>
      </c>
      <c r="AB81" s="339">
        <v>0</v>
      </c>
      <c r="AC81" s="339">
        <v>0</v>
      </c>
      <c r="AD81" s="339">
        <f t="shared" si="8"/>
        <v>0</v>
      </c>
      <c r="AE81" s="426">
        <f t="shared" si="9"/>
        <v>300</v>
      </c>
      <c r="AF81" s="450" t="s">
        <v>3679</v>
      </c>
      <c r="AG81" s="679" t="s">
        <v>1661</v>
      </c>
      <c r="AH81" s="498"/>
    </row>
    <row r="82" spans="1:36" s="334" customFormat="1" ht="21.75" customHeight="1" x14ac:dyDescent="0.25">
      <c r="A82" s="808">
        <v>2055</v>
      </c>
      <c r="B82" s="807">
        <v>73</v>
      </c>
      <c r="C82" s="809" t="s">
        <v>1678</v>
      </c>
      <c r="D82" s="806" t="s">
        <v>1679</v>
      </c>
      <c r="E82" s="810" t="s">
        <v>69</v>
      </c>
      <c r="F82" s="805" t="s">
        <v>10</v>
      </c>
      <c r="G82" s="805" t="s">
        <v>1034</v>
      </c>
      <c r="H82" s="463"/>
      <c r="I82" s="339"/>
      <c r="J82" s="339"/>
      <c r="K82" s="339"/>
      <c r="L82" s="339">
        <f t="shared" si="10"/>
        <v>0</v>
      </c>
      <c r="M82" s="615">
        <f t="shared" si="11"/>
        <v>0</v>
      </c>
      <c r="N82" s="488">
        <v>1</v>
      </c>
      <c r="O82" s="339">
        <v>310</v>
      </c>
      <c r="P82" s="339">
        <v>310</v>
      </c>
      <c r="Q82" s="339"/>
      <c r="R82" s="339">
        <f t="shared" si="12"/>
        <v>310</v>
      </c>
      <c r="S82" s="426">
        <f t="shared" si="16"/>
        <v>0</v>
      </c>
      <c r="T82" s="488">
        <v>1</v>
      </c>
      <c r="U82" s="339">
        <v>310</v>
      </c>
      <c r="V82" s="339">
        <v>50</v>
      </c>
      <c r="W82" s="339"/>
      <c r="X82" s="339">
        <f t="shared" si="14"/>
        <v>50</v>
      </c>
      <c r="Y82" s="426">
        <f t="shared" si="15"/>
        <v>260</v>
      </c>
      <c r="Z82" s="459"/>
      <c r="AA82" s="339">
        <v>300</v>
      </c>
      <c r="AB82" s="339">
        <v>0</v>
      </c>
      <c r="AC82" s="339">
        <v>0</v>
      </c>
      <c r="AD82" s="339">
        <f t="shared" si="8"/>
        <v>0</v>
      </c>
      <c r="AE82" s="426">
        <f t="shared" si="9"/>
        <v>300</v>
      </c>
      <c r="AF82" s="450" t="s">
        <v>2110</v>
      </c>
      <c r="AG82" s="679" t="s">
        <v>1688</v>
      </c>
      <c r="AH82" s="498" t="s">
        <v>2479</v>
      </c>
    </row>
    <row r="83" spans="1:36" s="334" customFormat="1" ht="21.75" customHeight="1" x14ac:dyDescent="0.25">
      <c r="A83" s="808">
        <v>2056</v>
      </c>
      <c r="B83" s="807">
        <v>74</v>
      </c>
      <c r="C83" s="809" t="s">
        <v>192</v>
      </c>
      <c r="D83" s="806" t="s">
        <v>193</v>
      </c>
      <c r="E83" s="810" t="s">
        <v>69</v>
      </c>
      <c r="F83" s="805" t="s">
        <v>10</v>
      </c>
      <c r="G83" s="805" t="s">
        <v>13</v>
      </c>
      <c r="H83" s="463"/>
      <c r="I83" s="339"/>
      <c r="J83" s="339"/>
      <c r="K83" s="339"/>
      <c r="L83" s="339">
        <f t="shared" si="10"/>
        <v>0</v>
      </c>
      <c r="M83" s="615">
        <f t="shared" si="11"/>
        <v>0</v>
      </c>
      <c r="N83" s="488">
        <v>1</v>
      </c>
      <c r="O83" s="339">
        <v>310</v>
      </c>
      <c r="P83" s="339">
        <v>310</v>
      </c>
      <c r="Q83" s="339"/>
      <c r="R83" s="339">
        <f t="shared" si="12"/>
        <v>310</v>
      </c>
      <c r="S83" s="426">
        <f t="shared" si="16"/>
        <v>0</v>
      </c>
      <c r="T83" s="488">
        <v>1</v>
      </c>
      <c r="U83" s="339">
        <v>310</v>
      </c>
      <c r="V83" s="339">
        <v>50</v>
      </c>
      <c r="W83" s="339"/>
      <c r="X83" s="339">
        <f t="shared" si="14"/>
        <v>50</v>
      </c>
      <c r="Y83" s="426">
        <f t="shared" si="15"/>
        <v>260</v>
      </c>
      <c r="Z83" s="459"/>
      <c r="AA83" s="339">
        <v>300</v>
      </c>
      <c r="AB83" s="339">
        <v>0</v>
      </c>
      <c r="AC83" s="339">
        <v>0</v>
      </c>
      <c r="AD83" s="339">
        <f t="shared" si="8"/>
        <v>0</v>
      </c>
      <c r="AE83" s="426">
        <f t="shared" si="9"/>
        <v>300</v>
      </c>
      <c r="AF83" s="1007" t="s">
        <v>3680</v>
      </c>
      <c r="AG83" s="679" t="s">
        <v>1688</v>
      </c>
      <c r="AH83" s="498" t="s">
        <v>3681</v>
      </c>
    </row>
    <row r="84" spans="1:36" s="334" customFormat="1" ht="21.75" customHeight="1" x14ac:dyDescent="0.25">
      <c r="A84" s="808">
        <v>2065</v>
      </c>
      <c r="B84" s="807">
        <v>75</v>
      </c>
      <c r="C84" s="809" t="s">
        <v>2629</v>
      </c>
      <c r="D84" s="806" t="s">
        <v>1696</v>
      </c>
      <c r="E84" s="810" t="s">
        <v>69</v>
      </c>
      <c r="F84" s="805" t="s">
        <v>10</v>
      </c>
      <c r="G84" s="805" t="s">
        <v>13</v>
      </c>
      <c r="H84" s="463"/>
      <c r="I84" s="339"/>
      <c r="J84" s="339"/>
      <c r="K84" s="339"/>
      <c r="L84" s="339">
        <f t="shared" si="10"/>
        <v>0</v>
      </c>
      <c r="M84" s="615">
        <f t="shared" si="11"/>
        <v>0</v>
      </c>
      <c r="N84" s="1001">
        <v>1</v>
      </c>
      <c r="O84" s="645">
        <v>250</v>
      </c>
      <c r="P84" s="645">
        <v>200</v>
      </c>
      <c r="Q84" s="645"/>
      <c r="R84" s="339">
        <f t="shared" si="12"/>
        <v>200</v>
      </c>
      <c r="S84" s="426">
        <f t="shared" si="16"/>
        <v>50</v>
      </c>
      <c r="T84" s="461">
        <v>1</v>
      </c>
      <c r="U84" s="645">
        <v>260</v>
      </c>
      <c r="V84" s="645">
        <v>200</v>
      </c>
      <c r="W84" s="645"/>
      <c r="X84" s="339">
        <f t="shared" si="14"/>
        <v>200</v>
      </c>
      <c r="Y84" s="426">
        <f t="shared" si="15"/>
        <v>60</v>
      </c>
      <c r="Z84" s="459"/>
      <c r="AA84" s="339">
        <v>300</v>
      </c>
      <c r="AB84" s="339">
        <v>0</v>
      </c>
      <c r="AC84" s="339">
        <v>0</v>
      </c>
      <c r="AD84" s="339">
        <f t="shared" si="8"/>
        <v>0</v>
      </c>
      <c r="AE84" s="426">
        <f t="shared" si="9"/>
        <v>300</v>
      </c>
      <c r="AF84" s="450" t="s">
        <v>3651</v>
      </c>
      <c r="AG84" s="679"/>
      <c r="AH84" s="497" t="s">
        <v>3652</v>
      </c>
    </row>
    <row r="85" spans="1:36" s="334" customFormat="1" ht="21.75" customHeight="1" x14ac:dyDescent="0.25">
      <c r="A85" s="808">
        <v>2107</v>
      </c>
      <c r="B85" s="807">
        <v>76</v>
      </c>
      <c r="C85" s="809" t="s">
        <v>1776</v>
      </c>
      <c r="D85" s="806" t="s">
        <v>1777</v>
      </c>
      <c r="E85" s="810" t="s">
        <v>69</v>
      </c>
      <c r="F85" s="805" t="s">
        <v>10</v>
      </c>
      <c r="G85" s="805" t="s">
        <v>13</v>
      </c>
      <c r="H85" s="463"/>
      <c r="I85" s="339"/>
      <c r="J85" s="339"/>
      <c r="K85" s="339"/>
      <c r="L85" s="339">
        <f t="shared" si="10"/>
        <v>0</v>
      </c>
      <c r="M85" s="615">
        <f t="shared" si="11"/>
        <v>0</v>
      </c>
      <c r="N85" s="488">
        <v>1</v>
      </c>
      <c r="O85" s="339">
        <v>260</v>
      </c>
      <c r="P85" s="339">
        <v>260</v>
      </c>
      <c r="Q85" s="339"/>
      <c r="R85" s="339">
        <f t="shared" si="12"/>
        <v>260</v>
      </c>
      <c r="S85" s="426">
        <f t="shared" si="16"/>
        <v>0</v>
      </c>
      <c r="T85" s="488">
        <v>1</v>
      </c>
      <c r="U85" s="339">
        <v>260</v>
      </c>
      <c r="V85" s="339">
        <v>130</v>
      </c>
      <c r="W85" s="339"/>
      <c r="X85" s="339">
        <f t="shared" si="14"/>
        <v>130</v>
      </c>
      <c r="Y85" s="426">
        <f t="shared" si="15"/>
        <v>130</v>
      </c>
      <c r="Z85" s="459"/>
      <c r="AA85" s="339">
        <v>300</v>
      </c>
      <c r="AB85" s="339">
        <v>0</v>
      </c>
      <c r="AC85" s="339">
        <v>0</v>
      </c>
      <c r="AD85" s="339">
        <f t="shared" si="8"/>
        <v>0</v>
      </c>
      <c r="AE85" s="426">
        <f t="shared" si="9"/>
        <v>300</v>
      </c>
      <c r="AF85" s="450" t="s">
        <v>2144</v>
      </c>
      <c r="AG85" s="679" t="s">
        <v>162</v>
      </c>
      <c r="AH85" s="498"/>
    </row>
    <row r="86" spans="1:36" s="334" customFormat="1" ht="21.75" customHeight="1" x14ac:dyDescent="0.25">
      <c r="A86" s="808">
        <v>2150</v>
      </c>
      <c r="B86" s="807">
        <v>77</v>
      </c>
      <c r="C86" s="809" t="s">
        <v>1853</v>
      </c>
      <c r="D86" s="806" t="s">
        <v>1854</v>
      </c>
      <c r="E86" s="810" t="s">
        <v>69</v>
      </c>
      <c r="F86" s="805" t="s">
        <v>10</v>
      </c>
      <c r="G86" s="805" t="s">
        <v>13</v>
      </c>
      <c r="H86" s="463"/>
      <c r="I86" s="339"/>
      <c r="J86" s="339"/>
      <c r="K86" s="339"/>
      <c r="L86" s="339">
        <f t="shared" si="10"/>
        <v>0</v>
      </c>
      <c r="M86" s="615">
        <f t="shared" si="11"/>
        <v>0</v>
      </c>
      <c r="N86" s="1001">
        <v>1</v>
      </c>
      <c r="O86" s="645">
        <v>310</v>
      </c>
      <c r="P86" s="645">
        <v>310</v>
      </c>
      <c r="Q86" s="426"/>
      <c r="R86" s="339">
        <f t="shared" si="12"/>
        <v>310</v>
      </c>
      <c r="S86" s="426">
        <f t="shared" si="16"/>
        <v>0</v>
      </c>
      <c r="T86" s="461">
        <v>1</v>
      </c>
      <c r="U86" s="645">
        <v>310</v>
      </c>
      <c r="V86" s="645">
        <v>310</v>
      </c>
      <c r="W86" s="645"/>
      <c r="X86" s="339">
        <f t="shared" si="14"/>
        <v>310</v>
      </c>
      <c r="Y86" s="426">
        <f t="shared" si="15"/>
        <v>0</v>
      </c>
      <c r="Z86" s="459"/>
      <c r="AA86" s="339">
        <v>300</v>
      </c>
      <c r="AB86" s="339">
        <v>0</v>
      </c>
      <c r="AC86" s="339">
        <v>0</v>
      </c>
      <c r="AD86" s="339">
        <f t="shared" si="8"/>
        <v>0</v>
      </c>
      <c r="AE86" s="426">
        <f t="shared" si="9"/>
        <v>300</v>
      </c>
      <c r="AF86" s="450" t="s">
        <v>1860</v>
      </c>
      <c r="AG86" s="679" t="s">
        <v>162</v>
      </c>
      <c r="AH86" s="498" t="s">
        <v>1963</v>
      </c>
    </row>
    <row r="87" spans="1:36" s="334" customFormat="1" ht="21.75" customHeight="1" x14ac:dyDescent="0.25">
      <c r="A87" s="808">
        <v>2151</v>
      </c>
      <c r="B87" s="807">
        <v>78</v>
      </c>
      <c r="C87" s="809" t="s">
        <v>1855</v>
      </c>
      <c r="D87" s="806" t="s">
        <v>1856</v>
      </c>
      <c r="E87" s="810" t="s">
        <v>69</v>
      </c>
      <c r="F87" s="805" t="s">
        <v>10</v>
      </c>
      <c r="G87" s="805" t="s">
        <v>23</v>
      </c>
      <c r="H87" s="463"/>
      <c r="I87" s="339"/>
      <c r="J87" s="339"/>
      <c r="K87" s="339"/>
      <c r="L87" s="339">
        <f t="shared" si="10"/>
        <v>0</v>
      </c>
      <c r="M87" s="615">
        <f t="shared" si="11"/>
        <v>0</v>
      </c>
      <c r="N87" s="1001">
        <v>1</v>
      </c>
      <c r="O87" s="645">
        <v>310</v>
      </c>
      <c r="P87" s="645">
        <v>310</v>
      </c>
      <c r="Q87" s="426"/>
      <c r="R87" s="339">
        <f t="shared" si="12"/>
        <v>310</v>
      </c>
      <c r="S87" s="426">
        <f t="shared" si="16"/>
        <v>0</v>
      </c>
      <c r="T87" s="461">
        <v>1</v>
      </c>
      <c r="U87" s="645">
        <v>300</v>
      </c>
      <c r="V87" s="645">
        <v>300</v>
      </c>
      <c r="W87" s="645"/>
      <c r="X87" s="339">
        <f t="shared" si="14"/>
        <v>300</v>
      </c>
      <c r="Y87" s="426">
        <f t="shared" si="15"/>
        <v>0</v>
      </c>
      <c r="Z87" s="459"/>
      <c r="AA87" s="339">
        <v>300</v>
      </c>
      <c r="AB87" s="339">
        <v>0</v>
      </c>
      <c r="AC87" s="339">
        <v>0</v>
      </c>
      <c r="AD87" s="339">
        <f t="shared" ref="AD87:AD94" si="17">SUM(AB87+AC87)</f>
        <v>0</v>
      </c>
      <c r="AE87" s="426">
        <f t="shared" ref="AE87:AE94" si="18">SUM(AA87-AD87)</f>
        <v>300</v>
      </c>
      <c r="AF87" s="450" t="s">
        <v>1859</v>
      </c>
      <c r="AG87" s="679" t="s">
        <v>162</v>
      </c>
      <c r="AH87" s="498"/>
    </row>
    <row r="88" spans="1:36" s="334" customFormat="1" ht="21.75" customHeight="1" x14ac:dyDescent="0.25">
      <c r="A88" s="808">
        <v>2154</v>
      </c>
      <c r="B88" s="807">
        <v>79</v>
      </c>
      <c r="C88" s="809" t="s">
        <v>1864</v>
      </c>
      <c r="D88" s="806" t="s">
        <v>1865</v>
      </c>
      <c r="E88" s="810" t="s">
        <v>70</v>
      </c>
      <c r="F88" s="805" t="s">
        <v>10</v>
      </c>
      <c r="G88" s="805" t="s">
        <v>1034</v>
      </c>
      <c r="H88" s="463"/>
      <c r="I88" s="339"/>
      <c r="J88" s="339"/>
      <c r="K88" s="339"/>
      <c r="L88" s="339">
        <f t="shared" si="10"/>
        <v>0</v>
      </c>
      <c r="M88" s="615">
        <f t="shared" si="11"/>
        <v>0</v>
      </c>
      <c r="N88" s="1001">
        <v>1</v>
      </c>
      <c r="O88" s="645">
        <v>180</v>
      </c>
      <c r="P88" s="645">
        <v>180</v>
      </c>
      <c r="Q88" s="426"/>
      <c r="R88" s="339">
        <f t="shared" si="12"/>
        <v>180</v>
      </c>
      <c r="S88" s="426">
        <f t="shared" si="16"/>
        <v>0</v>
      </c>
      <c r="T88" s="461">
        <v>1</v>
      </c>
      <c r="U88" s="645">
        <v>180</v>
      </c>
      <c r="V88" s="645">
        <v>180</v>
      </c>
      <c r="W88" s="1126"/>
      <c r="X88" s="339">
        <f t="shared" si="14"/>
        <v>180</v>
      </c>
      <c r="Y88" s="426">
        <f t="shared" si="15"/>
        <v>0</v>
      </c>
      <c r="Z88" s="459"/>
      <c r="AA88" s="339">
        <v>300</v>
      </c>
      <c r="AB88" s="339">
        <v>0</v>
      </c>
      <c r="AC88" s="339">
        <v>0</v>
      </c>
      <c r="AD88" s="339">
        <f t="shared" si="17"/>
        <v>0</v>
      </c>
      <c r="AE88" s="426">
        <f t="shared" si="18"/>
        <v>300</v>
      </c>
      <c r="AF88" s="450" t="s">
        <v>1866</v>
      </c>
      <c r="AG88" s="679" t="s">
        <v>2042</v>
      </c>
      <c r="AH88" s="498"/>
    </row>
    <row r="89" spans="1:36" s="334" customFormat="1" ht="21.75" customHeight="1" x14ac:dyDescent="0.25">
      <c r="A89" s="808">
        <v>2180</v>
      </c>
      <c r="B89" s="807">
        <v>80</v>
      </c>
      <c r="C89" s="809" t="s">
        <v>1920</v>
      </c>
      <c r="D89" s="806" t="s">
        <v>1921</v>
      </c>
      <c r="E89" s="810" t="s">
        <v>69</v>
      </c>
      <c r="F89" s="805" t="s">
        <v>15</v>
      </c>
      <c r="G89" s="805" t="s">
        <v>13</v>
      </c>
      <c r="H89" s="792"/>
      <c r="I89" s="339"/>
      <c r="J89" s="339"/>
      <c r="K89" s="339"/>
      <c r="L89" s="339">
        <f t="shared" si="10"/>
        <v>0</v>
      </c>
      <c r="M89" s="615">
        <f t="shared" si="11"/>
        <v>0</v>
      </c>
      <c r="N89" s="488">
        <v>1</v>
      </c>
      <c r="O89" s="339">
        <v>125</v>
      </c>
      <c r="P89" s="339">
        <v>125</v>
      </c>
      <c r="Q89" s="339"/>
      <c r="R89" s="339">
        <f t="shared" si="12"/>
        <v>125</v>
      </c>
      <c r="S89" s="426">
        <f t="shared" si="16"/>
        <v>0</v>
      </c>
      <c r="T89" s="488">
        <v>1</v>
      </c>
      <c r="U89" s="339">
        <v>260</v>
      </c>
      <c r="V89" s="339">
        <v>260</v>
      </c>
      <c r="W89" s="339"/>
      <c r="X89" s="339">
        <f t="shared" si="14"/>
        <v>260</v>
      </c>
      <c r="Y89" s="426">
        <f t="shared" si="15"/>
        <v>0</v>
      </c>
      <c r="Z89" s="459"/>
      <c r="AA89" s="339">
        <v>300</v>
      </c>
      <c r="AB89" s="339">
        <v>0</v>
      </c>
      <c r="AC89" s="339">
        <v>0</v>
      </c>
      <c r="AD89" s="339">
        <f t="shared" si="17"/>
        <v>0</v>
      </c>
      <c r="AE89" s="426">
        <f t="shared" si="18"/>
        <v>300</v>
      </c>
      <c r="AF89" s="450" t="s">
        <v>1922</v>
      </c>
      <c r="AG89" s="451"/>
      <c r="AH89" s="498"/>
    </row>
    <row r="90" spans="1:36" s="334" customFormat="1" ht="21.75" customHeight="1" x14ac:dyDescent="0.25">
      <c r="A90" s="808">
        <v>2176</v>
      </c>
      <c r="B90" s="807">
        <v>81</v>
      </c>
      <c r="C90" s="809" t="s">
        <v>1906</v>
      </c>
      <c r="D90" s="806" t="s">
        <v>1907</v>
      </c>
      <c r="E90" s="810" t="s">
        <v>69</v>
      </c>
      <c r="F90" s="805" t="s">
        <v>10</v>
      </c>
      <c r="G90" s="805" t="s">
        <v>13</v>
      </c>
      <c r="H90" s="463"/>
      <c r="I90" s="339"/>
      <c r="J90" s="339"/>
      <c r="K90" s="339"/>
      <c r="L90" s="339">
        <f t="shared" si="10"/>
        <v>0</v>
      </c>
      <c r="M90" s="615">
        <f t="shared" si="11"/>
        <v>0</v>
      </c>
      <c r="N90" s="1001">
        <v>1</v>
      </c>
      <c r="O90" s="645">
        <v>300</v>
      </c>
      <c r="P90" s="645">
        <v>300</v>
      </c>
      <c r="Q90" s="645"/>
      <c r="R90" s="339">
        <f t="shared" si="12"/>
        <v>300</v>
      </c>
      <c r="S90" s="426">
        <f t="shared" si="16"/>
        <v>0</v>
      </c>
      <c r="T90" s="461">
        <v>1</v>
      </c>
      <c r="U90" s="645">
        <v>310</v>
      </c>
      <c r="V90" s="645">
        <v>150</v>
      </c>
      <c r="W90" s="645"/>
      <c r="X90" s="339">
        <f t="shared" si="14"/>
        <v>150</v>
      </c>
      <c r="Y90" s="426">
        <f t="shared" si="15"/>
        <v>160</v>
      </c>
      <c r="Z90" s="459"/>
      <c r="AA90" s="339">
        <v>300</v>
      </c>
      <c r="AB90" s="339">
        <v>0</v>
      </c>
      <c r="AC90" s="339">
        <v>0</v>
      </c>
      <c r="AD90" s="339">
        <f t="shared" si="17"/>
        <v>0</v>
      </c>
      <c r="AE90" s="426">
        <f t="shared" si="18"/>
        <v>300</v>
      </c>
      <c r="AF90" s="450" t="s">
        <v>1908</v>
      </c>
      <c r="AG90" s="451" t="s">
        <v>1909</v>
      </c>
      <c r="AH90" s="498" t="s">
        <v>1963</v>
      </c>
    </row>
    <row r="91" spans="1:36" s="334" customFormat="1" ht="21.75" customHeight="1" x14ac:dyDescent="0.25">
      <c r="A91" s="808">
        <v>2181</v>
      </c>
      <c r="B91" s="807">
        <v>82</v>
      </c>
      <c r="C91" s="809" t="s">
        <v>1937</v>
      </c>
      <c r="D91" s="806" t="s">
        <v>1938</v>
      </c>
      <c r="E91" s="810" t="s">
        <v>69</v>
      </c>
      <c r="F91" s="805" t="s">
        <v>10</v>
      </c>
      <c r="G91" s="805" t="s">
        <v>1034</v>
      </c>
      <c r="H91" s="463"/>
      <c r="I91" s="339"/>
      <c r="J91" s="339"/>
      <c r="K91" s="339"/>
      <c r="L91" s="339">
        <f t="shared" si="10"/>
        <v>0</v>
      </c>
      <c r="M91" s="615">
        <f t="shared" si="11"/>
        <v>0</v>
      </c>
      <c r="N91" s="1001">
        <v>1</v>
      </c>
      <c r="O91" s="645">
        <v>310</v>
      </c>
      <c r="P91" s="645">
        <v>310</v>
      </c>
      <c r="Q91" s="645"/>
      <c r="R91" s="339">
        <f t="shared" si="12"/>
        <v>310</v>
      </c>
      <c r="S91" s="426">
        <f t="shared" si="16"/>
        <v>0</v>
      </c>
      <c r="T91" s="461">
        <v>1</v>
      </c>
      <c r="U91" s="645">
        <v>310</v>
      </c>
      <c r="V91" s="645">
        <v>310</v>
      </c>
      <c r="W91" s="645"/>
      <c r="X91" s="339">
        <f t="shared" si="14"/>
        <v>310</v>
      </c>
      <c r="Y91" s="426">
        <f t="shared" si="15"/>
        <v>0</v>
      </c>
      <c r="Z91" s="459"/>
      <c r="AA91" s="339">
        <v>300</v>
      </c>
      <c r="AB91" s="339">
        <v>0</v>
      </c>
      <c r="AC91" s="339">
        <v>0</v>
      </c>
      <c r="AD91" s="339">
        <f t="shared" si="17"/>
        <v>0</v>
      </c>
      <c r="AE91" s="426">
        <f t="shared" si="18"/>
        <v>300</v>
      </c>
      <c r="AF91" s="450" t="s">
        <v>1939</v>
      </c>
      <c r="AG91" s="451" t="s">
        <v>1940</v>
      </c>
      <c r="AH91" s="498"/>
    </row>
    <row r="92" spans="1:36" s="334" customFormat="1" ht="21.75" customHeight="1" x14ac:dyDescent="0.25">
      <c r="A92" s="808">
        <v>2160</v>
      </c>
      <c r="B92" s="807">
        <v>83</v>
      </c>
      <c r="C92" s="809" t="s">
        <v>1878</v>
      </c>
      <c r="D92" s="806" t="s">
        <v>1879</v>
      </c>
      <c r="E92" s="810" t="s">
        <v>69</v>
      </c>
      <c r="F92" s="805" t="s">
        <v>10</v>
      </c>
      <c r="G92" s="805" t="s">
        <v>1034</v>
      </c>
      <c r="H92" s="463"/>
      <c r="I92" s="339"/>
      <c r="J92" s="339"/>
      <c r="K92" s="339"/>
      <c r="L92" s="339">
        <f t="shared" si="10"/>
        <v>0</v>
      </c>
      <c r="M92" s="615">
        <f t="shared" si="11"/>
        <v>0</v>
      </c>
      <c r="N92" s="1001">
        <v>1</v>
      </c>
      <c r="O92" s="645">
        <v>250</v>
      </c>
      <c r="P92" s="645">
        <v>250</v>
      </c>
      <c r="Q92" s="645"/>
      <c r="R92" s="339">
        <f t="shared" si="12"/>
        <v>250</v>
      </c>
      <c r="S92" s="426">
        <f t="shared" si="16"/>
        <v>0</v>
      </c>
      <c r="T92" s="461">
        <v>1</v>
      </c>
      <c r="U92" s="645">
        <v>250</v>
      </c>
      <c r="V92" s="645">
        <v>250</v>
      </c>
      <c r="W92" s="645"/>
      <c r="X92" s="339">
        <f t="shared" si="14"/>
        <v>250</v>
      </c>
      <c r="Y92" s="426">
        <f t="shared" si="15"/>
        <v>0</v>
      </c>
      <c r="Z92" s="459"/>
      <c r="AA92" s="339">
        <v>300</v>
      </c>
      <c r="AB92" s="339">
        <v>0</v>
      </c>
      <c r="AC92" s="339">
        <v>0</v>
      </c>
      <c r="AD92" s="339">
        <f t="shared" si="17"/>
        <v>0</v>
      </c>
      <c r="AE92" s="426">
        <f t="shared" si="18"/>
        <v>300</v>
      </c>
      <c r="AF92" s="450" t="s">
        <v>2193</v>
      </c>
      <c r="AG92" s="679" t="s">
        <v>1880</v>
      </c>
      <c r="AH92" s="498"/>
    </row>
    <row r="93" spans="1:36" s="334" customFormat="1" ht="21.75" customHeight="1" x14ac:dyDescent="0.25">
      <c r="A93" s="808">
        <v>2198</v>
      </c>
      <c r="B93" s="807">
        <v>84</v>
      </c>
      <c r="C93" s="809" t="s">
        <v>1996</v>
      </c>
      <c r="D93" s="806" t="s">
        <v>1997</v>
      </c>
      <c r="E93" s="810" t="s">
        <v>69</v>
      </c>
      <c r="F93" s="805" t="s">
        <v>10</v>
      </c>
      <c r="G93" s="805" t="s">
        <v>13</v>
      </c>
      <c r="H93" s="463" t="s">
        <v>467</v>
      </c>
      <c r="I93" s="339"/>
      <c r="J93" s="339"/>
      <c r="K93" s="339"/>
      <c r="L93" s="339">
        <f t="shared" si="10"/>
        <v>0</v>
      </c>
      <c r="M93" s="615">
        <f t="shared" si="11"/>
        <v>0</v>
      </c>
      <c r="N93" s="1001">
        <v>1</v>
      </c>
      <c r="O93" s="645">
        <v>150</v>
      </c>
      <c r="P93" s="645">
        <v>150</v>
      </c>
      <c r="Q93" s="645"/>
      <c r="R93" s="339">
        <f t="shared" si="12"/>
        <v>150</v>
      </c>
      <c r="S93" s="426">
        <f t="shared" si="16"/>
        <v>0</v>
      </c>
      <c r="T93" s="461">
        <v>1</v>
      </c>
      <c r="U93" s="645">
        <v>310</v>
      </c>
      <c r="V93" s="645">
        <v>310</v>
      </c>
      <c r="W93" s="645"/>
      <c r="X93" s="339">
        <f t="shared" si="14"/>
        <v>310</v>
      </c>
      <c r="Y93" s="426">
        <f t="shared" si="15"/>
        <v>0</v>
      </c>
      <c r="Z93" s="459"/>
      <c r="AA93" s="339">
        <v>300</v>
      </c>
      <c r="AB93" s="339">
        <v>0</v>
      </c>
      <c r="AC93" s="339">
        <v>0</v>
      </c>
      <c r="AD93" s="339">
        <f t="shared" si="17"/>
        <v>0</v>
      </c>
      <c r="AE93" s="426">
        <f t="shared" si="18"/>
        <v>300</v>
      </c>
      <c r="AF93" s="450" t="s">
        <v>1998</v>
      </c>
      <c r="AG93" s="499" t="s">
        <v>1999</v>
      </c>
      <c r="AH93" s="498"/>
    </row>
    <row r="94" spans="1:36" s="334" customFormat="1" ht="21.75" customHeight="1" x14ac:dyDescent="0.25">
      <c r="A94" s="808">
        <v>2199</v>
      </c>
      <c r="B94" s="807">
        <v>85</v>
      </c>
      <c r="C94" s="809" t="s">
        <v>2000</v>
      </c>
      <c r="D94" s="806" t="s">
        <v>2001</v>
      </c>
      <c r="E94" s="810" t="s">
        <v>70</v>
      </c>
      <c r="F94" s="805" t="s">
        <v>10</v>
      </c>
      <c r="G94" s="805" t="s">
        <v>13</v>
      </c>
      <c r="H94" s="463"/>
      <c r="I94" s="339"/>
      <c r="J94" s="339"/>
      <c r="K94" s="339"/>
      <c r="L94" s="339">
        <f t="shared" si="10"/>
        <v>0</v>
      </c>
      <c r="M94" s="615">
        <f t="shared" si="11"/>
        <v>0</v>
      </c>
      <c r="N94" s="1001">
        <v>1</v>
      </c>
      <c r="O94" s="645">
        <v>280</v>
      </c>
      <c r="P94" s="645">
        <v>280</v>
      </c>
      <c r="Q94" s="645"/>
      <c r="R94" s="339">
        <f t="shared" si="12"/>
        <v>280</v>
      </c>
      <c r="S94" s="426">
        <f t="shared" si="16"/>
        <v>0</v>
      </c>
      <c r="T94" s="461">
        <v>1</v>
      </c>
      <c r="U94" s="645">
        <v>290</v>
      </c>
      <c r="V94" s="645">
        <v>290</v>
      </c>
      <c r="W94" s="645"/>
      <c r="X94" s="339">
        <f t="shared" si="14"/>
        <v>290</v>
      </c>
      <c r="Y94" s="426">
        <f t="shared" si="15"/>
        <v>0</v>
      </c>
      <c r="Z94" s="459"/>
      <c r="AA94" s="339">
        <v>300</v>
      </c>
      <c r="AB94" s="339">
        <v>0</v>
      </c>
      <c r="AC94" s="339">
        <v>0</v>
      </c>
      <c r="AD94" s="339">
        <f t="shared" si="17"/>
        <v>0</v>
      </c>
      <c r="AE94" s="426">
        <f t="shared" si="18"/>
        <v>300</v>
      </c>
      <c r="AF94" s="450" t="s">
        <v>2002</v>
      </c>
      <c r="AG94" s="499" t="s">
        <v>2003</v>
      </c>
      <c r="AH94" s="498"/>
    </row>
    <row r="95" spans="1:36" s="334" customFormat="1" ht="21.75" customHeight="1" x14ac:dyDescent="0.25">
      <c r="A95" s="808">
        <v>2202</v>
      </c>
      <c r="B95" s="807">
        <v>86</v>
      </c>
      <c r="C95" s="809" t="s">
        <v>2005</v>
      </c>
      <c r="D95" s="806" t="s">
        <v>2006</v>
      </c>
      <c r="E95" s="810" t="s">
        <v>69</v>
      </c>
      <c r="F95" s="805" t="s">
        <v>10</v>
      </c>
      <c r="G95" s="805" t="s">
        <v>13</v>
      </c>
      <c r="H95" s="463"/>
      <c r="I95" s="339"/>
      <c r="J95" s="339"/>
      <c r="K95" s="339"/>
      <c r="L95" s="339">
        <f t="shared" si="10"/>
        <v>0</v>
      </c>
      <c r="M95" s="615">
        <f t="shared" si="11"/>
        <v>0</v>
      </c>
      <c r="N95" s="1001">
        <v>1</v>
      </c>
      <c r="O95" s="645">
        <v>300</v>
      </c>
      <c r="P95" s="645">
        <v>300</v>
      </c>
      <c r="Q95" s="645"/>
      <c r="R95" s="339">
        <f t="shared" si="12"/>
        <v>300</v>
      </c>
      <c r="S95" s="426">
        <f t="shared" si="16"/>
        <v>0</v>
      </c>
      <c r="T95" s="461">
        <v>1</v>
      </c>
      <c r="U95" s="645">
        <v>310</v>
      </c>
      <c r="V95" s="645">
        <v>240</v>
      </c>
      <c r="W95" s="645">
        <v>70</v>
      </c>
      <c r="X95" s="339">
        <f>V95+W95</f>
        <v>310</v>
      </c>
      <c r="Y95" s="426">
        <f>U95-X95</f>
        <v>0</v>
      </c>
      <c r="Z95" s="459"/>
      <c r="AA95" s="339">
        <v>300</v>
      </c>
      <c r="AB95" s="339">
        <v>0</v>
      </c>
      <c r="AC95" s="339">
        <v>0</v>
      </c>
      <c r="AD95" s="339">
        <f t="shared" ref="AD95:AD105" si="19">SUM(AB95+AC95)</f>
        <v>0</v>
      </c>
      <c r="AE95" s="426">
        <f t="shared" ref="AE95:AE105" si="20">SUM(AA95-AD95)</f>
        <v>300</v>
      </c>
      <c r="AF95" s="450" t="s">
        <v>2007</v>
      </c>
      <c r="AG95" s="679"/>
      <c r="AH95" s="498"/>
    </row>
    <row r="96" spans="1:36" s="334" customFormat="1" ht="21.75" customHeight="1" x14ac:dyDescent="0.2">
      <c r="A96" s="1127">
        <v>2203</v>
      </c>
      <c r="B96" s="807">
        <v>87</v>
      </c>
      <c r="C96" s="1128" t="s">
        <v>2008</v>
      </c>
      <c r="D96" s="1129" t="s">
        <v>2009</v>
      </c>
      <c r="E96" s="1130" t="s">
        <v>70</v>
      </c>
      <c r="F96" s="1131" t="s">
        <v>10</v>
      </c>
      <c r="G96" s="1132" t="s">
        <v>13</v>
      </c>
      <c r="H96" s="463"/>
      <c r="I96" s="339"/>
      <c r="J96" s="339"/>
      <c r="K96" s="339"/>
      <c r="L96" s="339">
        <f t="shared" si="10"/>
        <v>0</v>
      </c>
      <c r="M96" s="615">
        <f t="shared" si="11"/>
        <v>0</v>
      </c>
      <c r="N96" s="1001">
        <v>1</v>
      </c>
      <c r="O96" s="645">
        <v>280</v>
      </c>
      <c r="P96" s="645">
        <v>280</v>
      </c>
      <c r="Q96" s="645"/>
      <c r="R96" s="339">
        <f t="shared" si="12"/>
        <v>280</v>
      </c>
      <c r="S96" s="426">
        <f t="shared" si="16"/>
        <v>0</v>
      </c>
      <c r="T96" s="461">
        <v>1</v>
      </c>
      <c r="U96" s="645">
        <v>280</v>
      </c>
      <c r="V96" s="645">
        <v>280</v>
      </c>
      <c r="W96" s="645"/>
      <c r="X96" s="339">
        <f t="shared" ref="X96:X106" si="21">V96+W96</f>
        <v>280</v>
      </c>
      <c r="Y96" s="426">
        <f t="shared" ref="Y96:Y106" si="22">U96-X96</f>
        <v>0</v>
      </c>
      <c r="Z96" s="459"/>
      <c r="AA96" s="339">
        <v>300</v>
      </c>
      <c r="AB96" s="339"/>
      <c r="AC96" s="426"/>
      <c r="AD96" s="339">
        <f t="shared" si="19"/>
        <v>0</v>
      </c>
      <c r="AE96" s="426">
        <f t="shared" si="20"/>
        <v>300</v>
      </c>
      <c r="AF96" s="450" t="s">
        <v>2010</v>
      </c>
      <c r="AG96" s="498"/>
      <c r="AH96" s="25"/>
      <c r="AI96" s="25"/>
      <c r="AJ96" s="25"/>
    </row>
    <row r="97" spans="1:36" s="334" customFormat="1" ht="21.75" customHeight="1" x14ac:dyDescent="0.2">
      <c r="A97" s="1127">
        <v>2204</v>
      </c>
      <c r="B97" s="807">
        <v>88</v>
      </c>
      <c r="C97" s="1128" t="s">
        <v>2011</v>
      </c>
      <c r="D97" s="1129" t="s">
        <v>2012</v>
      </c>
      <c r="E97" s="1130" t="s">
        <v>70</v>
      </c>
      <c r="F97" s="1131" t="s">
        <v>10</v>
      </c>
      <c r="G97" s="1132" t="s">
        <v>13</v>
      </c>
      <c r="H97" s="463"/>
      <c r="I97" s="339"/>
      <c r="J97" s="339"/>
      <c r="K97" s="339"/>
      <c r="L97" s="339">
        <f t="shared" si="10"/>
        <v>0</v>
      </c>
      <c r="M97" s="615">
        <f t="shared" si="11"/>
        <v>0</v>
      </c>
      <c r="N97" s="1001">
        <v>1</v>
      </c>
      <c r="O97" s="645">
        <v>280</v>
      </c>
      <c r="P97" s="645">
        <v>280</v>
      </c>
      <c r="Q97" s="645"/>
      <c r="R97" s="339">
        <f t="shared" si="12"/>
        <v>280</v>
      </c>
      <c r="S97" s="426">
        <f t="shared" si="16"/>
        <v>0</v>
      </c>
      <c r="T97" s="461">
        <v>1</v>
      </c>
      <c r="U97" s="645">
        <v>290</v>
      </c>
      <c r="V97" s="645">
        <v>150</v>
      </c>
      <c r="W97" s="645"/>
      <c r="X97" s="339">
        <f t="shared" si="21"/>
        <v>150</v>
      </c>
      <c r="Y97" s="426">
        <f t="shared" si="22"/>
        <v>140</v>
      </c>
      <c r="Z97" s="459"/>
      <c r="AA97" s="339">
        <v>300</v>
      </c>
      <c r="AB97" s="339"/>
      <c r="AC97" s="426"/>
      <c r="AD97" s="339">
        <f t="shared" si="19"/>
        <v>0</v>
      </c>
      <c r="AE97" s="426">
        <f t="shared" si="20"/>
        <v>300</v>
      </c>
      <c r="AF97" s="450" t="s">
        <v>2013</v>
      </c>
      <c r="AG97" s="498"/>
      <c r="AH97" s="25"/>
      <c r="AI97" s="25"/>
      <c r="AJ97" s="25"/>
    </row>
    <row r="98" spans="1:36" s="334" customFormat="1" ht="21.75" customHeight="1" x14ac:dyDescent="0.2">
      <c r="A98" s="808">
        <v>1112</v>
      </c>
      <c r="B98" s="807">
        <v>89</v>
      </c>
      <c r="C98" s="809" t="s">
        <v>122</v>
      </c>
      <c r="D98" s="806" t="s">
        <v>93</v>
      </c>
      <c r="E98" s="810" t="s">
        <v>70</v>
      </c>
      <c r="F98" s="805" t="s">
        <v>10</v>
      </c>
      <c r="G98" s="805" t="s">
        <v>42</v>
      </c>
      <c r="H98" s="689">
        <v>34094</v>
      </c>
      <c r="I98" s="339"/>
      <c r="J98" s="339"/>
      <c r="K98" s="339"/>
      <c r="L98" s="339"/>
      <c r="M98" s="615"/>
      <c r="N98" s="1001">
        <v>1</v>
      </c>
      <c r="O98" s="645">
        <v>300</v>
      </c>
      <c r="P98" s="645">
        <v>300</v>
      </c>
      <c r="Q98" s="645"/>
      <c r="R98" s="339">
        <f t="shared" si="12"/>
        <v>300</v>
      </c>
      <c r="S98" s="426">
        <f t="shared" si="16"/>
        <v>0</v>
      </c>
      <c r="T98" s="461">
        <v>1</v>
      </c>
      <c r="U98" s="459">
        <v>300</v>
      </c>
      <c r="V98" s="459">
        <v>300</v>
      </c>
      <c r="W98" s="459"/>
      <c r="X98" s="339">
        <f t="shared" si="21"/>
        <v>300</v>
      </c>
      <c r="Y98" s="426">
        <f t="shared" si="22"/>
        <v>0</v>
      </c>
      <c r="Z98" s="461"/>
      <c r="AA98" s="339">
        <v>300</v>
      </c>
      <c r="AB98" s="459"/>
      <c r="AC98" s="459"/>
      <c r="AD98" s="339">
        <f t="shared" si="19"/>
        <v>0</v>
      </c>
      <c r="AE98" s="426">
        <f t="shared" si="20"/>
        <v>300</v>
      </c>
      <c r="AF98" s="774" t="s">
        <v>2104</v>
      </c>
      <c r="AG98" s="449" t="s">
        <v>2073</v>
      </c>
      <c r="AH98" s="452"/>
      <c r="AI98" s="25"/>
      <c r="AJ98" s="25"/>
    </row>
    <row r="99" spans="1:36" s="334" customFormat="1" ht="21.75" customHeight="1" x14ac:dyDescent="0.2">
      <c r="A99" s="1127">
        <v>2206</v>
      </c>
      <c r="B99" s="807">
        <v>90</v>
      </c>
      <c r="C99" s="1133" t="s">
        <v>3691</v>
      </c>
      <c r="D99" s="490" t="s">
        <v>3692</v>
      </c>
      <c r="E99" s="1134" t="s">
        <v>69</v>
      </c>
      <c r="F99" s="425" t="s">
        <v>10</v>
      </c>
      <c r="G99" s="342" t="s">
        <v>21</v>
      </c>
      <c r="H99" s="792"/>
      <c r="I99" s="339"/>
      <c r="J99" s="339"/>
      <c r="K99" s="339"/>
      <c r="L99" s="339">
        <f t="shared" si="10"/>
        <v>0</v>
      </c>
      <c r="M99" s="615">
        <f t="shared" si="11"/>
        <v>0</v>
      </c>
      <c r="N99" s="488">
        <v>1</v>
      </c>
      <c r="O99" s="339">
        <v>150</v>
      </c>
      <c r="P99" s="339">
        <v>150</v>
      </c>
      <c r="Q99" s="339"/>
      <c r="R99" s="339">
        <f t="shared" si="12"/>
        <v>150</v>
      </c>
      <c r="S99" s="426">
        <f t="shared" si="16"/>
        <v>0</v>
      </c>
      <c r="T99" s="488">
        <v>1</v>
      </c>
      <c r="U99" s="339">
        <v>310</v>
      </c>
      <c r="V99" s="339">
        <v>310</v>
      </c>
      <c r="W99" s="339"/>
      <c r="X99" s="339">
        <f t="shared" si="21"/>
        <v>310</v>
      </c>
      <c r="Y99" s="426">
        <f t="shared" si="22"/>
        <v>0</v>
      </c>
      <c r="Z99" s="459"/>
      <c r="AA99" s="339">
        <v>300</v>
      </c>
      <c r="AB99" s="339"/>
      <c r="AC99" s="426"/>
      <c r="AD99" s="339">
        <f t="shared" si="19"/>
        <v>0</v>
      </c>
      <c r="AE99" s="426">
        <f t="shared" si="20"/>
        <v>300</v>
      </c>
      <c r="AF99" s="450" t="s">
        <v>3693</v>
      </c>
      <c r="AG99" s="498"/>
      <c r="AH99" s="25"/>
      <c r="AI99" s="25"/>
      <c r="AJ99" s="25"/>
    </row>
    <row r="100" spans="1:36" s="334" customFormat="1" ht="21.75" customHeight="1" x14ac:dyDescent="0.2">
      <c r="A100" s="1031">
        <v>2220</v>
      </c>
      <c r="B100" s="807">
        <v>91</v>
      </c>
      <c r="C100" s="1135" t="s">
        <v>2232</v>
      </c>
      <c r="D100" s="1136" t="s">
        <v>3506</v>
      </c>
      <c r="E100" s="41" t="s">
        <v>1986</v>
      </c>
      <c r="F100" s="13" t="s">
        <v>10</v>
      </c>
      <c r="G100" s="13" t="s">
        <v>13</v>
      </c>
      <c r="H100" s="1137" t="s">
        <v>2233</v>
      </c>
      <c r="I100" s="339"/>
      <c r="J100" s="339"/>
      <c r="K100" s="339"/>
      <c r="L100" s="339"/>
      <c r="M100" s="615"/>
      <c r="N100" s="488"/>
      <c r="O100" s="339"/>
      <c r="P100" s="339"/>
      <c r="Q100" s="339"/>
      <c r="R100" s="339"/>
      <c r="S100" s="426"/>
      <c r="T100" s="488">
        <v>1</v>
      </c>
      <c r="U100" s="19">
        <v>310</v>
      </c>
      <c r="V100" s="19">
        <v>150</v>
      </c>
      <c r="W100" s="339"/>
      <c r="X100" s="339">
        <f t="shared" si="21"/>
        <v>150</v>
      </c>
      <c r="Y100" s="426">
        <f t="shared" si="22"/>
        <v>160</v>
      </c>
      <c r="Z100" s="459"/>
      <c r="AA100" s="339">
        <v>300</v>
      </c>
      <c r="AB100" s="339"/>
      <c r="AC100" s="426"/>
      <c r="AD100" s="339">
        <f t="shared" si="19"/>
        <v>0</v>
      </c>
      <c r="AE100" s="426">
        <f t="shared" si="20"/>
        <v>300</v>
      </c>
      <c r="AF100" s="13" t="s">
        <v>2234</v>
      </c>
      <c r="AG100" s="401" t="s">
        <v>2235</v>
      </c>
      <c r="AH100" s="25"/>
      <c r="AI100" s="25"/>
      <c r="AJ100" s="25"/>
    </row>
    <row r="101" spans="1:36" s="334" customFormat="1" ht="21.75" customHeight="1" x14ac:dyDescent="0.2">
      <c r="A101" s="1031">
        <v>2223</v>
      </c>
      <c r="B101" s="807">
        <v>92</v>
      </c>
      <c r="C101" s="1135" t="s">
        <v>2421</v>
      </c>
      <c r="D101" s="1136" t="s">
        <v>2422</v>
      </c>
      <c r="E101" s="41" t="s">
        <v>1986</v>
      </c>
      <c r="F101" s="13" t="s">
        <v>10</v>
      </c>
      <c r="G101" s="13" t="s">
        <v>11</v>
      </c>
      <c r="H101" s="1138"/>
      <c r="I101" s="339"/>
      <c r="J101" s="339"/>
      <c r="K101" s="339"/>
      <c r="L101" s="339"/>
      <c r="M101" s="615"/>
      <c r="N101" s="488"/>
      <c r="O101" s="339"/>
      <c r="P101" s="339"/>
      <c r="Q101" s="339"/>
      <c r="R101" s="339"/>
      <c r="S101" s="426"/>
      <c r="T101" s="488">
        <v>1</v>
      </c>
      <c r="U101" s="19">
        <v>300</v>
      </c>
      <c r="V101" s="19">
        <v>300</v>
      </c>
      <c r="W101" s="339"/>
      <c r="X101" s="339">
        <f t="shared" si="21"/>
        <v>300</v>
      </c>
      <c r="Y101" s="426">
        <f t="shared" si="22"/>
        <v>0</v>
      </c>
      <c r="Z101" s="459"/>
      <c r="AA101" s="339">
        <v>300</v>
      </c>
      <c r="AB101" s="339"/>
      <c r="AC101" s="426"/>
      <c r="AD101" s="339">
        <f t="shared" si="19"/>
        <v>0</v>
      </c>
      <c r="AE101" s="426">
        <f t="shared" si="20"/>
        <v>300</v>
      </c>
      <c r="AF101" s="553" t="s">
        <v>2423</v>
      </c>
      <c r="AG101" s="401" t="s">
        <v>2424</v>
      </c>
      <c r="AH101" s="25"/>
      <c r="AI101" s="25"/>
      <c r="AJ101" s="25"/>
    </row>
    <row r="102" spans="1:36" s="334" customFormat="1" ht="21.75" customHeight="1" x14ac:dyDescent="0.2">
      <c r="A102" s="1031">
        <v>2228</v>
      </c>
      <c r="B102" s="807">
        <v>93</v>
      </c>
      <c r="C102" s="1135" t="s">
        <v>2491</v>
      </c>
      <c r="D102" s="1136" t="s">
        <v>2492</v>
      </c>
      <c r="E102" s="41" t="s">
        <v>1986</v>
      </c>
      <c r="F102" s="13" t="s">
        <v>10</v>
      </c>
      <c r="G102" s="13" t="s">
        <v>11</v>
      </c>
      <c r="H102" s="1138"/>
      <c r="I102" s="339"/>
      <c r="J102" s="339"/>
      <c r="K102" s="339"/>
      <c r="L102" s="339"/>
      <c r="M102" s="615"/>
      <c r="N102" s="488"/>
      <c r="O102" s="339"/>
      <c r="P102" s="339"/>
      <c r="Q102" s="339"/>
      <c r="R102" s="339"/>
      <c r="S102" s="426"/>
      <c r="T102" s="488">
        <v>1</v>
      </c>
      <c r="U102" s="19">
        <v>310</v>
      </c>
      <c r="V102" s="19">
        <v>150</v>
      </c>
      <c r="W102" s="339"/>
      <c r="X102" s="339">
        <f t="shared" si="21"/>
        <v>150</v>
      </c>
      <c r="Y102" s="426">
        <f t="shared" si="22"/>
        <v>160</v>
      </c>
      <c r="Z102" s="459"/>
      <c r="AA102" s="339">
        <v>300</v>
      </c>
      <c r="AB102" s="339"/>
      <c r="AC102" s="426"/>
      <c r="AD102" s="339">
        <f t="shared" si="19"/>
        <v>0</v>
      </c>
      <c r="AE102" s="426">
        <f t="shared" si="20"/>
        <v>300</v>
      </c>
      <c r="AF102" s="13" t="s">
        <v>2493</v>
      </c>
      <c r="AG102" s="401" t="s">
        <v>2494</v>
      </c>
      <c r="AH102" s="25"/>
      <c r="AI102" s="25"/>
      <c r="AJ102" s="25"/>
    </row>
    <row r="103" spans="1:36" s="334" customFormat="1" ht="21.75" customHeight="1" x14ac:dyDescent="0.2">
      <c r="A103" s="1031">
        <v>2236</v>
      </c>
      <c r="B103" s="807">
        <v>94</v>
      </c>
      <c r="C103" s="1135" t="s">
        <v>2542</v>
      </c>
      <c r="D103" s="1136" t="s">
        <v>2543</v>
      </c>
      <c r="E103" s="41" t="s">
        <v>1986</v>
      </c>
      <c r="F103" s="13" t="s">
        <v>10</v>
      </c>
      <c r="G103" s="13" t="s">
        <v>11</v>
      </c>
      <c r="H103" s="1138"/>
      <c r="I103" s="339"/>
      <c r="J103" s="339"/>
      <c r="K103" s="339"/>
      <c r="L103" s="339"/>
      <c r="M103" s="615"/>
      <c r="N103" s="488"/>
      <c r="O103" s="339"/>
      <c r="P103" s="339"/>
      <c r="Q103" s="339"/>
      <c r="R103" s="339"/>
      <c r="S103" s="426"/>
      <c r="T103" s="488">
        <v>1</v>
      </c>
      <c r="U103" s="19">
        <v>150</v>
      </c>
      <c r="V103" s="19">
        <v>150</v>
      </c>
      <c r="W103" s="339"/>
      <c r="X103" s="339">
        <f t="shared" si="21"/>
        <v>150</v>
      </c>
      <c r="Y103" s="426">
        <f t="shared" si="22"/>
        <v>0</v>
      </c>
      <c r="Z103" s="459"/>
      <c r="AA103" s="339">
        <v>300</v>
      </c>
      <c r="AB103" s="339"/>
      <c r="AC103" s="426"/>
      <c r="AD103" s="339">
        <f t="shared" si="19"/>
        <v>0</v>
      </c>
      <c r="AE103" s="426">
        <f t="shared" si="20"/>
        <v>300</v>
      </c>
      <c r="AF103" s="13" t="s">
        <v>3435</v>
      </c>
      <c r="AG103" s="401" t="s">
        <v>3436</v>
      </c>
      <c r="AH103" s="25"/>
      <c r="AI103" s="25"/>
      <c r="AJ103" s="25"/>
    </row>
    <row r="104" spans="1:36" s="334" customFormat="1" ht="21.75" customHeight="1" x14ac:dyDescent="0.2">
      <c r="A104" s="582">
        <v>2106</v>
      </c>
      <c r="B104" s="807">
        <v>95</v>
      </c>
      <c r="C104" s="1139" t="s">
        <v>1778</v>
      </c>
      <c r="D104" s="1136" t="s">
        <v>3386</v>
      </c>
      <c r="E104" s="1140" t="s">
        <v>1986</v>
      </c>
      <c r="F104" s="1141" t="s">
        <v>10</v>
      </c>
      <c r="G104" s="1141" t="s">
        <v>11</v>
      </c>
      <c r="H104" s="1140">
        <v>30909</v>
      </c>
      <c r="I104" s="339"/>
      <c r="J104" s="339"/>
      <c r="K104" s="339"/>
      <c r="L104" s="339"/>
      <c r="M104" s="615"/>
      <c r="N104" s="488"/>
      <c r="O104" s="339"/>
      <c r="P104" s="339"/>
      <c r="Q104" s="339"/>
      <c r="R104" s="339"/>
      <c r="S104" s="426"/>
      <c r="T104" s="488">
        <v>1</v>
      </c>
      <c r="U104" s="587">
        <v>310</v>
      </c>
      <c r="V104" s="19">
        <v>310</v>
      </c>
      <c r="W104" s="339"/>
      <c r="X104" s="339">
        <f t="shared" si="21"/>
        <v>310</v>
      </c>
      <c r="Y104" s="426">
        <f t="shared" si="22"/>
        <v>0</v>
      </c>
      <c r="Z104" s="459"/>
      <c r="AA104" s="339">
        <v>300</v>
      </c>
      <c r="AB104" s="339"/>
      <c r="AC104" s="426"/>
      <c r="AD104" s="339">
        <f t="shared" si="19"/>
        <v>0</v>
      </c>
      <c r="AE104" s="426">
        <f t="shared" si="20"/>
        <v>300</v>
      </c>
      <c r="AF104" s="13" t="s">
        <v>3387</v>
      </c>
      <c r="AG104" s="13" t="s">
        <v>2494</v>
      </c>
      <c r="AH104" s="25"/>
      <c r="AI104" s="25"/>
      <c r="AJ104" s="25"/>
    </row>
    <row r="105" spans="1:36" s="334" customFormat="1" ht="21.75" customHeight="1" x14ac:dyDescent="0.2">
      <c r="A105" s="1031">
        <v>2512</v>
      </c>
      <c r="B105" s="807">
        <v>96</v>
      </c>
      <c r="C105" s="1135" t="s">
        <v>3467</v>
      </c>
      <c r="D105" s="41" t="s">
        <v>3468</v>
      </c>
      <c r="E105" s="1140" t="s">
        <v>3469</v>
      </c>
      <c r="F105" s="13" t="s">
        <v>10</v>
      </c>
      <c r="G105" s="13" t="s">
        <v>11</v>
      </c>
      <c r="H105" s="1138">
        <v>33923</v>
      </c>
      <c r="I105" s="339"/>
      <c r="J105" s="339"/>
      <c r="K105" s="339"/>
      <c r="L105" s="339"/>
      <c r="M105" s="615"/>
      <c r="N105" s="488"/>
      <c r="O105" s="339"/>
      <c r="P105" s="339"/>
      <c r="Q105" s="339"/>
      <c r="R105" s="339"/>
      <c r="S105" s="426"/>
      <c r="T105" s="488">
        <v>1</v>
      </c>
      <c r="U105" s="19">
        <v>300</v>
      </c>
      <c r="V105" s="19"/>
      <c r="W105" s="339"/>
      <c r="X105" s="339">
        <f t="shared" si="21"/>
        <v>0</v>
      </c>
      <c r="Y105" s="426">
        <f t="shared" si="22"/>
        <v>300</v>
      </c>
      <c r="Z105" s="459"/>
      <c r="AA105" s="339">
        <v>300</v>
      </c>
      <c r="AB105" s="339"/>
      <c r="AC105" s="426"/>
      <c r="AD105" s="339">
        <f t="shared" si="19"/>
        <v>0</v>
      </c>
      <c r="AE105" s="426">
        <f t="shared" si="20"/>
        <v>300</v>
      </c>
      <c r="AF105" s="13" t="s">
        <v>3470</v>
      </c>
      <c r="AG105" s="13" t="s">
        <v>3472</v>
      </c>
      <c r="AH105" s="25"/>
      <c r="AI105" s="25"/>
      <c r="AJ105" s="25"/>
    </row>
    <row r="106" spans="1:36" s="334" customFormat="1" ht="21.75" customHeight="1" x14ac:dyDescent="0.2">
      <c r="A106" s="1127">
        <v>2218</v>
      </c>
      <c r="B106" s="807">
        <v>97</v>
      </c>
      <c r="C106" s="1128" t="s">
        <v>3694</v>
      </c>
      <c r="D106" s="1129" t="s">
        <v>3695</v>
      </c>
      <c r="E106" s="1130" t="s">
        <v>70</v>
      </c>
      <c r="F106" s="1131" t="s">
        <v>10</v>
      </c>
      <c r="G106" s="95" t="s">
        <v>13</v>
      </c>
      <c r="H106" s="463"/>
      <c r="I106" s="339"/>
      <c r="J106" s="339"/>
      <c r="K106" s="339"/>
      <c r="L106" s="339">
        <f t="shared" ref="L106" si="23">J106+K106</f>
        <v>0</v>
      </c>
      <c r="M106" s="615">
        <f t="shared" ref="M106" si="24">I106-L106</f>
        <v>0</v>
      </c>
      <c r="N106" s="1001">
        <v>1</v>
      </c>
      <c r="O106" s="645"/>
      <c r="P106" s="645"/>
      <c r="Q106" s="645"/>
      <c r="R106" s="339">
        <f t="shared" ref="R106" si="25">P106+Q106</f>
        <v>0</v>
      </c>
      <c r="S106" s="426">
        <f t="shared" si="16"/>
        <v>0</v>
      </c>
      <c r="T106" s="461">
        <v>1</v>
      </c>
      <c r="U106" s="645">
        <v>310</v>
      </c>
      <c r="V106" s="645">
        <v>150</v>
      </c>
      <c r="W106" s="645"/>
      <c r="X106" s="339">
        <f t="shared" si="21"/>
        <v>150</v>
      </c>
      <c r="Y106" s="426">
        <f t="shared" si="22"/>
        <v>160</v>
      </c>
      <c r="Z106" s="459"/>
      <c r="AA106" s="339">
        <v>300</v>
      </c>
      <c r="AB106" s="339"/>
      <c r="AC106" s="426"/>
      <c r="AD106" s="339">
        <f t="shared" ref="AD106" si="26">SUM(AB106+AC106)</f>
        <v>0</v>
      </c>
      <c r="AE106" s="426">
        <f t="shared" ref="AE106" si="27">SUM(AA106-AD106)</f>
        <v>300</v>
      </c>
      <c r="AF106" s="450" t="s">
        <v>3696</v>
      </c>
      <c r="AG106" s="497" t="s">
        <v>3697</v>
      </c>
      <c r="AH106" s="25"/>
      <c r="AI106" s="25"/>
      <c r="AJ106" s="25"/>
    </row>
    <row r="107" spans="1:36" s="26" customFormat="1" ht="33" x14ac:dyDescent="0.25">
      <c r="A107" s="454"/>
      <c r="B107" s="500"/>
      <c r="C107" s="472"/>
      <c r="D107" s="472"/>
      <c r="E107" s="448"/>
      <c r="F107" s="501"/>
      <c r="G107" s="502"/>
      <c r="H107" s="475"/>
      <c r="I107" s="436">
        <f t="shared" ref="I107:Y107" si="28">SUM(I10:I106)</f>
        <v>12760</v>
      </c>
      <c r="J107" s="436">
        <f t="shared" si="28"/>
        <v>12660</v>
      </c>
      <c r="K107" s="436">
        <f t="shared" si="28"/>
        <v>0</v>
      </c>
      <c r="L107" s="436">
        <f t="shared" si="28"/>
        <v>12660</v>
      </c>
      <c r="M107" s="437">
        <f t="shared" si="28"/>
        <v>100</v>
      </c>
      <c r="N107" s="443">
        <f t="shared" si="28"/>
        <v>91</v>
      </c>
      <c r="O107" s="446">
        <f t="shared" si="28"/>
        <v>21185</v>
      </c>
      <c r="P107" s="446">
        <f t="shared" si="28"/>
        <v>21065</v>
      </c>
      <c r="Q107" s="446">
        <f t="shared" si="28"/>
        <v>0</v>
      </c>
      <c r="R107" s="446">
        <f t="shared" si="28"/>
        <v>21065</v>
      </c>
      <c r="S107" s="446">
        <f t="shared" si="28"/>
        <v>120</v>
      </c>
      <c r="T107" s="488">
        <f t="shared" si="28"/>
        <v>95</v>
      </c>
      <c r="U107" s="503">
        <f t="shared" si="28"/>
        <v>26230</v>
      </c>
      <c r="V107" s="504">
        <f t="shared" si="28"/>
        <v>18030</v>
      </c>
      <c r="W107" s="503">
        <f t="shared" si="28"/>
        <v>280</v>
      </c>
      <c r="X107" s="504">
        <f t="shared" si="28"/>
        <v>18310</v>
      </c>
      <c r="Y107" s="503">
        <f t="shared" si="28"/>
        <v>7920</v>
      </c>
      <c r="Z107" s="459"/>
      <c r="AA107" s="505">
        <f>SUM(AA10:AA106)</f>
        <v>29100</v>
      </c>
      <c r="AB107" s="505">
        <f>SUM(AB10:AB106)</f>
        <v>50</v>
      </c>
      <c r="AC107" s="505">
        <f>SUM(AC10:AC106)</f>
        <v>0</v>
      </c>
      <c r="AD107" s="505">
        <f>SUM(AD10:AD106)</f>
        <v>50</v>
      </c>
      <c r="AE107" s="505">
        <f>SUM(AE10:AE106)</f>
        <v>29050</v>
      </c>
      <c r="AF107" s="502"/>
      <c r="AG107" s="453"/>
      <c r="AH107" s="506"/>
    </row>
    <row r="108" spans="1:36" s="26" customFormat="1" ht="27.75" x14ac:dyDescent="0.25">
      <c r="A108" s="42"/>
      <c r="B108" s="43"/>
      <c r="C108" s="44"/>
      <c r="D108" s="45"/>
      <c r="E108" s="46"/>
      <c r="F108" s="47"/>
      <c r="G108" s="48"/>
      <c r="H108" s="49"/>
      <c r="I108" s="49"/>
      <c r="J108" s="49"/>
      <c r="K108" s="49"/>
      <c r="L108" s="49"/>
      <c r="M108" s="70"/>
      <c r="N108" s="70"/>
      <c r="O108" s="49"/>
      <c r="P108" s="49"/>
      <c r="Q108" s="49"/>
      <c r="R108" s="49"/>
      <c r="S108" s="71"/>
      <c r="T108" s="382"/>
      <c r="U108" s="49"/>
      <c r="V108" s="507"/>
      <c r="W108" s="49"/>
      <c r="X108" s="49"/>
      <c r="Y108" s="71"/>
      <c r="Z108" s="71"/>
      <c r="AA108" s="49"/>
      <c r="AB108" s="49"/>
      <c r="AC108" s="49"/>
      <c r="AD108" s="49"/>
      <c r="AE108" s="71"/>
      <c r="AF108" s="48"/>
      <c r="AG108" s="208"/>
      <c r="AH108" s="207"/>
    </row>
    <row r="109" spans="1:36" x14ac:dyDescent="0.2">
      <c r="A109" s="1" t="s">
        <v>1789</v>
      </c>
      <c r="D109" s="1"/>
      <c r="F109" s="26"/>
      <c r="G109" s="288">
        <f>SUM(G110:G113)</f>
        <v>78</v>
      </c>
      <c r="H109" s="5"/>
      <c r="I109" s="5"/>
      <c r="J109" s="5"/>
      <c r="K109" s="5"/>
      <c r="L109" s="5"/>
      <c r="M109" s="54"/>
      <c r="N109" s="54"/>
      <c r="O109" s="5"/>
      <c r="P109" s="5"/>
      <c r="Q109" s="5"/>
      <c r="R109" s="5"/>
      <c r="S109" s="54"/>
      <c r="T109" s="391"/>
      <c r="U109" s="5"/>
      <c r="V109" s="5"/>
      <c r="W109" s="5"/>
      <c r="X109" s="5"/>
      <c r="Y109" s="54"/>
      <c r="Z109" s="54"/>
      <c r="AA109" s="5"/>
      <c r="AB109" s="5"/>
      <c r="AC109" s="5"/>
      <c r="AD109" s="5"/>
      <c r="AE109" s="54"/>
      <c r="AF109" s="17"/>
      <c r="AG109" s="10"/>
    </row>
    <row r="110" spans="1:36" ht="13.15" customHeight="1" x14ac:dyDescent="0.2">
      <c r="A110" s="287" t="s">
        <v>1790</v>
      </c>
      <c r="D110" s="1"/>
      <c r="G110" s="289">
        <v>58</v>
      </c>
      <c r="H110" s="5"/>
      <c r="I110" s="5"/>
      <c r="J110" s="5"/>
      <c r="K110" s="5"/>
      <c r="L110" s="5"/>
      <c r="M110" s="54"/>
      <c r="N110" s="54"/>
      <c r="O110" s="5"/>
      <c r="P110" s="5"/>
      <c r="Q110" s="5"/>
      <c r="R110" s="5"/>
      <c r="S110" s="54"/>
      <c r="T110" s="391"/>
      <c r="U110" s="5"/>
      <c r="V110" s="5"/>
      <c r="W110" s="5"/>
      <c r="X110" s="5"/>
      <c r="Y110" s="54"/>
      <c r="Z110" s="54"/>
      <c r="AA110" s="5"/>
      <c r="AB110" s="5"/>
      <c r="AC110" s="5"/>
      <c r="AD110" s="5"/>
      <c r="AE110" s="54"/>
      <c r="AF110" s="17"/>
      <c r="AG110" s="10"/>
    </row>
    <row r="111" spans="1:36" ht="13.15" customHeight="1" x14ac:dyDescent="0.2">
      <c r="A111" s="287" t="s">
        <v>1791</v>
      </c>
      <c r="D111" s="1"/>
      <c r="G111" s="1">
        <v>4</v>
      </c>
      <c r="H111" s="5"/>
      <c r="I111" s="5"/>
      <c r="J111" s="5"/>
      <c r="K111" s="5"/>
      <c r="L111" s="5"/>
      <c r="M111" s="54"/>
      <c r="N111" s="54"/>
      <c r="O111" s="5"/>
      <c r="P111" s="5"/>
      <c r="Q111" s="5"/>
      <c r="R111" s="5"/>
      <c r="S111" s="54"/>
      <c r="T111" s="391"/>
      <c r="U111" s="5"/>
      <c r="V111" s="5"/>
      <c r="W111" s="5"/>
      <c r="X111" s="5"/>
      <c r="Y111" s="54"/>
      <c r="Z111" s="54"/>
      <c r="AA111" s="5"/>
      <c r="AB111" s="5"/>
      <c r="AC111" s="5"/>
      <c r="AD111" s="5"/>
      <c r="AE111" s="54"/>
      <c r="AF111" s="17"/>
      <c r="AG111" s="10"/>
    </row>
    <row r="112" spans="1:36" ht="13.15" customHeight="1" x14ac:dyDescent="0.2">
      <c r="A112" s="1" t="s">
        <v>1792</v>
      </c>
      <c r="D112" s="1"/>
      <c r="G112" s="1">
        <v>0</v>
      </c>
      <c r="H112" s="5"/>
      <c r="I112" s="5"/>
      <c r="J112" s="5"/>
      <c r="K112" s="5"/>
      <c r="L112" s="5"/>
      <c r="M112" s="54"/>
      <c r="N112" s="54"/>
      <c r="O112" s="5"/>
      <c r="P112" s="5"/>
      <c r="Q112" s="5"/>
      <c r="R112" s="5"/>
      <c r="S112" s="54"/>
      <c r="T112" s="391"/>
      <c r="U112" s="5"/>
      <c r="V112" s="5"/>
      <c r="W112" s="5"/>
      <c r="X112" s="5"/>
      <c r="Y112" s="54"/>
      <c r="Z112" s="54"/>
      <c r="AA112" s="5"/>
      <c r="AB112" s="5"/>
      <c r="AC112" s="5"/>
      <c r="AD112" s="5"/>
      <c r="AE112" s="54"/>
      <c r="AF112" s="17"/>
      <c r="AG112" s="10"/>
    </row>
    <row r="113" spans="1:33" ht="13.15" customHeight="1" x14ac:dyDescent="0.2">
      <c r="A113" s="1" t="s">
        <v>1793</v>
      </c>
      <c r="D113" s="1"/>
      <c r="G113" s="1">
        <v>16</v>
      </c>
      <c r="H113" s="5"/>
      <c r="I113" s="5"/>
      <c r="J113" s="5"/>
      <c r="K113" s="5"/>
      <c r="L113" s="5"/>
      <c r="M113" s="54"/>
      <c r="N113" s="54"/>
      <c r="O113" s="5"/>
      <c r="P113" s="5"/>
      <c r="Q113" s="5"/>
      <c r="R113" s="5"/>
      <c r="S113" s="54"/>
      <c r="T113" s="391"/>
      <c r="U113" s="5"/>
      <c r="V113" s="5"/>
      <c r="W113" s="5"/>
      <c r="X113" s="5"/>
      <c r="Y113" s="54"/>
      <c r="Z113" s="54"/>
      <c r="AA113" s="5"/>
      <c r="AB113" s="5"/>
      <c r="AC113" s="5"/>
      <c r="AD113" s="5"/>
      <c r="AE113" s="54"/>
      <c r="AF113" s="17"/>
      <c r="AG113" s="10"/>
    </row>
    <row r="114" spans="1:33" ht="13.15" customHeight="1" x14ac:dyDescent="0.2">
      <c r="B114" s="7"/>
      <c r="C114" s="7"/>
      <c r="D114" s="5"/>
      <c r="E114" s="5"/>
      <c r="F114" s="9"/>
      <c r="G114" s="5"/>
      <c r="H114" s="5"/>
      <c r="I114" s="5"/>
      <c r="J114" s="5"/>
      <c r="K114" s="5"/>
      <c r="L114" s="5"/>
      <c r="M114" s="54"/>
      <c r="N114" s="54"/>
      <c r="O114" s="5"/>
      <c r="P114" s="5"/>
      <c r="Q114" s="5"/>
      <c r="R114" s="5"/>
      <c r="S114" s="54"/>
      <c r="T114" s="391"/>
      <c r="U114" s="5"/>
      <c r="V114" s="5"/>
      <c r="W114" s="5"/>
      <c r="X114" s="5"/>
      <c r="Y114" s="54"/>
      <c r="Z114" s="54"/>
      <c r="AA114" s="5"/>
      <c r="AB114" s="5"/>
      <c r="AC114" s="5"/>
      <c r="AD114" s="5"/>
      <c r="AE114" s="54"/>
      <c r="AF114" s="17"/>
      <c r="AG114" s="10"/>
    </row>
  </sheetData>
  <sortState ref="A9:AI146">
    <sortCondition descending="1" ref="A8"/>
  </sortState>
  <mergeCells count="8">
    <mergeCell ref="J7:L7"/>
    <mergeCell ref="P7:R7"/>
    <mergeCell ref="A1:AG1"/>
    <mergeCell ref="A2:AG2"/>
    <mergeCell ref="A6:AG6"/>
    <mergeCell ref="A5:AG5"/>
    <mergeCell ref="V7:X7"/>
    <mergeCell ref="A4:AG4"/>
  </mergeCells>
  <printOptions horizontalCentered="1"/>
  <pageMargins left="0.32" right="0" top="0.28000000000000003" bottom="0.18" header="0.28999999999999998" footer="0.13"/>
  <pageSetup paperSize="9" scale="65" orientation="portrait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8" tint="-0.499984740745262"/>
  </sheetPr>
  <dimension ref="A1:AG285"/>
  <sheetViews>
    <sheetView zoomScale="85" zoomScaleNormal="85" zoomScaleSheetLayoutView="204" workbookViewId="0">
      <pane ySplit="10" topLeftCell="A98" activePane="bottomLeft" state="frozen"/>
      <selection activeCell="O1" sqref="O1"/>
      <selection pane="bottomLeft" activeCell="X12" sqref="X12:Y106"/>
    </sheetView>
  </sheetViews>
  <sheetFormatPr defaultColWidth="9.140625" defaultRowHeight="14.25" x14ac:dyDescent="0.2"/>
  <cols>
    <col min="1" max="1" width="7.85546875" style="1" customWidth="1"/>
    <col min="2" max="2" width="5" style="1" customWidth="1"/>
    <col min="3" max="3" width="19.7109375" style="1" customWidth="1"/>
    <col min="4" max="4" width="20.5703125" style="11" customWidth="1"/>
    <col min="5" max="5" width="4.7109375" style="26" customWidth="1"/>
    <col min="6" max="6" width="6.5703125" style="1" customWidth="1"/>
    <col min="7" max="7" width="13.42578125" style="1" customWidth="1"/>
    <col min="8" max="8" width="12.5703125" style="1" customWidth="1"/>
    <col min="9" max="12" width="11.5703125" style="361" hidden="1" customWidth="1"/>
    <col min="13" max="13" width="11.5703125" style="15" hidden="1" customWidth="1"/>
    <col min="14" max="14" width="11.5703125" style="632" hidden="1" customWidth="1"/>
    <col min="15" max="15" width="11.5703125" style="361" hidden="1" customWidth="1"/>
    <col min="16" max="16" width="11.5703125" style="15" hidden="1" customWidth="1"/>
    <col min="17" max="17" width="6.140625" style="15" customWidth="1"/>
    <col min="18" max="18" width="12.5703125" style="15" customWidth="1"/>
    <col min="19" max="19" width="13.7109375" style="15" customWidth="1"/>
    <col min="20" max="20" width="16" style="15" customWidth="1"/>
    <col min="21" max="21" width="12.85546875" style="15" customWidth="1"/>
    <col min="22" max="22" width="11.7109375" style="15" customWidth="1"/>
    <col min="23" max="23" width="4.28515625" style="370" customWidth="1"/>
    <col min="24" max="24" width="12.140625" style="15" customWidth="1"/>
    <col min="25" max="25" width="12.85546875" style="15" customWidth="1"/>
    <col min="26" max="26" width="14.28515625" style="15" customWidth="1"/>
    <col min="27" max="27" width="13.42578125" style="15" customWidth="1"/>
    <col min="28" max="28" width="12.7109375" style="34" customWidth="1"/>
    <col min="29" max="29" width="26" style="783" customWidth="1"/>
    <col min="30" max="30" width="26.140625" style="12" customWidth="1"/>
    <col min="31" max="31" width="42" style="1" customWidth="1"/>
    <col min="32" max="32" width="17.85546875" style="1" customWidth="1"/>
    <col min="33" max="16384" width="9.140625" style="1"/>
  </cols>
  <sheetData>
    <row r="1" spans="1:32" ht="43.5" customHeight="1" x14ac:dyDescent="0.2">
      <c r="A1" s="1177"/>
      <c r="B1" s="1177"/>
      <c r="C1" s="1177"/>
      <c r="D1" s="1177"/>
      <c r="E1" s="1177"/>
      <c r="F1" s="1177"/>
      <c r="G1" s="1177"/>
      <c r="H1" s="1177"/>
      <c r="I1" s="1177"/>
      <c r="J1" s="1177"/>
      <c r="K1" s="1177"/>
      <c r="L1" s="1177"/>
      <c r="M1" s="1177"/>
      <c r="N1" s="1177"/>
      <c r="O1" s="1177"/>
      <c r="P1" s="1177"/>
      <c r="Q1" s="1177"/>
      <c r="R1" s="1177"/>
      <c r="S1" s="1177"/>
      <c r="T1" s="1177"/>
      <c r="U1" s="1177"/>
      <c r="V1" s="1177"/>
      <c r="W1" s="1177"/>
      <c r="X1" s="1177"/>
      <c r="Y1" s="1177"/>
      <c r="Z1" s="1177"/>
      <c r="AA1" s="1177"/>
      <c r="AB1" s="1177"/>
      <c r="AC1" s="1177"/>
      <c r="AD1" s="1177"/>
    </row>
    <row r="2" spans="1:32" ht="22.5" customHeight="1" x14ac:dyDescent="0.4">
      <c r="A2" s="1179" t="s">
        <v>163</v>
      </c>
      <c r="B2" s="1179"/>
      <c r="C2" s="1179"/>
      <c r="D2" s="1179"/>
      <c r="E2" s="1179"/>
      <c r="F2" s="1179"/>
      <c r="G2" s="1179"/>
      <c r="H2" s="1179"/>
      <c r="I2" s="1179"/>
      <c r="J2" s="1179"/>
      <c r="K2" s="1179"/>
      <c r="L2" s="1179"/>
      <c r="M2" s="1179"/>
      <c r="N2" s="1179"/>
      <c r="O2" s="1179"/>
      <c r="P2" s="1179"/>
      <c r="Q2" s="1179"/>
      <c r="R2" s="1179"/>
      <c r="S2" s="1179"/>
      <c r="T2" s="1179"/>
      <c r="U2" s="1179"/>
      <c r="V2" s="1179"/>
      <c r="W2" s="1179"/>
      <c r="X2" s="1179"/>
      <c r="Y2" s="1179"/>
      <c r="Z2" s="1179"/>
      <c r="AA2" s="1179"/>
      <c r="AB2" s="1179"/>
      <c r="AC2" s="1179"/>
      <c r="AD2" s="1179"/>
    </row>
    <row r="3" spans="1:32" x14ac:dyDescent="0.2">
      <c r="A3" s="118"/>
      <c r="B3" s="118"/>
      <c r="C3" s="118">
        <v>78745645</v>
      </c>
      <c r="D3" s="182"/>
      <c r="E3" s="42"/>
      <c r="F3" s="118"/>
      <c r="G3" s="118"/>
      <c r="H3" s="118"/>
      <c r="I3" s="359"/>
      <c r="J3" s="359"/>
      <c r="K3" s="359"/>
      <c r="L3" s="359"/>
      <c r="M3" s="183"/>
      <c r="N3" s="625"/>
      <c r="O3" s="359"/>
      <c r="P3" s="183"/>
      <c r="Q3" s="183"/>
      <c r="R3" s="183"/>
      <c r="S3" s="183"/>
      <c r="T3" s="183"/>
      <c r="U3" s="183"/>
      <c r="V3" s="183"/>
      <c r="W3" s="371"/>
      <c r="X3" s="183"/>
      <c r="Y3" s="183"/>
      <c r="Z3" s="183"/>
      <c r="AA3" s="183"/>
      <c r="AB3" s="407"/>
      <c r="AC3" s="772"/>
      <c r="AD3" s="185"/>
    </row>
    <row r="4" spans="1:32" s="118" customFormat="1" ht="15" thickBot="1" x14ac:dyDescent="0.25">
      <c r="D4" s="182"/>
      <c r="E4" s="42"/>
      <c r="I4" s="359"/>
      <c r="J4" s="359"/>
      <c r="K4" s="359"/>
      <c r="L4" s="359"/>
      <c r="M4" s="183"/>
      <c r="N4" s="625"/>
      <c r="O4" s="359"/>
      <c r="P4" s="183"/>
      <c r="Q4" s="183"/>
      <c r="R4" s="183"/>
      <c r="S4" s="183"/>
      <c r="T4" s="183"/>
      <c r="U4" s="183"/>
      <c r="V4" s="183"/>
      <c r="W4" s="371"/>
      <c r="X4" s="183"/>
      <c r="Y4" s="183"/>
      <c r="Z4" s="183"/>
      <c r="AA4" s="183"/>
      <c r="AB4" s="407"/>
      <c r="AC4" s="772"/>
      <c r="AD4" s="185"/>
    </row>
    <row r="5" spans="1:32" ht="27" customHeight="1" thickTop="1" x14ac:dyDescent="0.2">
      <c r="A5" s="1181" t="s">
        <v>1031</v>
      </c>
      <c r="B5" s="1181"/>
      <c r="C5" s="1181"/>
      <c r="D5" s="1181"/>
      <c r="E5" s="1181"/>
      <c r="F5" s="1181"/>
      <c r="G5" s="1181"/>
      <c r="H5" s="1181"/>
      <c r="I5" s="1181"/>
      <c r="J5" s="1181"/>
      <c r="K5" s="1181"/>
      <c r="L5" s="1181"/>
      <c r="M5" s="1181"/>
      <c r="N5" s="1181"/>
      <c r="O5" s="1181"/>
      <c r="P5" s="1181"/>
      <c r="Q5" s="1181"/>
      <c r="R5" s="1181"/>
      <c r="S5" s="1181"/>
      <c r="T5" s="1181"/>
      <c r="U5" s="1181"/>
      <c r="V5" s="1181"/>
      <c r="W5" s="1181"/>
      <c r="X5" s="1181"/>
      <c r="Y5" s="1181"/>
      <c r="Z5" s="1181"/>
      <c r="AA5" s="1181"/>
      <c r="AB5" s="1181"/>
      <c r="AC5" s="1181"/>
      <c r="AD5" s="1181"/>
    </row>
    <row r="6" spans="1:32" ht="27" customHeight="1" x14ac:dyDescent="0.2">
      <c r="A6" s="1170" t="s">
        <v>3175</v>
      </c>
      <c r="B6" s="1170"/>
      <c r="C6" s="1170"/>
      <c r="D6" s="1170"/>
      <c r="E6" s="1170"/>
      <c r="F6" s="1170"/>
      <c r="G6" s="1170"/>
      <c r="H6" s="1170"/>
      <c r="I6" s="1170"/>
      <c r="J6" s="1170"/>
      <c r="K6" s="1170"/>
      <c r="L6" s="1170"/>
      <c r="M6" s="1170"/>
      <c r="N6" s="1170"/>
      <c r="O6" s="1170"/>
      <c r="P6" s="1170"/>
      <c r="Q6" s="1170"/>
      <c r="R6" s="1170"/>
      <c r="S6" s="1170"/>
      <c r="T6" s="1170"/>
      <c r="U6" s="1170"/>
      <c r="V6" s="1170"/>
      <c r="W6" s="1170"/>
      <c r="X6" s="1170"/>
      <c r="Y6" s="1170"/>
      <c r="Z6" s="1170"/>
      <c r="AA6" s="1170"/>
      <c r="AB6" s="1170"/>
      <c r="AC6" s="1170"/>
      <c r="AD6" s="1170"/>
    </row>
    <row r="7" spans="1:32" ht="26.25" customHeight="1" x14ac:dyDescent="0.2">
      <c r="A7" s="1170" t="s">
        <v>1924</v>
      </c>
      <c r="B7" s="1170"/>
      <c r="C7" s="1170"/>
      <c r="D7" s="1170"/>
      <c r="E7" s="1170"/>
      <c r="F7" s="1170"/>
      <c r="G7" s="1170"/>
      <c r="H7" s="1170"/>
      <c r="I7" s="1170"/>
      <c r="J7" s="1170"/>
      <c r="K7" s="1170"/>
      <c r="L7" s="1170"/>
      <c r="M7" s="1170"/>
      <c r="N7" s="1170"/>
      <c r="O7" s="1170"/>
      <c r="P7" s="1170"/>
      <c r="Q7" s="1170"/>
      <c r="R7" s="1170"/>
      <c r="S7" s="1170"/>
      <c r="T7" s="1170"/>
      <c r="U7" s="1170"/>
      <c r="V7" s="1170"/>
      <c r="W7" s="1170"/>
      <c r="X7" s="1170"/>
      <c r="Y7" s="1170"/>
      <c r="Z7" s="1170"/>
      <c r="AA7" s="1170"/>
      <c r="AB7" s="1170"/>
      <c r="AC7" s="1170"/>
      <c r="AD7" s="1170"/>
    </row>
    <row r="8" spans="1:32" ht="25.5" customHeight="1" thickBot="1" x14ac:dyDescent="0.25">
      <c r="A8" s="408" t="s">
        <v>24</v>
      </c>
      <c r="B8" s="408" t="s">
        <v>0</v>
      </c>
      <c r="C8" s="408" t="s">
        <v>7</v>
      </c>
      <c r="D8" s="409" t="s">
        <v>1</v>
      </c>
      <c r="E8" s="408" t="s">
        <v>2</v>
      </c>
      <c r="F8" s="408" t="s">
        <v>3</v>
      </c>
      <c r="G8" s="408" t="s">
        <v>4</v>
      </c>
      <c r="H8" s="486" t="s">
        <v>5</v>
      </c>
      <c r="I8" s="411" t="s">
        <v>54</v>
      </c>
      <c r="J8" s="411" t="s">
        <v>148</v>
      </c>
      <c r="K8" s="411"/>
      <c r="L8" s="411" t="s">
        <v>149</v>
      </c>
      <c r="M8" s="410" t="s">
        <v>55</v>
      </c>
      <c r="N8" s="411" t="s">
        <v>422</v>
      </c>
      <c r="O8" s="411" t="s">
        <v>53</v>
      </c>
      <c r="P8" s="412" t="s">
        <v>1021</v>
      </c>
      <c r="Q8" s="413" t="s">
        <v>422</v>
      </c>
      <c r="R8" s="414" t="s">
        <v>56</v>
      </c>
      <c r="S8" s="1201" t="s">
        <v>689</v>
      </c>
      <c r="T8" s="1201"/>
      <c r="U8" s="1201"/>
      <c r="V8" s="415" t="s">
        <v>55</v>
      </c>
      <c r="W8" s="416" t="s">
        <v>422</v>
      </c>
      <c r="X8" s="417" t="s">
        <v>57</v>
      </c>
      <c r="Y8" s="1201" t="s">
        <v>689</v>
      </c>
      <c r="Z8" s="1201"/>
      <c r="AA8" s="1201"/>
      <c r="AB8" s="705" t="s">
        <v>55</v>
      </c>
      <c r="AC8" s="771" t="s">
        <v>8</v>
      </c>
      <c r="AD8" s="418" t="s">
        <v>9</v>
      </c>
      <c r="AE8" s="419"/>
      <c r="AF8" s="419"/>
    </row>
    <row r="9" spans="1:32" ht="16.5" thickTop="1" x14ac:dyDescent="0.2">
      <c r="A9" s="408"/>
      <c r="B9" s="408"/>
      <c r="C9" s="408"/>
      <c r="D9" s="409"/>
      <c r="E9" s="408"/>
      <c r="F9" s="408"/>
      <c r="G9" s="408"/>
      <c r="H9" s="408"/>
      <c r="I9" s="411"/>
      <c r="J9" s="333">
        <v>41785</v>
      </c>
      <c r="K9" s="136" t="s">
        <v>3690</v>
      </c>
      <c r="L9" s="333">
        <v>41790</v>
      </c>
      <c r="M9" s="410"/>
      <c r="N9" s="411"/>
      <c r="O9" s="411"/>
      <c r="P9" s="410"/>
      <c r="Q9" s="410"/>
      <c r="R9" s="147"/>
      <c r="S9" s="333">
        <v>41806</v>
      </c>
      <c r="T9" s="136" t="s">
        <v>3743</v>
      </c>
      <c r="U9" s="333">
        <v>41812</v>
      </c>
      <c r="V9" s="728"/>
      <c r="W9" s="422"/>
      <c r="X9" s="147"/>
      <c r="Y9" s="333">
        <v>41806</v>
      </c>
      <c r="Z9" s="136" t="s">
        <v>3743</v>
      </c>
      <c r="AA9" s="333">
        <v>41812</v>
      </c>
      <c r="AB9" s="420"/>
      <c r="AC9" s="771"/>
      <c r="AD9" s="418"/>
      <c r="AE9" s="419"/>
      <c r="AF9" s="419"/>
    </row>
    <row r="10" spans="1:32" s="75" customFormat="1" ht="23.25" customHeight="1" x14ac:dyDescent="0.25">
      <c r="A10" s="423"/>
      <c r="B10" s="341"/>
      <c r="C10" s="336"/>
      <c r="D10" s="424"/>
      <c r="E10" s="337"/>
      <c r="F10" s="425"/>
      <c r="G10" s="342"/>
      <c r="H10" s="342"/>
      <c r="I10" s="428" t="s">
        <v>683</v>
      </c>
      <c r="J10" s="428" t="s">
        <v>684</v>
      </c>
      <c r="K10" s="428" t="s">
        <v>824</v>
      </c>
      <c r="L10" s="428" t="s">
        <v>690</v>
      </c>
      <c r="M10" s="429" t="s">
        <v>691</v>
      </c>
      <c r="N10" s="626"/>
      <c r="O10" s="339"/>
      <c r="P10" s="426"/>
      <c r="Q10" s="427"/>
      <c r="R10" s="228" t="s">
        <v>683</v>
      </c>
      <c r="S10" s="228" t="s">
        <v>684</v>
      </c>
      <c r="T10" s="168" t="s">
        <v>685</v>
      </c>
      <c r="U10" s="228" t="s">
        <v>690</v>
      </c>
      <c r="V10" s="168" t="s">
        <v>1010</v>
      </c>
      <c r="W10" s="430"/>
      <c r="X10" s="228" t="s">
        <v>683</v>
      </c>
      <c r="Y10" s="228" t="s">
        <v>684</v>
      </c>
      <c r="Z10" s="168" t="s">
        <v>685</v>
      </c>
      <c r="AA10" s="228" t="s">
        <v>690</v>
      </c>
      <c r="AB10" s="459" t="s">
        <v>691</v>
      </c>
      <c r="AC10" s="773"/>
      <c r="AD10" s="431"/>
      <c r="AE10" s="1004" t="s">
        <v>3699</v>
      </c>
      <c r="AF10" s="432"/>
    </row>
    <row r="11" spans="1:32" s="91" customFormat="1" ht="23.25" customHeight="1" x14ac:dyDescent="0.25">
      <c r="A11" s="808">
        <v>1011</v>
      </c>
      <c r="B11" s="807">
        <v>1</v>
      </c>
      <c r="C11" s="809" t="s">
        <v>71</v>
      </c>
      <c r="D11" s="806" t="s">
        <v>17</v>
      </c>
      <c r="E11" s="810" t="s">
        <v>69</v>
      </c>
      <c r="F11" s="805" t="s">
        <v>10</v>
      </c>
      <c r="G11" s="805" t="s">
        <v>11</v>
      </c>
      <c r="H11" s="689">
        <v>20455</v>
      </c>
      <c r="I11" s="339">
        <v>170</v>
      </c>
      <c r="J11" s="339">
        <v>170</v>
      </c>
      <c r="K11" s="339"/>
      <c r="L11" s="339">
        <f>SUM(J11+K11)</f>
        <v>170</v>
      </c>
      <c r="M11" s="426">
        <f>SUM(I11-L11)</f>
        <v>0</v>
      </c>
      <c r="N11" s="626">
        <v>1</v>
      </c>
      <c r="O11" s="339"/>
      <c r="P11" s="426"/>
      <c r="Q11" s="427">
        <v>1</v>
      </c>
      <c r="R11" s="459">
        <v>0</v>
      </c>
      <c r="S11" s="459"/>
      <c r="T11" s="459"/>
      <c r="U11" s="459">
        <f>S11+T11</f>
        <v>0</v>
      </c>
      <c r="V11" s="615">
        <f t="shared" ref="V11:V34" si="0">R11-U11</f>
        <v>0</v>
      </c>
      <c r="W11" s="461">
        <v>1</v>
      </c>
      <c r="X11" s="459"/>
      <c r="Y11" s="459"/>
      <c r="Z11" s="459"/>
      <c r="AA11" s="459">
        <f>Y11+Z11</f>
        <v>0</v>
      </c>
      <c r="AB11" s="459">
        <f>X11-AA11</f>
        <v>0</v>
      </c>
      <c r="AC11" s="774" t="s">
        <v>18</v>
      </c>
      <c r="AD11" s="449"/>
      <c r="AE11" s="342" t="s">
        <v>3251</v>
      </c>
      <c r="AF11" s="452"/>
    </row>
    <row r="12" spans="1:32" s="91" customFormat="1" ht="26.25" x14ac:dyDescent="0.25">
      <c r="A12" s="808">
        <v>1067</v>
      </c>
      <c r="B12" s="807">
        <v>2</v>
      </c>
      <c r="C12" s="809" t="s">
        <v>72</v>
      </c>
      <c r="D12" s="806" t="s">
        <v>30</v>
      </c>
      <c r="E12" s="810" t="s">
        <v>69</v>
      </c>
      <c r="F12" s="805" t="s">
        <v>15</v>
      </c>
      <c r="G12" s="805" t="s">
        <v>11</v>
      </c>
      <c r="H12" s="689">
        <v>29601</v>
      </c>
      <c r="I12" s="339">
        <v>260</v>
      </c>
      <c r="J12" s="339">
        <v>260</v>
      </c>
      <c r="K12" s="339"/>
      <c r="L12" s="339">
        <f t="shared" ref="L12:L55" si="1">SUM(J12+K12)</f>
        <v>260</v>
      </c>
      <c r="M12" s="426">
        <f t="shared" ref="M12:M55" si="2">SUM(I12-L12)</f>
        <v>0</v>
      </c>
      <c r="N12" s="626">
        <v>1</v>
      </c>
      <c r="O12" s="339"/>
      <c r="P12" s="426"/>
      <c r="Q12" s="427">
        <v>1</v>
      </c>
      <c r="R12" s="459">
        <v>310</v>
      </c>
      <c r="S12" s="459">
        <v>310</v>
      </c>
      <c r="T12" s="459"/>
      <c r="U12" s="459">
        <f>S12+T12</f>
        <v>310</v>
      </c>
      <c r="V12" s="615">
        <f t="shared" si="0"/>
        <v>0</v>
      </c>
      <c r="W12" s="461">
        <v>1</v>
      </c>
      <c r="X12" s="459">
        <v>310</v>
      </c>
      <c r="Y12" s="459">
        <v>310</v>
      </c>
      <c r="Z12" s="459"/>
      <c r="AA12" s="459">
        <f t="shared" ref="AA12:AA55" si="3">Y12+Z12</f>
        <v>310</v>
      </c>
      <c r="AB12" s="459">
        <f t="shared" ref="AB12:AB55" si="4">X12-AA12</f>
        <v>0</v>
      </c>
      <c r="AC12" s="774" t="s">
        <v>3628</v>
      </c>
      <c r="AD12" s="449"/>
      <c r="AE12" s="449"/>
      <c r="AF12" s="452"/>
    </row>
    <row r="13" spans="1:32" s="91" customFormat="1" ht="26.25" x14ac:dyDescent="0.25">
      <c r="A13" s="808">
        <v>1142</v>
      </c>
      <c r="B13" s="807">
        <v>3</v>
      </c>
      <c r="C13" s="809" t="s">
        <v>73</v>
      </c>
      <c r="D13" s="806" t="s">
        <v>31</v>
      </c>
      <c r="E13" s="810" t="s">
        <v>69</v>
      </c>
      <c r="F13" s="805" t="s">
        <v>10</v>
      </c>
      <c r="G13" s="805" t="s">
        <v>14</v>
      </c>
      <c r="H13" s="689">
        <v>30903</v>
      </c>
      <c r="I13" s="339">
        <v>220</v>
      </c>
      <c r="J13" s="339">
        <v>220</v>
      </c>
      <c r="K13" s="339"/>
      <c r="L13" s="339">
        <f t="shared" si="1"/>
        <v>220</v>
      </c>
      <c r="M13" s="426">
        <f t="shared" si="2"/>
        <v>0</v>
      </c>
      <c r="N13" s="626">
        <v>1</v>
      </c>
      <c r="O13" s="339"/>
      <c r="P13" s="426"/>
      <c r="Q13" s="427">
        <v>1</v>
      </c>
      <c r="R13" s="459">
        <v>310</v>
      </c>
      <c r="S13" s="459">
        <v>310</v>
      </c>
      <c r="T13" s="426"/>
      <c r="U13" s="459">
        <f t="shared" ref="U13:U35" si="5">S13+T13</f>
        <v>310</v>
      </c>
      <c r="V13" s="615">
        <f t="shared" si="0"/>
        <v>0</v>
      </c>
      <c r="W13" s="427">
        <v>1</v>
      </c>
      <c r="X13" s="459">
        <v>310</v>
      </c>
      <c r="Y13" s="459">
        <v>310</v>
      </c>
      <c r="Z13" s="426"/>
      <c r="AA13" s="459">
        <f t="shared" si="3"/>
        <v>310</v>
      </c>
      <c r="AB13" s="459">
        <f t="shared" si="4"/>
        <v>0</v>
      </c>
      <c r="AC13" s="774" t="s">
        <v>2407</v>
      </c>
      <c r="AD13" s="449" t="s">
        <v>58</v>
      </c>
      <c r="AE13" s="452"/>
      <c r="AF13" s="452"/>
    </row>
    <row r="14" spans="1:32" s="90" customFormat="1" ht="26.25" x14ac:dyDescent="0.25">
      <c r="A14" s="808">
        <v>1138</v>
      </c>
      <c r="B14" s="807">
        <v>4</v>
      </c>
      <c r="C14" s="809" t="s">
        <v>2518</v>
      </c>
      <c r="D14" s="806" t="s">
        <v>32</v>
      </c>
      <c r="E14" s="810" t="s">
        <v>69</v>
      </c>
      <c r="F14" s="805" t="s">
        <v>10</v>
      </c>
      <c r="G14" s="805" t="s">
        <v>11</v>
      </c>
      <c r="H14" s="730">
        <v>32819</v>
      </c>
      <c r="I14" s="731">
        <v>160</v>
      </c>
      <c r="J14" s="731">
        <v>160</v>
      </c>
      <c r="K14" s="731"/>
      <c r="L14" s="720">
        <f t="shared" si="1"/>
        <v>160</v>
      </c>
      <c r="M14" s="721">
        <f t="shared" si="2"/>
        <v>0</v>
      </c>
      <c r="N14" s="733">
        <v>1</v>
      </c>
      <c r="O14" s="731"/>
      <c r="P14" s="732"/>
      <c r="Q14" s="734">
        <v>1</v>
      </c>
      <c r="R14" s="459">
        <v>310</v>
      </c>
      <c r="S14" s="459">
        <v>310</v>
      </c>
      <c r="T14" s="732"/>
      <c r="U14" s="476">
        <f t="shared" si="5"/>
        <v>310</v>
      </c>
      <c r="V14" s="735">
        <f t="shared" si="0"/>
        <v>0</v>
      </c>
      <c r="W14" s="734">
        <v>1</v>
      </c>
      <c r="X14" s="459">
        <v>310</v>
      </c>
      <c r="Y14" s="459">
        <v>310</v>
      </c>
      <c r="Z14" s="732"/>
      <c r="AA14" s="476">
        <f t="shared" si="3"/>
        <v>310</v>
      </c>
      <c r="AB14" s="476">
        <f t="shared" si="4"/>
        <v>0</v>
      </c>
      <c r="AC14" s="773" t="s">
        <v>33</v>
      </c>
      <c r="AD14" s="431" t="s">
        <v>61</v>
      </c>
      <c r="AE14" s="432"/>
      <c r="AF14" s="432"/>
    </row>
    <row r="15" spans="1:32" s="91" customFormat="1" ht="26.25" x14ac:dyDescent="0.25">
      <c r="A15" s="808">
        <v>1108</v>
      </c>
      <c r="B15" s="807">
        <v>5</v>
      </c>
      <c r="C15" s="809" t="s">
        <v>74</v>
      </c>
      <c r="D15" s="806" t="s">
        <v>34</v>
      </c>
      <c r="E15" s="810" t="s">
        <v>69</v>
      </c>
      <c r="F15" s="805" t="s">
        <v>10</v>
      </c>
      <c r="G15" s="805" t="s">
        <v>14</v>
      </c>
      <c r="H15" s="689">
        <v>33950</v>
      </c>
      <c r="I15" s="339">
        <v>160</v>
      </c>
      <c r="J15" s="339">
        <v>160</v>
      </c>
      <c r="K15" s="339"/>
      <c r="L15" s="339">
        <f t="shared" si="1"/>
        <v>160</v>
      </c>
      <c r="M15" s="426">
        <f t="shared" si="2"/>
        <v>0</v>
      </c>
      <c r="N15" s="626">
        <v>1</v>
      </c>
      <c r="O15" s="339"/>
      <c r="P15" s="426"/>
      <c r="Q15" s="427">
        <v>1</v>
      </c>
      <c r="R15" s="459">
        <v>310</v>
      </c>
      <c r="S15" s="459">
        <v>310</v>
      </c>
      <c r="T15" s="426"/>
      <c r="U15" s="459">
        <f t="shared" si="5"/>
        <v>310</v>
      </c>
      <c r="V15" s="615">
        <f t="shared" si="0"/>
        <v>0</v>
      </c>
      <c r="W15" s="427">
        <v>1</v>
      </c>
      <c r="X15" s="459">
        <v>310</v>
      </c>
      <c r="Y15" s="459">
        <v>310</v>
      </c>
      <c r="Z15" s="426"/>
      <c r="AA15" s="459">
        <f t="shared" si="3"/>
        <v>310</v>
      </c>
      <c r="AB15" s="459">
        <f t="shared" si="4"/>
        <v>0</v>
      </c>
      <c r="AC15" s="774" t="s">
        <v>35</v>
      </c>
      <c r="AD15" s="449" t="s">
        <v>730</v>
      </c>
      <c r="AE15" s="452"/>
      <c r="AF15" s="452"/>
    </row>
    <row r="16" spans="1:32" s="91" customFormat="1" ht="26.25" x14ac:dyDescent="0.25">
      <c r="A16" s="808">
        <v>1101</v>
      </c>
      <c r="B16" s="807">
        <v>6</v>
      </c>
      <c r="C16" s="809" t="s">
        <v>75</v>
      </c>
      <c r="D16" s="806" t="s">
        <v>36</v>
      </c>
      <c r="E16" s="810" t="s">
        <v>70</v>
      </c>
      <c r="F16" s="805" t="s">
        <v>10</v>
      </c>
      <c r="G16" s="805" t="s">
        <v>14</v>
      </c>
      <c r="H16" s="689">
        <v>32972</v>
      </c>
      <c r="I16" s="339">
        <v>160</v>
      </c>
      <c r="J16" s="339">
        <v>160</v>
      </c>
      <c r="K16" s="339"/>
      <c r="L16" s="339">
        <f t="shared" si="1"/>
        <v>160</v>
      </c>
      <c r="M16" s="426">
        <f t="shared" si="2"/>
        <v>0</v>
      </c>
      <c r="N16" s="626">
        <v>1</v>
      </c>
      <c r="O16" s="339"/>
      <c r="P16" s="426"/>
      <c r="Q16" s="427">
        <v>1</v>
      </c>
      <c r="R16" s="459">
        <v>310</v>
      </c>
      <c r="S16" s="459">
        <v>310</v>
      </c>
      <c r="T16" s="426"/>
      <c r="U16" s="459">
        <f t="shared" si="5"/>
        <v>310</v>
      </c>
      <c r="V16" s="615">
        <f t="shared" si="0"/>
        <v>0</v>
      </c>
      <c r="W16" s="427">
        <v>1</v>
      </c>
      <c r="X16" s="459">
        <v>310</v>
      </c>
      <c r="Y16" s="459">
        <v>310</v>
      </c>
      <c r="Z16" s="426"/>
      <c r="AA16" s="459">
        <f t="shared" si="3"/>
        <v>310</v>
      </c>
      <c r="AB16" s="459">
        <f t="shared" si="4"/>
        <v>0</v>
      </c>
      <c r="AC16" s="776" t="s">
        <v>2145</v>
      </c>
      <c r="AD16" s="449" t="s">
        <v>837</v>
      </c>
      <c r="AE16" s="452"/>
      <c r="AF16" s="452"/>
    </row>
    <row r="17" spans="1:32" s="91" customFormat="1" ht="30" customHeight="1" x14ac:dyDescent="0.25">
      <c r="A17" s="808">
        <v>1075</v>
      </c>
      <c r="B17" s="807">
        <v>7</v>
      </c>
      <c r="C17" s="809" t="s">
        <v>76</v>
      </c>
      <c r="D17" s="806" t="s">
        <v>37</v>
      </c>
      <c r="E17" s="810" t="s">
        <v>69</v>
      </c>
      <c r="F17" s="805" t="s">
        <v>10</v>
      </c>
      <c r="G17" s="805" t="s">
        <v>11</v>
      </c>
      <c r="H17" s="689">
        <v>32757</v>
      </c>
      <c r="I17" s="339">
        <v>225</v>
      </c>
      <c r="J17" s="339">
        <v>225</v>
      </c>
      <c r="K17" s="339"/>
      <c r="L17" s="339">
        <f t="shared" si="1"/>
        <v>225</v>
      </c>
      <c r="M17" s="426">
        <f t="shared" si="2"/>
        <v>0</v>
      </c>
      <c r="N17" s="626">
        <v>1</v>
      </c>
      <c r="O17" s="339"/>
      <c r="P17" s="426"/>
      <c r="Q17" s="427">
        <v>1</v>
      </c>
      <c r="R17" s="459">
        <v>310</v>
      </c>
      <c r="S17" s="459">
        <v>310</v>
      </c>
      <c r="T17" s="426"/>
      <c r="U17" s="459">
        <f t="shared" si="5"/>
        <v>310</v>
      </c>
      <c r="V17" s="615">
        <f t="shared" si="0"/>
        <v>0</v>
      </c>
      <c r="W17" s="427">
        <v>1</v>
      </c>
      <c r="X17" s="459">
        <v>310</v>
      </c>
      <c r="Y17" s="459">
        <v>310</v>
      </c>
      <c r="Z17" s="426"/>
      <c r="AA17" s="459">
        <f t="shared" si="3"/>
        <v>310</v>
      </c>
      <c r="AB17" s="459">
        <f t="shared" si="4"/>
        <v>0</v>
      </c>
      <c r="AC17" s="774" t="s">
        <v>783</v>
      </c>
      <c r="AD17" s="449" t="s">
        <v>63</v>
      </c>
      <c r="AE17" s="452"/>
      <c r="AF17" s="452"/>
    </row>
    <row r="18" spans="1:32" s="91" customFormat="1" ht="26.25" x14ac:dyDescent="0.25">
      <c r="A18" s="808">
        <v>1083</v>
      </c>
      <c r="B18" s="807">
        <v>8</v>
      </c>
      <c r="C18" s="809" t="s">
        <v>77</v>
      </c>
      <c r="D18" s="806" t="s">
        <v>38</v>
      </c>
      <c r="E18" s="810" t="s">
        <v>70</v>
      </c>
      <c r="F18" s="805" t="s">
        <v>10</v>
      </c>
      <c r="G18" s="805" t="s">
        <v>19</v>
      </c>
      <c r="H18" s="689">
        <v>32849</v>
      </c>
      <c r="I18" s="339">
        <v>250</v>
      </c>
      <c r="J18" s="339">
        <v>250</v>
      </c>
      <c r="K18" s="339"/>
      <c r="L18" s="339">
        <f t="shared" si="1"/>
        <v>250</v>
      </c>
      <c r="M18" s="426">
        <f t="shared" si="2"/>
        <v>0</v>
      </c>
      <c r="N18" s="626">
        <v>1</v>
      </c>
      <c r="O18" s="339"/>
      <c r="P18" s="426"/>
      <c r="Q18" s="427">
        <v>1</v>
      </c>
      <c r="R18" s="459">
        <v>310</v>
      </c>
      <c r="S18" s="459">
        <v>310</v>
      </c>
      <c r="T18" s="426"/>
      <c r="U18" s="459">
        <f t="shared" si="5"/>
        <v>310</v>
      </c>
      <c r="V18" s="615">
        <f t="shared" si="0"/>
        <v>0</v>
      </c>
      <c r="W18" s="427">
        <v>1</v>
      </c>
      <c r="X18" s="459">
        <v>310</v>
      </c>
      <c r="Y18" s="459">
        <v>310</v>
      </c>
      <c r="Z18" s="426"/>
      <c r="AA18" s="459">
        <f t="shared" si="3"/>
        <v>310</v>
      </c>
      <c r="AB18" s="459">
        <f t="shared" si="4"/>
        <v>0</v>
      </c>
      <c r="AC18" s="774" t="s">
        <v>2158</v>
      </c>
      <c r="AD18" s="449"/>
      <c r="AE18" s="452"/>
      <c r="AF18" s="452"/>
    </row>
    <row r="19" spans="1:32" s="91" customFormat="1" ht="26.25" x14ac:dyDescent="0.25">
      <c r="A19" s="808">
        <v>1144</v>
      </c>
      <c r="B19" s="807">
        <v>9</v>
      </c>
      <c r="C19" s="809" t="s">
        <v>78</v>
      </c>
      <c r="D19" s="806" t="s">
        <v>64</v>
      </c>
      <c r="E19" s="810" t="s">
        <v>69</v>
      </c>
      <c r="F19" s="805" t="s">
        <v>10</v>
      </c>
      <c r="G19" s="805" t="s">
        <v>11</v>
      </c>
      <c r="H19" s="689">
        <v>31541</v>
      </c>
      <c r="I19" s="339">
        <v>60</v>
      </c>
      <c r="J19" s="339">
        <v>60</v>
      </c>
      <c r="K19" s="339"/>
      <c r="L19" s="339">
        <f t="shared" si="1"/>
        <v>60</v>
      </c>
      <c r="M19" s="426">
        <f t="shared" si="2"/>
        <v>0</v>
      </c>
      <c r="N19" s="626">
        <v>1</v>
      </c>
      <c r="O19" s="339"/>
      <c r="P19" s="426"/>
      <c r="Q19" s="427">
        <v>1</v>
      </c>
      <c r="R19" s="459">
        <v>310</v>
      </c>
      <c r="S19" s="459">
        <v>310</v>
      </c>
      <c r="T19" s="426"/>
      <c r="U19" s="459">
        <f t="shared" si="5"/>
        <v>310</v>
      </c>
      <c r="V19" s="615">
        <f t="shared" si="0"/>
        <v>0</v>
      </c>
      <c r="W19" s="427">
        <v>1</v>
      </c>
      <c r="X19" s="459">
        <v>310</v>
      </c>
      <c r="Y19" s="459">
        <v>310</v>
      </c>
      <c r="Z19" s="426"/>
      <c r="AA19" s="459">
        <f t="shared" si="3"/>
        <v>310</v>
      </c>
      <c r="AB19" s="459">
        <f t="shared" si="4"/>
        <v>0</v>
      </c>
      <c r="AC19" s="774" t="s">
        <v>2159</v>
      </c>
      <c r="AD19" s="449" t="s">
        <v>62</v>
      </c>
      <c r="AE19" s="452"/>
      <c r="AF19" s="452"/>
    </row>
    <row r="20" spans="1:32" s="91" customFormat="1" ht="26.25" x14ac:dyDescent="0.25">
      <c r="A20" s="808">
        <v>1140</v>
      </c>
      <c r="B20" s="807">
        <v>10</v>
      </c>
      <c r="C20" s="809" t="s">
        <v>79</v>
      </c>
      <c r="D20" s="806" t="s">
        <v>39</v>
      </c>
      <c r="E20" s="810" t="s">
        <v>70</v>
      </c>
      <c r="F20" s="805" t="s">
        <v>10</v>
      </c>
      <c r="G20" s="805" t="s">
        <v>19</v>
      </c>
      <c r="H20" s="689">
        <v>33668</v>
      </c>
      <c r="I20" s="339">
        <v>70</v>
      </c>
      <c r="J20" s="339">
        <v>70</v>
      </c>
      <c r="K20" s="339"/>
      <c r="L20" s="339">
        <f t="shared" si="1"/>
        <v>70</v>
      </c>
      <c r="M20" s="426">
        <f t="shared" si="2"/>
        <v>0</v>
      </c>
      <c r="N20" s="626">
        <v>1</v>
      </c>
      <c r="O20" s="339"/>
      <c r="P20" s="426"/>
      <c r="Q20" s="427">
        <v>1</v>
      </c>
      <c r="R20" s="459">
        <v>310</v>
      </c>
      <c r="S20" s="459">
        <v>310</v>
      </c>
      <c r="T20" s="426"/>
      <c r="U20" s="459">
        <f t="shared" si="5"/>
        <v>310</v>
      </c>
      <c r="V20" s="615">
        <f t="shared" si="0"/>
        <v>0</v>
      </c>
      <c r="W20" s="427">
        <v>1</v>
      </c>
      <c r="X20" s="459">
        <v>310</v>
      </c>
      <c r="Y20" s="459">
        <v>310</v>
      </c>
      <c r="Z20" s="426"/>
      <c r="AA20" s="459">
        <f t="shared" si="3"/>
        <v>310</v>
      </c>
      <c r="AB20" s="459">
        <f t="shared" si="4"/>
        <v>0</v>
      </c>
      <c r="AC20" s="774" t="s">
        <v>40</v>
      </c>
      <c r="AD20" s="449" t="s">
        <v>62</v>
      </c>
      <c r="AE20" s="452"/>
      <c r="AF20" s="452"/>
    </row>
    <row r="21" spans="1:32" s="607" customFormat="1" ht="26.25" x14ac:dyDescent="0.25">
      <c r="A21" s="808">
        <v>1074</v>
      </c>
      <c r="B21" s="807">
        <v>11</v>
      </c>
      <c r="C21" s="809" t="s">
        <v>80</v>
      </c>
      <c r="D21" s="806" t="s">
        <v>41</v>
      </c>
      <c r="E21" s="810" t="s">
        <v>69</v>
      </c>
      <c r="F21" s="805" t="s">
        <v>10</v>
      </c>
      <c r="G21" s="805" t="s">
        <v>42</v>
      </c>
      <c r="H21" s="689">
        <v>32415</v>
      </c>
      <c r="I21" s="609">
        <v>225</v>
      </c>
      <c r="J21" s="609">
        <v>225</v>
      </c>
      <c r="K21" s="609"/>
      <c r="L21" s="720">
        <f t="shared" si="1"/>
        <v>225</v>
      </c>
      <c r="M21" s="721">
        <f t="shared" si="2"/>
        <v>0</v>
      </c>
      <c r="N21" s="629"/>
      <c r="O21" s="609"/>
      <c r="P21" s="614"/>
      <c r="Q21" s="622">
        <v>1</v>
      </c>
      <c r="R21" s="459">
        <v>310</v>
      </c>
      <c r="S21" s="459">
        <v>310</v>
      </c>
      <c r="T21" s="614"/>
      <c r="U21" s="467">
        <f t="shared" si="5"/>
        <v>310</v>
      </c>
      <c r="V21" s="610">
        <f t="shared" si="0"/>
        <v>0</v>
      </c>
      <c r="W21" s="622">
        <v>1</v>
      </c>
      <c r="X21" s="459">
        <v>310</v>
      </c>
      <c r="Y21" s="459">
        <v>310</v>
      </c>
      <c r="Z21" s="614"/>
      <c r="AA21" s="459">
        <f t="shared" si="3"/>
        <v>310</v>
      </c>
      <c r="AB21" s="764">
        <f t="shared" si="4"/>
        <v>0</v>
      </c>
      <c r="AC21" s="777" t="s">
        <v>43</v>
      </c>
      <c r="AD21" s="611" t="s">
        <v>3700</v>
      </c>
      <c r="AE21" s="612" t="s">
        <v>2495</v>
      </c>
      <c r="AF21" s="612"/>
    </row>
    <row r="22" spans="1:32" s="75" customFormat="1" ht="26.25" x14ac:dyDescent="0.25">
      <c r="A22" s="808">
        <v>1168</v>
      </c>
      <c r="B22" s="807">
        <v>12</v>
      </c>
      <c r="C22" s="809" t="s">
        <v>153</v>
      </c>
      <c r="D22" s="806" t="s">
        <v>154</v>
      </c>
      <c r="E22" s="810" t="s">
        <v>69</v>
      </c>
      <c r="F22" s="805" t="s">
        <v>10</v>
      </c>
      <c r="G22" s="805" t="s">
        <v>11</v>
      </c>
      <c r="H22" s="689">
        <v>32519</v>
      </c>
      <c r="I22" s="339">
        <v>90</v>
      </c>
      <c r="J22" s="339">
        <v>90</v>
      </c>
      <c r="K22" s="339"/>
      <c r="L22" s="339">
        <f t="shared" si="1"/>
        <v>90</v>
      </c>
      <c r="M22" s="426">
        <f t="shared" si="2"/>
        <v>0</v>
      </c>
      <c r="N22" s="626">
        <v>1</v>
      </c>
      <c r="O22" s="339"/>
      <c r="P22" s="426"/>
      <c r="Q22" s="427">
        <v>1</v>
      </c>
      <c r="R22" s="459">
        <v>310</v>
      </c>
      <c r="S22" s="459">
        <v>310</v>
      </c>
      <c r="T22" s="426"/>
      <c r="U22" s="459">
        <f t="shared" si="5"/>
        <v>310</v>
      </c>
      <c r="V22" s="615">
        <f t="shared" si="0"/>
        <v>0</v>
      </c>
      <c r="W22" s="427">
        <v>1</v>
      </c>
      <c r="X22" s="459">
        <v>310</v>
      </c>
      <c r="Y22" s="459">
        <v>310</v>
      </c>
      <c r="Z22" s="426"/>
      <c r="AA22" s="459">
        <f t="shared" si="3"/>
        <v>310</v>
      </c>
      <c r="AB22" s="459">
        <f t="shared" si="4"/>
        <v>0</v>
      </c>
      <c r="AC22" s="773" t="s">
        <v>1366</v>
      </c>
      <c r="AD22" s="431"/>
      <c r="AE22" s="432"/>
      <c r="AF22" s="432"/>
    </row>
    <row r="23" spans="1:32" s="75" customFormat="1" ht="26.25" x14ac:dyDescent="0.25">
      <c r="A23" s="808">
        <v>1176</v>
      </c>
      <c r="B23" s="807">
        <v>13</v>
      </c>
      <c r="C23" s="809" t="s">
        <v>157</v>
      </c>
      <c r="D23" s="806" t="s">
        <v>156</v>
      </c>
      <c r="E23" s="810" t="s">
        <v>69</v>
      </c>
      <c r="F23" s="805" t="s">
        <v>10</v>
      </c>
      <c r="G23" s="805" t="s">
        <v>13</v>
      </c>
      <c r="H23" s="689">
        <v>30501</v>
      </c>
      <c r="I23" s="339">
        <v>210</v>
      </c>
      <c r="J23" s="339">
        <v>210</v>
      </c>
      <c r="K23" s="339"/>
      <c r="L23" s="339">
        <f t="shared" si="1"/>
        <v>210</v>
      </c>
      <c r="M23" s="426">
        <f t="shared" si="2"/>
        <v>0</v>
      </c>
      <c r="N23" s="626">
        <v>1</v>
      </c>
      <c r="O23" s="339"/>
      <c r="P23" s="426"/>
      <c r="Q23" s="427">
        <v>1</v>
      </c>
      <c r="R23" s="459">
        <v>310</v>
      </c>
      <c r="S23" s="459">
        <v>310</v>
      </c>
      <c r="T23" s="426"/>
      <c r="U23" s="459">
        <f t="shared" si="5"/>
        <v>310</v>
      </c>
      <c r="V23" s="615">
        <f t="shared" si="0"/>
        <v>0</v>
      </c>
      <c r="W23" s="427">
        <v>1</v>
      </c>
      <c r="X23" s="459">
        <v>310</v>
      </c>
      <c r="Y23" s="459">
        <v>310</v>
      </c>
      <c r="Z23" s="426"/>
      <c r="AA23" s="459">
        <f t="shared" si="3"/>
        <v>310</v>
      </c>
      <c r="AB23" s="459">
        <f t="shared" si="4"/>
        <v>0</v>
      </c>
      <c r="AC23" s="773" t="s">
        <v>2537</v>
      </c>
      <c r="AD23" s="431" t="s">
        <v>58</v>
      </c>
      <c r="AE23" s="432"/>
      <c r="AF23" s="432"/>
    </row>
    <row r="24" spans="1:32" s="75" customFormat="1" ht="26.25" x14ac:dyDescent="0.25">
      <c r="A24" s="808">
        <v>1273</v>
      </c>
      <c r="B24" s="807">
        <v>14</v>
      </c>
      <c r="C24" s="809" t="s">
        <v>295</v>
      </c>
      <c r="D24" s="806" t="s">
        <v>296</v>
      </c>
      <c r="E24" s="810" t="s">
        <v>70</v>
      </c>
      <c r="F24" s="805" t="s">
        <v>15</v>
      </c>
      <c r="G24" s="805" t="s">
        <v>11</v>
      </c>
      <c r="H24" s="689">
        <v>33090</v>
      </c>
      <c r="I24" s="339">
        <v>250</v>
      </c>
      <c r="J24" s="339">
        <v>250</v>
      </c>
      <c r="K24" s="339"/>
      <c r="L24" s="339">
        <f t="shared" si="1"/>
        <v>250</v>
      </c>
      <c r="M24" s="426">
        <f t="shared" si="2"/>
        <v>0</v>
      </c>
      <c r="N24" s="626"/>
      <c r="O24" s="339"/>
      <c r="P24" s="426"/>
      <c r="Q24" s="427">
        <v>1</v>
      </c>
      <c r="R24" s="459">
        <v>310</v>
      </c>
      <c r="S24" s="459">
        <v>310</v>
      </c>
      <c r="T24" s="426"/>
      <c r="U24" s="459">
        <f t="shared" si="5"/>
        <v>310</v>
      </c>
      <c r="V24" s="615">
        <f t="shared" si="0"/>
        <v>0</v>
      </c>
      <c r="W24" s="427">
        <v>1</v>
      </c>
      <c r="X24" s="459">
        <v>310</v>
      </c>
      <c r="Y24" s="459">
        <v>310</v>
      </c>
      <c r="Z24" s="426"/>
      <c r="AA24" s="459">
        <f t="shared" si="3"/>
        <v>310</v>
      </c>
      <c r="AB24" s="459">
        <f t="shared" si="4"/>
        <v>0</v>
      </c>
      <c r="AC24" s="773" t="s">
        <v>297</v>
      </c>
      <c r="AD24" s="442"/>
      <c r="AE24" s="338"/>
      <c r="AF24" s="432"/>
    </row>
    <row r="25" spans="1:32" s="90" customFormat="1" ht="26.25" x14ac:dyDescent="0.25">
      <c r="A25" s="808">
        <v>1203</v>
      </c>
      <c r="B25" s="807">
        <v>15</v>
      </c>
      <c r="C25" s="809" t="s">
        <v>189</v>
      </c>
      <c r="D25" s="806" t="s">
        <v>190</v>
      </c>
      <c r="E25" s="810" t="s">
        <v>69</v>
      </c>
      <c r="F25" s="805" t="s">
        <v>10</v>
      </c>
      <c r="G25" s="805"/>
      <c r="H25" s="689">
        <v>27426</v>
      </c>
      <c r="I25" s="340">
        <v>20</v>
      </c>
      <c r="J25" s="340">
        <v>20</v>
      </c>
      <c r="K25" s="340"/>
      <c r="L25" s="720">
        <f t="shared" si="1"/>
        <v>20</v>
      </c>
      <c r="M25" s="721">
        <f t="shared" si="2"/>
        <v>0</v>
      </c>
      <c r="N25" s="628"/>
      <c r="O25" s="340"/>
      <c r="P25" s="438"/>
      <c r="Q25" s="439">
        <v>1</v>
      </c>
      <c r="R25" s="459">
        <v>310</v>
      </c>
      <c r="S25" s="459">
        <v>310</v>
      </c>
      <c r="T25" s="426"/>
      <c r="U25" s="459">
        <f t="shared" si="5"/>
        <v>310</v>
      </c>
      <c r="V25" s="440">
        <f t="shared" si="0"/>
        <v>0</v>
      </c>
      <c r="W25" s="439">
        <v>1</v>
      </c>
      <c r="X25" s="459">
        <v>310</v>
      </c>
      <c r="Y25" s="459">
        <v>310</v>
      </c>
      <c r="Z25" s="426"/>
      <c r="AA25" s="459">
        <f t="shared" si="3"/>
        <v>310</v>
      </c>
      <c r="AB25" s="764">
        <f t="shared" si="4"/>
        <v>0</v>
      </c>
      <c r="AC25" s="773" t="s">
        <v>3723</v>
      </c>
      <c r="AD25" s="431" t="s">
        <v>191</v>
      </c>
      <c r="AE25" s="338"/>
      <c r="AF25" s="432"/>
    </row>
    <row r="26" spans="1:32" s="75" customFormat="1" ht="26.25" x14ac:dyDescent="0.25">
      <c r="A26" s="808">
        <v>1222</v>
      </c>
      <c r="B26" s="807">
        <v>16</v>
      </c>
      <c r="C26" s="809" t="s">
        <v>144</v>
      </c>
      <c r="D26" s="806" t="s">
        <v>26</v>
      </c>
      <c r="E26" s="810" t="s">
        <v>70</v>
      </c>
      <c r="F26" s="805" t="s">
        <v>10</v>
      </c>
      <c r="G26" s="805" t="s">
        <v>19</v>
      </c>
      <c r="H26" s="689">
        <v>32638</v>
      </c>
      <c r="I26" s="339">
        <v>250</v>
      </c>
      <c r="J26" s="339">
        <v>250</v>
      </c>
      <c r="K26" s="339"/>
      <c r="L26" s="339">
        <f t="shared" si="1"/>
        <v>250</v>
      </c>
      <c r="M26" s="426">
        <f t="shared" si="2"/>
        <v>0</v>
      </c>
      <c r="N26" s="626">
        <v>1</v>
      </c>
      <c r="O26" s="339"/>
      <c r="P26" s="426"/>
      <c r="Q26" s="427">
        <v>1</v>
      </c>
      <c r="R26" s="459">
        <v>310</v>
      </c>
      <c r="S26" s="459">
        <v>310</v>
      </c>
      <c r="T26" s="426"/>
      <c r="U26" s="459">
        <f t="shared" si="5"/>
        <v>310</v>
      </c>
      <c r="V26" s="615">
        <f t="shared" si="0"/>
        <v>0</v>
      </c>
      <c r="W26" s="427">
        <v>1</v>
      </c>
      <c r="X26" s="459">
        <v>310</v>
      </c>
      <c r="Y26" s="459">
        <v>310</v>
      </c>
      <c r="Z26" s="426"/>
      <c r="AA26" s="459">
        <f t="shared" si="3"/>
        <v>310</v>
      </c>
      <c r="AB26" s="459">
        <f t="shared" si="4"/>
        <v>0</v>
      </c>
      <c r="AC26" s="773" t="s">
        <v>201</v>
      </c>
      <c r="AD26" s="431" t="s">
        <v>2460</v>
      </c>
      <c r="AE26" s="338"/>
      <c r="AF26" s="432"/>
    </row>
    <row r="27" spans="1:32" s="75" customFormat="1" ht="26.25" x14ac:dyDescent="0.25">
      <c r="A27" s="808">
        <v>1237</v>
      </c>
      <c r="B27" s="807">
        <v>17</v>
      </c>
      <c r="C27" s="809" t="s">
        <v>205</v>
      </c>
      <c r="D27" s="806" t="s">
        <v>206</v>
      </c>
      <c r="E27" s="810" t="s">
        <v>69</v>
      </c>
      <c r="F27" s="805" t="s">
        <v>15</v>
      </c>
      <c r="G27" s="805" t="s">
        <v>13</v>
      </c>
      <c r="H27" s="730">
        <v>27220</v>
      </c>
      <c r="I27" s="731">
        <v>250</v>
      </c>
      <c r="J27" s="731">
        <v>250</v>
      </c>
      <c r="K27" s="731"/>
      <c r="L27" s="720">
        <f t="shared" si="1"/>
        <v>250</v>
      </c>
      <c r="M27" s="721">
        <f t="shared" si="2"/>
        <v>0</v>
      </c>
      <c r="N27" s="733">
        <v>1</v>
      </c>
      <c r="O27" s="731"/>
      <c r="P27" s="732"/>
      <c r="Q27" s="734">
        <v>1</v>
      </c>
      <c r="R27" s="459">
        <v>310</v>
      </c>
      <c r="S27" s="459">
        <v>310</v>
      </c>
      <c r="T27" s="732"/>
      <c r="U27" s="476">
        <f t="shared" si="5"/>
        <v>310</v>
      </c>
      <c r="V27" s="735">
        <f t="shared" si="0"/>
        <v>0</v>
      </c>
      <c r="W27" s="734">
        <v>1</v>
      </c>
      <c r="X27" s="459">
        <v>310</v>
      </c>
      <c r="Y27" s="459">
        <v>310</v>
      </c>
      <c r="Z27" s="732"/>
      <c r="AA27" s="476">
        <f t="shared" si="3"/>
        <v>310</v>
      </c>
      <c r="AB27" s="476">
        <f t="shared" si="4"/>
        <v>0</v>
      </c>
      <c r="AC27" s="773" t="s">
        <v>207</v>
      </c>
      <c r="AD27" s="431"/>
      <c r="AE27" s="338" t="s">
        <v>2479</v>
      </c>
      <c r="AF27" s="432"/>
    </row>
    <row r="28" spans="1:32" s="91" customFormat="1" ht="26.25" x14ac:dyDescent="0.25">
      <c r="A28" s="808">
        <v>1239</v>
      </c>
      <c r="B28" s="807">
        <v>18</v>
      </c>
      <c r="C28" s="809" t="s">
        <v>208</v>
      </c>
      <c r="D28" s="806" t="s">
        <v>209</v>
      </c>
      <c r="E28" s="810" t="s">
        <v>69</v>
      </c>
      <c r="F28" s="805" t="s">
        <v>15</v>
      </c>
      <c r="G28" s="805" t="s">
        <v>13</v>
      </c>
      <c r="H28" s="689">
        <v>28894</v>
      </c>
      <c r="I28" s="339">
        <v>250</v>
      </c>
      <c r="J28" s="339">
        <v>250</v>
      </c>
      <c r="K28" s="339"/>
      <c r="L28" s="339">
        <f t="shared" si="1"/>
        <v>250</v>
      </c>
      <c r="M28" s="426">
        <f t="shared" si="2"/>
        <v>0</v>
      </c>
      <c r="N28" s="626">
        <v>1</v>
      </c>
      <c r="O28" s="339"/>
      <c r="P28" s="426"/>
      <c r="Q28" s="427">
        <v>1</v>
      </c>
      <c r="R28" s="459">
        <v>310</v>
      </c>
      <c r="S28" s="459">
        <v>310</v>
      </c>
      <c r="T28" s="426"/>
      <c r="U28" s="459">
        <f t="shared" si="5"/>
        <v>310</v>
      </c>
      <c r="V28" s="615">
        <f t="shared" si="0"/>
        <v>0</v>
      </c>
      <c r="W28" s="427">
        <v>1</v>
      </c>
      <c r="X28" s="459">
        <v>310</v>
      </c>
      <c r="Y28" s="459">
        <v>310</v>
      </c>
      <c r="Z28" s="426"/>
      <c r="AA28" s="459">
        <f t="shared" si="3"/>
        <v>310</v>
      </c>
      <c r="AB28" s="459">
        <f t="shared" si="4"/>
        <v>0</v>
      </c>
      <c r="AC28" s="774" t="s">
        <v>2396</v>
      </c>
      <c r="AD28" s="449"/>
      <c r="AE28" s="342"/>
      <c r="AF28" s="452"/>
    </row>
    <row r="29" spans="1:32" s="75" customFormat="1" ht="35.25" customHeight="1" x14ac:dyDescent="0.25">
      <c r="A29" s="808">
        <v>1253</v>
      </c>
      <c r="B29" s="807">
        <v>19</v>
      </c>
      <c r="C29" s="809" t="s">
        <v>258</v>
      </c>
      <c r="D29" s="806" t="s">
        <v>259</v>
      </c>
      <c r="E29" s="810" t="s">
        <v>69</v>
      </c>
      <c r="F29" s="805" t="s">
        <v>10</v>
      </c>
      <c r="G29" s="805" t="s">
        <v>13</v>
      </c>
      <c r="H29" s="689">
        <v>32944</v>
      </c>
      <c r="I29" s="340">
        <v>250</v>
      </c>
      <c r="J29" s="340">
        <v>250</v>
      </c>
      <c r="K29" s="340"/>
      <c r="L29" s="720">
        <f t="shared" si="1"/>
        <v>250</v>
      </c>
      <c r="M29" s="721">
        <f t="shared" si="2"/>
        <v>0</v>
      </c>
      <c r="N29" s="628"/>
      <c r="O29" s="340"/>
      <c r="P29" s="438"/>
      <c r="Q29" s="439">
        <v>1</v>
      </c>
      <c r="R29" s="459">
        <v>310</v>
      </c>
      <c r="S29" s="459">
        <v>310</v>
      </c>
      <c r="T29" s="426"/>
      <c r="U29" s="459">
        <f t="shared" si="5"/>
        <v>310</v>
      </c>
      <c r="V29" s="440">
        <f t="shared" si="0"/>
        <v>0</v>
      </c>
      <c r="W29" s="439">
        <v>1</v>
      </c>
      <c r="X29" s="459">
        <v>310</v>
      </c>
      <c r="Y29" s="459">
        <v>310</v>
      </c>
      <c r="Z29" s="426"/>
      <c r="AA29" s="459">
        <f t="shared" si="3"/>
        <v>310</v>
      </c>
      <c r="AB29" s="459">
        <f t="shared" si="4"/>
        <v>0</v>
      </c>
      <c r="AC29" s="773" t="s">
        <v>260</v>
      </c>
      <c r="AD29" s="431" t="s">
        <v>1334</v>
      </c>
      <c r="AE29" s="338"/>
      <c r="AF29" s="432"/>
    </row>
    <row r="30" spans="1:32" s="75" customFormat="1" ht="26.25" x14ac:dyDescent="0.25">
      <c r="A30" s="808">
        <v>1255</v>
      </c>
      <c r="B30" s="807">
        <v>20</v>
      </c>
      <c r="C30" s="809" t="s">
        <v>261</v>
      </c>
      <c r="D30" s="806" t="s">
        <v>262</v>
      </c>
      <c r="E30" s="810" t="s">
        <v>70</v>
      </c>
      <c r="F30" s="805" t="s">
        <v>15</v>
      </c>
      <c r="G30" s="805" t="s">
        <v>13</v>
      </c>
      <c r="H30" s="730">
        <v>28322</v>
      </c>
      <c r="I30" s="731">
        <v>250</v>
      </c>
      <c r="J30" s="731">
        <v>250</v>
      </c>
      <c r="K30" s="731"/>
      <c r="L30" s="720">
        <f t="shared" si="1"/>
        <v>250</v>
      </c>
      <c r="M30" s="721">
        <f t="shared" si="2"/>
        <v>0</v>
      </c>
      <c r="N30" s="733">
        <v>1</v>
      </c>
      <c r="O30" s="731"/>
      <c r="P30" s="732"/>
      <c r="Q30" s="734">
        <v>1</v>
      </c>
      <c r="R30" s="459">
        <v>310</v>
      </c>
      <c r="S30" s="459">
        <v>310</v>
      </c>
      <c r="T30" s="732"/>
      <c r="U30" s="476">
        <f t="shared" si="5"/>
        <v>310</v>
      </c>
      <c r="V30" s="735">
        <f t="shared" si="0"/>
        <v>0</v>
      </c>
      <c r="W30" s="734">
        <v>1</v>
      </c>
      <c r="X30" s="459">
        <v>310</v>
      </c>
      <c r="Y30" s="459">
        <v>310</v>
      </c>
      <c r="Z30" s="732"/>
      <c r="AA30" s="476">
        <f t="shared" si="3"/>
        <v>310</v>
      </c>
      <c r="AB30" s="476">
        <f t="shared" si="4"/>
        <v>0</v>
      </c>
      <c r="AC30" s="778" t="s">
        <v>3157</v>
      </c>
      <c r="AD30" s="444"/>
      <c r="AE30" s="338" t="s">
        <v>2479</v>
      </c>
      <c r="AF30" s="432"/>
    </row>
    <row r="31" spans="1:32" s="680" customFormat="1" ht="26.25" x14ac:dyDescent="0.25">
      <c r="A31" s="808">
        <v>1290</v>
      </c>
      <c r="B31" s="807">
        <v>21</v>
      </c>
      <c r="C31" s="809" t="s">
        <v>284</v>
      </c>
      <c r="D31" s="806" t="s">
        <v>285</v>
      </c>
      <c r="E31" s="810" t="s">
        <v>70</v>
      </c>
      <c r="F31" s="805" t="s">
        <v>10</v>
      </c>
      <c r="G31" s="805" t="s">
        <v>21</v>
      </c>
      <c r="H31" s="730">
        <v>32735</v>
      </c>
      <c r="I31" s="731"/>
      <c r="J31" s="731"/>
      <c r="K31" s="731"/>
      <c r="L31" s="720">
        <f t="shared" si="1"/>
        <v>0</v>
      </c>
      <c r="M31" s="721">
        <f t="shared" si="2"/>
        <v>0</v>
      </c>
      <c r="N31" s="733">
        <v>1</v>
      </c>
      <c r="O31" s="736"/>
      <c r="P31" s="732"/>
      <c r="Q31" s="734">
        <v>1</v>
      </c>
      <c r="R31" s="459">
        <v>310</v>
      </c>
      <c r="S31" s="459">
        <v>310</v>
      </c>
      <c r="T31" s="732"/>
      <c r="U31" s="476">
        <f t="shared" si="5"/>
        <v>310</v>
      </c>
      <c r="V31" s="735">
        <f t="shared" si="0"/>
        <v>0</v>
      </c>
      <c r="W31" s="734">
        <v>1</v>
      </c>
      <c r="X31" s="459">
        <v>310</v>
      </c>
      <c r="Y31" s="459">
        <v>310</v>
      </c>
      <c r="Z31" s="732"/>
      <c r="AA31" s="476">
        <f t="shared" si="3"/>
        <v>310</v>
      </c>
      <c r="AB31" s="476">
        <f t="shared" si="4"/>
        <v>0</v>
      </c>
      <c r="AC31" s="776" t="s">
        <v>286</v>
      </c>
      <c r="AD31" s="451" t="s">
        <v>283</v>
      </c>
      <c r="AE31" s="342"/>
      <c r="AF31" s="452"/>
    </row>
    <row r="32" spans="1:32" s="119" customFormat="1" ht="26.25" x14ac:dyDescent="0.25">
      <c r="A32" s="808">
        <v>1260</v>
      </c>
      <c r="B32" s="807">
        <v>22</v>
      </c>
      <c r="C32" s="809" t="s">
        <v>267</v>
      </c>
      <c r="D32" s="806" t="s">
        <v>268</v>
      </c>
      <c r="E32" s="810" t="s">
        <v>69</v>
      </c>
      <c r="F32" s="805" t="s">
        <v>10</v>
      </c>
      <c r="G32" s="805" t="s">
        <v>13</v>
      </c>
      <c r="H32" s="689">
        <v>29324</v>
      </c>
      <c r="I32" s="339"/>
      <c r="J32" s="339"/>
      <c r="K32" s="339"/>
      <c r="L32" s="339">
        <f t="shared" si="1"/>
        <v>0</v>
      </c>
      <c r="M32" s="426">
        <f t="shared" si="2"/>
        <v>0</v>
      </c>
      <c r="N32" s="626">
        <v>1</v>
      </c>
      <c r="O32" s="339"/>
      <c r="P32" s="426"/>
      <c r="Q32" s="427">
        <v>1</v>
      </c>
      <c r="R32" s="459">
        <v>310</v>
      </c>
      <c r="S32" s="459">
        <v>310</v>
      </c>
      <c r="T32" s="426"/>
      <c r="U32" s="459">
        <f t="shared" si="5"/>
        <v>310</v>
      </c>
      <c r="V32" s="615">
        <f t="shared" si="0"/>
        <v>0</v>
      </c>
      <c r="W32" s="427">
        <v>1</v>
      </c>
      <c r="X32" s="459">
        <v>310</v>
      </c>
      <c r="Y32" s="459">
        <v>310</v>
      </c>
      <c r="Z32" s="426"/>
      <c r="AA32" s="459">
        <f t="shared" si="3"/>
        <v>310</v>
      </c>
      <c r="AB32" s="459">
        <f t="shared" si="4"/>
        <v>0</v>
      </c>
      <c r="AC32" s="773" t="s">
        <v>269</v>
      </c>
      <c r="AD32" s="431" t="s">
        <v>152</v>
      </c>
      <c r="AE32" s="338"/>
      <c r="AF32" s="432"/>
    </row>
    <row r="33" spans="1:32" s="119" customFormat="1" ht="26.25" x14ac:dyDescent="0.25">
      <c r="A33" s="808">
        <v>1283</v>
      </c>
      <c r="B33" s="807">
        <v>23</v>
      </c>
      <c r="C33" s="809" t="s">
        <v>281</v>
      </c>
      <c r="D33" s="806" t="s">
        <v>282</v>
      </c>
      <c r="E33" s="810" t="s">
        <v>70</v>
      </c>
      <c r="F33" s="805" t="s">
        <v>10</v>
      </c>
      <c r="G33" s="805" t="s">
        <v>21</v>
      </c>
      <c r="H33" s="689">
        <v>33612</v>
      </c>
      <c r="I33" s="339"/>
      <c r="J33" s="339"/>
      <c r="K33" s="339"/>
      <c r="L33" s="339">
        <f t="shared" si="1"/>
        <v>0</v>
      </c>
      <c r="M33" s="426">
        <f t="shared" si="2"/>
        <v>0</v>
      </c>
      <c r="N33" s="626">
        <v>1</v>
      </c>
      <c r="O33" s="339"/>
      <c r="P33" s="426"/>
      <c r="Q33" s="427">
        <v>1</v>
      </c>
      <c r="R33" s="459">
        <v>310</v>
      </c>
      <c r="S33" s="459">
        <v>310</v>
      </c>
      <c r="T33" s="426"/>
      <c r="U33" s="459">
        <f t="shared" si="5"/>
        <v>310</v>
      </c>
      <c r="V33" s="615">
        <f t="shared" si="0"/>
        <v>0</v>
      </c>
      <c r="W33" s="427">
        <v>1</v>
      </c>
      <c r="X33" s="459">
        <v>310</v>
      </c>
      <c r="Y33" s="459">
        <v>310</v>
      </c>
      <c r="Z33" s="426"/>
      <c r="AA33" s="459">
        <f t="shared" si="3"/>
        <v>310</v>
      </c>
      <c r="AB33" s="459">
        <f t="shared" si="4"/>
        <v>0</v>
      </c>
      <c r="AC33" s="779" t="s">
        <v>2538</v>
      </c>
      <c r="AD33" s="445" t="s">
        <v>283</v>
      </c>
      <c r="AE33" s="338"/>
      <c r="AF33" s="432"/>
    </row>
    <row r="34" spans="1:32" s="119" customFormat="1" ht="26.25" x14ac:dyDescent="0.25">
      <c r="A34" s="808">
        <v>1414</v>
      </c>
      <c r="B34" s="807">
        <v>24</v>
      </c>
      <c r="C34" s="809" t="s">
        <v>1068</v>
      </c>
      <c r="D34" s="806" t="s">
        <v>470</v>
      </c>
      <c r="E34" s="810" t="s">
        <v>70</v>
      </c>
      <c r="F34" s="805" t="s">
        <v>10</v>
      </c>
      <c r="G34" s="805" t="s">
        <v>21</v>
      </c>
      <c r="H34" s="689">
        <v>33423</v>
      </c>
      <c r="I34" s="339"/>
      <c r="J34" s="339"/>
      <c r="K34" s="339"/>
      <c r="L34" s="339">
        <f t="shared" si="1"/>
        <v>0</v>
      </c>
      <c r="M34" s="426">
        <f t="shared" si="2"/>
        <v>0</v>
      </c>
      <c r="N34" s="626">
        <v>1</v>
      </c>
      <c r="O34" s="339"/>
      <c r="P34" s="426"/>
      <c r="Q34" s="427">
        <v>1</v>
      </c>
      <c r="R34" s="459">
        <v>310</v>
      </c>
      <c r="S34" s="459">
        <v>310</v>
      </c>
      <c r="T34" s="426"/>
      <c r="U34" s="459">
        <f t="shared" si="5"/>
        <v>310</v>
      </c>
      <c r="V34" s="615">
        <f t="shared" si="0"/>
        <v>0</v>
      </c>
      <c r="W34" s="427">
        <v>1</v>
      </c>
      <c r="X34" s="459">
        <v>310</v>
      </c>
      <c r="Y34" s="459">
        <v>310</v>
      </c>
      <c r="Z34" s="426"/>
      <c r="AA34" s="459">
        <f t="shared" si="3"/>
        <v>310</v>
      </c>
      <c r="AB34" s="459">
        <f t="shared" si="4"/>
        <v>0</v>
      </c>
      <c r="AC34" s="773" t="s">
        <v>2620</v>
      </c>
      <c r="AD34" s="431" t="s">
        <v>860</v>
      </c>
      <c r="AE34" s="338"/>
      <c r="AF34" s="432"/>
    </row>
    <row r="35" spans="1:32" s="119" customFormat="1" ht="26.25" x14ac:dyDescent="0.25">
      <c r="A35" s="808">
        <v>1540</v>
      </c>
      <c r="B35" s="807">
        <v>25</v>
      </c>
      <c r="C35" s="809" t="s">
        <v>654</v>
      </c>
      <c r="D35" s="806" t="s">
        <v>655</v>
      </c>
      <c r="E35" s="810" t="s">
        <v>70</v>
      </c>
      <c r="F35" s="805" t="s">
        <v>10</v>
      </c>
      <c r="G35" s="805" t="s">
        <v>14</v>
      </c>
      <c r="H35" s="689">
        <v>28738</v>
      </c>
      <c r="I35" s="339"/>
      <c r="J35" s="339"/>
      <c r="K35" s="339"/>
      <c r="L35" s="339">
        <f t="shared" si="1"/>
        <v>0</v>
      </c>
      <c r="M35" s="426">
        <f t="shared" si="2"/>
        <v>0</v>
      </c>
      <c r="N35" s="626"/>
      <c r="O35" s="339"/>
      <c r="P35" s="426"/>
      <c r="Q35" s="427">
        <v>1</v>
      </c>
      <c r="R35" s="459">
        <v>310</v>
      </c>
      <c r="S35" s="459">
        <v>310</v>
      </c>
      <c r="T35" s="426"/>
      <c r="U35" s="459">
        <f t="shared" si="5"/>
        <v>310</v>
      </c>
      <c r="V35" s="615">
        <f t="shared" ref="V35:V54" si="6">R35-U35</f>
        <v>0</v>
      </c>
      <c r="W35" s="427">
        <v>1</v>
      </c>
      <c r="X35" s="459">
        <v>310</v>
      </c>
      <c r="Y35" s="459">
        <v>310</v>
      </c>
      <c r="Z35" s="19"/>
      <c r="AA35" s="459">
        <f t="shared" si="3"/>
        <v>310</v>
      </c>
      <c r="AB35" s="459">
        <f t="shared" si="4"/>
        <v>0</v>
      </c>
      <c r="AC35" s="774" t="s">
        <v>656</v>
      </c>
      <c r="AD35" s="449" t="s">
        <v>273</v>
      </c>
      <c r="AE35" s="338"/>
      <c r="AF35" s="432"/>
    </row>
    <row r="36" spans="1:32" s="613" customFormat="1" ht="26.25" x14ac:dyDescent="0.25">
      <c r="A36" s="808">
        <v>1154</v>
      </c>
      <c r="B36" s="807">
        <v>26</v>
      </c>
      <c r="C36" s="809" t="s">
        <v>84</v>
      </c>
      <c r="D36" s="806" t="s">
        <v>47</v>
      </c>
      <c r="E36" s="810" t="s">
        <v>70</v>
      </c>
      <c r="F36" s="805" t="s">
        <v>10</v>
      </c>
      <c r="G36" s="805" t="s">
        <v>14</v>
      </c>
      <c r="H36" s="689">
        <v>33768</v>
      </c>
      <c r="I36" s="609">
        <v>50</v>
      </c>
      <c r="J36" s="609">
        <v>50</v>
      </c>
      <c r="K36" s="609"/>
      <c r="L36" s="720">
        <f t="shared" si="1"/>
        <v>50</v>
      </c>
      <c r="M36" s="721">
        <f t="shared" si="2"/>
        <v>0</v>
      </c>
      <c r="N36" s="629">
        <v>1</v>
      </c>
      <c r="O36" s="609"/>
      <c r="P36" s="467"/>
      <c r="Q36" s="468">
        <v>1</v>
      </c>
      <c r="R36" s="459">
        <v>310</v>
      </c>
      <c r="S36" s="459">
        <v>310</v>
      </c>
      <c r="T36" s="467"/>
      <c r="U36" s="467">
        <f t="shared" ref="U36:U42" si="7">S36+T36</f>
        <v>310</v>
      </c>
      <c r="V36" s="610">
        <f t="shared" si="6"/>
        <v>0</v>
      </c>
      <c r="W36" s="468">
        <v>1</v>
      </c>
      <c r="X36" s="459">
        <v>310</v>
      </c>
      <c r="Y36" s="459">
        <v>310</v>
      </c>
      <c r="Z36" s="467"/>
      <c r="AA36" s="459">
        <f t="shared" si="3"/>
        <v>310</v>
      </c>
      <c r="AB36" s="459">
        <f t="shared" si="4"/>
        <v>0</v>
      </c>
      <c r="AC36" s="777" t="s">
        <v>2155</v>
      </c>
      <c r="AD36" s="611" t="s">
        <v>62</v>
      </c>
      <c r="AE36" s="608" t="s">
        <v>2101</v>
      </c>
      <c r="AF36" s="612"/>
    </row>
    <row r="37" spans="1:32" s="767" customFormat="1" ht="26.25" x14ac:dyDescent="0.25">
      <c r="A37" s="808">
        <v>1565</v>
      </c>
      <c r="B37" s="807">
        <v>27</v>
      </c>
      <c r="C37" s="809" t="s">
        <v>701</v>
      </c>
      <c r="D37" s="806" t="s">
        <v>3044</v>
      </c>
      <c r="E37" s="810" t="s">
        <v>69</v>
      </c>
      <c r="F37" s="805" t="s">
        <v>10</v>
      </c>
      <c r="G37" s="805" t="s">
        <v>343</v>
      </c>
      <c r="H37" s="766">
        <v>31665</v>
      </c>
      <c r="I37" s="426"/>
      <c r="J37" s="426"/>
      <c r="K37" s="426"/>
      <c r="L37" s="339">
        <f t="shared" si="1"/>
        <v>0</v>
      </c>
      <c r="M37" s="426">
        <f t="shared" si="2"/>
        <v>0</v>
      </c>
      <c r="N37" s="765">
        <v>1</v>
      </c>
      <c r="O37" s="458"/>
      <c r="P37" s="459"/>
      <c r="Q37" s="461">
        <v>1</v>
      </c>
      <c r="R37" s="459">
        <v>310</v>
      </c>
      <c r="S37" s="459">
        <v>310</v>
      </c>
      <c r="T37" s="459"/>
      <c r="U37" s="459">
        <f t="shared" si="7"/>
        <v>310</v>
      </c>
      <c r="V37" s="615">
        <f t="shared" si="6"/>
        <v>0</v>
      </c>
      <c r="W37" s="461">
        <v>1</v>
      </c>
      <c r="X37" s="459">
        <v>310</v>
      </c>
      <c r="Y37" s="459">
        <v>310</v>
      </c>
      <c r="Z37" s="459"/>
      <c r="AA37" s="459">
        <f t="shared" si="3"/>
        <v>310</v>
      </c>
      <c r="AB37" s="459">
        <f t="shared" si="4"/>
        <v>0</v>
      </c>
      <c r="AC37" s="774" t="s">
        <v>702</v>
      </c>
      <c r="AD37" s="449"/>
      <c r="AE37" s="342"/>
      <c r="AF37" s="452"/>
    </row>
    <row r="38" spans="1:32" s="314" customFormat="1" ht="26.25" x14ac:dyDescent="0.25">
      <c r="A38" s="808">
        <v>1627</v>
      </c>
      <c r="B38" s="807">
        <v>28</v>
      </c>
      <c r="C38" s="809" t="s">
        <v>807</v>
      </c>
      <c r="D38" s="806" t="s">
        <v>808</v>
      </c>
      <c r="E38" s="810" t="s">
        <v>69</v>
      </c>
      <c r="F38" s="805" t="s">
        <v>10</v>
      </c>
      <c r="G38" s="805" t="s">
        <v>11</v>
      </c>
      <c r="H38" s="689">
        <v>33343</v>
      </c>
      <c r="I38" s="339"/>
      <c r="J38" s="339"/>
      <c r="K38" s="339"/>
      <c r="L38" s="339">
        <f t="shared" si="1"/>
        <v>0</v>
      </c>
      <c r="M38" s="426">
        <f t="shared" si="2"/>
        <v>0</v>
      </c>
      <c r="N38" s="626">
        <v>1</v>
      </c>
      <c r="O38" s="339"/>
      <c r="P38" s="426"/>
      <c r="Q38" s="427">
        <v>1</v>
      </c>
      <c r="R38" s="459">
        <v>310</v>
      </c>
      <c r="S38" s="459">
        <v>310</v>
      </c>
      <c r="T38" s="426"/>
      <c r="U38" s="459">
        <f t="shared" si="7"/>
        <v>310</v>
      </c>
      <c r="V38" s="615">
        <f t="shared" si="6"/>
        <v>0</v>
      </c>
      <c r="W38" s="427">
        <v>1</v>
      </c>
      <c r="X38" s="459">
        <v>310</v>
      </c>
      <c r="Y38" s="459">
        <v>310</v>
      </c>
      <c r="Z38" s="426"/>
      <c r="AA38" s="459">
        <f t="shared" si="3"/>
        <v>310</v>
      </c>
      <c r="AB38" s="459">
        <f t="shared" si="4"/>
        <v>0</v>
      </c>
      <c r="AC38" s="774" t="s">
        <v>809</v>
      </c>
      <c r="AD38" s="449"/>
      <c r="AE38" s="342"/>
      <c r="AF38" s="452"/>
    </row>
    <row r="39" spans="1:32" s="296" customFormat="1" ht="26.25" x14ac:dyDescent="0.25">
      <c r="A39" s="808">
        <v>1631</v>
      </c>
      <c r="B39" s="807">
        <v>29</v>
      </c>
      <c r="C39" s="809" t="s">
        <v>810</v>
      </c>
      <c r="D39" s="806" t="s">
        <v>811</v>
      </c>
      <c r="E39" s="810" t="s">
        <v>70</v>
      </c>
      <c r="F39" s="805" t="s">
        <v>10</v>
      </c>
      <c r="G39" s="805" t="s">
        <v>21</v>
      </c>
      <c r="H39" s="689">
        <v>32987</v>
      </c>
      <c r="I39" s="433"/>
      <c r="J39" s="433"/>
      <c r="K39" s="433"/>
      <c r="L39" s="720">
        <f t="shared" si="1"/>
        <v>0</v>
      </c>
      <c r="M39" s="721">
        <f t="shared" si="2"/>
        <v>0</v>
      </c>
      <c r="N39" s="627">
        <v>1</v>
      </c>
      <c r="O39" s="433"/>
      <c r="P39" s="434"/>
      <c r="Q39" s="435">
        <v>1</v>
      </c>
      <c r="R39" s="459">
        <v>310</v>
      </c>
      <c r="S39" s="459">
        <v>310</v>
      </c>
      <c r="T39" s="426"/>
      <c r="U39" s="459">
        <f t="shared" si="7"/>
        <v>310</v>
      </c>
      <c r="V39" s="437">
        <f t="shared" si="6"/>
        <v>0</v>
      </c>
      <c r="W39" s="435">
        <v>1</v>
      </c>
      <c r="X39" s="459">
        <v>310</v>
      </c>
      <c r="Y39" s="459">
        <v>310</v>
      </c>
      <c r="Z39" s="426"/>
      <c r="AA39" s="459">
        <f t="shared" si="3"/>
        <v>310</v>
      </c>
      <c r="AB39" s="459">
        <f t="shared" si="4"/>
        <v>0</v>
      </c>
      <c r="AC39" s="775" t="s">
        <v>812</v>
      </c>
      <c r="AD39" s="441" t="s">
        <v>680</v>
      </c>
      <c r="AE39" s="338" t="s">
        <v>2479</v>
      </c>
      <c r="AF39" s="432"/>
    </row>
    <row r="40" spans="1:32" s="314" customFormat="1" ht="26.25" x14ac:dyDescent="0.25">
      <c r="A40" s="808">
        <v>1636</v>
      </c>
      <c r="B40" s="807">
        <v>30</v>
      </c>
      <c r="C40" s="809" t="s">
        <v>834</v>
      </c>
      <c r="D40" s="806" t="s">
        <v>835</v>
      </c>
      <c r="E40" s="810" t="s">
        <v>70</v>
      </c>
      <c r="F40" s="805" t="s">
        <v>10</v>
      </c>
      <c r="G40" s="805"/>
      <c r="H40" s="689"/>
      <c r="I40" s="339"/>
      <c r="J40" s="339"/>
      <c r="K40" s="339"/>
      <c r="L40" s="339">
        <f t="shared" si="1"/>
        <v>0</v>
      </c>
      <c r="M40" s="426">
        <f t="shared" si="2"/>
        <v>0</v>
      </c>
      <c r="N40" s="626">
        <v>1</v>
      </c>
      <c r="O40" s="339"/>
      <c r="P40" s="426"/>
      <c r="Q40" s="427">
        <v>1</v>
      </c>
      <c r="R40" s="459">
        <v>310</v>
      </c>
      <c r="S40" s="459">
        <v>310</v>
      </c>
      <c r="T40" s="426"/>
      <c r="U40" s="459">
        <f t="shared" si="7"/>
        <v>310</v>
      </c>
      <c r="V40" s="615">
        <f t="shared" si="6"/>
        <v>0</v>
      </c>
      <c r="W40" s="427">
        <v>1</v>
      </c>
      <c r="X40" s="459">
        <v>310</v>
      </c>
      <c r="Y40" s="459">
        <v>310</v>
      </c>
      <c r="Z40" s="426"/>
      <c r="AA40" s="459">
        <f t="shared" si="3"/>
        <v>310</v>
      </c>
      <c r="AB40" s="459">
        <f t="shared" si="4"/>
        <v>0</v>
      </c>
      <c r="AC40" s="774" t="s">
        <v>1006</v>
      </c>
      <c r="AD40" s="449"/>
      <c r="AE40" s="342"/>
      <c r="AF40" s="452"/>
    </row>
    <row r="41" spans="1:32" s="314" customFormat="1" ht="26.25" x14ac:dyDescent="0.25">
      <c r="A41" s="808">
        <v>1656</v>
      </c>
      <c r="B41" s="807">
        <v>31</v>
      </c>
      <c r="C41" s="809" t="s">
        <v>855</v>
      </c>
      <c r="D41" s="806" t="s">
        <v>2624</v>
      </c>
      <c r="E41" s="810" t="s">
        <v>69</v>
      </c>
      <c r="F41" s="805" t="s">
        <v>15</v>
      </c>
      <c r="G41" s="805" t="s">
        <v>11</v>
      </c>
      <c r="H41" s="689"/>
      <c r="I41" s="339"/>
      <c r="J41" s="339"/>
      <c r="K41" s="339"/>
      <c r="L41" s="339">
        <f t="shared" si="1"/>
        <v>0</v>
      </c>
      <c r="M41" s="426">
        <f t="shared" si="2"/>
        <v>0</v>
      </c>
      <c r="N41" s="626">
        <v>1</v>
      </c>
      <c r="O41" s="339"/>
      <c r="P41" s="426"/>
      <c r="Q41" s="427">
        <v>1</v>
      </c>
      <c r="R41" s="459">
        <v>310</v>
      </c>
      <c r="S41" s="459">
        <v>310</v>
      </c>
      <c r="T41" s="426"/>
      <c r="U41" s="459">
        <f t="shared" si="7"/>
        <v>310</v>
      </c>
      <c r="V41" s="615">
        <f t="shared" si="6"/>
        <v>0</v>
      </c>
      <c r="W41" s="427">
        <v>1</v>
      </c>
      <c r="X41" s="459">
        <v>310</v>
      </c>
      <c r="Y41" s="459">
        <v>310</v>
      </c>
      <c r="Z41" s="426"/>
      <c r="AA41" s="459">
        <f t="shared" si="3"/>
        <v>310</v>
      </c>
      <c r="AB41" s="459">
        <f t="shared" si="4"/>
        <v>0</v>
      </c>
      <c r="AC41" s="774" t="s">
        <v>854</v>
      </c>
      <c r="AD41" s="449" t="s">
        <v>2625</v>
      </c>
      <c r="AE41" s="342" t="s">
        <v>2479</v>
      </c>
      <c r="AF41" s="452"/>
    </row>
    <row r="42" spans="1:32" s="314" customFormat="1" ht="26.25" x14ac:dyDescent="0.25">
      <c r="A42" s="808">
        <v>1177</v>
      </c>
      <c r="B42" s="807">
        <v>32</v>
      </c>
      <c r="C42" s="809" t="s">
        <v>3309</v>
      </c>
      <c r="D42" s="806" t="s">
        <v>158</v>
      </c>
      <c r="E42" s="810" t="s">
        <v>69</v>
      </c>
      <c r="F42" s="805" t="s">
        <v>10</v>
      </c>
      <c r="G42" s="805" t="s">
        <v>13</v>
      </c>
      <c r="H42" s="689">
        <v>32737</v>
      </c>
      <c r="I42" s="339">
        <v>125</v>
      </c>
      <c r="J42" s="339">
        <v>125</v>
      </c>
      <c r="K42" s="339"/>
      <c r="L42" s="339">
        <f t="shared" si="1"/>
        <v>125</v>
      </c>
      <c r="M42" s="426">
        <f t="shared" si="2"/>
        <v>0</v>
      </c>
      <c r="N42" s="626">
        <v>1</v>
      </c>
      <c r="O42" s="339"/>
      <c r="P42" s="426"/>
      <c r="Q42" s="427">
        <v>1</v>
      </c>
      <c r="R42" s="459">
        <v>310</v>
      </c>
      <c r="S42" s="459">
        <v>310</v>
      </c>
      <c r="T42" s="426"/>
      <c r="U42" s="459">
        <f t="shared" si="7"/>
        <v>310</v>
      </c>
      <c r="V42" s="615">
        <f t="shared" si="6"/>
        <v>0</v>
      </c>
      <c r="W42" s="427">
        <v>1</v>
      </c>
      <c r="X42" s="459">
        <v>310</v>
      </c>
      <c r="Y42" s="459">
        <v>310</v>
      </c>
      <c r="Z42" s="426"/>
      <c r="AA42" s="459">
        <f t="shared" si="3"/>
        <v>310</v>
      </c>
      <c r="AB42" s="459">
        <f t="shared" si="4"/>
        <v>0</v>
      </c>
      <c r="AC42" s="776" t="s">
        <v>3629</v>
      </c>
      <c r="AD42" s="451" t="s">
        <v>59</v>
      </c>
      <c r="AE42" s="768"/>
      <c r="AF42" s="452"/>
    </row>
    <row r="43" spans="1:32" s="314" customFormat="1" ht="26.25" x14ac:dyDescent="0.25">
      <c r="A43" s="808">
        <v>2282</v>
      </c>
      <c r="B43" s="807">
        <v>33</v>
      </c>
      <c r="C43" s="809" t="s">
        <v>3120</v>
      </c>
      <c r="D43" s="806" t="s">
        <v>1007</v>
      </c>
      <c r="E43" s="810" t="s">
        <v>70</v>
      </c>
      <c r="F43" s="805" t="s">
        <v>10</v>
      </c>
      <c r="G43" s="805" t="s">
        <v>21</v>
      </c>
      <c r="H43" s="689"/>
      <c r="I43" s="458"/>
      <c r="J43" s="458"/>
      <c r="K43" s="458"/>
      <c r="L43" s="339">
        <f t="shared" si="1"/>
        <v>0</v>
      </c>
      <c r="M43" s="426">
        <f t="shared" si="2"/>
        <v>0</v>
      </c>
      <c r="N43" s="765"/>
      <c r="O43" s="458"/>
      <c r="P43" s="459"/>
      <c r="Q43" s="461">
        <v>1</v>
      </c>
      <c r="R43" s="459">
        <v>310</v>
      </c>
      <c r="S43" s="459">
        <v>310</v>
      </c>
      <c r="T43" s="459"/>
      <c r="U43" s="459">
        <f>S43+T43</f>
        <v>310</v>
      </c>
      <c r="V43" s="615">
        <f t="shared" si="6"/>
        <v>0</v>
      </c>
      <c r="W43" s="461">
        <v>1</v>
      </c>
      <c r="X43" s="459">
        <v>310</v>
      </c>
      <c r="Y43" s="459">
        <v>310</v>
      </c>
      <c r="Z43" s="459"/>
      <c r="AA43" s="459">
        <f t="shared" si="3"/>
        <v>310</v>
      </c>
      <c r="AB43" s="459">
        <f t="shared" si="4"/>
        <v>0</v>
      </c>
      <c r="AC43" s="776" t="s">
        <v>2036</v>
      </c>
      <c r="AD43" s="451" t="s">
        <v>680</v>
      </c>
      <c r="AE43" s="768">
        <v>41764</v>
      </c>
      <c r="AF43" s="452"/>
    </row>
    <row r="44" spans="1:32" s="314" customFormat="1" ht="26.25" x14ac:dyDescent="0.25">
      <c r="A44" s="808">
        <v>1151</v>
      </c>
      <c r="B44" s="807">
        <v>34</v>
      </c>
      <c r="C44" s="809" t="s">
        <v>138</v>
      </c>
      <c r="D44" s="806" t="s">
        <v>111</v>
      </c>
      <c r="E44" s="810" t="s">
        <v>69</v>
      </c>
      <c r="F44" s="805" t="s">
        <v>10</v>
      </c>
      <c r="G44" s="805" t="s">
        <v>13</v>
      </c>
      <c r="H44" s="689">
        <v>33876</v>
      </c>
      <c r="I44" s="339">
        <v>50</v>
      </c>
      <c r="J44" s="339">
        <v>50</v>
      </c>
      <c r="K44" s="339"/>
      <c r="L44" s="339">
        <f t="shared" si="1"/>
        <v>50</v>
      </c>
      <c r="M44" s="426">
        <f t="shared" si="2"/>
        <v>0</v>
      </c>
      <c r="N44" s="626">
        <v>1</v>
      </c>
      <c r="O44" s="339"/>
      <c r="P44" s="426"/>
      <c r="Q44" s="427">
        <v>1</v>
      </c>
      <c r="R44" s="459">
        <v>310</v>
      </c>
      <c r="S44" s="459">
        <v>310</v>
      </c>
      <c r="T44" s="426"/>
      <c r="U44" s="459">
        <f>S44+T44</f>
        <v>310</v>
      </c>
      <c r="V44" s="615">
        <f t="shared" si="6"/>
        <v>0</v>
      </c>
      <c r="W44" s="427">
        <v>1</v>
      </c>
      <c r="X44" s="459">
        <v>310</v>
      </c>
      <c r="Y44" s="459">
        <v>310</v>
      </c>
      <c r="Z44" s="426"/>
      <c r="AA44" s="459">
        <f t="shared" si="3"/>
        <v>310</v>
      </c>
      <c r="AB44" s="459">
        <f t="shared" si="4"/>
        <v>0</v>
      </c>
      <c r="AC44" s="774" t="s">
        <v>2209</v>
      </c>
      <c r="AD44" s="449" t="s">
        <v>62</v>
      </c>
      <c r="AE44" s="342"/>
      <c r="AF44" s="452"/>
    </row>
    <row r="45" spans="1:32" s="314" customFormat="1" ht="26.25" x14ac:dyDescent="0.25">
      <c r="A45" s="808">
        <v>1868</v>
      </c>
      <c r="B45" s="807">
        <v>35</v>
      </c>
      <c r="C45" s="809" t="s">
        <v>1354</v>
      </c>
      <c r="D45" s="806" t="s">
        <v>1355</v>
      </c>
      <c r="E45" s="810" t="s">
        <v>69</v>
      </c>
      <c r="F45" s="805" t="s">
        <v>10</v>
      </c>
      <c r="G45" s="805" t="s">
        <v>23</v>
      </c>
      <c r="H45" s="689">
        <v>31509</v>
      </c>
      <c r="I45" s="339"/>
      <c r="J45" s="339"/>
      <c r="K45" s="339"/>
      <c r="L45" s="339">
        <f t="shared" si="1"/>
        <v>0</v>
      </c>
      <c r="M45" s="426">
        <f t="shared" si="2"/>
        <v>0</v>
      </c>
      <c r="N45" s="626"/>
      <c r="O45" s="339"/>
      <c r="P45" s="426"/>
      <c r="Q45" s="427">
        <v>1</v>
      </c>
      <c r="R45" s="459">
        <v>310</v>
      </c>
      <c r="S45" s="459">
        <v>310</v>
      </c>
      <c r="T45" s="426"/>
      <c r="U45" s="459">
        <f>S45+T45</f>
        <v>310</v>
      </c>
      <c r="V45" s="615">
        <f t="shared" si="6"/>
        <v>0</v>
      </c>
      <c r="W45" s="427">
        <v>1</v>
      </c>
      <c r="X45" s="459">
        <v>310</v>
      </c>
      <c r="Y45" s="459">
        <v>310</v>
      </c>
      <c r="Z45" s="426"/>
      <c r="AA45" s="459">
        <f t="shared" si="3"/>
        <v>310</v>
      </c>
      <c r="AB45" s="459">
        <f t="shared" si="4"/>
        <v>0</v>
      </c>
      <c r="AC45" s="776" t="s">
        <v>2208</v>
      </c>
      <c r="AD45" s="451" t="s">
        <v>1335</v>
      </c>
      <c r="AE45" s="342"/>
      <c r="AF45" s="452"/>
    </row>
    <row r="46" spans="1:32" s="314" customFormat="1" ht="26.25" x14ac:dyDescent="0.25">
      <c r="A46" s="808">
        <v>621</v>
      </c>
      <c r="B46" s="807">
        <v>36</v>
      </c>
      <c r="C46" s="809" t="s">
        <v>2210</v>
      </c>
      <c r="D46" s="806" t="s">
        <v>1674</v>
      </c>
      <c r="E46" s="810" t="s">
        <v>69</v>
      </c>
      <c r="F46" s="805" t="s">
        <v>10</v>
      </c>
      <c r="G46" s="805" t="s">
        <v>21</v>
      </c>
      <c r="H46" s="689"/>
      <c r="I46" s="339"/>
      <c r="J46" s="339"/>
      <c r="K46" s="339"/>
      <c r="L46" s="339">
        <f t="shared" si="1"/>
        <v>0</v>
      </c>
      <c r="M46" s="426">
        <f t="shared" si="2"/>
        <v>0</v>
      </c>
      <c r="N46" s="626"/>
      <c r="O46" s="339"/>
      <c r="P46" s="426"/>
      <c r="Q46" s="427">
        <v>1</v>
      </c>
      <c r="R46" s="459">
        <v>310</v>
      </c>
      <c r="S46" s="459">
        <v>310</v>
      </c>
      <c r="T46" s="426"/>
      <c r="U46" s="459">
        <f>S46+T46</f>
        <v>310</v>
      </c>
      <c r="V46" s="615">
        <f t="shared" si="6"/>
        <v>0</v>
      </c>
      <c r="W46" s="427">
        <v>1</v>
      </c>
      <c r="X46" s="459">
        <v>310</v>
      </c>
      <c r="Y46" s="459">
        <v>310</v>
      </c>
      <c r="Z46" s="426"/>
      <c r="AA46" s="459">
        <f t="shared" si="3"/>
        <v>310</v>
      </c>
      <c r="AB46" s="459">
        <f t="shared" si="4"/>
        <v>0</v>
      </c>
      <c r="AC46" s="776" t="s">
        <v>2211</v>
      </c>
      <c r="AD46" s="451"/>
      <c r="AE46" s="342"/>
      <c r="AF46" s="452"/>
    </row>
    <row r="47" spans="1:32" s="343" customFormat="1" ht="26.25" x14ac:dyDescent="0.2">
      <c r="A47" s="808">
        <v>1069</v>
      </c>
      <c r="B47" s="807">
        <v>37</v>
      </c>
      <c r="C47" s="809" t="s">
        <v>81</v>
      </c>
      <c r="D47" s="806" t="s">
        <v>44</v>
      </c>
      <c r="E47" s="810" t="s">
        <v>69</v>
      </c>
      <c r="F47" s="805" t="s">
        <v>15</v>
      </c>
      <c r="G47" s="805" t="s">
        <v>11</v>
      </c>
      <c r="H47" s="730">
        <v>32877</v>
      </c>
      <c r="I47" s="731"/>
      <c r="J47" s="731"/>
      <c r="K47" s="731"/>
      <c r="L47" s="720">
        <f t="shared" si="1"/>
        <v>0</v>
      </c>
      <c r="M47" s="721">
        <f t="shared" si="2"/>
        <v>0</v>
      </c>
      <c r="N47" s="733"/>
      <c r="O47" s="731"/>
      <c r="P47" s="732"/>
      <c r="Q47" s="734">
        <v>1</v>
      </c>
      <c r="R47" s="459">
        <v>310</v>
      </c>
      <c r="S47" s="459">
        <v>310</v>
      </c>
      <c r="T47" s="732"/>
      <c r="U47" s="476">
        <f>S47+T47</f>
        <v>310</v>
      </c>
      <c r="V47" s="735">
        <f t="shared" si="6"/>
        <v>0</v>
      </c>
      <c r="W47" s="734">
        <v>1</v>
      </c>
      <c r="X47" s="459">
        <v>310</v>
      </c>
      <c r="Y47" s="459">
        <v>310</v>
      </c>
      <c r="Z47" s="732"/>
      <c r="AA47" s="476">
        <f t="shared" si="3"/>
        <v>310</v>
      </c>
      <c r="AB47" s="476">
        <f t="shared" si="4"/>
        <v>0</v>
      </c>
      <c r="AC47" s="775">
        <v>93824824</v>
      </c>
      <c r="AD47" s="441" t="s">
        <v>60</v>
      </c>
      <c r="AE47" s="419"/>
      <c r="AF47" s="432"/>
    </row>
    <row r="48" spans="1:32" s="314" customFormat="1" ht="26.25" x14ac:dyDescent="0.25">
      <c r="A48" s="808">
        <v>1163</v>
      </c>
      <c r="B48" s="807">
        <v>38</v>
      </c>
      <c r="C48" s="809" t="s">
        <v>2038</v>
      </c>
      <c r="D48" s="806" t="s">
        <v>2497</v>
      </c>
      <c r="E48" s="810" t="s">
        <v>70</v>
      </c>
      <c r="F48" s="805" t="s">
        <v>10</v>
      </c>
      <c r="G48" s="805" t="s">
        <v>19</v>
      </c>
      <c r="H48" s="689">
        <v>33274</v>
      </c>
      <c r="I48" s="458"/>
      <c r="J48" s="458"/>
      <c r="K48" s="458"/>
      <c r="L48" s="339">
        <f t="shared" si="1"/>
        <v>0</v>
      </c>
      <c r="M48" s="426">
        <f t="shared" si="2"/>
        <v>0</v>
      </c>
      <c r="N48" s="765"/>
      <c r="O48" s="458"/>
      <c r="P48" s="459"/>
      <c r="Q48" s="461">
        <v>1</v>
      </c>
      <c r="R48" s="459">
        <v>310</v>
      </c>
      <c r="S48" s="459">
        <v>310</v>
      </c>
      <c r="T48" s="459"/>
      <c r="U48" s="459">
        <f t="shared" ref="U48:U80" si="8">S48+T48</f>
        <v>310</v>
      </c>
      <c r="V48" s="615">
        <f t="shared" si="6"/>
        <v>0</v>
      </c>
      <c r="W48" s="461">
        <v>1</v>
      </c>
      <c r="X48" s="459">
        <v>310</v>
      </c>
      <c r="Y48" s="459">
        <v>310</v>
      </c>
      <c r="Z48" s="459"/>
      <c r="AA48" s="459">
        <f t="shared" si="3"/>
        <v>310</v>
      </c>
      <c r="AB48" s="459">
        <f t="shared" si="4"/>
        <v>0</v>
      </c>
      <c r="AC48" s="774" t="s">
        <v>2071</v>
      </c>
      <c r="AD48" s="449" t="s">
        <v>2109</v>
      </c>
      <c r="AE48" s="342"/>
      <c r="AF48" s="452"/>
    </row>
    <row r="49" spans="1:32" s="314" customFormat="1" ht="26.25" x14ac:dyDescent="0.25">
      <c r="A49" s="808">
        <v>1130</v>
      </c>
      <c r="B49" s="807">
        <v>39</v>
      </c>
      <c r="C49" s="809" t="s">
        <v>85</v>
      </c>
      <c r="D49" s="806" t="s">
        <v>48</v>
      </c>
      <c r="E49" s="810" t="s">
        <v>70</v>
      </c>
      <c r="F49" s="805" t="s">
        <v>10</v>
      </c>
      <c r="G49" s="805" t="s">
        <v>19</v>
      </c>
      <c r="H49" s="689">
        <v>33000</v>
      </c>
      <c r="I49" s="458"/>
      <c r="J49" s="458"/>
      <c r="K49" s="458"/>
      <c r="L49" s="339">
        <f t="shared" si="1"/>
        <v>0</v>
      </c>
      <c r="M49" s="426">
        <f t="shared" si="2"/>
        <v>0</v>
      </c>
      <c r="N49" s="765"/>
      <c r="O49" s="458"/>
      <c r="P49" s="459"/>
      <c r="Q49" s="461">
        <v>1</v>
      </c>
      <c r="R49" s="459">
        <v>310</v>
      </c>
      <c r="S49" s="459">
        <v>310</v>
      </c>
      <c r="T49" s="426"/>
      <c r="U49" s="426">
        <f t="shared" si="8"/>
        <v>310</v>
      </c>
      <c r="V49" s="615">
        <f t="shared" si="6"/>
        <v>0</v>
      </c>
      <c r="W49" s="461">
        <v>1</v>
      </c>
      <c r="X49" s="459">
        <v>310</v>
      </c>
      <c r="Y49" s="459">
        <v>310</v>
      </c>
      <c r="Z49" s="459"/>
      <c r="AA49" s="459">
        <f t="shared" si="3"/>
        <v>310</v>
      </c>
      <c r="AB49" s="459">
        <f t="shared" si="4"/>
        <v>0</v>
      </c>
      <c r="AC49" s="774" t="s">
        <v>2072</v>
      </c>
      <c r="AD49" s="449" t="s">
        <v>2073</v>
      </c>
      <c r="AE49" s="342"/>
      <c r="AF49" s="452"/>
    </row>
    <row r="50" spans="1:32" s="314" customFormat="1" ht="26.25" x14ac:dyDescent="0.25">
      <c r="A50" s="808">
        <v>1121</v>
      </c>
      <c r="B50" s="807">
        <v>40</v>
      </c>
      <c r="C50" s="809" t="s">
        <v>86</v>
      </c>
      <c r="D50" s="806" t="s">
        <v>49</v>
      </c>
      <c r="E50" s="810" t="s">
        <v>69</v>
      </c>
      <c r="F50" s="805" t="s">
        <v>10</v>
      </c>
      <c r="G50" s="805" t="s">
        <v>23</v>
      </c>
      <c r="H50" s="689">
        <v>33829</v>
      </c>
      <c r="I50" s="458"/>
      <c r="J50" s="458"/>
      <c r="K50" s="458"/>
      <c r="L50" s="339">
        <f t="shared" si="1"/>
        <v>0</v>
      </c>
      <c r="M50" s="426">
        <f t="shared" si="2"/>
        <v>0</v>
      </c>
      <c r="N50" s="765"/>
      <c r="O50" s="458"/>
      <c r="P50" s="459"/>
      <c r="Q50" s="461">
        <v>1</v>
      </c>
      <c r="R50" s="459">
        <v>310</v>
      </c>
      <c r="S50" s="459">
        <v>310</v>
      </c>
      <c r="T50" s="426"/>
      <c r="U50" s="426">
        <f t="shared" si="8"/>
        <v>310</v>
      </c>
      <c r="V50" s="615">
        <f t="shared" si="6"/>
        <v>0</v>
      </c>
      <c r="W50" s="461">
        <v>1</v>
      </c>
      <c r="X50" s="459">
        <v>310</v>
      </c>
      <c r="Y50" s="459">
        <v>310</v>
      </c>
      <c r="Z50" s="459"/>
      <c r="AA50" s="459">
        <f t="shared" si="3"/>
        <v>310</v>
      </c>
      <c r="AB50" s="459">
        <f t="shared" si="4"/>
        <v>0</v>
      </c>
      <c r="AC50" s="774" t="s">
        <v>3163</v>
      </c>
      <c r="AD50" s="449" t="s">
        <v>61</v>
      </c>
      <c r="AE50" s="342"/>
      <c r="AF50" s="452"/>
    </row>
    <row r="51" spans="1:32" s="314" customFormat="1" ht="26.25" x14ac:dyDescent="0.25">
      <c r="A51" s="808">
        <v>1113</v>
      </c>
      <c r="B51" s="807">
        <v>41</v>
      </c>
      <c r="C51" s="809" t="s">
        <v>87</v>
      </c>
      <c r="D51" s="806" t="s">
        <v>50</v>
      </c>
      <c r="E51" s="810" t="s">
        <v>69</v>
      </c>
      <c r="F51" s="805" t="s">
        <v>10</v>
      </c>
      <c r="G51" s="805" t="s">
        <v>11</v>
      </c>
      <c r="H51" s="689">
        <v>33210</v>
      </c>
      <c r="I51" s="458"/>
      <c r="J51" s="458"/>
      <c r="K51" s="458"/>
      <c r="L51" s="339">
        <f t="shared" si="1"/>
        <v>0</v>
      </c>
      <c r="M51" s="426">
        <f t="shared" si="2"/>
        <v>0</v>
      </c>
      <c r="N51" s="765"/>
      <c r="O51" s="458"/>
      <c r="P51" s="459"/>
      <c r="Q51" s="461">
        <v>1</v>
      </c>
      <c r="R51" s="459">
        <v>310</v>
      </c>
      <c r="S51" s="459">
        <v>310</v>
      </c>
      <c r="T51" s="426"/>
      <c r="U51" s="426">
        <f t="shared" si="8"/>
        <v>310</v>
      </c>
      <c r="V51" s="615">
        <f t="shared" si="6"/>
        <v>0</v>
      </c>
      <c r="W51" s="461">
        <v>1</v>
      </c>
      <c r="X51" s="459">
        <v>310</v>
      </c>
      <c r="Y51" s="459">
        <v>310</v>
      </c>
      <c r="Z51" s="459"/>
      <c r="AA51" s="459">
        <f t="shared" si="3"/>
        <v>310</v>
      </c>
      <c r="AB51" s="459">
        <f t="shared" si="4"/>
        <v>0</v>
      </c>
      <c r="AC51" s="774" t="s">
        <v>3380</v>
      </c>
      <c r="AD51" s="449" t="s">
        <v>59</v>
      </c>
      <c r="AE51" s="342"/>
      <c r="AF51" s="452"/>
    </row>
    <row r="52" spans="1:32" s="314" customFormat="1" ht="26.25" x14ac:dyDescent="0.25">
      <c r="A52" s="808">
        <v>1127</v>
      </c>
      <c r="B52" s="807">
        <v>42</v>
      </c>
      <c r="C52" s="809" t="s">
        <v>88</v>
      </c>
      <c r="D52" s="806" t="s">
        <v>52</v>
      </c>
      <c r="E52" s="810" t="s">
        <v>69</v>
      </c>
      <c r="F52" s="805" t="s">
        <v>15</v>
      </c>
      <c r="G52" s="805" t="s">
        <v>11</v>
      </c>
      <c r="H52" s="689">
        <v>32619</v>
      </c>
      <c r="I52" s="458"/>
      <c r="J52" s="458"/>
      <c r="K52" s="458"/>
      <c r="L52" s="339">
        <f t="shared" si="1"/>
        <v>0</v>
      </c>
      <c r="M52" s="426">
        <f t="shared" si="2"/>
        <v>0</v>
      </c>
      <c r="N52" s="765"/>
      <c r="O52" s="458"/>
      <c r="P52" s="459"/>
      <c r="Q52" s="461">
        <v>1</v>
      </c>
      <c r="R52" s="459">
        <v>310</v>
      </c>
      <c r="S52" s="459">
        <v>310</v>
      </c>
      <c r="T52" s="426"/>
      <c r="U52" s="426">
        <f t="shared" si="8"/>
        <v>310</v>
      </c>
      <c r="V52" s="615">
        <f t="shared" si="6"/>
        <v>0</v>
      </c>
      <c r="W52" s="461">
        <v>1</v>
      </c>
      <c r="X52" s="459">
        <v>310</v>
      </c>
      <c r="Y52" s="459">
        <v>310</v>
      </c>
      <c r="Z52" s="459"/>
      <c r="AA52" s="459">
        <f t="shared" si="3"/>
        <v>310</v>
      </c>
      <c r="AB52" s="459">
        <f t="shared" si="4"/>
        <v>0</v>
      </c>
      <c r="AC52" s="774" t="s">
        <v>2074</v>
      </c>
      <c r="AD52" s="449" t="s">
        <v>60</v>
      </c>
      <c r="AE52" s="342"/>
      <c r="AF52" s="452"/>
    </row>
    <row r="53" spans="1:32" s="314" customFormat="1" ht="26.25" x14ac:dyDescent="0.25">
      <c r="A53" s="808">
        <v>1086</v>
      </c>
      <c r="B53" s="807">
        <v>43</v>
      </c>
      <c r="C53" s="809" t="s">
        <v>119</v>
      </c>
      <c r="D53" s="806" t="s">
        <v>90</v>
      </c>
      <c r="E53" s="810" t="s">
        <v>70</v>
      </c>
      <c r="F53" s="805" t="s">
        <v>10</v>
      </c>
      <c r="G53" s="805" t="s">
        <v>19</v>
      </c>
      <c r="H53" s="689">
        <v>32898</v>
      </c>
      <c r="I53" s="458"/>
      <c r="J53" s="458"/>
      <c r="K53" s="458"/>
      <c r="L53" s="339">
        <f t="shared" si="1"/>
        <v>0</v>
      </c>
      <c r="M53" s="426">
        <f t="shared" si="2"/>
        <v>0</v>
      </c>
      <c r="N53" s="765"/>
      <c r="O53" s="458"/>
      <c r="P53" s="459"/>
      <c r="Q53" s="461">
        <v>1</v>
      </c>
      <c r="R53" s="459">
        <v>310</v>
      </c>
      <c r="S53" s="459">
        <v>310</v>
      </c>
      <c r="T53" s="426"/>
      <c r="U53" s="426">
        <f t="shared" si="8"/>
        <v>310</v>
      </c>
      <c r="V53" s="615">
        <f t="shared" si="6"/>
        <v>0</v>
      </c>
      <c r="W53" s="461">
        <v>1</v>
      </c>
      <c r="X53" s="459">
        <v>310</v>
      </c>
      <c r="Y53" s="459">
        <v>310</v>
      </c>
      <c r="Z53" s="459"/>
      <c r="AA53" s="459">
        <f t="shared" si="3"/>
        <v>310</v>
      </c>
      <c r="AB53" s="459">
        <f t="shared" si="4"/>
        <v>0</v>
      </c>
      <c r="AC53" s="774">
        <v>77585513</v>
      </c>
      <c r="AD53" s="449" t="s">
        <v>2075</v>
      </c>
      <c r="AE53" s="342"/>
      <c r="AF53" s="452"/>
    </row>
    <row r="54" spans="1:32" s="314" customFormat="1" ht="26.25" x14ac:dyDescent="0.25">
      <c r="A54" s="808">
        <v>1099</v>
      </c>
      <c r="B54" s="807">
        <v>44</v>
      </c>
      <c r="C54" s="809" t="s">
        <v>120</v>
      </c>
      <c r="D54" s="806" t="s">
        <v>91</v>
      </c>
      <c r="E54" s="810" t="s">
        <v>70</v>
      </c>
      <c r="F54" s="805" t="s">
        <v>10</v>
      </c>
      <c r="G54" s="805" t="s">
        <v>19</v>
      </c>
      <c r="H54" s="689">
        <v>33730</v>
      </c>
      <c r="I54" s="458"/>
      <c r="J54" s="458"/>
      <c r="K54" s="458"/>
      <c r="L54" s="339">
        <f t="shared" si="1"/>
        <v>0</v>
      </c>
      <c r="M54" s="426">
        <f t="shared" si="2"/>
        <v>0</v>
      </c>
      <c r="N54" s="765"/>
      <c r="O54" s="458"/>
      <c r="P54" s="459"/>
      <c r="Q54" s="461">
        <v>1</v>
      </c>
      <c r="R54" s="459">
        <v>310</v>
      </c>
      <c r="S54" s="459">
        <v>310</v>
      </c>
      <c r="T54" s="426"/>
      <c r="U54" s="426">
        <f t="shared" si="8"/>
        <v>310</v>
      </c>
      <c r="V54" s="615">
        <f t="shared" si="6"/>
        <v>0</v>
      </c>
      <c r="W54" s="461">
        <v>1</v>
      </c>
      <c r="X54" s="459">
        <v>310</v>
      </c>
      <c r="Y54" s="459">
        <v>310</v>
      </c>
      <c r="Z54" s="19"/>
      <c r="AA54" s="459">
        <f t="shared" si="3"/>
        <v>310</v>
      </c>
      <c r="AB54" s="459">
        <f t="shared" si="4"/>
        <v>0</v>
      </c>
      <c r="AC54" s="774" t="s">
        <v>2076</v>
      </c>
      <c r="AD54" s="449" t="s">
        <v>60</v>
      </c>
      <c r="AE54" s="342"/>
      <c r="AF54" s="452"/>
    </row>
    <row r="55" spans="1:32" s="314" customFormat="1" ht="26.25" x14ac:dyDescent="0.25">
      <c r="A55" s="808">
        <v>1072</v>
      </c>
      <c r="B55" s="807">
        <v>45</v>
      </c>
      <c r="C55" s="809" t="s">
        <v>121</v>
      </c>
      <c r="D55" s="806" t="s">
        <v>92</v>
      </c>
      <c r="E55" s="810" t="s">
        <v>69</v>
      </c>
      <c r="F55" s="805" t="s">
        <v>10</v>
      </c>
      <c r="G55" s="805" t="s">
        <v>11</v>
      </c>
      <c r="H55" s="689">
        <v>32912</v>
      </c>
      <c r="I55" s="458"/>
      <c r="J55" s="458"/>
      <c r="K55" s="458"/>
      <c r="L55" s="339">
        <f t="shared" si="1"/>
        <v>0</v>
      </c>
      <c r="M55" s="426">
        <f t="shared" si="2"/>
        <v>0</v>
      </c>
      <c r="N55" s="765"/>
      <c r="O55" s="458"/>
      <c r="P55" s="459"/>
      <c r="Q55" s="461">
        <v>1</v>
      </c>
      <c r="R55" s="459">
        <v>310</v>
      </c>
      <c r="S55" s="459">
        <v>310</v>
      </c>
      <c r="T55" s="426"/>
      <c r="U55" s="426">
        <f t="shared" si="8"/>
        <v>310</v>
      </c>
      <c r="V55" s="615">
        <f t="shared" ref="V55:V81" si="9">R55-U55</f>
        <v>0</v>
      </c>
      <c r="W55" s="461">
        <v>1</v>
      </c>
      <c r="X55" s="459">
        <v>310</v>
      </c>
      <c r="Y55" s="459">
        <v>310</v>
      </c>
      <c r="Z55" s="459"/>
      <c r="AA55" s="459">
        <f t="shared" si="3"/>
        <v>310</v>
      </c>
      <c r="AB55" s="459">
        <f t="shared" si="4"/>
        <v>0</v>
      </c>
      <c r="AC55" s="774" t="s">
        <v>2622</v>
      </c>
      <c r="AD55" s="449" t="s">
        <v>3640</v>
      </c>
      <c r="AE55" s="768"/>
      <c r="AF55" s="452"/>
    </row>
    <row r="56" spans="1:32" s="314" customFormat="1" ht="26.25" x14ac:dyDescent="0.25">
      <c r="A56" s="808">
        <v>1122</v>
      </c>
      <c r="B56" s="807">
        <v>46</v>
      </c>
      <c r="C56" s="809" t="s">
        <v>123</v>
      </c>
      <c r="D56" s="806" t="s">
        <v>94</v>
      </c>
      <c r="E56" s="810" t="s">
        <v>69</v>
      </c>
      <c r="F56" s="805" t="s">
        <v>10</v>
      </c>
      <c r="G56" s="805" t="s">
        <v>23</v>
      </c>
      <c r="H56" s="689">
        <v>32206</v>
      </c>
      <c r="I56" s="458"/>
      <c r="J56" s="458"/>
      <c r="K56" s="458"/>
      <c r="L56" s="339">
        <f t="shared" ref="L56:L106" si="10">SUM(J56+K56)</f>
        <v>0</v>
      </c>
      <c r="M56" s="426">
        <f t="shared" ref="M56:M106" si="11">SUM(I56-L56)</f>
        <v>0</v>
      </c>
      <c r="N56" s="765"/>
      <c r="O56" s="458"/>
      <c r="P56" s="459"/>
      <c r="Q56" s="461">
        <v>1</v>
      </c>
      <c r="R56" s="459">
        <v>310</v>
      </c>
      <c r="S56" s="459">
        <v>310</v>
      </c>
      <c r="T56" s="426"/>
      <c r="U56" s="426">
        <f t="shared" si="8"/>
        <v>310</v>
      </c>
      <c r="V56" s="615">
        <f t="shared" si="9"/>
        <v>0</v>
      </c>
      <c r="W56" s="461">
        <v>1</v>
      </c>
      <c r="X56" s="459">
        <v>310</v>
      </c>
      <c r="Y56" s="459">
        <v>310</v>
      </c>
      <c r="Z56" s="459"/>
      <c r="AA56" s="459">
        <f t="shared" ref="AA56:AA103" si="12">Y56+Z56</f>
        <v>310</v>
      </c>
      <c r="AB56" s="459">
        <f t="shared" ref="AB56:AB103" si="13">X56-AA56</f>
        <v>0</v>
      </c>
      <c r="AC56" s="774" t="s">
        <v>3634</v>
      </c>
      <c r="AD56" s="449" t="s">
        <v>59</v>
      </c>
      <c r="AE56" s="342"/>
      <c r="AF56" s="452"/>
    </row>
    <row r="57" spans="1:32" s="314" customFormat="1" ht="26.25" x14ac:dyDescent="0.25">
      <c r="A57" s="808">
        <v>1118</v>
      </c>
      <c r="B57" s="807">
        <v>47</v>
      </c>
      <c r="C57" s="809" t="s">
        <v>124</v>
      </c>
      <c r="D57" s="806" t="s">
        <v>96</v>
      </c>
      <c r="E57" s="810" t="s">
        <v>70</v>
      </c>
      <c r="F57" s="805" t="s">
        <v>10</v>
      </c>
      <c r="G57" s="805" t="s">
        <v>42</v>
      </c>
      <c r="H57" s="689">
        <v>32383</v>
      </c>
      <c r="I57" s="458"/>
      <c r="J57" s="458"/>
      <c r="K57" s="458"/>
      <c r="L57" s="339">
        <f t="shared" si="10"/>
        <v>0</v>
      </c>
      <c r="M57" s="426">
        <f t="shared" si="11"/>
        <v>0</v>
      </c>
      <c r="N57" s="765"/>
      <c r="O57" s="458"/>
      <c r="P57" s="459"/>
      <c r="Q57" s="461">
        <v>1</v>
      </c>
      <c r="R57" s="459">
        <v>310</v>
      </c>
      <c r="S57" s="459">
        <v>310</v>
      </c>
      <c r="T57" s="426"/>
      <c r="U57" s="426">
        <f>S57+T57</f>
        <v>310</v>
      </c>
      <c r="V57" s="615">
        <f t="shared" si="9"/>
        <v>0</v>
      </c>
      <c r="W57" s="461">
        <v>1</v>
      </c>
      <c r="X57" s="459">
        <v>310</v>
      </c>
      <c r="Y57" s="459">
        <v>310</v>
      </c>
      <c r="Z57" s="459"/>
      <c r="AA57" s="459">
        <f t="shared" si="12"/>
        <v>310</v>
      </c>
      <c r="AB57" s="459">
        <f t="shared" si="13"/>
        <v>0</v>
      </c>
      <c r="AC57" s="774" t="s">
        <v>2077</v>
      </c>
      <c r="AD57" s="449" t="s">
        <v>2073</v>
      </c>
      <c r="AE57" s="768"/>
      <c r="AF57" s="452"/>
    </row>
    <row r="58" spans="1:32" s="314" customFormat="1" ht="26.25" x14ac:dyDescent="0.25">
      <c r="A58" s="808">
        <v>1107</v>
      </c>
      <c r="B58" s="807">
        <v>48</v>
      </c>
      <c r="C58" s="809" t="s">
        <v>125</v>
      </c>
      <c r="D58" s="806" t="s">
        <v>97</v>
      </c>
      <c r="E58" s="810" t="s">
        <v>70</v>
      </c>
      <c r="F58" s="805" t="s">
        <v>10</v>
      </c>
      <c r="G58" s="805" t="s">
        <v>19</v>
      </c>
      <c r="H58" s="689">
        <v>33290</v>
      </c>
      <c r="I58" s="458"/>
      <c r="J58" s="458"/>
      <c r="K58" s="458"/>
      <c r="L58" s="339">
        <f t="shared" si="10"/>
        <v>0</v>
      </c>
      <c r="M58" s="426">
        <f t="shared" si="11"/>
        <v>0</v>
      </c>
      <c r="N58" s="765"/>
      <c r="O58" s="458"/>
      <c r="P58" s="459"/>
      <c r="Q58" s="461">
        <v>1</v>
      </c>
      <c r="R58" s="459">
        <v>310</v>
      </c>
      <c r="S58" s="459">
        <v>310</v>
      </c>
      <c r="T58" s="426"/>
      <c r="U58" s="426">
        <f t="shared" si="8"/>
        <v>310</v>
      </c>
      <c r="V58" s="615">
        <f t="shared" si="9"/>
        <v>0</v>
      </c>
      <c r="W58" s="461">
        <v>1</v>
      </c>
      <c r="X58" s="459">
        <v>310</v>
      </c>
      <c r="Y58" s="459">
        <v>310</v>
      </c>
      <c r="Z58" s="459"/>
      <c r="AA58" s="459">
        <f t="shared" si="12"/>
        <v>310</v>
      </c>
      <c r="AB58" s="459">
        <f t="shared" si="13"/>
        <v>0</v>
      </c>
      <c r="AC58" s="774" t="s">
        <v>2078</v>
      </c>
      <c r="AD58" s="449" t="s">
        <v>2079</v>
      </c>
      <c r="AE58" s="342"/>
      <c r="AF58" s="452"/>
    </row>
    <row r="59" spans="1:32" s="314" customFormat="1" ht="26.25" x14ac:dyDescent="0.25">
      <c r="A59" s="808">
        <v>1124</v>
      </c>
      <c r="B59" s="807">
        <v>49</v>
      </c>
      <c r="C59" s="809" t="s">
        <v>126</v>
      </c>
      <c r="D59" s="806" t="s">
        <v>98</v>
      </c>
      <c r="E59" s="810" t="s">
        <v>69</v>
      </c>
      <c r="F59" s="805" t="s">
        <v>10</v>
      </c>
      <c r="G59" s="805" t="s">
        <v>11</v>
      </c>
      <c r="H59" s="689">
        <v>33516</v>
      </c>
      <c r="I59" s="458"/>
      <c r="J59" s="458"/>
      <c r="K59" s="458"/>
      <c r="L59" s="339">
        <f t="shared" si="10"/>
        <v>0</v>
      </c>
      <c r="M59" s="426">
        <f t="shared" si="11"/>
        <v>0</v>
      </c>
      <c r="N59" s="765"/>
      <c r="O59" s="458"/>
      <c r="P59" s="459"/>
      <c r="Q59" s="461">
        <v>1</v>
      </c>
      <c r="R59" s="459">
        <v>310</v>
      </c>
      <c r="S59" s="459">
        <v>310</v>
      </c>
      <c r="T59" s="426"/>
      <c r="U59" s="426">
        <f t="shared" si="8"/>
        <v>310</v>
      </c>
      <c r="V59" s="615">
        <f t="shared" si="9"/>
        <v>0</v>
      </c>
      <c r="W59" s="461">
        <v>1</v>
      </c>
      <c r="X59" s="459">
        <v>310</v>
      </c>
      <c r="Y59" s="459">
        <v>310</v>
      </c>
      <c r="Z59" s="459"/>
      <c r="AA59" s="459">
        <f t="shared" si="12"/>
        <v>310</v>
      </c>
      <c r="AB59" s="459">
        <f t="shared" si="13"/>
        <v>0</v>
      </c>
      <c r="AC59" s="774" t="s">
        <v>3310</v>
      </c>
      <c r="AD59" s="449" t="s">
        <v>2080</v>
      </c>
      <c r="AE59" s="342"/>
      <c r="AF59" s="452"/>
    </row>
    <row r="60" spans="1:32" s="314" customFormat="1" ht="26.25" x14ac:dyDescent="0.25">
      <c r="A60" s="808">
        <v>1106</v>
      </c>
      <c r="B60" s="807">
        <v>50</v>
      </c>
      <c r="C60" s="809" t="s">
        <v>3667</v>
      </c>
      <c r="D60" s="806" t="s">
        <v>99</v>
      </c>
      <c r="E60" s="810" t="s">
        <v>70</v>
      </c>
      <c r="F60" s="805" t="s">
        <v>10</v>
      </c>
      <c r="G60" s="805" t="s">
        <v>19</v>
      </c>
      <c r="H60" s="689">
        <v>33295</v>
      </c>
      <c r="I60" s="458"/>
      <c r="J60" s="458"/>
      <c r="K60" s="458"/>
      <c r="L60" s="339">
        <f t="shared" si="10"/>
        <v>0</v>
      </c>
      <c r="M60" s="426">
        <f t="shared" si="11"/>
        <v>0</v>
      </c>
      <c r="N60" s="765"/>
      <c r="O60" s="458"/>
      <c r="P60" s="459"/>
      <c r="Q60" s="461">
        <v>1</v>
      </c>
      <c r="R60" s="459">
        <v>310</v>
      </c>
      <c r="S60" s="459">
        <v>310</v>
      </c>
      <c r="T60" s="426"/>
      <c r="U60" s="426">
        <f t="shared" si="8"/>
        <v>310</v>
      </c>
      <c r="V60" s="615">
        <f t="shared" si="9"/>
        <v>0</v>
      </c>
      <c r="W60" s="461">
        <v>1</v>
      </c>
      <c r="X60" s="459">
        <v>310</v>
      </c>
      <c r="Y60" s="459">
        <v>310</v>
      </c>
      <c r="Z60" s="459"/>
      <c r="AA60" s="459">
        <f t="shared" si="12"/>
        <v>310</v>
      </c>
      <c r="AB60" s="459">
        <f t="shared" si="13"/>
        <v>0</v>
      </c>
      <c r="AC60" s="774">
        <v>81418398</v>
      </c>
      <c r="AD60" s="449" t="s">
        <v>60</v>
      </c>
      <c r="AE60" s="342" t="s">
        <v>2126</v>
      </c>
      <c r="AF60" s="452"/>
    </row>
    <row r="61" spans="1:32" s="314" customFormat="1" ht="26.25" x14ac:dyDescent="0.25">
      <c r="A61" s="808">
        <v>1105</v>
      </c>
      <c r="B61" s="807">
        <v>51</v>
      </c>
      <c r="C61" s="809" t="s">
        <v>127</v>
      </c>
      <c r="D61" s="806" t="s">
        <v>100</v>
      </c>
      <c r="E61" s="810" t="s">
        <v>70</v>
      </c>
      <c r="F61" s="805" t="s">
        <v>10</v>
      </c>
      <c r="G61" s="805" t="s">
        <v>23</v>
      </c>
      <c r="H61" s="689">
        <v>33903</v>
      </c>
      <c r="I61" s="458"/>
      <c r="J61" s="458"/>
      <c r="K61" s="458"/>
      <c r="L61" s="339">
        <f t="shared" si="10"/>
        <v>0</v>
      </c>
      <c r="M61" s="426">
        <f t="shared" si="11"/>
        <v>0</v>
      </c>
      <c r="N61" s="765"/>
      <c r="O61" s="458"/>
      <c r="P61" s="459"/>
      <c r="Q61" s="461">
        <v>1</v>
      </c>
      <c r="R61" s="459">
        <v>310</v>
      </c>
      <c r="S61" s="459">
        <v>310</v>
      </c>
      <c r="T61" s="426"/>
      <c r="U61" s="426">
        <f t="shared" si="8"/>
        <v>310</v>
      </c>
      <c r="V61" s="615">
        <f t="shared" si="9"/>
        <v>0</v>
      </c>
      <c r="W61" s="461">
        <v>1</v>
      </c>
      <c r="X61" s="459">
        <v>310</v>
      </c>
      <c r="Y61" s="459">
        <v>310</v>
      </c>
      <c r="Z61" s="459"/>
      <c r="AA61" s="459">
        <f t="shared" si="12"/>
        <v>310</v>
      </c>
      <c r="AB61" s="459">
        <f t="shared" si="13"/>
        <v>0</v>
      </c>
      <c r="AC61" s="774" t="s">
        <v>3664</v>
      </c>
      <c r="AD61" s="449" t="s">
        <v>2073</v>
      </c>
      <c r="AE61" s="342"/>
      <c r="AF61" s="452"/>
    </row>
    <row r="62" spans="1:32" s="314" customFormat="1" ht="26.25" x14ac:dyDescent="0.25">
      <c r="A62" s="808">
        <v>1090</v>
      </c>
      <c r="B62" s="807">
        <v>52</v>
      </c>
      <c r="C62" s="809" t="s">
        <v>128</v>
      </c>
      <c r="D62" s="806" t="s">
        <v>101</v>
      </c>
      <c r="E62" s="810" t="s">
        <v>69</v>
      </c>
      <c r="F62" s="805" t="s">
        <v>10</v>
      </c>
      <c r="G62" s="805" t="s">
        <v>11</v>
      </c>
      <c r="H62" s="689">
        <v>33520</v>
      </c>
      <c r="I62" s="458"/>
      <c r="J62" s="458"/>
      <c r="K62" s="458"/>
      <c r="L62" s="339">
        <f t="shared" si="10"/>
        <v>0</v>
      </c>
      <c r="M62" s="426">
        <f t="shared" si="11"/>
        <v>0</v>
      </c>
      <c r="N62" s="765"/>
      <c r="O62" s="458"/>
      <c r="P62" s="459"/>
      <c r="Q62" s="461">
        <v>1</v>
      </c>
      <c r="R62" s="459">
        <v>310</v>
      </c>
      <c r="S62" s="459">
        <v>310</v>
      </c>
      <c r="T62" s="426"/>
      <c r="U62" s="426">
        <f t="shared" si="8"/>
        <v>310</v>
      </c>
      <c r="V62" s="615">
        <f t="shared" si="9"/>
        <v>0</v>
      </c>
      <c r="W62" s="461">
        <v>1</v>
      </c>
      <c r="X62" s="459">
        <v>310</v>
      </c>
      <c r="Y62" s="459">
        <v>310</v>
      </c>
      <c r="Z62" s="459"/>
      <c r="AA62" s="459">
        <f t="shared" si="12"/>
        <v>310</v>
      </c>
      <c r="AB62" s="459">
        <f t="shared" si="13"/>
        <v>0</v>
      </c>
      <c r="AC62" s="774" t="s">
        <v>2081</v>
      </c>
      <c r="AD62" s="449" t="s">
        <v>59</v>
      </c>
      <c r="AE62" s="342"/>
      <c r="AF62" s="452"/>
    </row>
    <row r="63" spans="1:32" s="314" customFormat="1" ht="26.25" x14ac:dyDescent="0.25">
      <c r="A63" s="808">
        <v>1131</v>
      </c>
      <c r="B63" s="807">
        <v>53</v>
      </c>
      <c r="C63" s="809" t="s">
        <v>129</v>
      </c>
      <c r="D63" s="806" t="s">
        <v>102</v>
      </c>
      <c r="E63" s="810" t="s">
        <v>69</v>
      </c>
      <c r="F63" s="805" t="s">
        <v>10</v>
      </c>
      <c r="G63" s="805" t="s">
        <v>42</v>
      </c>
      <c r="H63" s="689">
        <v>33086</v>
      </c>
      <c r="I63" s="458"/>
      <c r="J63" s="458"/>
      <c r="K63" s="458"/>
      <c r="L63" s="339">
        <f t="shared" si="10"/>
        <v>0</v>
      </c>
      <c r="M63" s="426">
        <f t="shared" si="11"/>
        <v>0</v>
      </c>
      <c r="N63" s="765"/>
      <c r="O63" s="458"/>
      <c r="P63" s="459"/>
      <c r="Q63" s="461">
        <v>1</v>
      </c>
      <c r="R63" s="459">
        <v>310</v>
      </c>
      <c r="S63" s="459">
        <v>310</v>
      </c>
      <c r="T63" s="426"/>
      <c r="U63" s="426">
        <f t="shared" si="8"/>
        <v>310</v>
      </c>
      <c r="V63" s="615">
        <f t="shared" si="9"/>
        <v>0</v>
      </c>
      <c r="W63" s="461">
        <v>1</v>
      </c>
      <c r="X63" s="459">
        <v>310</v>
      </c>
      <c r="Y63" s="459">
        <v>310</v>
      </c>
      <c r="Z63" s="459"/>
      <c r="AA63" s="459">
        <f t="shared" si="12"/>
        <v>310</v>
      </c>
      <c r="AB63" s="459">
        <f t="shared" si="13"/>
        <v>0</v>
      </c>
      <c r="AC63" s="774" t="s">
        <v>2082</v>
      </c>
      <c r="AD63" s="449" t="s">
        <v>61</v>
      </c>
      <c r="AE63" s="342"/>
      <c r="AF63" s="452"/>
    </row>
    <row r="64" spans="1:32" s="314" customFormat="1" ht="26.25" x14ac:dyDescent="0.25">
      <c r="A64" s="808">
        <v>1103</v>
      </c>
      <c r="B64" s="807">
        <v>54</v>
      </c>
      <c r="C64" s="809" t="s">
        <v>130</v>
      </c>
      <c r="D64" s="806" t="s">
        <v>3045</v>
      </c>
      <c r="E64" s="810" t="s">
        <v>69</v>
      </c>
      <c r="F64" s="805" t="s">
        <v>10</v>
      </c>
      <c r="G64" s="805" t="s">
        <v>14</v>
      </c>
      <c r="H64" s="689">
        <v>34033</v>
      </c>
      <c r="I64" s="458"/>
      <c r="J64" s="458"/>
      <c r="K64" s="458"/>
      <c r="L64" s="339">
        <f t="shared" si="10"/>
        <v>0</v>
      </c>
      <c r="M64" s="426">
        <f t="shared" si="11"/>
        <v>0</v>
      </c>
      <c r="N64" s="765"/>
      <c r="O64" s="458"/>
      <c r="P64" s="459"/>
      <c r="Q64" s="461">
        <v>1</v>
      </c>
      <c r="R64" s="459">
        <v>310</v>
      </c>
      <c r="S64" s="459">
        <v>310</v>
      </c>
      <c r="T64" s="426"/>
      <c r="U64" s="426">
        <f t="shared" si="8"/>
        <v>310</v>
      </c>
      <c r="V64" s="615">
        <f t="shared" si="9"/>
        <v>0</v>
      </c>
      <c r="W64" s="461">
        <v>1</v>
      </c>
      <c r="X64" s="459">
        <v>310</v>
      </c>
      <c r="Y64" s="459">
        <v>310</v>
      </c>
      <c r="Z64" s="459"/>
      <c r="AA64" s="459">
        <f t="shared" si="12"/>
        <v>310</v>
      </c>
      <c r="AB64" s="459">
        <f t="shared" si="13"/>
        <v>0</v>
      </c>
      <c r="AC64" s="774">
        <v>426685222</v>
      </c>
      <c r="AD64" s="449" t="s">
        <v>2073</v>
      </c>
      <c r="AE64" s="342" t="s">
        <v>2126</v>
      </c>
      <c r="AF64" s="452"/>
    </row>
    <row r="65" spans="1:32" s="314" customFormat="1" ht="25.5" customHeight="1" x14ac:dyDescent="0.25">
      <c r="A65" s="808">
        <v>1071</v>
      </c>
      <c r="B65" s="807">
        <v>55</v>
      </c>
      <c r="C65" s="809" t="s">
        <v>131</v>
      </c>
      <c r="D65" s="806" t="s">
        <v>104</v>
      </c>
      <c r="E65" s="810" t="s">
        <v>69</v>
      </c>
      <c r="F65" s="805" t="s">
        <v>10</v>
      </c>
      <c r="G65" s="805" t="s">
        <v>11</v>
      </c>
      <c r="H65" s="689">
        <v>33377</v>
      </c>
      <c r="I65" s="458"/>
      <c r="J65" s="458"/>
      <c r="K65" s="458"/>
      <c r="L65" s="339">
        <f t="shared" si="10"/>
        <v>0</v>
      </c>
      <c r="M65" s="426">
        <f t="shared" si="11"/>
        <v>0</v>
      </c>
      <c r="N65" s="765"/>
      <c r="O65" s="458"/>
      <c r="P65" s="459"/>
      <c r="Q65" s="461">
        <v>1</v>
      </c>
      <c r="R65" s="459">
        <v>310</v>
      </c>
      <c r="S65" s="459">
        <v>310</v>
      </c>
      <c r="T65" s="426"/>
      <c r="U65" s="426">
        <f t="shared" si="8"/>
        <v>310</v>
      </c>
      <c r="V65" s="615">
        <f t="shared" si="9"/>
        <v>0</v>
      </c>
      <c r="W65" s="461">
        <v>1</v>
      </c>
      <c r="X65" s="459">
        <v>310</v>
      </c>
      <c r="Y65" s="459">
        <v>310</v>
      </c>
      <c r="Z65" s="459"/>
      <c r="AA65" s="459">
        <f t="shared" si="12"/>
        <v>310</v>
      </c>
      <c r="AB65" s="459">
        <f t="shared" si="13"/>
        <v>0</v>
      </c>
      <c r="AC65" s="774" t="s">
        <v>105</v>
      </c>
      <c r="AD65" s="449" t="s">
        <v>63</v>
      </c>
      <c r="AE65" s="342"/>
      <c r="AF65" s="452"/>
    </row>
    <row r="66" spans="1:32" s="314" customFormat="1" ht="26.25" x14ac:dyDescent="0.25">
      <c r="A66" s="808">
        <v>1128</v>
      </c>
      <c r="B66" s="807">
        <v>56</v>
      </c>
      <c r="C66" s="809" t="s">
        <v>134</v>
      </c>
      <c r="D66" s="806" t="s">
        <v>107</v>
      </c>
      <c r="E66" s="810" t="s">
        <v>70</v>
      </c>
      <c r="F66" s="805" t="s">
        <v>10</v>
      </c>
      <c r="G66" s="805" t="s">
        <v>19</v>
      </c>
      <c r="H66" s="689">
        <v>31833</v>
      </c>
      <c r="I66" s="458"/>
      <c r="J66" s="458"/>
      <c r="K66" s="458"/>
      <c r="L66" s="339">
        <f t="shared" si="10"/>
        <v>0</v>
      </c>
      <c r="M66" s="426">
        <f t="shared" si="11"/>
        <v>0</v>
      </c>
      <c r="N66" s="765"/>
      <c r="O66" s="458"/>
      <c r="P66" s="459"/>
      <c r="Q66" s="461">
        <v>1</v>
      </c>
      <c r="R66" s="459">
        <v>310</v>
      </c>
      <c r="S66" s="459">
        <v>310</v>
      </c>
      <c r="T66" s="426"/>
      <c r="U66" s="426">
        <f t="shared" si="8"/>
        <v>310</v>
      </c>
      <c r="V66" s="615">
        <f t="shared" si="9"/>
        <v>0</v>
      </c>
      <c r="W66" s="461">
        <v>1</v>
      </c>
      <c r="X66" s="459">
        <v>310</v>
      </c>
      <c r="Y66" s="459">
        <v>310</v>
      </c>
      <c r="Z66" s="459"/>
      <c r="AA66" s="459">
        <f t="shared" si="12"/>
        <v>310</v>
      </c>
      <c r="AB66" s="459">
        <f t="shared" si="13"/>
        <v>0</v>
      </c>
      <c r="AC66" s="774" t="s">
        <v>2083</v>
      </c>
      <c r="AD66" s="449" t="s">
        <v>61</v>
      </c>
      <c r="AE66" s="342"/>
      <c r="AF66" s="452"/>
    </row>
    <row r="67" spans="1:32" s="314" customFormat="1" ht="26.25" x14ac:dyDescent="0.25">
      <c r="A67" s="808">
        <v>1137</v>
      </c>
      <c r="B67" s="807">
        <v>57</v>
      </c>
      <c r="C67" s="809" t="s">
        <v>135</v>
      </c>
      <c r="D67" s="806" t="s">
        <v>108</v>
      </c>
      <c r="E67" s="810" t="s">
        <v>70</v>
      </c>
      <c r="F67" s="805" t="s">
        <v>10</v>
      </c>
      <c r="G67" s="805" t="s">
        <v>19</v>
      </c>
      <c r="H67" s="689">
        <v>33691</v>
      </c>
      <c r="I67" s="458"/>
      <c r="J67" s="458"/>
      <c r="K67" s="458"/>
      <c r="L67" s="339">
        <f t="shared" si="10"/>
        <v>0</v>
      </c>
      <c r="M67" s="426">
        <f t="shared" si="11"/>
        <v>0</v>
      </c>
      <c r="N67" s="765"/>
      <c r="O67" s="458"/>
      <c r="P67" s="459"/>
      <c r="Q67" s="461">
        <v>1</v>
      </c>
      <c r="R67" s="459">
        <v>310</v>
      </c>
      <c r="S67" s="459">
        <v>310</v>
      </c>
      <c r="T67" s="426"/>
      <c r="U67" s="426">
        <f t="shared" si="8"/>
        <v>310</v>
      </c>
      <c r="V67" s="615">
        <f t="shared" si="9"/>
        <v>0</v>
      </c>
      <c r="W67" s="461">
        <v>1</v>
      </c>
      <c r="X67" s="459">
        <v>310</v>
      </c>
      <c r="Y67" s="459">
        <v>310</v>
      </c>
      <c r="Z67" s="459"/>
      <c r="AA67" s="459">
        <f t="shared" si="12"/>
        <v>310</v>
      </c>
      <c r="AB67" s="459">
        <f t="shared" si="13"/>
        <v>0</v>
      </c>
      <c r="AC67" s="774" t="s">
        <v>2084</v>
      </c>
      <c r="AD67" s="449" t="s">
        <v>58</v>
      </c>
      <c r="AE67" s="342"/>
      <c r="AF67" s="452"/>
    </row>
    <row r="68" spans="1:32" s="314" customFormat="1" ht="26.25" x14ac:dyDescent="0.25">
      <c r="A68" s="808">
        <v>1146</v>
      </c>
      <c r="B68" s="807">
        <v>58</v>
      </c>
      <c r="C68" s="809" t="s">
        <v>136</v>
      </c>
      <c r="D68" s="806" t="s">
        <v>109</v>
      </c>
      <c r="E68" s="810" t="s">
        <v>70</v>
      </c>
      <c r="F68" s="805" t="s">
        <v>10</v>
      </c>
      <c r="G68" s="805" t="s">
        <v>19</v>
      </c>
      <c r="H68" s="689">
        <v>33071</v>
      </c>
      <c r="I68" s="458"/>
      <c r="J68" s="458"/>
      <c r="K68" s="458"/>
      <c r="L68" s="339">
        <f t="shared" si="10"/>
        <v>0</v>
      </c>
      <c r="M68" s="426">
        <f t="shared" si="11"/>
        <v>0</v>
      </c>
      <c r="N68" s="765"/>
      <c r="O68" s="458"/>
      <c r="P68" s="459"/>
      <c r="Q68" s="461">
        <v>1</v>
      </c>
      <c r="R68" s="459">
        <v>310</v>
      </c>
      <c r="S68" s="459">
        <v>310</v>
      </c>
      <c r="T68" s="426"/>
      <c r="U68" s="426">
        <f t="shared" si="8"/>
        <v>310</v>
      </c>
      <c r="V68" s="615">
        <f t="shared" si="9"/>
        <v>0</v>
      </c>
      <c r="W68" s="461">
        <v>1</v>
      </c>
      <c r="X68" s="459">
        <v>310</v>
      </c>
      <c r="Y68" s="459">
        <v>310</v>
      </c>
      <c r="Z68" s="459"/>
      <c r="AA68" s="459">
        <f t="shared" si="12"/>
        <v>310</v>
      </c>
      <c r="AB68" s="459">
        <f t="shared" si="13"/>
        <v>0</v>
      </c>
      <c r="AC68" s="774" t="s">
        <v>2085</v>
      </c>
      <c r="AD68" s="449" t="s">
        <v>2073</v>
      </c>
      <c r="AE68" s="342"/>
      <c r="AF68" s="452"/>
    </row>
    <row r="69" spans="1:32" s="314" customFormat="1" ht="26.25" x14ac:dyDescent="0.25">
      <c r="A69" s="808">
        <v>1149</v>
      </c>
      <c r="B69" s="807">
        <v>59</v>
      </c>
      <c r="C69" s="809" t="s">
        <v>137</v>
      </c>
      <c r="D69" s="806" t="s">
        <v>110</v>
      </c>
      <c r="E69" s="810" t="s">
        <v>69</v>
      </c>
      <c r="F69" s="805" t="s">
        <v>10</v>
      </c>
      <c r="G69" s="805" t="s">
        <v>14</v>
      </c>
      <c r="H69" s="689">
        <v>32928</v>
      </c>
      <c r="I69" s="339"/>
      <c r="J69" s="339"/>
      <c r="K69" s="339"/>
      <c r="L69" s="339">
        <f t="shared" si="10"/>
        <v>0</v>
      </c>
      <c r="M69" s="426">
        <f t="shared" si="11"/>
        <v>0</v>
      </c>
      <c r="N69" s="626"/>
      <c r="O69" s="426">
        <v>250</v>
      </c>
      <c r="P69" s="426"/>
      <c r="Q69" s="427"/>
      <c r="R69" s="459">
        <v>310</v>
      </c>
      <c r="S69" s="459">
        <v>310</v>
      </c>
      <c r="T69" s="426"/>
      <c r="U69" s="426">
        <f t="shared" si="8"/>
        <v>310</v>
      </c>
      <c r="V69" s="426">
        <f t="shared" si="9"/>
        <v>0</v>
      </c>
      <c r="W69" s="427">
        <v>1</v>
      </c>
      <c r="X69" s="459">
        <v>310</v>
      </c>
      <c r="Y69" s="459">
        <v>310</v>
      </c>
      <c r="Z69" s="426"/>
      <c r="AA69" s="459">
        <f t="shared" si="12"/>
        <v>310</v>
      </c>
      <c r="AB69" s="459">
        <f t="shared" si="13"/>
        <v>0</v>
      </c>
      <c r="AC69" s="774" t="s">
        <v>2086</v>
      </c>
      <c r="AD69" s="449" t="s">
        <v>61</v>
      </c>
      <c r="AE69" s="768">
        <v>41764</v>
      </c>
      <c r="AF69" s="452"/>
    </row>
    <row r="70" spans="1:32" s="314" customFormat="1" ht="26.25" x14ac:dyDescent="0.25">
      <c r="A70" s="808">
        <v>1120</v>
      </c>
      <c r="B70" s="807">
        <v>60</v>
      </c>
      <c r="C70" s="809" t="s">
        <v>3480</v>
      </c>
      <c r="D70" s="806" t="s">
        <v>112</v>
      </c>
      <c r="E70" s="810" t="s">
        <v>70</v>
      </c>
      <c r="F70" s="805" t="s">
        <v>10</v>
      </c>
      <c r="G70" s="805" t="s">
        <v>23</v>
      </c>
      <c r="H70" s="689">
        <v>33335</v>
      </c>
      <c r="I70" s="458"/>
      <c r="J70" s="458"/>
      <c r="K70" s="458"/>
      <c r="L70" s="339">
        <f t="shared" si="10"/>
        <v>0</v>
      </c>
      <c r="M70" s="426">
        <f t="shared" si="11"/>
        <v>0</v>
      </c>
      <c r="N70" s="765"/>
      <c r="O70" s="458"/>
      <c r="P70" s="459"/>
      <c r="Q70" s="461">
        <v>1</v>
      </c>
      <c r="R70" s="459">
        <v>310</v>
      </c>
      <c r="S70" s="459">
        <v>310</v>
      </c>
      <c r="T70" s="426"/>
      <c r="U70" s="426">
        <f>S70+T70</f>
        <v>310</v>
      </c>
      <c r="V70" s="615">
        <f t="shared" si="9"/>
        <v>0</v>
      </c>
      <c r="W70" s="461">
        <v>1</v>
      </c>
      <c r="X70" s="459">
        <v>310</v>
      </c>
      <c r="Y70" s="459">
        <v>310</v>
      </c>
      <c r="Z70" s="459"/>
      <c r="AA70" s="459">
        <f t="shared" si="12"/>
        <v>310</v>
      </c>
      <c r="AB70" s="459">
        <f t="shared" si="13"/>
        <v>0</v>
      </c>
      <c r="AC70" s="774" t="s">
        <v>2087</v>
      </c>
      <c r="AD70" s="449" t="s">
        <v>2073</v>
      </c>
      <c r="AE70" s="342"/>
      <c r="AF70" s="452"/>
    </row>
    <row r="71" spans="1:32" s="314" customFormat="1" ht="26.25" x14ac:dyDescent="0.25">
      <c r="A71" s="808">
        <v>1109</v>
      </c>
      <c r="B71" s="807">
        <v>61</v>
      </c>
      <c r="C71" s="809" t="s">
        <v>750</v>
      </c>
      <c r="D71" s="806" t="s">
        <v>113</v>
      </c>
      <c r="E71" s="810" t="s">
        <v>70</v>
      </c>
      <c r="F71" s="805" t="s">
        <v>10</v>
      </c>
      <c r="G71" s="805" t="s">
        <v>19</v>
      </c>
      <c r="H71" s="689">
        <v>34643</v>
      </c>
      <c r="I71" s="458"/>
      <c r="J71" s="458"/>
      <c r="K71" s="458"/>
      <c r="L71" s="339">
        <f t="shared" si="10"/>
        <v>0</v>
      </c>
      <c r="M71" s="426">
        <f t="shared" si="11"/>
        <v>0</v>
      </c>
      <c r="N71" s="765"/>
      <c r="O71" s="458"/>
      <c r="P71" s="459"/>
      <c r="Q71" s="461">
        <v>1</v>
      </c>
      <c r="R71" s="459">
        <v>310</v>
      </c>
      <c r="S71" s="459">
        <v>310</v>
      </c>
      <c r="T71" s="426"/>
      <c r="U71" s="426">
        <f t="shared" si="8"/>
        <v>310</v>
      </c>
      <c r="V71" s="615">
        <f t="shared" si="9"/>
        <v>0</v>
      </c>
      <c r="W71" s="461">
        <v>1</v>
      </c>
      <c r="X71" s="459">
        <v>310</v>
      </c>
      <c r="Y71" s="459">
        <v>310</v>
      </c>
      <c r="Z71" s="459"/>
      <c r="AA71" s="459">
        <f t="shared" si="12"/>
        <v>310</v>
      </c>
      <c r="AB71" s="459">
        <f t="shared" si="13"/>
        <v>0</v>
      </c>
      <c r="AC71" s="774">
        <v>888860599</v>
      </c>
      <c r="AD71" s="449"/>
      <c r="AE71" s="452"/>
      <c r="AF71" s="452"/>
    </row>
    <row r="72" spans="1:32" s="314" customFormat="1" ht="26.25" x14ac:dyDescent="0.25">
      <c r="A72" s="808">
        <v>1117</v>
      </c>
      <c r="B72" s="807">
        <v>62</v>
      </c>
      <c r="C72" s="809" t="s">
        <v>140</v>
      </c>
      <c r="D72" s="806" t="s">
        <v>115</v>
      </c>
      <c r="E72" s="810" t="s">
        <v>70</v>
      </c>
      <c r="F72" s="805" t="s">
        <v>10</v>
      </c>
      <c r="G72" s="805" t="s">
        <v>42</v>
      </c>
      <c r="H72" s="689">
        <v>31902</v>
      </c>
      <c r="I72" s="458"/>
      <c r="J72" s="458"/>
      <c r="K72" s="458"/>
      <c r="L72" s="339">
        <f t="shared" si="10"/>
        <v>0</v>
      </c>
      <c r="M72" s="426">
        <f t="shared" si="11"/>
        <v>0</v>
      </c>
      <c r="N72" s="765"/>
      <c r="O72" s="458"/>
      <c r="P72" s="459"/>
      <c r="Q72" s="461">
        <v>1</v>
      </c>
      <c r="R72" s="459">
        <v>310</v>
      </c>
      <c r="S72" s="459">
        <v>310</v>
      </c>
      <c r="T72" s="426"/>
      <c r="U72" s="426">
        <f>S72+T72</f>
        <v>310</v>
      </c>
      <c r="V72" s="615">
        <f t="shared" si="9"/>
        <v>0</v>
      </c>
      <c r="W72" s="461">
        <v>1</v>
      </c>
      <c r="X72" s="459">
        <v>310</v>
      </c>
      <c r="Y72" s="459">
        <v>310</v>
      </c>
      <c r="Z72" s="459"/>
      <c r="AA72" s="459">
        <f t="shared" si="12"/>
        <v>310</v>
      </c>
      <c r="AB72" s="459">
        <f t="shared" si="13"/>
        <v>0</v>
      </c>
      <c r="AC72" s="774" t="s">
        <v>3668</v>
      </c>
      <c r="AD72" s="449" t="s">
        <v>2073</v>
      </c>
      <c r="AE72" s="452"/>
      <c r="AF72" s="452"/>
    </row>
    <row r="73" spans="1:32" s="314" customFormat="1" ht="26.25" x14ac:dyDescent="0.25">
      <c r="A73" s="808">
        <v>1078</v>
      </c>
      <c r="B73" s="807">
        <v>63</v>
      </c>
      <c r="C73" s="809" t="s">
        <v>141</v>
      </c>
      <c r="D73" s="806" t="s">
        <v>116</v>
      </c>
      <c r="E73" s="810" t="s">
        <v>70</v>
      </c>
      <c r="F73" s="805" t="s">
        <v>10</v>
      </c>
      <c r="G73" s="805" t="s">
        <v>19</v>
      </c>
      <c r="H73" s="689">
        <v>33830</v>
      </c>
      <c r="I73" s="458"/>
      <c r="J73" s="458"/>
      <c r="K73" s="458"/>
      <c r="L73" s="339">
        <f t="shared" si="10"/>
        <v>0</v>
      </c>
      <c r="M73" s="426">
        <f t="shared" si="11"/>
        <v>0</v>
      </c>
      <c r="N73" s="765"/>
      <c r="O73" s="458"/>
      <c r="P73" s="459"/>
      <c r="Q73" s="461">
        <v>1</v>
      </c>
      <c r="R73" s="459">
        <v>310</v>
      </c>
      <c r="S73" s="459">
        <v>310</v>
      </c>
      <c r="T73" s="426"/>
      <c r="U73" s="426">
        <f>S73+T73</f>
        <v>310</v>
      </c>
      <c r="V73" s="615">
        <f t="shared" si="9"/>
        <v>0</v>
      </c>
      <c r="W73" s="461">
        <v>1</v>
      </c>
      <c r="X73" s="459">
        <v>310</v>
      </c>
      <c r="Y73" s="459">
        <v>310</v>
      </c>
      <c r="Z73" s="459"/>
      <c r="AA73" s="459">
        <f t="shared" si="12"/>
        <v>310</v>
      </c>
      <c r="AB73" s="459">
        <f t="shared" si="13"/>
        <v>0</v>
      </c>
      <c r="AC73" s="774" t="s">
        <v>2088</v>
      </c>
      <c r="AD73" s="449" t="s">
        <v>63</v>
      </c>
      <c r="AE73" s="452"/>
      <c r="AF73" s="452"/>
    </row>
    <row r="74" spans="1:32" s="314" customFormat="1" ht="26.25" x14ac:dyDescent="0.25">
      <c r="A74" s="808">
        <v>1135</v>
      </c>
      <c r="B74" s="807">
        <v>64</v>
      </c>
      <c r="C74" s="809" t="s">
        <v>142</v>
      </c>
      <c r="D74" s="806" t="s">
        <v>117</v>
      </c>
      <c r="E74" s="810" t="s">
        <v>70</v>
      </c>
      <c r="F74" s="805" t="s">
        <v>10</v>
      </c>
      <c r="G74" s="805" t="s">
        <v>42</v>
      </c>
      <c r="H74" s="689">
        <v>33791</v>
      </c>
      <c r="I74" s="458"/>
      <c r="J74" s="458"/>
      <c r="K74" s="458"/>
      <c r="L74" s="339">
        <f t="shared" si="10"/>
        <v>0</v>
      </c>
      <c r="M74" s="426">
        <f t="shared" si="11"/>
        <v>0</v>
      </c>
      <c r="N74" s="765"/>
      <c r="O74" s="458"/>
      <c r="P74" s="459"/>
      <c r="Q74" s="461">
        <v>1</v>
      </c>
      <c r="R74" s="459">
        <v>310</v>
      </c>
      <c r="S74" s="459">
        <v>310</v>
      </c>
      <c r="T74" s="426"/>
      <c r="U74" s="426">
        <f t="shared" si="8"/>
        <v>310</v>
      </c>
      <c r="V74" s="615">
        <f t="shared" si="9"/>
        <v>0</v>
      </c>
      <c r="W74" s="461">
        <v>1</v>
      </c>
      <c r="X74" s="459">
        <v>310</v>
      </c>
      <c r="Y74" s="459">
        <v>310</v>
      </c>
      <c r="Z74" s="459"/>
      <c r="AA74" s="459">
        <f t="shared" si="12"/>
        <v>310</v>
      </c>
      <c r="AB74" s="459">
        <f t="shared" si="13"/>
        <v>0</v>
      </c>
      <c r="AC74" s="774" t="s">
        <v>2111</v>
      </c>
      <c r="AD74" s="449" t="s">
        <v>59</v>
      </c>
      <c r="AE74" s="452"/>
      <c r="AF74" s="452"/>
    </row>
    <row r="75" spans="1:32" s="314" customFormat="1" ht="26.25" x14ac:dyDescent="0.25">
      <c r="A75" s="808">
        <v>1179</v>
      </c>
      <c r="B75" s="807">
        <v>65</v>
      </c>
      <c r="C75" s="809" t="s">
        <v>165</v>
      </c>
      <c r="D75" s="806" t="s">
        <v>166</v>
      </c>
      <c r="E75" s="810" t="s">
        <v>70</v>
      </c>
      <c r="F75" s="805" t="s">
        <v>10</v>
      </c>
      <c r="G75" s="805" t="s">
        <v>19</v>
      </c>
      <c r="H75" s="689">
        <v>32690</v>
      </c>
      <c r="I75" s="458"/>
      <c r="J75" s="458"/>
      <c r="K75" s="458"/>
      <c r="L75" s="339">
        <f t="shared" si="10"/>
        <v>0</v>
      </c>
      <c r="M75" s="426">
        <f t="shared" si="11"/>
        <v>0</v>
      </c>
      <c r="N75" s="765"/>
      <c r="O75" s="458"/>
      <c r="P75" s="459"/>
      <c r="Q75" s="461">
        <v>1</v>
      </c>
      <c r="R75" s="459">
        <v>310</v>
      </c>
      <c r="S75" s="459">
        <v>310</v>
      </c>
      <c r="T75" s="426"/>
      <c r="U75" s="426">
        <f t="shared" si="8"/>
        <v>310</v>
      </c>
      <c r="V75" s="615">
        <f t="shared" si="9"/>
        <v>0</v>
      </c>
      <c r="W75" s="461">
        <v>1</v>
      </c>
      <c r="X75" s="459">
        <v>310</v>
      </c>
      <c r="Y75" s="459">
        <v>310</v>
      </c>
      <c r="Z75" s="459"/>
      <c r="AA75" s="459">
        <f t="shared" si="12"/>
        <v>310</v>
      </c>
      <c r="AB75" s="459">
        <f t="shared" si="13"/>
        <v>0</v>
      </c>
      <c r="AC75" s="774" t="s">
        <v>3641</v>
      </c>
      <c r="AD75" s="449" t="s">
        <v>58</v>
      </c>
      <c r="AE75" s="785">
        <v>41948</v>
      </c>
      <c r="AF75" s="452"/>
    </row>
    <row r="76" spans="1:32" s="314" customFormat="1" ht="26.25" x14ac:dyDescent="0.25">
      <c r="A76" s="808">
        <v>1180</v>
      </c>
      <c r="B76" s="807">
        <v>66</v>
      </c>
      <c r="C76" s="809" t="s">
        <v>167</v>
      </c>
      <c r="D76" s="806" t="s">
        <v>168</v>
      </c>
      <c r="E76" s="810" t="s">
        <v>69</v>
      </c>
      <c r="F76" s="805" t="s">
        <v>10</v>
      </c>
      <c r="G76" s="805" t="s">
        <v>11</v>
      </c>
      <c r="H76" s="689">
        <v>32726</v>
      </c>
      <c r="I76" s="458"/>
      <c r="J76" s="458"/>
      <c r="K76" s="458"/>
      <c r="L76" s="339">
        <f t="shared" si="10"/>
        <v>0</v>
      </c>
      <c r="M76" s="426">
        <f t="shared" si="11"/>
        <v>0</v>
      </c>
      <c r="N76" s="765"/>
      <c r="O76" s="458"/>
      <c r="P76" s="459"/>
      <c r="Q76" s="461">
        <v>1</v>
      </c>
      <c r="R76" s="459">
        <v>310</v>
      </c>
      <c r="S76" s="459">
        <v>310</v>
      </c>
      <c r="T76" s="426"/>
      <c r="U76" s="426">
        <f t="shared" si="8"/>
        <v>310</v>
      </c>
      <c r="V76" s="615">
        <f t="shared" si="9"/>
        <v>0</v>
      </c>
      <c r="W76" s="461">
        <v>1</v>
      </c>
      <c r="X76" s="459">
        <v>310</v>
      </c>
      <c r="Y76" s="459">
        <v>310</v>
      </c>
      <c r="Z76" s="459"/>
      <c r="AA76" s="459">
        <f t="shared" si="12"/>
        <v>310</v>
      </c>
      <c r="AB76" s="459">
        <f t="shared" si="13"/>
        <v>0</v>
      </c>
      <c r="AC76" s="774" t="s">
        <v>3213</v>
      </c>
      <c r="AD76" s="449" t="s">
        <v>2089</v>
      </c>
      <c r="AE76" s="452"/>
      <c r="AF76" s="452"/>
    </row>
    <row r="77" spans="1:32" s="314" customFormat="1" ht="26.25" x14ac:dyDescent="0.25">
      <c r="A77" s="808">
        <v>1189</v>
      </c>
      <c r="B77" s="807">
        <v>67</v>
      </c>
      <c r="C77" s="809" t="s">
        <v>175</v>
      </c>
      <c r="D77" s="806" t="s">
        <v>176</v>
      </c>
      <c r="E77" s="810" t="s">
        <v>70</v>
      </c>
      <c r="F77" s="805" t="s">
        <v>10</v>
      </c>
      <c r="G77" s="805" t="s">
        <v>663</v>
      </c>
      <c r="H77" s="689">
        <v>33799</v>
      </c>
      <c r="I77" s="458"/>
      <c r="J77" s="458"/>
      <c r="K77" s="458"/>
      <c r="L77" s="339">
        <f t="shared" si="10"/>
        <v>0</v>
      </c>
      <c r="M77" s="426">
        <f t="shared" si="11"/>
        <v>0</v>
      </c>
      <c r="N77" s="765"/>
      <c r="O77" s="615"/>
      <c r="P77" s="459"/>
      <c r="Q77" s="461">
        <v>1</v>
      </c>
      <c r="R77" s="459">
        <v>310</v>
      </c>
      <c r="S77" s="459">
        <v>310</v>
      </c>
      <c r="T77" s="426"/>
      <c r="U77" s="426">
        <f t="shared" si="8"/>
        <v>310</v>
      </c>
      <c r="V77" s="615">
        <f t="shared" si="9"/>
        <v>0</v>
      </c>
      <c r="W77" s="461">
        <v>1</v>
      </c>
      <c r="X77" s="459">
        <v>310</v>
      </c>
      <c r="Y77" s="459">
        <v>310</v>
      </c>
      <c r="Z77" s="459"/>
      <c r="AA77" s="459">
        <f t="shared" si="12"/>
        <v>310</v>
      </c>
      <c r="AB77" s="459">
        <f t="shared" si="13"/>
        <v>0</v>
      </c>
      <c r="AC77" s="774" t="s">
        <v>2090</v>
      </c>
      <c r="AD77" s="489" t="s">
        <v>2091</v>
      </c>
      <c r="AE77" s="452"/>
      <c r="AF77" s="452"/>
    </row>
    <row r="78" spans="1:32" s="314" customFormat="1" ht="26.25" x14ac:dyDescent="0.25">
      <c r="A78" s="808">
        <v>1187</v>
      </c>
      <c r="B78" s="807">
        <v>68</v>
      </c>
      <c r="C78" s="809" t="s">
        <v>177</v>
      </c>
      <c r="D78" s="806" t="s">
        <v>178</v>
      </c>
      <c r="E78" s="810" t="s">
        <v>69</v>
      </c>
      <c r="F78" s="805" t="s">
        <v>10</v>
      </c>
      <c r="G78" s="805" t="s">
        <v>13</v>
      </c>
      <c r="H78" s="689">
        <v>32144</v>
      </c>
      <c r="I78" s="458"/>
      <c r="J78" s="458"/>
      <c r="K78" s="458"/>
      <c r="L78" s="339">
        <f t="shared" si="10"/>
        <v>0</v>
      </c>
      <c r="M78" s="426">
        <f t="shared" si="11"/>
        <v>0</v>
      </c>
      <c r="N78" s="765"/>
      <c r="O78" s="458"/>
      <c r="P78" s="459"/>
      <c r="Q78" s="461">
        <v>1</v>
      </c>
      <c r="R78" s="459">
        <v>310</v>
      </c>
      <c r="S78" s="459">
        <v>310</v>
      </c>
      <c r="T78" s="426"/>
      <c r="U78" s="426">
        <f t="shared" si="8"/>
        <v>310</v>
      </c>
      <c r="V78" s="615">
        <f t="shared" si="9"/>
        <v>0</v>
      </c>
      <c r="W78" s="461">
        <v>1</v>
      </c>
      <c r="X78" s="459">
        <v>310</v>
      </c>
      <c r="Y78" s="459">
        <v>310</v>
      </c>
      <c r="Z78" s="459"/>
      <c r="AA78" s="459">
        <f t="shared" si="12"/>
        <v>310</v>
      </c>
      <c r="AB78" s="459">
        <f t="shared" si="13"/>
        <v>0</v>
      </c>
      <c r="AC78" s="774">
        <v>973878998</v>
      </c>
      <c r="AD78" s="449" t="s">
        <v>2092</v>
      </c>
      <c r="AE78" s="784">
        <v>41948</v>
      </c>
      <c r="AF78" s="452"/>
    </row>
    <row r="79" spans="1:32" s="314" customFormat="1" ht="26.25" x14ac:dyDescent="0.25">
      <c r="A79" s="808">
        <v>1215</v>
      </c>
      <c r="B79" s="807">
        <v>69</v>
      </c>
      <c r="C79" s="809" t="s">
        <v>194</v>
      </c>
      <c r="D79" s="806" t="s">
        <v>195</v>
      </c>
      <c r="E79" s="810" t="s">
        <v>69</v>
      </c>
      <c r="F79" s="805" t="s">
        <v>15</v>
      </c>
      <c r="G79" s="805" t="s">
        <v>14</v>
      </c>
      <c r="H79" s="689">
        <v>32935</v>
      </c>
      <c r="I79" s="458"/>
      <c r="J79" s="458"/>
      <c r="K79" s="458"/>
      <c r="L79" s="339">
        <f t="shared" si="10"/>
        <v>0</v>
      </c>
      <c r="M79" s="426">
        <f t="shared" si="11"/>
        <v>0</v>
      </c>
      <c r="N79" s="765"/>
      <c r="O79" s="615"/>
      <c r="P79" s="459"/>
      <c r="Q79" s="461">
        <v>1</v>
      </c>
      <c r="R79" s="459">
        <v>310</v>
      </c>
      <c r="S79" s="459">
        <v>310</v>
      </c>
      <c r="T79" s="426"/>
      <c r="U79" s="426">
        <f t="shared" si="8"/>
        <v>310</v>
      </c>
      <c r="V79" s="615">
        <f t="shared" si="9"/>
        <v>0</v>
      </c>
      <c r="W79" s="461">
        <v>1</v>
      </c>
      <c r="X79" s="459">
        <v>310</v>
      </c>
      <c r="Y79" s="459">
        <v>310</v>
      </c>
      <c r="Z79" s="459"/>
      <c r="AA79" s="459">
        <f t="shared" si="12"/>
        <v>310</v>
      </c>
      <c r="AB79" s="459">
        <f t="shared" si="13"/>
        <v>0</v>
      </c>
      <c r="AC79" s="776" t="s">
        <v>2274</v>
      </c>
      <c r="AD79" s="451" t="s">
        <v>162</v>
      </c>
      <c r="AE79" s="452"/>
      <c r="AF79" s="452"/>
    </row>
    <row r="80" spans="1:32" s="314" customFormat="1" ht="26.25" x14ac:dyDescent="0.25">
      <c r="A80" s="808">
        <v>1212</v>
      </c>
      <c r="B80" s="807">
        <v>70</v>
      </c>
      <c r="C80" s="809" t="s">
        <v>196</v>
      </c>
      <c r="D80" s="806" t="s">
        <v>197</v>
      </c>
      <c r="E80" s="810" t="s">
        <v>69</v>
      </c>
      <c r="F80" s="805" t="s">
        <v>10</v>
      </c>
      <c r="G80" s="805" t="s">
        <v>11</v>
      </c>
      <c r="H80" s="689">
        <v>33734</v>
      </c>
      <c r="I80" s="458"/>
      <c r="J80" s="458"/>
      <c r="K80" s="458"/>
      <c r="L80" s="339">
        <f t="shared" si="10"/>
        <v>0</v>
      </c>
      <c r="M80" s="426">
        <f t="shared" si="11"/>
        <v>0</v>
      </c>
      <c r="N80" s="765"/>
      <c r="O80" s="458"/>
      <c r="P80" s="459"/>
      <c r="Q80" s="461">
        <v>1</v>
      </c>
      <c r="R80" s="459">
        <v>310</v>
      </c>
      <c r="S80" s="459">
        <v>310</v>
      </c>
      <c r="T80" s="426"/>
      <c r="U80" s="426">
        <f t="shared" si="8"/>
        <v>310</v>
      </c>
      <c r="V80" s="615">
        <f t="shared" si="9"/>
        <v>0</v>
      </c>
      <c r="W80" s="461">
        <v>1</v>
      </c>
      <c r="X80" s="459">
        <v>310</v>
      </c>
      <c r="Y80" s="459">
        <v>310</v>
      </c>
      <c r="Z80" s="459"/>
      <c r="AA80" s="459">
        <f t="shared" si="12"/>
        <v>310</v>
      </c>
      <c r="AB80" s="459">
        <f t="shared" si="13"/>
        <v>0</v>
      </c>
      <c r="AC80" s="776" t="s">
        <v>3542</v>
      </c>
      <c r="AD80" s="453" t="s">
        <v>2093</v>
      </c>
      <c r="AE80" s="784"/>
      <c r="AF80" s="452"/>
    </row>
    <row r="81" spans="1:33" s="296" customFormat="1" ht="26.25" x14ac:dyDescent="0.25">
      <c r="A81" s="808">
        <v>1221</v>
      </c>
      <c r="B81" s="807">
        <v>71</v>
      </c>
      <c r="C81" s="809" t="s">
        <v>199</v>
      </c>
      <c r="D81" s="806" t="s">
        <v>200</v>
      </c>
      <c r="E81" s="810" t="s">
        <v>70</v>
      </c>
      <c r="F81" s="805" t="s">
        <v>10</v>
      </c>
      <c r="G81" s="805" t="s">
        <v>19</v>
      </c>
      <c r="H81" s="730">
        <v>33885</v>
      </c>
      <c r="I81" s="736"/>
      <c r="J81" s="736"/>
      <c r="K81" s="736"/>
      <c r="L81" s="720">
        <f t="shared" si="10"/>
        <v>0</v>
      </c>
      <c r="M81" s="721">
        <f t="shared" si="11"/>
        <v>0</v>
      </c>
      <c r="N81" s="737"/>
      <c r="O81" s="736"/>
      <c r="P81" s="476"/>
      <c r="Q81" s="738">
        <v>1</v>
      </c>
      <c r="R81" s="459">
        <v>310</v>
      </c>
      <c r="S81" s="459">
        <v>310</v>
      </c>
      <c r="T81" s="732"/>
      <c r="U81" s="732">
        <f>S81+T81</f>
        <v>310</v>
      </c>
      <c r="V81" s="735">
        <f t="shared" si="9"/>
        <v>0</v>
      </c>
      <c r="W81" s="738">
        <v>1</v>
      </c>
      <c r="X81" s="459">
        <v>310</v>
      </c>
      <c r="Y81" s="459">
        <v>310</v>
      </c>
      <c r="Z81" s="476"/>
      <c r="AA81" s="476">
        <f t="shared" si="12"/>
        <v>310</v>
      </c>
      <c r="AB81" s="476">
        <f t="shared" si="13"/>
        <v>0</v>
      </c>
      <c r="AC81" s="774" t="s">
        <v>2094</v>
      </c>
      <c r="AD81" s="449" t="s">
        <v>61</v>
      </c>
      <c r="AE81" s="454" t="s">
        <v>3642</v>
      </c>
      <c r="AF81" s="432"/>
    </row>
    <row r="82" spans="1:33" s="314" customFormat="1" ht="26.25" x14ac:dyDescent="0.2">
      <c r="A82" s="808">
        <v>1116</v>
      </c>
      <c r="B82" s="807">
        <v>72</v>
      </c>
      <c r="C82" s="809" t="s">
        <v>67</v>
      </c>
      <c r="D82" s="806" t="s">
        <v>806</v>
      </c>
      <c r="E82" s="810" t="s">
        <v>69</v>
      </c>
      <c r="F82" s="805" t="s">
        <v>10</v>
      </c>
      <c r="G82" s="805" t="s">
        <v>11</v>
      </c>
      <c r="H82" s="689">
        <v>25849</v>
      </c>
      <c r="I82" s="458"/>
      <c r="J82" s="458"/>
      <c r="K82" s="458"/>
      <c r="L82" s="339">
        <f t="shared" si="10"/>
        <v>0</v>
      </c>
      <c r="M82" s="426">
        <f t="shared" si="11"/>
        <v>0</v>
      </c>
      <c r="N82" s="765"/>
      <c r="O82" s="458"/>
      <c r="P82" s="459"/>
      <c r="Q82" s="461">
        <v>1</v>
      </c>
      <c r="R82" s="459">
        <v>310</v>
      </c>
      <c r="S82" s="459">
        <v>310</v>
      </c>
      <c r="T82" s="426"/>
      <c r="U82" s="426">
        <f>S82+T82</f>
        <v>310</v>
      </c>
      <c r="V82" s="615">
        <f t="shared" ref="V82:V102" si="14">R82-U82</f>
        <v>0</v>
      </c>
      <c r="W82" s="461">
        <v>1</v>
      </c>
      <c r="X82" s="459">
        <v>310</v>
      </c>
      <c r="Y82" s="459">
        <v>310</v>
      </c>
      <c r="Z82" s="459"/>
      <c r="AA82" s="459">
        <f t="shared" si="12"/>
        <v>310</v>
      </c>
      <c r="AB82" s="459">
        <f t="shared" si="13"/>
        <v>0</v>
      </c>
      <c r="AC82" s="776" t="s">
        <v>3666</v>
      </c>
      <c r="AD82" s="451" t="s">
        <v>2095</v>
      </c>
      <c r="AE82" s="450"/>
      <c r="AF82" s="464"/>
    </row>
    <row r="83" spans="1:33" s="314" customFormat="1" ht="26.25" x14ac:dyDescent="0.2">
      <c r="A83" s="808">
        <v>1113</v>
      </c>
      <c r="B83" s="807">
        <v>73</v>
      </c>
      <c r="C83" s="809" t="s">
        <v>68</v>
      </c>
      <c r="D83" s="806" t="s">
        <v>29</v>
      </c>
      <c r="E83" s="810" t="s">
        <v>70</v>
      </c>
      <c r="F83" s="805" t="s">
        <v>10</v>
      </c>
      <c r="G83" s="805" t="s">
        <v>19</v>
      </c>
      <c r="H83" s="689">
        <v>31792</v>
      </c>
      <c r="I83" s="458"/>
      <c r="J83" s="458"/>
      <c r="K83" s="458"/>
      <c r="L83" s="339">
        <f t="shared" si="10"/>
        <v>0</v>
      </c>
      <c r="M83" s="426">
        <f t="shared" si="11"/>
        <v>0</v>
      </c>
      <c r="N83" s="765"/>
      <c r="O83" s="458"/>
      <c r="P83" s="459"/>
      <c r="Q83" s="461">
        <v>1</v>
      </c>
      <c r="R83" s="459">
        <v>310</v>
      </c>
      <c r="S83" s="459">
        <v>310</v>
      </c>
      <c r="T83" s="426"/>
      <c r="U83" s="426">
        <f>S83+T83</f>
        <v>310</v>
      </c>
      <c r="V83" s="615">
        <f t="shared" si="14"/>
        <v>0</v>
      </c>
      <c r="W83" s="461">
        <v>1</v>
      </c>
      <c r="X83" s="459">
        <v>310</v>
      </c>
      <c r="Y83" s="459">
        <v>310</v>
      </c>
      <c r="Z83" s="459"/>
      <c r="AA83" s="459">
        <f t="shared" si="12"/>
        <v>310</v>
      </c>
      <c r="AB83" s="459">
        <f t="shared" si="13"/>
        <v>0</v>
      </c>
      <c r="AC83" s="776" t="s">
        <v>2459</v>
      </c>
      <c r="AD83" s="451" t="s">
        <v>2073</v>
      </c>
      <c r="AE83" s="457"/>
      <c r="AF83" s="464"/>
    </row>
    <row r="84" spans="1:33" s="314" customFormat="1" ht="26.25" x14ac:dyDescent="0.2">
      <c r="A84" s="808">
        <v>1171</v>
      </c>
      <c r="B84" s="807">
        <v>74</v>
      </c>
      <c r="C84" s="809" t="s">
        <v>159</v>
      </c>
      <c r="D84" s="806" t="s">
        <v>160</v>
      </c>
      <c r="E84" s="810" t="s">
        <v>69</v>
      </c>
      <c r="F84" s="805" t="s">
        <v>15</v>
      </c>
      <c r="G84" s="805" t="s">
        <v>11</v>
      </c>
      <c r="H84" s="689">
        <v>30318</v>
      </c>
      <c r="I84" s="458"/>
      <c r="J84" s="458"/>
      <c r="K84" s="458"/>
      <c r="L84" s="339">
        <f t="shared" si="10"/>
        <v>0</v>
      </c>
      <c r="M84" s="426">
        <f t="shared" si="11"/>
        <v>0</v>
      </c>
      <c r="N84" s="765"/>
      <c r="O84" s="458"/>
      <c r="P84" s="459"/>
      <c r="Q84" s="461">
        <v>1</v>
      </c>
      <c r="R84" s="459">
        <v>310</v>
      </c>
      <c r="S84" s="459">
        <v>310</v>
      </c>
      <c r="T84" s="459"/>
      <c r="U84" s="459">
        <f t="shared" ref="U84:U96" si="15">S84+T84</f>
        <v>310</v>
      </c>
      <c r="V84" s="615">
        <f t="shared" si="14"/>
        <v>0</v>
      </c>
      <c r="W84" s="461">
        <v>1</v>
      </c>
      <c r="X84" s="459">
        <v>310</v>
      </c>
      <c r="Y84" s="459">
        <v>310</v>
      </c>
      <c r="Z84" s="459"/>
      <c r="AA84" s="459">
        <f t="shared" si="12"/>
        <v>310</v>
      </c>
      <c r="AB84" s="459">
        <f t="shared" si="13"/>
        <v>0</v>
      </c>
      <c r="AC84" s="776" t="s">
        <v>2096</v>
      </c>
      <c r="AD84" s="451" t="s">
        <v>162</v>
      </c>
      <c r="AE84" s="101"/>
      <c r="AF84" s="464"/>
    </row>
    <row r="85" spans="1:33" s="314" customFormat="1" ht="26.25" x14ac:dyDescent="0.25">
      <c r="A85" s="808">
        <v>1082</v>
      </c>
      <c r="B85" s="807">
        <v>75</v>
      </c>
      <c r="C85" s="809" t="s">
        <v>118</v>
      </c>
      <c r="D85" s="806" t="s">
        <v>89</v>
      </c>
      <c r="E85" s="810" t="s">
        <v>69</v>
      </c>
      <c r="F85" s="805" t="s">
        <v>10</v>
      </c>
      <c r="G85" s="805" t="s">
        <v>11</v>
      </c>
      <c r="H85" s="689">
        <v>33856</v>
      </c>
      <c r="I85" s="458"/>
      <c r="J85" s="458"/>
      <c r="K85" s="458"/>
      <c r="L85" s="339">
        <f t="shared" si="10"/>
        <v>0</v>
      </c>
      <c r="M85" s="426">
        <f t="shared" si="11"/>
        <v>0</v>
      </c>
      <c r="N85" s="765"/>
      <c r="O85" s="458"/>
      <c r="P85" s="459"/>
      <c r="Q85" s="461">
        <v>1</v>
      </c>
      <c r="R85" s="459">
        <v>310</v>
      </c>
      <c r="S85" s="459">
        <v>310</v>
      </c>
      <c r="T85" s="426"/>
      <c r="U85" s="426">
        <f t="shared" si="15"/>
        <v>310</v>
      </c>
      <c r="V85" s="615">
        <f t="shared" si="14"/>
        <v>0</v>
      </c>
      <c r="W85" s="461">
        <v>1</v>
      </c>
      <c r="X85" s="459">
        <v>310</v>
      </c>
      <c r="Y85" s="459">
        <v>310</v>
      </c>
      <c r="Z85" s="459"/>
      <c r="AA85" s="459">
        <f t="shared" si="12"/>
        <v>310</v>
      </c>
      <c r="AB85" s="459">
        <f t="shared" si="13"/>
        <v>0</v>
      </c>
      <c r="AC85" s="776">
        <v>889764488</v>
      </c>
      <c r="AD85" s="451" t="s">
        <v>2097</v>
      </c>
      <c r="AE85" s="450"/>
      <c r="AF85" s="494"/>
    </row>
    <row r="86" spans="1:33" s="314" customFormat="1" ht="26.25" x14ac:dyDescent="0.25">
      <c r="A86" s="808">
        <v>1076</v>
      </c>
      <c r="B86" s="807">
        <v>76</v>
      </c>
      <c r="C86" s="809" t="s">
        <v>139</v>
      </c>
      <c r="D86" s="806" t="s">
        <v>114</v>
      </c>
      <c r="E86" s="810" t="s">
        <v>70</v>
      </c>
      <c r="F86" s="805" t="s">
        <v>10</v>
      </c>
      <c r="G86" s="805" t="s">
        <v>14</v>
      </c>
      <c r="H86" s="689">
        <v>33943</v>
      </c>
      <c r="I86" s="458"/>
      <c r="J86" s="458"/>
      <c r="K86" s="458"/>
      <c r="L86" s="339">
        <f t="shared" si="10"/>
        <v>0</v>
      </c>
      <c r="M86" s="426">
        <f t="shared" si="11"/>
        <v>0</v>
      </c>
      <c r="N86" s="765"/>
      <c r="O86" s="458"/>
      <c r="P86" s="459"/>
      <c r="Q86" s="461">
        <v>1</v>
      </c>
      <c r="R86" s="459">
        <v>310</v>
      </c>
      <c r="S86" s="459">
        <v>310</v>
      </c>
      <c r="T86" s="426"/>
      <c r="U86" s="426">
        <f t="shared" si="15"/>
        <v>310</v>
      </c>
      <c r="V86" s="615">
        <f t="shared" si="14"/>
        <v>0</v>
      </c>
      <c r="W86" s="461">
        <v>1</v>
      </c>
      <c r="X86" s="459">
        <v>310</v>
      </c>
      <c r="Y86" s="459">
        <v>310</v>
      </c>
      <c r="Z86" s="459"/>
      <c r="AA86" s="459">
        <f t="shared" si="12"/>
        <v>310</v>
      </c>
      <c r="AB86" s="459">
        <f t="shared" si="13"/>
        <v>0</v>
      </c>
      <c r="AC86" s="774" t="s">
        <v>2098</v>
      </c>
      <c r="AD86" s="449" t="s">
        <v>3643</v>
      </c>
      <c r="AE86" s="785">
        <v>41948</v>
      </c>
      <c r="AF86" s="452"/>
    </row>
    <row r="87" spans="1:33" s="314" customFormat="1" ht="26.25" x14ac:dyDescent="0.25">
      <c r="A87" s="808">
        <v>1191</v>
      </c>
      <c r="B87" s="807">
        <v>77</v>
      </c>
      <c r="C87" s="809" t="s">
        <v>183</v>
      </c>
      <c r="D87" s="806" t="s">
        <v>184</v>
      </c>
      <c r="E87" s="810" t="s">
        <v>69</v>
      </c>
      <c r="F87" s="805" t="s">
        <v>15</v>
      </c>
      <c r="G87" s="805" t="s">
        <v>23</v>
      </c>
      <c r="H87" s="689">
        <v>33695</v>
      </c>
      <c r="I87" s="458"/>
      <c r="J87" s="458"/>
      <c r="K87" s="458"/>
      <c r="L87" s="339">
        <f t="shared" si="10"/>
        <v>0</v>
      </c>
      <c r="M87" s="426">
        <f t="shared" si="11"/>
        <v>0</v>
      </c>
      <c r="N87" s="765"/>
      <c r="O87" s="458"/>
      <c r="P87" s="459"/>
      <c r="Q87" s="461">
        <v>1</v>
      </c>
      <c r="R87" s="459">
        <v>310</v>
      </c>
      <c r="S87" s="459">
        <v>310</v>
      </c>
      <c r="T87" s="426"/>
      <c r="U87" s="426">
        <f t="shared" si="15"/>
        <v>310</v>
      </c>
      <c r="V87" s="615">
        <f t="shared" si="14"/>
        <v>0</v>
      </c>
      <c r="W87" s="461">
        <v>1</v>
      </c>
      <c r="X87" s="459">
        <v>310</v>
      </c>
      <c r="Y87" s="459">
        <v>310</v>
      </c>
      <c r="Z87" s="459"/>
      <c r="AA87" s="459">
        <f t="shared" si="12"/>
        <v>310</v>
      </c>
      <c r="AB87" s="459">
        <f t="shared" si="13"/>
        <v>0</v>
      </c>
      <c r="AC87" s="774" t="s">
        <v>2099</v>
      </c>
      <c r="AD87" s="449" t="s">
        <v>2100</v>
      </c>
      <c r="AE87" s="452" t="s">
        <v>2101</v>
      </c>
      <c r="AF87" s="452" t="s">
        <v>3450</v>
      </c>
    </row>
    <row r="88" spans="1:33" s="314" customFormat="1" ht="26.25" x14ac:dyDescent="0.25">
      <c r="A88" s="981">
        <v>1224</v>
      </c>
      <c r="B88" s="807">
        <v>78</v>
      </c>
      <c r="C88" s="982" t="s">
        <v>1003</v>
      </c>
      <c r="D88" s="983" t="s">
        <v>202</v>
      </c>
      <c r="E88" s="984" t="s">
        <v>69</v>
      </c>
      <c r="F88" s="985" t="s">
        <v>10</v>
      </c>
      <c r="G88" s="985" t="s">
        <v>11</v>
      </c>
      <c r="H88" s="986">
        <v>33615</v>
      </c>
      <c r="I88" s="987"/>
      <c r="J88" s="987"/>
      <c r="K88" s="987"/>
      <c r="L88" s="988">
        <f t="shared" si="10"/>
        <v>0</v>
      </c>
      <c r="M88" s="989">
        <f t="shared" si="11"/>
        <v>0</v>
      </c>
      <c r="N88" s="990"/>
      <c r="O88" s="987"/>
      <c r="P88" s="991"/>
      <c r="Q88" s="992">
        <v>1</v>
      </c>
      <c r="R88" s="459">
        <v>310</v>
      </c>
      <c r="S88" s="459">
        <v>310</v>
      </c>
      <c r="T88" s="989"/>
      <c r="U88" s="989">
        <f t="shared" si="15"/>
        <v>310</v>
      </c>
      <c r="V88" s="993">
        <f t="shared" si="14"/>
        <v>0</v>
      </c>
      <c r="W88" s="992">
        <v>1</v>
      </c>
      <c r="X88" s="459">
        <v>310</v>
      </c>
      <c r="Y88" s="459">
        <v>310</v>
      </c>
      <c r="Z88" s="991"/>
      <c r="AA88" s="991">
        <f t="shared" si="12"/>
        <v>310</v>
      </c>
      <c r="AB88" s="991">
        <f t="shared" si="13"/>
        <v>0</v>
      </c>
      <c r="AC88" s="994" t="s">
        <v>3665</v>
      </c>
      <c r="AD88" s="995" t="s">
        <v>2102</v>
      </c>
      <c r="AE88" s="996"/>
      <c r="AF88" s="996"/>
      <c r="AG88" s="997"/>
    </row>
    <row r="89" spans="1:33" s="314" customFormat="1" ht="26.25" x14ac:dyDescent="0.25">
      <c r="A89" s="808">
        <v>1241</v>
      </c>
      <c r="B89" s="807">
        <v>79</v>
      </c>
      <c r="C89" s="809" t="s">
        <v>214</v>
      </c>
      <c r="D89" s="806" t="s">
        <v>215</v>
      </c>
      <c r="E89" s="810" t="s">
        <v>69</v>
      </c>
      <c r="F89" s="805" t="s">
        <v>10</v>
      </c>
      <c r="G89" s="805" t="s">
        <v>11</v>
      </c>
      <c r="H89" s="689">
        <v>33673</v>
      </c>
      <c r="I89" s="458"/>
      <c r="J89" s="458"/>
      <c r="K89" s="458"/>
      <c r="L89" s="339">
        <f t="shared" si="10"/>
        <v>0</v>
      </c>
      <c r="M89" s="426">
        <f t="shared" si="11"/>
        <v>0</v>
      </c>
      <c r="N89" s="765"/>
      <c r="O89" s="458"/>
      <c r="P89" s="459"/>
      <c r="Q89" s="461">
        <v>1</v>
      </c>
      <c r="R89" s="459">
        <v>310</v>
      </c>
      <c r="S89" s="459">
        <v>310</v>
      </c>
      <c r="T89" s="426"/>
      <c r="U89" s="426">
        <f t="shared" si="15"/>
        <v>310</v>
      </c>
      <c r="V89" s="615">
        <f t="shared" si="14"/>
        <v>0</v>
      </c>
      <c r="W89" s="461">
        <v>1</v>
      </c>
      <c r="X89" s="459">
        <v>310</v>
      </c>
      <c r="Y89" s="459">
        <v>310</v>
      </c>
      <c r="Z89" s="459"/>
      <c r="AA89" s="459">
        <f t="shared" si="12"/>
        <v>310</v>
      </c>
      <c r="AB89" s="459">
        <f t="shared" si="13"/>
        <v>0</v>
      </c>
      <c r="AC89" s="774" t="s">
        <v>2103</v>
      </c>
      <c r="AD89" s="449"/>
      <c r="AE89" s="452"/>
      <c r="AF89" s="452"/>
    </row>
    <row r="90" spans="1:33" s="314" customFormat="1" ht="26.25" x14ac:dyDescent="0.25">
      <c r="A90" s="808">
        <v>1155</v>
      </c>
      <c r="B90" s="807">
        <v>80</v>
      </c>
      <c r="C90" s="809" t="s">
        <v>83</v>
      </c>
      <c r="D90" s="806" t="s">
        <v>46</v>
      </c>
      <c r="E90" s="810" t="s">
        <v>69</v>
      </c>
      <c r="F90" s="805" t="s">
        <v>15</v>
      </c>
      <c r="G90" s="805" t="s">
        <v>23</v>
      </c>
      <c r="H90" s="730">
        <v>33482</v>
      </c>
      <c r="I90" s="736"/>
      <c r="J90" s="736"/>
      <c r="K90" s="736"/>
      <c r="L90" s="720">
        <f t="shared" si="10"/>
        <v>0</v>
      </c>
      <c r="M90" s="721">
        <f t="shared" si="11"/>
        <v>0</v>
      </c>
      <c r="N90" s="737"/>
      <c r="O90" s="736">
        <v>125</v>
      </c>
      <c r="P90" s="476"/>
      <c r="Q90" s="738">
        <v>1</v>
      </c>
      <c r="R90" s="459">
        <v>310</v>
      </c>
      <c r="S90" s="459">
        <v>310</v>
      </c>
      <c r="T90" s="732"/>
      <c r="U90" s="732">
        <f t="shared" si="15"/>
        <v>310</v>
      </c>
      <c r="V90" s="735">
        <f t="shared" si="14"/>
        <v>0</v>
      </c>
      <c r="W90" s="738">
        <v>1</v>
      </c>
      <c r="X90" s="459">
        <v>310</v>
      </c>
      <c r="Y90" s="459">
        <v>310</v>
      </c>
      <c r="Z90" s="476"/>
      <c r="AA90" s="476">
        <f t="shared" si="12"/>
        <v>310</v>
      </c>
      <c r="AB90" s="476">
        <f t="shared" si="13"/>
        <v>0</v>
      </c>
      <c r="AC90" s="774" t="s">
        <v>3280</v>
      </c>
      <c r="AD90" s="449" t="s">
        <v>62</v>
      </c>
      <c r="AE90" s="785"/>
      <c r="AF90" s="452"/>
    </row>
    <row r="91" spans="1:33" s="314" customFormat="1" ht="26.25" x14ac:dyDescent="0.25">
      <c r="A91" s="808">
        <v>1186</v>
      </c>
      <c r="B91" s="807">
        <v>81</v>
      </c>
      <c r="C91" s="809" t="s">
        <v>173</v>
      </c>
      <c r="D91" s="806" t="s">
        <v>174</v>
      </c>
      <c r="E91" s="810" t="s">
        <v>70</v>
      </c>
      <c r="F91" s="805" t="s">
        <v>10</v>
      </c>
      <c r="G91" s="805" t="s">
        <v>19</v>
      </c>
      <c r="H91" s="689">
        <v>33642</v>
      </c>
      <c r="I91" s="426"/>
      <c r="J91" s="426"/>
      <c r="K91" s="426"/>
      <c r="L91" s="339">
        <f t="shared" si="10"/>
        <v>0</v>
      </c>
      <c r="M91" s="426">
        <f t="shared" si="11"/>
        <v>0</v>
      </c>
      <c r="N91" s="765"/>
      <c r="O91" s="458"/>
      <c r="P91" s="459"/>
      <c r="Q91" s="461">
        <v>1</v>
      </c>
      <c r="R91" s="459">
        <v>310</v>
      </c>
      <c r="S91" s="459">
        <v>310</v>
      </c>
      <c r="T91" s="459"/>
      <c r="U91" s="459">
        <f t="shared" si="15"/>
        <v>310</v>
      </c>
      <c r="V91" s="615">
        <f t="shared" si="14"/>
        <v>0</v>
      </c>
      <c r="W91" s="461">
        <v>1</v>
      </c>
      <c r="X91" s="459">
        <v>310</v>
      </c>
      <c r="Y91" s="459">
        <v>310</v>
      </c>
      <c r="Z91" s="459"/>
      <c r="AA91" s="459">
        <f t="shared" si="12"/>
        <v>310</v>
      </c>
      <c r="AB91" s="459">
        <f t="shared" si="13"/>
        <v>0</v>
      </c>
      <c r="AC91" s="774" t="s">
        <v>2105</v>
      </c>
      <c r="AD91" s="449" t="s">
        <v>59</v>
      </c>
      <c r="AE91" s="768"/>
      <c r="AF91" s="452"/>
    </row>
    <row r="92" spans="1:33" s="314" customFormat="1" ht="26.25" x14ac:dyDescent="0.25">
      <c r="A92" s="808">
        <v>1093</v>
      </c>
      <c r="B92" s="807">
        <v>82</v>
      </c>
      <c r="C92" s="809" t="s">
        <v>773</v>
      </c>
      <c r="D92" s="806" t="s">
        <v>51</v>
      </c>
      <c r="E92" s="810" t="s">
        <v>69</v>
      </c>
      <c r="F92" s="805" t="s">
        <v>10</v>
      </c>
      <c r="G92" s="805" t="s">
        <v>11</v>
      </c>
      <c r="H92" s="689">
        <v>33637</v>
      </c>
      <c r="I92" s="458"/>
      <c r="J92" s="458"/>
      <c r="K92" s="458"/>
      <c r="L92" s="339">
        <f t="shared" si="10"/>
        <v>0</v>
      </c>
      <c r="M92" s="426">
        <f t="shared" si="11"/>
        <v>0</v>
      </c>
      <c r="N92" s="765"/>
      <c r="O92" s="458"/>
      <c r="P92" s="459"/>
      <c r="Q92" s="461">
        <v>1</v>
      </c>
      <c r="R92" s="459">
        <v>310</v>
      </c>
      <c r="S92" s="459">
        <v>310</v>
      </c>
      <c r="T92" s="426"/>
      <c r="U92" s="426">
        <f t="shared" si="15"/>
        <v>310</v>
      </c>
      <c r="V92" s="615">
        <f t="shared" si="14"/>
        <v>0</v>
      </c>
      <c r="W92" s="461">
        <v>1</v>
      </c>
      <c r="X92" s="459">
        <v>310</v>
      </c>
      <c r="Y92" s="459">
        <v>310</v>
      </c>
      <c r="Z92" s="459"/>
      <c r="AA92" s="459">
        <f t="shared" si="12"/>
        <v>310</v>
      </c>
      <c r="AB92" s="459">
        <f t="shared" si="13"/>
        <v>0</v>
      </c>
      <c r="AC92" s="774" t="s">
        <v>2106</v>
      </c>
      <c r="AD92" s="449" t="s">
        <v>59</v>
      </c>
      <c r="AE92" s="785"/>
      <c r="AF92" s="452"/>
    </row>
    <row r="93" spans="1:33" s="314" customFormat="1" ht="26.25" x14ac:dyDescent="0.25">
      <c r="A93" s="808">
        <v>1188</v>
      </c>
      <c r="B93" s="807">
        <v>83</v>
      </c>
      <c r="C93" s="809" t="s">
        <v>179</v>
      </c>
      <c r="D93" s="806" t="s">
        <v>180</v>
      </c>
      <c r="E93" s="810" t="s">
        <v>70</v>
      </c>
      <c r="F93" s="805" t="s">
        <v>10</v>
      </c>
      <c r="G93" s="805" t="s">
        <v>19</v>
      </c>
      <c r="H93" s="689">
        <v>33424</v>
      </c>
      <c r="I93" s="426"/>
      <c r="J93" s="426"/>
      <c r="K93" s="426"/>
      <c r="L93" s="339">
        <f t="shared" si="10"/>
        <v>0</v>
      </c>
      <c r="M93" s="426">
        <f t="shared" si="11"/>
        <v>0</v>
      </c>
      <c r="N93" s="765"/>
      <c r="O93" s="458"/>
      <c r="P93" s="459"/>
      <c r="Q93" s="461">
        <v>1</v>
      </c>
      <c r="R93" s="459">
        <v>310</v>
      </c>
      <c r="S93" s="459">
        <v>310</v>
      </c>
      <c r="T93" s="459"/>
      <c r="U93" s="459">
        <f t="shared" si="15"/>
        <v>310</v>
      </c>
      <c r="V93" s="615">
        <f t="shared" si="14"/>
        <v>0</v>
      </c>
      <c r="W93" s="461">
        <v>1</v>
      </c>
      <c r="X93" s="459">
        <v>310</v>
      </c>
      <c r="Y93" s="459">
        <v>310</v>
      </c>
      <c r="Z93" s="459"/>
      <c r="AA93" s="459">
        <f t="shared" si="12"/>
        <v>310</v>
      </c>
      <c r="AB93" s="459">
        <f t="shared" si="13"/>
        <v>0</v>
      </c>
      <c r="AC93" s="774" t="s">
        <v>2484</v>
      </c>
      <c r="AD93" s="449" t="s">
        <v>61</v>
      </c>
      <c r="AE93" s="342"/>
      <c r="AF93" s="452"/>
    </row>
    <row r="94" spans="1:33" s="314" customFormat="1" ht="26.25" x14ac:dyDescent="0.25">
      <c r="A94" s="808">
        <v>1207</v>
      </c>
      <c r="B94" s="807">
        <v>84</v>
      </c>
      <c r="C94" s="809" t="s">
        <v>186</v>
      </c>
      <c r="D94" s="806" t="s">
        <v>187</v>
      </c>
      <c r="E94" s="810" t="s">
        <v>70</v>
      </c>
      <c r="F94" s="805" t="s">
        <v>10</v>
      </c>
      <c r="G94" s="805" t="s">
        <v>19</v>
      </c>
      <c r="H94" s="689">
        <v>20821</v>
      </c>
      <c r="I94" s="426"/>
      <c r="J94" s="426"/>
      <c r="K94" s="426"/>
      <c r="L94" s="339">
        <f t="shared" si="10"/>
        <v>0</v>
      </c>
      <c r="M94" s="426">
        <f t="shared" si="11"/>
        <v>0</v>
      </c>
      <c r="N94" s="765">
        <v>1</v>
      </c>
      <c r="O94" s="458"/>
      <c r="P94" s="459"/>
      <c r="Q94" s="461">
        <v>1</v>
      </c>
      <c r="R94" s="459">
        <v>310</v>
      </c>
      <c r="S94" s="459">
        <v>310</v>
      </c>
      <c r="T94" s="459"/>
      <c r="U94" s="459">
        <f t="shared" si="15"/>
        <v>310</v>
      </c>
      <c r="V94" s="615">
        <f t="shared" si="14"/>
        <v>0</v>
      </c>
      <c r="W94" s="461">
        <v>1</v>
      </c>
      <c r="X94" s="459">
        <v>310</v>
      </c>
      <c r="Y94" s="459">
        <v>310</v>
      </c>
      <c r="Z94" s="459"/>
      <c r="AA94" s="459">
        <f t="shared" si="12"/>
        <v>310</v>
      </c>
      <c r="AB94" s="459">
        <f t="shared" si="13"/>
        <v>0</v>
      </c>
      <c r="AC94" s="776" t="s">
        <v>2107</v>
      </c>
      <c r="AD94" s="451" t="s">
        <v>2102</v>
      </c>
      <c r="AE94" s="452"/>
      <c r="AF94" s="452"/>
    </row>
    <row r="95" spans="1:33" s="296" customFormat="1" ht="26.25" x14ac:dyDescent="0.25">
      <c r="A95" s="808">
        <v>1111</v>
      </c>
      <c r="B95" s="807">
        <v>85</v>
      </c>
      <c r="C95" s="809" t="s">
        <v>133</v>
      </c>
      <c r="D95" s="806" t="s">
        <v>103</v>
      </c>
      <c r="E95" s="810" t="s">
        <v>69</v>
      </c>
      <c r="F95" s="805" t="s">
        <v>10</v>
      </c>
      <c r="G95" s="805" t="s">
        <v>14</v>
      </c>
      <c r="H95" s="730">
        <v>29966</v>
      </c>
      <c r="I95" s="736"/>
      <c r="J95" s="736"/>
      <c r="K95" s="736"/>
      <c r="L95" s="720">
        <f t="shared" si="10"/>
        <v>0</v>
      </c>
      <c r="M95" s="721">
        <f t="shared" si="11"/>
        <v>0</v>
      </c>
      <c r="N95" s="737">
        <v>1</v>
      </c>
      <c r="O95" s="736"/>
      <c r="P95" s="476"/>
      <c r="Q95" s="738">
        <v>1</v>
      </c>
      <c r="R95" s="459">
        <v>310</v>
      </c>
      <c r="S95" s="459">
        <v>310</v>
      </c>
      <c r="T95" s="732"/>
      <c r="U95" s="732">
        <f t="shared" si="15"/>
        <v>310</v>
      </c>
      <c r="V95" s="735">
        <f t="shared" si="14"/>
        <v>0</v>
      </c>
      <c r="W95" s="738">
        <v>1</v>
      </c>
      <c r="X95" s="459">
        <v>310</v>
      </c>
      <c r="Y95" s="459">
        <v>310</v>
      </c>
      <c r="Z95" s="476"/>
      <c r="AA95" s="476">
        <f t="shared" si="12"/>
        <v>310</v>
      </c>
      <c r="AB95" s="476">
        <f t="shared" si="13"/>
        <v>0</v>
      </c>
      <c r="AC95" s="775" t="s">
        <v>3635</v>
      </c>
      <c r="AD95" s="441" t="s">
        <v>62</v>
      </c>
      <c r="AE95" s="455"/>
      <c r="AF95" s="455"/>
    </row>
    <row r="96" spans="1:33" s="314" customFormat="1" ht="26.25" x14ac:dyDescent="0.25">
      <c r="A96" s="808">
        <v>1136</v>
      </c>
      <c r="B96" s="807">
        <v>86</v>
      </c>
      <c r="C96" s="809" t="s">
        <v>132</v>
      </c>
      <c r="D96" s="806" t="s">
        <v>106</v>
      </c>
      <c r="E96" s="810" t="s">
        <v>70</v>
      </c>
      <c r="F96" s="805" t="s">
        <v>10</v>
      </c>
      <c r="G96" s="805" t="s">
        <v>19</v>
      </c>
      <c r="H96" s="689">
        <v>34241</v>
      </c>
      <c r="I96" s="426"/>
      <c r="J96" s="426"/>
      <c r="K96" s="426"/>
      <c r="L96" s="339">
        <f t="shared" si="10"/>
        <v>0</v>
      </c>
      <c r="M96" s="426">
        <f t="shared" si="11"/>
        <v>0</v>
      </c>
      <c r="N96" s="765">
        <v>1</v>
      </c>
      <c r="O96" s="458"/>
      <c r="P96" s="459"/>
      <c r="Q96" s="461">
        <v>1</v>
      </c>
      <c r="R96" s="459">
        <v>310</v>
      </c>
      <c r="S96" s="459">
        <v>310</v>
      </c>
      <c r="T96" s="459"/>
      <c r="U96" s="459">
        <f t="shared" si="15"/>
        <v>310</v>
      </c>
      <c r="V96" s="615">
        <f t="shared" si="14"/>
        <v>0</v>
      </c>
      <c r="W96" s="461">
        <v>1</v>
      </c>
      <c r="X96" s="459">
        <v>310</v>
      </c>
      <c r="Y96" s="459">
        <v>310</v>
      </c>
      <c r="Z96" s="459"/>
      <c r="AA96" s="459">
        <f t="shared" si="12"/>
        <v>310</v>
      </c>
      <c r="AB96" s="459">
        <f t="shared" si="13"/>
        <v>0</v>
      </c>
      <c r="AC96" s="774" t="s">
        <v>2108</v>
      </c>
      <c r="AD96" s="449" t="s">
        <v>61</v>
      </c>
      <c r="AE96" s="494"/>
      <c r="AF96" s="494"/>
    </row>
    <row r="97" spans="1:32" s="155" customFormat="1" ht="30" x14ac:dyDescent="0.2">
      <c r="A97" s="808">
        <v>2098</v>
      </c>
      <c r="B97" s="807">
        <v>87</v>
      </c>
      <c r="C97" s="809" t="s">
        <v>1759</v>
      </c>
      <c r="D97" s="806" t="s">
        <v>1760</v>
      </c>
      <c r="E97" s="810" t="s">
        <v>69</v>
      </c>
      <c r="F97" s="805" t="s">
        <v>10</v>
      </c>
      <c r="G97" s="805" t="s">
        <v>1034</v>
      </c>
      <c r="H97" s="689"/>
      <c r="I97" s="339"/>
      <c r="J97" s="339"/>
      <c r="K97" s="339"/>
      <c r="L97" s="339">
        <f t="shared" si="10"/>
        <v>0</v>
      </c>
      <c r="M97" s="426">
        <f t="shared" si="11"/>
        <v>0</v>
      </c>
      <c r="N97" s="626"/>
      <c r="O97" s="458"/>
      <c r="P97" s="459"/>
      <c r="Q97" s="461">
        <v>1</v>
      </c>
      <c r="R97" s="459">
        <v>310</v>
      </c>
      <c r="S97" s="459">
        <v>310</v>
      </c>
      <c r="T97" s="458"/>
      <c r="U97" s="458">
        <f t="shared" ref="U97:U106" si="16">S97+T97</f>
        <v>310</v>
      </c>
      <c r="V97" s="459">
        <f t="shared" si="14"/>
        <v>0</v>
      </c>
      <c r="W97" s="461">
        <v>1</v>
      </c>
      <c r="X97" s="459">
        <v>310</v>
      </c>
      <c r="Y97" s="459">
        <v>310</v>
      </c>
      <c r="Z97" s="458"/>
      <c r="AA97" s="459">
        <f t="shared" si="12"/>
        <v>310</v>
      </c>
      <c r="AB97" s="459">
        <f t="shared" si="13"/>
        <v>0</v>
      </c>
      <c r="AC97" s="786" t="s">
        <v>2182</v>
      </c>
      <c r="AD97" s="462"/>
      <c r="AE97" s="460"/>
      <c r="AF97" s="464"/>
    </row>
    <row r="98" spans="1:32" s="155" customFormat="1" ht="26.25" x14ac:dyDescent="0.2">
      <c r="A98" s="808">
        <v>2158</v>
      </c>
      <c r="B98" s="807">
        <v>88</v>
      </c>
      <c r="C98" s="809" t="s">
        <v>1872</v>
      </c>
      <c r="D98" s="806" t="s">
        <v>1873</v>
      </c>
      <c r="E98" s="810" t="s">
        <v>70</v>
      </c>
      <c r="F98" s="805" t="s">
        <v>10</v>
      </c>
      <c r="G98" s="805" t="s">
        <v>19</v>
      </c>
      <c r="H98" s="689"/>
      <c r="I98" s="426"/>
      <c r="J98" s="426"/>
      <c r="K98" s="426"/>
      <c r="L98" s="339">
        <f t="shared" si="10"/>
        <v>0</v>
      </c>
      <c r="M98" s="426">
        <f t="shared" si="11"/>
        <v>0</v>
      </c>
      <c r="N98" s="765"/>
      <c r="O98" s="458">
        <v>150</v>
      </c>
      <c r="P98" s="459"/>
      <c r="Q98" s="461">
        <v>1</v>
      </c>
      <c r="R98" s="459">
        <v>310</v>
      </c>
      <c r="S98" s="459">
        <v>310</v>
      </c>
      <c r="T98" s="459"/>
      <c r="U98" s="459">
        <f t="shared" si="16"/>
        <v>310</v>
      </c>
      <c r="V98" s="615">
        <f t="shared" si="14"/>
        <v>0</v>
      </c>
      <c r="W98" s="461">
        <v>1</v>
      </c>
      <c r="X98" s="459">
        <v>310</v>
      </c>
      <c r="Y98" s="459">
        <v>310</v>
      </c>
      <c r="Z98" s="459"/>
      <c r="AA98" s="459">
        <f t="shared" si="12"/>
        <v>310</v>
      </c>
      <c r="AB98" s="459">
        <f t="shared" si="13"/>
        <v>0</v>
      </c>
      <c r="AC98" s="780" t="s">
        <v>2025</v>
      </c>
      <c r="AD98" s="449"/>
      <c r="AE98" s="707" t="s">
        <v>1999</v>
      </c>
      <c r="AF98" s="685"/>
    </row>
    <row r="99" spans="1:32" s="155" customFormat="1" ht="30" x14ac:dyDescent="0.2">
      <c r="A99" s="808">
        <v>2159</v>
      </c>
      <c r="B99" s="807">
        <v>89</v>
      </c>
      <c r="C99" s="809" t="s">
        <v>1874</v>
      </c>
      <c r="D99" s="806" t="s">
        <v>1875</v>
      </c>
      <c r="E99" s="810" t="s">
        <v>69</v>
      </c>
      <c r="F99" s="805" t="s">
        <v>10</v>
      </c>
      <c r="G99" s="805" t="s">
        <v>13</v>
      </c>
      <c r="H99" s="689"/>
      <c r="I99" s="458"/>
      <c r="J99" s="458"/>
      <c r="K99" s="458"/>
      <c r="L99" s="339">
        <f t="shared" si="10"/>
        <v>0</v>
      </c>
      <c r="M99" s="426">
        <f t="shared" si="11"/>
        <v>0</v>
      </c>
      <c r="N99" s="765"/>
      <c r="O99" s="458"/>
      <c r="P99" s="459"/>
      <c r="Q99" s="461">
        <v>1</v>
      </c>
      <c r="R99" s="459">
        <v>310</v>
      </c>
      <c r="S99" s="459">
        <v>310</v>
      </c>
      <c r="T99" s="426"/>
      <c r="U99" s="426">
        <f t="shared" si="16"/>
        <v>310</v>
      </c>
      <c r="V99" s="615">
        <f t="shared" si="14"/>
        <v>0</v>
      </c>
      <c r="W99" s="461">
        <v>1</v>
      </c>
      <c r="X99" s="459">
        <v>310</v>
      </c>
      <c r="Y99" s="459">
        <v>310</v>
      </c>
      <c r="Z99" s="459"/>
      <c r="AA99" s="459">
        <f t="shared" si="12"/>
        <v>310</v>
      </c>
      <c r="AB99" s="459">
        <f t="shared" si="13"/>
        <v>0</v>
      </c>
      <c r="AC99" s="776" t="s">
        <v>3341</v>
      </c>
      <c r="AD99" s="451"/>
      <c r="AE99" s="460"/>
      <c r="AF99" s="464"/>
    </row>
    <row r="100" spans="1:32" s="155" customFormat="1" ht="30" x14ac:dyDescent="0.2">
      <c r="A100" s="808">
        <v>2168</v>
      </c>
      <c r="B100" s="807">
        <v>90</v>
      </c>
      <c r="C100" s="809" t="s">
        <v>1890</v>
      </c>
      <c r="D100" s="806" t="s">
        <v>1891</v>
      </c>
      <c r="E100" s="810" t="s">
        <v>70</v>
      </c>
      <c r="F100" s="805" t="s">
        <v>10</v>
      </c>
      <c r="G100" s="805" t="s">
        <v>13</v>
      </c>
      <c r="H100" s="689"/>
      <c r="I100" s="458"/>
      <c r="J100" s="458"/>
      <c r="K100" s="458"/>
      <c r="L100" s="339">
        <f t="shared" si="10"/>
        <v>0</v>
      </c>
      <c r="M100" s="426">
        <f t="shared" si="11"/>
        <v>0</v>
      </c>
      <c r="N100" s="765"/>
      <c r="O100" s="458"/>
      <c r="P100" s="459"/>
      <c r="Q100" s="461">
        <v>1</v>
      </c>
      <c r="R100" s="459">
        <v>310</v>
      </c>
      <c r="S100" s="459">
        <v>310</v>
      </c>
      <c r="T100" s="426"/>
      <c r="U100" s="426">
        <f t="shared" si="16"/>
        <v>310</v>
      </c>
      <c r="V100" s="615">
        <f t="shared" si="14"/>
        <v>0</v>
      </c>
      <c r="W100" s="461">
        <v>1</v>
      </c>
      <c r="X100" s="459">
        <v>310</v>
      </c>
      <c r="Y100" s="459">
        <v>310</v>
      </c>
      <c r="Z100" s="459"/>
      <c r="AA100" s="459">
        <f t="shared" si="12"/>
        <v>310</v>
      </c>
      <c r="AB100" s="459">
        <f t="shared" si="13"/>
        <v>0</v>
      </c>
      <c r="AC100" s="776" t="s">
        <v>3338</v>
      </c>
      <c r="AD100" s="451"/>
      <c r="AE100" s="460"/>
      <c r="AF100" s="464"/>
    </row>
    <row r="101" spans="1:32" s="155" customFormat="1" ht="30" x14ac:dyDescent="0.2">
      <c r="A101" s="808">
        <v>2182</v>
      </c>
      <c r="B101" s="807">
        <v>91</v>
      </c>
      <c r="C101" s="809" t="s">
        <v>1925</v>
      </c>
      <c r="D101" s="806" t="s">
        <v>1926</v>
      </c>
      <c r="E101" s="810" t="s">
        <v>69</v>
      </c>
      <c r="F101" s="805" t="s">
        <v>10</v>
      </c>
      <c r="G101" s="805" t="s">
        <v>1927</v>
      </c>
      <c r="H101" s="689"/>
      <c r="I101" s="458"/>
      <c r="J101" s="458"/>
      <c r="K101" s="458"/>
      <c r="L101" s="339">
        <f t="shared" si="10"/>
        <v>0</v>
      </c>
      <c r="M101" s="426">
        <f t="shared" si="11"/>
        <v>0</v>
      </c>
      <c r="N101" s="765"/>
      <c r="O101" s="458"/>
      <c r="P101" s="459"/>
      <c r="Q101" s="461">
        <v>1</v>
      </c>
      <c r="R101" s="459">
        <v>310</v>
      </c>
      <c r="S101" s="459">
        <v>310</v>
      </c>
      <c r="T101" s="426"/>
      <c r="U101" s="426">
        <f t="shared" si="16"/>
        <v>310</v>
      </c>
      <c r="V101" s="615">
        <f t="shared" si="14"/>
        <v>0</v>
      </c>
      <c r="W101" s="461">
        <v>1</v>
      </c>
      <c r="X101" s="459">
        <v>310</v>
      </c>
      <c r="Y101" s="459">
        <v>310</v>
      </c>
      <c r="Z101" s="459"/>
      <c r="AA101" s="459">
        <f t="shared" si="12"/>
        <v>310</v>
      </c>
      <c r="AB101" s="459">
        <f t="shared" si="13"/>
        <v>0</v>
      </c>
      <c r="AC101" s="776" t="s">
        <v>1928</v>
      </c>
      <c r="AD101" s="451" t="s">
        <v>766</v>
      </c>
      <c r="AE101" s="460"/>
      <c r="AF101" s="464"/>
    </row>
    <row r="102" spans="1:32" s="155" customFormat="1" ht="26.25" x14ac:dyDescent="0.2">
      <c r="A102" s="808">
        <v>2169</v>
      </c>
      <c r="B102" s="807">
        <v>92</v>
      </c>
      <c r="C102" s="809" t="s">
        <v>1892</v>
      </c>
      <c r="D102" s="806" t="s">
        <v>1893</v>
      </c>
      <c r="E102" s="810" t="s">
        <v>69</v>
      </c>
      <c r="F102" s="805" t="s">
        <v>10</v>
      </c>
      <c r="G102" s="805" t="s">
        <v>13</v>
      </c>
      <c r="H102" s="689"/>
      <c r="I102" s="339"/>
      <c r="J102" s="339"/>
      <c r="K102" s="339"/>
      <c r="L102" s="339">
        <f t="shared" si="10"/>
        <v>0</v>
      </c>
      <c r="M102" s="426">
        <f t="shared" si="11"/>
        <v>0</v>
      </c>
      <c r="N102" s="626">
        <v>1</v>
      </c>
      <c r="O102" s="339">
        <v>50</v>
      </c>
      <c r="P102" s="426"/>
      <c r="Q102" s="427">
        <v>1</v>
      </c>
      <c r="R102" s="459">
        <v>310</v>
      </c>
      <c r="S102" s="459">
        <v>310</v>
      </c>
      <c r="T102" s="339"/>
      <c r="U102" s="339">
        <f t="shared" si="16"/>
        <v>310</v>
      </c>
      <c r="V102" s="426">
        <f t="shared" si="14"/>
        <v>0</v>
      </c>
      <c r="W102" s="427">
        <v>1</v>
      </c>
      <c r="X102" s="459">
        <v>310</v>
      </c>
      <c r="Y102" s="459">
        <v>310</v>
      </c>
      <c r="Z102" s="339"/>
      <c r="AA102" s="459">
        <f t="shared" si="12"/>
        <v>310</v>
      </c>
      <c r="AB102" s="459">
        <f t="shared" si="13"/>
        <v>0</v>
      </c>
      <c r="AC102" s="774" t="s">
        <v>1895</v>
      </c>
      <c r="AD102" s="770"/>
      <c r="AE102" s="787" t="s">
        <v>1894</v>
      </c>
      <c r="AF102" s="667"/>
    </row>
    <row r="103" spans="1:32" s="334" customFormat="1" ht="26.25" x14ac:dyDescent="0.25">
      <c r="A103" s="808">
        <v>2124</v>
      </c>
      <c r="B103" s="807">
        <v>93</v>
      </c>
      <c r="C103" s="809" t="s">
        <v>1802</v>
      </c>
      <c r="D103" s="806" t="s">
        <v>1803</v>
      </c>
      <c r="E103" s="810" t="s">
        <v>69</v>
      </c>
      <c r="F103" s="805" t="s">
        <v>10</v>
      </c>
      <c r="G103" s="805" t="s">
        <v>13</v>
      </c>
      <c r="H103" s="689"/>
      <c r="I103" s="458"/>
      <c r="J103" s="458"/>
      <c r="K103" s="458"/>
      <c r="L103" s="339">
        <f t="shared" si="10"/>
        <v>0</v>
      </c>
      <c r="M103" s="426">
        <f t="shared" si="11"/>
        <v>0</v>
      </c>
      <c r="N103" s="765"/>
      <c r="O103" s="458"/>
      <c r="P103" s="459"/>
      <c r="Q103" s="461">
        <v>1</v>
      </c>
      <c r="R103" s="459">
        <v>310</v>
      </c>
      <c r="S103" s="459">
        <v>310</v>
      </c>
      <c r="T103" s="426"/>
      <c r="U103" s="426">
        <f>S103+T103</f>
        <v>310</v>
      </c>
      <c r="V103" s="615"/>
      <c r="W103" s="461">
        <v>1</v>
      </c>
      <c r="X103" s="459">
        <v>310</v>
      </c>
      <c r="Y103" s="459">
        <v>310</v>
      </c>
      <c r="Z103" s="459"/>
      <c r="AA103" s="459">
        <f t="shared" si="12"/>
        <v>310</v>
      </c>
      <c r="AB103" s="459">
        <f t="shared" si="13"/>
        <v>0</v>
      </c>
      <c r="AC103" s="776" t="s">
        <v>1804</v>
      </c>
      <c r="AD103" s="679" t="s">
        <v>162</v>
      </c>
      <c r="AE103" s="554" t="s">
        <v>2428</v>
      </c>
      <c r="AF103" s="554"/>
    </row>
    <row r="104" spans="1:32" s="652" customFormat="1" ht="24" customHeight="1" x14ac:dyDescent="0.2">
      <c r="A104" s="808">
        <v>1585</v>
      </c>
      <c r="B104" s="807">
        <v>94</v>
      </c>
      <c r="C104" s="809" t="s">
        <v>735</v>
      </c>
      <c r="D104" s="806" t="s">
        <v>736</v>
      </c>
      <c r="E104" s="810" t="s">
        <v>69</v>
      </c>
      <c r="F104" s="805" t="s">
        <v>10</v>
      </c>
      <c r="G104" s="805"/>
      <c r="H104" s="727" t="s">
        <v>737</v>
      </c>
      <c r="I104" s="609">
        <v>160</v>
      </c>
      <c r="J104" s="609">
        <v>160</v>
      </c>
      <c r="K104" s="609"/>
      <c r="L104" s="720">
        <f t="shared" si="10"/>
        <v>160</v>
      </c>
      <c r="M104" s="721">
        <f t="shared" si="11"/>
        <v>0</v>
      </c>
      <c r="N104" s="629">
        <v>1</v>
      </c>
      <c r="O104" s="465">
        <v>150</v>
      </c>
      <c r="P104" s="467"/>
      <c r="Q104" s="468">
        <v>1</v>
      </c>
      <c r="R104" s="459">
        <v>310</v>
      </c>
      <c r="S104" s="459">
        <v>310</v>
      </c>
      <c r="T104" s="465"/>
      <c r="U104" s="466">
        <f t="shared" ref="U104" si="17">S104+T104</f>
        <v>310</v>
      </c>
      <c r="V104" s="467">
        <f>R104-U104</f>
        <v>0</v>
      </c>
      <c r="W104" s="468">
        <v>1</v>
      </c>
      <c r="X104" s="459">
        <v>310</v>
      </c>
      <c r="Y104" s="459">
        <v>310</v>
      </c>
      <c r="Z104" s="749"/>
      <c r="AA104" s="459">
        <f t="shared" ref="AA104:AA106" si="18">Y104+Z104</f>
        <v>310</v>
      </c>
      <c r="AB104" s="459">
        <f t="shared" ref="AB104:AB106" si="19">X104-AA104</f>
        <v>0</v>
      </c>
      <c r="AC104" s="774" t="s">
        <v>3340</v>
      </c>
      <c r="AD104" s="489" t="s">
        <v>738</v>
      </c>
      <c r="AE104" s="469"/>
      <c r="AF104" s="470"/>
    </row>
    <row r="105" spans="1:32" s="652" customFormat="1" ht="24" customHeight="1" x14ac:dyDescent="0.2">
      <c r="A105" s="24">
        <v>2283</v>
      </c>
      <c r="B105" s="807">
        <v>95</v>
      </c>
      <c r="C105" s="36" t="s">
        <v>2626</v>
      </c>
      <c r="D105" s="2" t="s">
        <v>2627</v>
      </c>
      <c r="E105" s="13" t="s">
        <v>1986</v>
      </c>
      <c r="F105" s="13" t="s">
        <v>10</v>
      </c>
      <c r="G105" s="13" t="s">
        <v>13</v>
      </c>
      <c r="H105" s="581">
        <v>32600</v>
      </c>
      <c r="I105" s="609"/>
      <c r="J105" s="609"/>
      <c r="K105" s="609"/>
      <c r="L105" s="720"/>
      <c r="M105" s="721"/>
      <c r="N105" s="629"/>
      <c r="O105" s="465"/>
      <c r="P105" s="467"/>
      <c r="Q105" s="468"/>
      <c r="R105" s="459">
        <v>310</v>
      </c>
      <c r="S105" s="459">
        <v>310</v>
      </c>
      <c r="T105" s="465"/>
      <c r="U105" s="466"/>
      <c r="V105" s="467"/>
      <c r="W105" s="468">
        <v>1</v>
      </c>
      <c r="X105" s="459">
        <v>310</v>
      </c>
      <c r="Y105" s="459">
        <v>310</v>
      </c>
      <c r="Z105" s="19"/>
      <c r="AA105" s="19">
        <f>Y105+Z105</f>
        <v>310</v>
      </c>
      <c r="AB105" s="53">
        <f>X105-AA105</f>
        <v>0</v>
      </c>
      <c r="AC105" s="13" t="s">
        <v>3708</v>
      </c>
      <c r="AD105" s="402" t="s">
        <v>2628</v>
      </c>
      <c r="AE105" s="469"/>
      <c r="AF105" s="470"/>
    </row>
    <row r="106" spans="1:32" s="155" customFormat="1" ht="30" x14ac:dyDescent="0.2">
      <c r="A106" s="808">
        <v>2205</v>
      </c>
      <c r="B106" s="807">
        <v>96</v>
      </c>
      <c r="C106" s="809" t="s">
        <v>2014</v>
      </c>
      <c r="D106" s="806" t="s">
        <v>2015</v>
      </c>
      <c r="E106" s="810" t="s">
        <v>69</v>
      </c>
      <c r="F106" s="805" t="s">
        <v>10</v>
      </c>
      <c r="G106" s="805" t="s">
        <v>198</v>
      </c>
      <c r="H106" s="730"/>
      <c r="I106" s="732"/>
      <c r="J106" s="732"/>
      <c r="K106" s="732"/>
      <c r="L106" s="720">
        <f t="shared" si="10"/>
        <v>0</v>
      </c>
      <c r="M106" s="721">
        <f t="shared" si="11"/>
        <v>0</v>
      </c>
      <c r="N106" s="737"/>
      <c r="O106" s="736">
        <v>150</v>
      </c>
      <c r="P106" s="476"/>
      <c r="Q106" s="738">
        <v>1</v>
      </c>
      <c r="R106" s="459">
        <v>310</v>
      </c>
      <c r="S106" s="459">
        <v>310</v>
      </c>
      <c r="T106" s="476"/>
      <c r="U106" s="476">
        <f t="shared" si="16"/>
        <v>310</v>
      </c>
      <c r="V106" s="735">
        <f>R106-U106</f>
        <v>0</v>
      </c>
      <c r="W106" s="738">
        <v>1</v>
      </c>
      <c r="X106" s="459">
        <v>310</v>
      </c>
      <c r="Y106" s="459">
        <v>310</v>
      </c>
      <c r="Z106" s="476"/>
      <c r="AA106" s="459">
        <f t="shared" si="18"/>
        <v>310</v>
      </c>
      <c r="AB106" s="459">
        <f t="shared" si="19"/>
        <v>0</v>
      </c>
      <c r="AC106" s="774"/>
      <c r="AD106" s="449"/>
      <c r="AE106" s="684"/>
      <c r="AF106" s="685"/>
    </row>
    <row r="107" spans="1:32" s="26" customFormat="1" ht="33" x14ac:dyDescent="0.25">
      <c r="A107" s="471"/>
      <c r="B107" s="471"/>
      <c r="C107" s="472" t="s">
        <v>150</v>
      </c>
      <c r="D107" s="472" t="s">
        <v>151</v>
      </c>
      <c r="E107" s="473"/>
      <c r="F107" s="474"/>
      <c r="G107" s="450"/>
      <c r="H107" s="450"/>
      <c r="I107" s="436">
        <f>SUM(I10:I106)</f>
        <v>4165</v>
      </c>
      <c r="J107" s="436">
        <f>SUM(J10:J106)</f>
        <v>4165</v>
      </c>
      <c r="K107" s="436">
        <f>SUM(K11:K106)</f>
        <v>0</v>
      </c>
      <c r="L107" s="436">
        <f>SUM(L10:L106)</f>
        <v>4165</v>
      </c>
      <c r="M107" s="436">
        <f>SUM(M10:M106)</f>
        <v>0</v>
      </c>
      <c r="N107" s="630">
        <f>SUM(N10:N106)</f>
        <v>33</v>
      </c>
      <c r="O107" s="476">
        <f>SUM(O11:O106)</f>
        <v>875</v>
      </c>
      <c r="P107" s="446">
        <f>SUM(P10:P106)</f>
        <v>0</v>
      </c>
      <c r="Q107" s="477">
        <f t="shared" ref="Q107:AB107" si="20">SUM(Q11:Q106)</f>
        <v>94</v>
      </c>
      <c r="R107" s="446">
        <f t="shared" si="20"/>
        <v>29450</v>
      </c>
      <c r="S107" s="446">
        <f t="shared" si="20"/>
        <v>29450</v>
      </c>
      <c r="T107" s="446">
        <f t="shared" si="20"/>
        <v>0</v>
      </c>
      <c r="U107" s="446">
        <f t="shared" si="20"/>
        <v>29140</v>
      </c>
      <c r="V107" s="447">
        <f t="shared" si="20"/>
        <v>0</v>
      </c>
      <c r="W107" s="477">
        <f t="shared" si="20"/>
        <v>96</v>
      </c>
      <c r="X107" s="446">
        <f t="shared" si="20"/>
        <v>29450</v>
      </c>
      <c r="Y107" s="446">
        <f t="shared" si="20"/>
        <v>29450</v>
      </c>
      <c r="Z107" s="446">
        <f t="shared" si="20"/>
        <v>0</v>
      </c>
      <c r="AA107" s="446">
        <f t="shared" si="20"/>
        <v>29450</v>
      </c>
      <c r="AB107" s="615">
        <f t="shared" si="20"/>
        <v>0</v>
      </c>
      <c r="AC107" s="781"/>
      <c r="AD107" s="478"/>
      <c r="AE107" s="479"/>
      <c r="AF107" s="454"/>
    </row>
    <row r="108" spans="1:32" x14ac:dyDescent="0.2">
      <c r="B108" s="7"/>
      <c r="C108" s="7"/>
      <c r="D108" s="5"/>
      <c r="E108" s="27"/>
      <c r="F108" s="9"/>
      <c r="G108" s="5"/>
      <c r="H108" s="5"/>
      <c r="I108" s="360"/>
      <c r="J108" s="360"/>
      <c r="K108" s="360"/>
      <c r="L108" s="360"/>
      <c r="M108" s="54"/>
      <c r="N108" s="631"/>
      <c r="O108" s="360"/>
      <c r="P108" s="54"/>
      <c r="Q108" s="54"/>
      <c r="R108" s="54"/>
      <c r="S108" s="54"/>
      <c r="T108" s="54"/>
      <c r="U108" s="54"/>
      <c r="V108" s="54"/>
      <c r="W108" s="369"/>
      <c r="X108" s="54"/>
      <c r="Y108" s="54"/>
      <c r="Z108" s="54"/>
      <c r="AA108" s="54"/>
      <c r="AB108" s="54"/>
      <c r="AC108" s="782"/>
      <c r="AD108" s="10"/>
    </row>
    <row r="109" spans="1:32" x14ac:dyDescent="0.2">
      <c r="B109" s="7"/>
      <c r="C109" s="7"/>
      <c r="D109" s="5"/>
      <c r="E109" s="27"/>
      <c r="F109" s="9"/>
      <c r="G109" s="5"/>
      <c r="H109" s="5"/>
      <c r="I109" s="360"/>
      <c r="J109" s="360"/>
      <c r="K109" s="360"/>
      <c r="L109" s="360"/>
      <c r="M109" s="54"/>
      <c r="N109" s="631"/>
      <c r="O109" s="360"/>
      <c r="P109" s="54"/>
      <c r="Q109" s="54"/>
      <c r="R109" s="54"/>
      <c r="S109" s="54"/>
      <c r="T109" s="54"/>
      <c r="U109" s="54"/>
      <c r="V109" s="54"/>
      <c r="W109" s="369"/>
      <c r="X109" s="54"/>
      <c r="Y109" s="54"/>
      <c r="Z109" s="54"/>
      <c r="AA109" s="54"/>
      <c r="AB109" s="54"/>
      <c r="AC109" s="782"/>
      <c r="AD109" s="10"/>
    </row>
    <row r="110" spans="1:32" x14ac:dyDescent="0.2">
      <c r="B110" s="7"/>
      <c r="C110" s="7"/>
      <c r="D110" s="5"/>
      <c r="E110" s="27"/>
      <c r="F110" s="9"/>
      <c r="G110" s="5"/>
      <c r="H110" s="5"/>
      <c r="I110" s="360"/>
      <c r="J110" s="360"/>
      <c r="K110" s="360"/>
      <c r="L110" s="360"/>
      <c r="M110" s="54"/>
      <c r="N110" s="631"/>
      <c r="O110" s="360"/>
      <c r="P110" s="54"/>
      <c r="Q110" s="54"/>
      <c r="R110" s="54"/>
      <c r="S110" s="54"/>
      <c r="T110" s="54"/>
      <c r="U110" s="54"/>
      <c r="V110" s="54"/>
      <c r="W110" s="369"/>
      <c r="X110" s="54"/>
      <c r="Y110" s="54"/>
      <c r="Z110" s="54"/>
      <c r="AA110" s="54"/>
      <c r="AB110" s="54"/>
      <c r="AC110" s="782"/>
      <c r="AD110" s="10"/>
    </row>
    <row r="111" spans="1:32" x14ac:dyDescent="0.2">
      <c r="D111" s="1"/>
      <c r="E111" s="1"/>
      <c r="F111" s="26"/>
      <c r="G111" s="288"/>
      <c r="H111" s="288"/>
      <c r="I111" s="360"/>
      <c r="J111" s="360"/>
      <c r="K111" s="360"/>
      <c r="L111" s="360"/>
      <c r="M111" s="54"/>
      <c r="N111" s="631"/>
      <c r="O111" s="360"/>
      <c r="P111" s="54"/>
      <c r="Q111" s="54"/>
      <c r="R111" s="54"/>
      <c r="S111" s="54"/>
      <c r="T111" s="54"/>
      <c r="U111" s="54"/>
      <c r="V111" s="54"/>
      <c r="W111" s="369"/>
      <c r="X111" s="54"/>
      <c r="Y111" s="54"/>
      <c r="Z111" s="54"/>
      <c r="AA111" s="54"/>
      <c r="AB111" s="54"/>
      <c r="AC111" s="782"/>
      <c r="AD111" s="10"/>
    </row>
    <row r="112" spans="1:32" x14ac:dyDescent="0.2">
      <c r="A112" s="287"/>
      <c r="D112" s="1"/>
      <c r="E112" s="1"/>
      <c r="G112" s="289"/>
      <c r="H112" s="289"/>
      <c r="I112" s="360"/>
      <c r="J112" s="360"/>
      <c r="K112" s="360"/>
      <c r="L112" s="360"/>
      <c r="M112" s="54"/>
      <c r="N112" s="631"/>
      <c r="O112" s="360"/>
      <c r="P112" s="54"/>
      <c r="Q112" s="54"/>
      <c r="R112" s="54"/>
      <c r="S112" s="54"/>
      <c r="T112" s="54"/>
      <c r="U112" s="54"/>
      <c r="V112" s="54"/>
      <c r="W112" s="369"/>
      <c r="X112" s="54"/>
      <c r="Y112" s="54"/>
      <c r="Z112" s="54"/>
      <c r="AA112" s="54"/>
      <c r="AB112" s="54"/>
      <c r="AC112" s="782"/>
      <c r="AD112" s="10"/>
    </row>
    <row r="113" spans="1:30" x14ac:dyDescent="0.2">
      <c r="A113" s="287"/>
      <c r="D113" s="1"/>
      <c r="E113" s="1"/>
      <c r="I113" s="360"/>
      <c r="J113" s="360"/>
      <c r="K113" s="360"/>
      <c r="L113" s="360"/>
      <c r="M113" s="54"/>
      <c r="N113" s="631"/>
      <c r="O113" s="360"/>
      <c r="P113" s="54"/>
      <c r="Q113" s="54"/>
      <c r="R113" s="54"/>
      <c r="S113" s="54"/>
      <c r="T113" s="54"/>
      <c r="U113" s="54"/>
      <c r="V113" s="54"/>
      <c r="W113" s="369"/>
      <c r="X113" s="54"/>
      <c r="Y113" s="54"/>
      <c r="Z113" s="54"/>
      <c r="AA113" s="54"/>
      <c r="AB113" s="54"/>
      <c r="AC113" s="782"/>
      <c r="AD113" s="10"/>
    </row>
    <row r="114" spans="1:30" x14ac:dyDescent="0.2">
      <c r="D114" s="1"/>
      <c r="E114" s="1"/>
      <c r="I114" s="360"/>
      <c r="J114" s="360"/>
      <c r="K114" s="360"/>
      <c r="L114" s="360"/>
      <c r="M114" s="54"/>
      <c r="N114" s="631"/>
      <c r="O114" s="360"/>
      <c r="P114" s="54"/>
      <c r="Q114" s="54"/>
      <c r="R114" s="54"/>
      <c r="S114" s="54"/>
      <c r="T114" s="54"/>
      <c r="U114" s="54"/>
      <c r="V114" s="54"/>
      <c r="W114" s="369"/>
      <c r="X114" s="54"/>
      <c r="Y114" s="54"/>
      <c r="Z114" s="54"/>
      <c r="AA114" s="54"/>
      <c r="AB114" s="54"/>
      <c r="AC114" s="782"/>
      <c r="AD114" s="10"/>
    </row>
    <row r="115" spans="1:30" x14ac:dyDescent="0.2">
      <c r="D115" s="1"/>
      <c r="E115" s="1"/>
      <c r="I115" s="360"/>
      <c r="J115" s="360"/>
      <c r="K115" s="360"/>
      <c r="L115" s="360"/>
      <c r="M115" s="54"/>
      <c r="N115" s="631"/>
      <c r="O115" s="360"/>
      <c r="P115" s="54"/>
      <c r="Q115" s="54"/>
      <c r="R115" s="54"/>
      <c r="S115" s="54"/>
      <c r="T115" s="54"/>
      <c r="U115" s="54"/>
      <c r="V115" s="54"/>
      <c r="W115" s="369"/>
      <c r="X115" s="54"/>
      <c r="Y115" s="54"/>
      <c r="Z115" s="54"/>
      <c r="AA115" s="54"/>
      <c r="AB115" s="54"/>
      <c r="AC115" s="782"/>
      <c r="AD115" s="10"/>
    </row>
    <row r="116" spans="1:30" ht="15.75" x14ac:dyDescent="0.25">
      <c r="B116" s="7"/>
      <c r="C116" s="92"/>
      <c r="D116" s="97"/>
      <c r="E116" s="5"/>
      <c r="F116" s="54"/>
      <c r="G116" s="5"/>
      <c r="H116" s="5"/>
      <c r="I116" s="360"/>
      <c r="J116" s="360"/>
      <c r="K116" s="360"/>
      <c r="L116" s="360"/>
      <c r="M116" s="54"/>
      <c r="N116" s="631"/>
      <c r="O116" s="360"/>
      <c r="P116" s="54"/>
      <c r="Q116" s="54"/>
      <c r="R116" s="54"/>
      <c r="S116" s="54"/>
      <c r="T116" s="54"/>
      <c r="U116" s="54"/>
      <c r="V116" s="54"/>
      <c r="W116" s="369"/>
      <c r="X116" s="54"/>
      <c r="Y116" s="54"/>
      <c r="Z116" s="54"/>
      <c r="AA116" s="54"/>
      <c r="AB116" s="54"/>
      <c r="AC116" s="782"/>
      <c r="AD116" s="10"/>
    </row>
    <row r="117" spans="1:30" x14ac:dyDescent="0.2">
      <c r="B117" s="7"/>
      <c r="C117" s="7"/>
      <c r="D117" s="5"/>
      <c r="E117" s="27"/>
      <c r="F117" s="9"/>
      <c r="G117" s="5"/>
      <c r="H117" s="5"/>
      <c r="I117" s="360"/>
      <c r="J117" s="360"/>
      <c r="K117" s="360"/>
      <c r="L117" s="360"/>
      <c r="M117" s="54"/>
      <c r="N117" s="631"/>
      <c r="O117" s="360"/>
      <c r="P117" s="54"/>
      <c r="Q117" s="54"/>
      <c r="R117" s="54"/>
      <c r="S117" s="54"/>
      <c r="T117" s="54"/>
      <c r="U117" s="54"/>
      <c r="V117" s="54"/>
      <c r="W117" s="369"/>
      <c r="X117" s="54"/>
      <c r="Y117" s="54"/>
      <c r="Z117" s="54"/>
      <c r="AA117" s="54"/>
      <c r="AB117" s="54"/>
      <c r="AC117" s="782"/>
      <c r="AD117" s="10"/>
    </row>
    <row r="118" spans="1:30" x14ac:dyDescent="0.2">
      <c r="B118" s="7"/>
      <c r="C118" s="7"/>
      <c r="D118" s="5"/>
      <c r="E118" s="27"/>
      <c r="F118" s="9"/>
      <c r="G118" s="5"/>
      <c r="H118" s="5"/>
      <c r="I118" s="360"/>
      <c r="J118" s="360"/>
      <c r="K118" s="360"/>
      <c r="L118" s="360"/>
      <c r="M118" s="54"/>
      <c r="N118" s="631"/>
      <c r="O118" s="360"/>
      <c r="P118" s="54"/>
      <c r="Q118" s="54"/>
      <c r="R118" s="54"/>
      <c r="S118" s="54"/>
      <c r="T118" s="54"/>
      <c r="U118" s="54"/>
      <c r="V118" s="54"/>
      <c r="W118" s="369"/>
      <c r="X118" s="54"/>
      <c r="Y118" s="54"/>
      <c r="Z118" s="54"/>
      <c r="AA118" s="54"/>
      <c r="AB118" s="54"/>
      <c r="AC118" s="782"/>
      <c r="AD118" s="10"/>
    </row>
    <row r="119" spans="1:30" x14ac:dyDescent="0.2">
      <c r="B119" s="7"/>
      <c r="C119" s="7"/>
      <c r="D119" s="5"/>
      <c r="E119" s="27"/>
      <c r="F119" s="9"/>
      <c r="G119" s="5"/>
      <c r="H119" s="5"/>
      <c r="I119" s="360"/>
      <c r="J119" s="360"/>
      <c r="K119" s="360"/>
      <c r="L119" s="360"/>
      <c r="M119" s="54"/>
      <c r="N119" s="631"/>
      <c r="O119" s="360"/>
      <c r="P119" s="54"/>
      <c r="Q119" s="54"/>
      <c r="R119" s="54"/>
      <c r="S119" s="54"/>
      <c r="T119" s="54"/>
      <c r="U119" s="54"/>
      <c r="V119" s="54"/>
      <c r="W119" s="369"/>
      <c r="X119" s="54"/>
      <c r="Y119" s="54"/>
      <c r="Z119" s="54"/>
      <c r="AA119" s="54"/>
      <c r="AB119" s="54"/>
      <c r="AC119" s="782"/>
      <c r="AD119" s="10"/>
    </row>
    <row r="120" spans="1:30" x14ac:dyDescent="0.2">
      <c r="B120" s="7"/>
      <c r="C120" s="7"/>
      <c r="D120" s="5"/>
      <c r="E120" s="27"/>
      <c r="F120" s="9"/>
      <c r="G120" s="5"/>
      <c r="H120" s="5"/>
      <c r="I120" s="360"/>
      <c r="J120" s="360"/>
      <c r="K120" s="360"/>
      <c r="L120" s="360"/>
      <c r="M120" s="54"/>
      <c r="N120" s="631"/>
      <c r="O120" s="360"/>
      <c r="P120" s="54"/>
      <c r="Q120" s="54"/>
      <c r="R120" s="54"/>
      <c r="S120" s="54"/>
      <c r="T120" s="54"/>
      <c r="U120" s="54"/>
      <c r="V120" s="54"/>
      <c r="W120" s="369"/>
      <c r="X120" s="54"/>
      <c r="Y120" s="54"/>
      <c r="Z120" s="54"/>
      <c r="AA120" s="54"/>
      <c r="AB120" s="54"/>
      <c r="AC120" s="782"/>
      <c r="AD120" s="10"/>
    </row>
    <row r="121" spans="1:30" x14ac:dyDescent="0.2">
      <c r="B121" s="7"/>
      <c r="C121" s="7"/>
      <c r="D121" s="5"/>
      <c r="E121" s="27"/>
      <c r="F121" s="9"/>
      <c r="G121" s="5"/>
      <c r="H121" s="5"/>
      <c r="I121" s="360"/>
      <c r="J121" s="360"/>
      <c r="K121" s="360"/>
      <c r="L121" s="360"/>
      <c r="M121" s="54"/>
      <c r="N121" s="631"/>
      <c r="O121" s="360"/>
      <c r="P121" s="54"/>
      <c r="Q121" s="54"/>
      <c r="R121" s="54"/>
      <c r="S121" s="54"/>
      <c r="T121" s="54"/>
      <c r="U121" s="54"/>
      <c r="V121" s="54"/>
      <c r="W121" s="369"/>
      <c r="X121" s="54"/>
      <c r="Y121" s="54"/>
      <c r="Z121" s="54"/>
      <c r="AA121" s="54"/>
      <c r="AB121" s="54"/>
      <c r="AC121" s="782"/>
      <c r="AD121" s="10"/>
    </row>
    <row r="122" spans="1:30" x14ac:dyDescent="0.2">
      <c r="B122" s="7"/>
      <c r="C122" s="7"/>
      <c r="D122" s="5"/>
      <c r="E122" s="27"/>
      <c r="F122" s="9"/>
      <c r="G122" s="5"/>
      <c r="H122" s="5"/>
      <c r="I122" s="360"/>
      <c r="J122" s="360"/>
      <c r="K122" s="360"/>
      <c r="L122" s="360"/>
      <c r="M122" s="54"/>
      <c r="N122" s="631"/>
      <c r="O122" s="360"/>
      <c r="P122" s="54"/>
      <c r="Q122" s="54"/>
      <c r="R122" s="54"/>
      <c r="S122" s="54"/>
      <c r="T122" s="54"/>
      <c r="U122" s="54"/>
      <c r="V122" s="54"/>
      <c r="W122" s="369"/>
      <c r="X122" s="54"/>
      <c r="Y122" s="54"/>
      <c r="Z122" s="54"/>
      <c r="AA122" s="54"/>
      <c r="AB122" s="54"/>
      <c r="AC122" s="782"/>
      <c r="AD122" s="10"/>
    </row>
    <row r="123" spans="1:30" x14ac:dyDescent="0.2">
      <c r="B123" s="7"/>
      <c r="C123" s="7"/>
      <c r="D123" s="5"/>
      <c r="E123" s="27"/>
      <c r="F123" s="9"/>
      <c r="G123" s="5"/>
      <c r="H123" s="5"/>
      <c r="I123" s="360"/>
      <c r="J123" s="360"/>
      <c r="K123" s="360"/>
      <c r="L123" s="360"/>
      <c r="M123" s="54"/>
      <c r="N123" s="631"/>
      <c r="O123" s="360"/>
      <c r="P123" s="54"/>
      <c r="Q123" s="54"/>
      <c r="R123" s="54"/>
      <c r="S123" s="54"/>
      <c r="T123" s="54"/>
      <c r="U123" s="54"/>
      <c r="V123" s="54"/>
      <c r="W123" s="369"/>
      <c r="X123" s="54"/>
      <c r="Y123" s="54"/>
      <c r="Z123" s="54"/>
      <c r="AA123" s="54"/>
      <c r="AB123" s="54"/>
      <c r="AC123" s="782"/>
      <c r="AD123" s="10"/>
    </row>
    <row r="124" spans="1:30" x14ac:dyDescent="0.2">
      <c r="B124" s="7"/>
      <c r="C124" s="7"/>
      <c r="D124" s="5"/>
      <c r="E124" s="27"/>
      <c r="F124" s="9"/>
      <c r="G124" s="5"/>
      <c r="H124" s="5"/>
      <c r="I124" s="360"/>
      <c r="J124" s="360"/>
      <c r="K124" s="360"/>
      <c r="L124" s="360"/>
      <c r="M124" s="54"/>
      <c r="N124" s="631"/>
      <c r="O124" s="360"/>
      <c r="P124" s="54"/>
      <c r="Q124" s="54"/>
      <c r="R124" s="54"/>
      <c r="S124" s="54"/>
      <c r="T124" s="54"/>
      <c r="U124" s="54"/>
      <c r="V124" s="54"/>
      <c r="W124" s="369"/>
      <c r="X124" s="54"/>
      <c r="Y124" s="54"/>
      <c r="Z124" s="54"/>
      <c r="AA124" s="54"/>
      <c r="AB124" s="54"/>
      <c r="AC124" s="782"/>
      <c r="AD124" s="10"/>
    </row>
    <row r="125" spans="1:30" x14ac:dyDescent="0.2">
      <c r="B125" s="7"/>
      <c r="C125" s="7"/>
      <c r="D125" s="5"/>
      <c r="E125" s="27"/>
      <c r="F125" s="9"/>
      <c r="G125" s="5"/>
      <c r="H125" s="5"/>
      <c r="I125" s="360"/>
      <c r="J125" s="360"/>
      <c r="K125" s="360"/>
      <c r="L125" s="360"/>
      <c r="M125" s="54"/>
      <c r="N125" s="631"/>
      <c r="O125" s="360"/>
      <c r="P125" s="54"/>
      <c r="Q125" s="54"/>
      <c r="R125" s="54"/>
      <c r="S125" s="54"/>
      <c r="T125" s="54"/>
      <c r="U125" s="54"/>
      <c r="V125" s="54"/>
      <c r="W125" s="369"/>
      <c r="X125" s="54"/>
      <c r="Y125" s="54"/>
      <c r="Z125" s="54"/>
      <c r="AA125" s="54"/>
      <c r="AB125" s="54"/>
      <c r="AC125" s="782"/>
      <c r="AD125" s="10"/>
    </row>
    <row r="126" spans="1:30" x14ac:dyDescent="0.2">
      <c r="B126" s="7"/>
      <c r="C126" s="7"/>
      <c r="D126" s="5"/>
      <c r="E126" s="27"/>
      <c r="F126" s="9"/>
      <c r="G126" s="5"/>
      <c r="H126" s="5"/>
      <c r="I126" s="360"/>
      <c r="J126" s="360"/>
      <c r="K126" s="360"/>
      <c r="L126" s="360"/>
      <c r="M126" s="54"/>
      <c r="N126" s="631"/>
      <c r="O126" s="360"/>
      <c r="P126" s="54"/>
      <c r="Q126" s="54"/>
      <c r="R126" s="54"/>
      <c r="S126" s="54"/>
      <c r="T126" s="54"/>
      <c r="U126" s="54"/>
      <c r="V126" s="54"/>
      <c r="W126" s="369"/>
      <c r="X126" s="54"/>
      <c r="Y126" s="54"/>
      <c r="Z126" s="54"/>
      <c r="AA126" s="54"/>
      <c r="AB126" s="54"/>
      <c r="AC126" s="782"/>
      <c r="AD126" s="10"/>
    </row>
    <row r="127" spans="1:30" ht="13.15" customHeight="1" x14ac:dyDescent="0.2">
      <c r="B127" s="7"/>
      <c r="C127" s="7"/>
      <c r="D127" s="5"/>
      <c r="E127" s="27"/>
      <c r="F127" s="9"/>
      <c r="G127" s="5"/>
      <c r="H127" s="5"/>
      <c r="I127" s="360"/>
      <c r="J127" s="360"/>
      <c r="K127" s="360"/>
      <c r="L127" s="360"/>
      <c r="M127" s="54"/>
      <c r="N127" s="631"/>
      <c r="O127" s="360"/>
      <c r="P127" s="54"/>
      <c r="Q127" s="54"/>
      <c r="R127" s="54"/>
      <c r="S127" s="54"/>
      <c r="T127" s="54"/>
      <c r="U127" s="54"/>
      <c r="V127" s="54"/>
      <c r="W127" s="369"/>
      <c r="X127" s="54"/>
      <c r="Y127" s="54"/>
      <c r="Z127" s="54"/>
      <c r="AA127" s="54"/>
      <c r="AB127" s="54"/>
      <c r="AC127" s="782"/>
      <c r="AD127" s="10"/>
    </row>
    <row r="128" spans="1:30" ht="13.15" customHeight="1" x14ac:dyDescent="0.2">
      <c r="B128" s="7"/>
      <c r="C128" s="7"/>
      <c r="D128" s="5"/>
      <c r="E128" s="27"/>
      <c r="F128" s="9"/>
      <c r="G128" s="5"/>
      <c r="H128" s="5"/>
      <c r="I128" s="360"/>
      <c r="J128" s="360"/>
      <c r="K128" s="360"/>
      <c r="L128" s="360"/>
      <c r="M128" s="54"/>
      <c r="N128" s="631"/>
      <c r="O128" s="360"/>
      <c r="P128" s="54"/>
      <c r="Q128" s="54"/>
      <c r="R128" s="54"/>
      <c r="S128" s="54"/>
      <c r="T128" s="54"/>
      <c r="U128" s="54"/>
      <c r="V128" s="54"/>
      <c r="W128" s="369"/>
      <c r="X128" s="54"/>
      <c r="Y128" s="54"/>
      <c r="Z128" s="54"/>
      <c r="AA128" s="54"/>
      <c r="AB128" s="54"/>
      <c r="AC128" s="782"/>
      <c r="AD128" s="10"/>
    </row>
    <row r="129" spans="2:30" ht="13.15" customHeight="1" x14ac:dyDescent="0.2">
      <c r="B129" s="7"/>
      <c r="C129" s="7"/>
      <c r="D129" s="5"/>
      <c r="E129" s="27"/>
      <c r="F129" s="9"/>
      <c r="G129" s="5"/>
      <c r="H129" s="5"/>
      <c r="I129" s="360"/>
      <c r="J129" s="360"/>
      <c r="K129" s="360"/>
      <c r="L129" s="360"/>
      <c r="M129" s="54"/>
      <c r="N129" s="631"/>
      <c r="O129" s="360"/>
      <c r="P129" s="54"/>
      <c r="Q129" s="54"/>
      <c r="R129" s="54"/>
      <c r="S129" s="54"/>
      <c r="T129" s="54"/>
      <c r="U129" s="54"/>
      <c r="V129" s="54"/>
      <c r="W129" s="369"/>
      <c r="X129" s="54"/>
      <c r="Y129" s="54"/>
      <c r="Z129" s="54"/>
      <c r="AA129" s="54"/>
      <c r="AB129" s="54"/>
      <c r="AC129" s="782"/>
      <c r="AD129" s="10"/>
    </row>
    <row r="130" spans="2:30" ht="13.15" customHeight="1" x14ac:dyDescent="0.2">
      <c r="B130" s="7"/>
      <c r="C130" s="7"/>
      <c r="D130" s="5"/>
      <c r="E130" s="27"/>
      <c r="F130" s="9"/>
      <c r="G130" s="5"/>
      <c r="H130" s="5"/>
      <c r="I130" s="360"/>
      <c r="J130" s="360"/>
      <c r="K130" s="360"/>
      <c r="L130" s="360"/>
      <c r="M130" s="54"/>
      <c r="N130" s="631"/>
      <c r="O130" s="360"/>
      <c r="P130" s="54"/>
      <c r="Q130" s="54"/>
      <c r="R130" s="54"/>
      <c r="S130" s="54"/>
      <c r="T130" s="54"/>
      <c r="U130" s="54"/>
      <c r="V130" s="54"/>
      <c r="W130" s="369"/>
      <c r="X130" s="54"/>
      <c r="Y130" s="54"/>
      <c r="Z130" s="54"/>
      <c r="AA130" s="54"/>
      <c r="AB130" s="54"/>
      <c r="AC130" s="782"/>
      <c r="AD130" s="10"/>
    </row>
    <row r="131" spans="2:30" ht="13.15" customHeight="1" x14ac:dyDescent="0.2">
      <c r="B131" s="7"/>
      <c r="C131" s="7"/>
      <c r="D131" s="5"/>
      <c r="E131" s="27"/>
      <c r="F131" s="9"/>
      <c r="G131" s="5"/>
      <c r="H131" s="5"/>
      <c r="I131" s="360"/>
      <c r="J131" s="360"/>
      <c r="K131" s="360"/>
      <c r="L131" s="360"/>
      <c r="M131" s="54"/>
      <c r="N131" s="631"/>
      <c r="O131" s="360"/>
      <c r="P131" s="54"/>
      <c r="Q131" s="54"/>
      <c r="R131" s="54"/>
      <c r="S131" s="54"/>
      <c r="T131" s="54"/>
      <c r="U131" s="54"/>
      <c r="V131" s="54"/>
      <c r="W131" s="369"/>
      <c r="X131" s="54"/>
      <c r="Y131" s="54"/>
      <c r="Z131" s="54"/>
      <c r="AA131" s="54"/>
      <c r="AB131" s="54"/>
      <c r="AC131" s="782"/>
      <c r="AD131" s="10"/>
    </row>
    <row r="132" spans="2:30" ht="26.65" customHeight="1" x14ac:dyDescent="0.2">
      <c r="B132" s="7"/>
      <c r="C132" s="7"/>
      <c r="D132" s="5"/>
      <c r="E132" s="27"/>
      <c r="F132" s="9"/>
      <c r="G132" s="5"/>
      <c r="H132" s="5"/>
      <c r="I132" s="360"/>
      <c r="J132" s="360"/>
      <c r="K132" s="360"/>
      <c r="L132" s="360"/>
      <c r="M132" s="54"/>
      <c r="N132" s="631"/>
      <c r="O132" s="360"/>
      <c r="P132" s="54"/>
      <c r="Q132" s="54"/>
      <c r="R132" s="54"/>
      <c r="S132" s="54"/>
      <c r="T132" s="54"/>
      <c r="U132" s="54"/>
      <c r="V132" s="54"/>
      <c r="W132" s="369"/>
      <c r="X132" s="54"/>
      <c r="Y132" s="54"/>
      <c r="Z132" s="54"/>
      <c r="AA132" s="54"/>
      <c r="AB132" s="54"/>
      <c r="AC132" s="782"/>
      <c r="AD132" s="10"/>
    </row>
    <row r="133" spans="2:30" ht="13.15" customHeight="1" x14ac:dyDescent="0.2">
      <c r="B133" s="7"/>
      <c r="C133" s="7"/>
      <c r="D133" s="5"/>
      <c r="E133" s="27"/>
      <c r="F133" s="9"/>
      <c r="G133" s="5"/>
      <c r="H133" s="5"/>
      <c r="I133" s="360"/>
      <c r="J133" s="360"/>
      <c r="K133" s="360"/>
      <c r="L133" s="360"/>
      <c r="M133" s="54"/>
      <c r="N133" s="631"/>
      <c r="O133" s="360"/>
      <c r="P133" s="54"/>
      <c r="Q133" s="54"/>
      <c r="R133" s="54"/>
      <c r="S133" s="54"/>
      <c r="T133" s="54"/>
      <c r="U133" s="54"/>
      <c r="V133" s="54"/>
      <c r="W133" s="369"/>
      <c r="X133" s="54"/>
      <c r="Y133" s="54"/>
      <c r="Z133" s="54"/>
      <c r="AA133" s="54"/>
      <c r="AB133" s="54"/>
      <c r="AC133" s="782"/>
      <c r="AD133" s="10"/>
    </row>
    <row r="134" spans="2:30" ht="26.65" customHeight="1" x14ac:dyDescent="0.2">
      <c r="B134" s="7"/>
      <c r="C134" s="7"/>
      <c r="D134" s="5"/>
      <c r="E134" s="27"/>
      <c r="F134" s="9"/>
      <c r="G134" s="5"/>
      <c r="H134" s="5"/>
      <c r="I134" s="360"/>
      <c r="J134" s="360"/>
      <c r="K134" s="360"/>
      <c r="L134" s="360"/>
      <c r="M134" s="54"/>
      <c r="N134" s="631"/>
      <c r="O134" s="360"/>
      <c r="P134" s="54"/>
      <c r="Q134" s="54"/>
      <c r="R134" s="54"/>
      <c r="S134" s="54"/>
      <c r="T134" s="54"/>
      <c r="U134" s="54"/>
      <c r="V134" s="54"/>
      <c r="W134" s="369"/>
      <c r="X134" s="54"/>
      <c r="Y134" s="54"/>
      <c r="Z134" s="54"/>
      <c r="AA134" s="54"/>
      <c r="AB134" s="54"/>
      <c r="AC134" s="782"/>
      <c r="AD134" s="10"/>
    </row>
    <row r="135" spans="2:30" ht="13.15" customHeight="1" x14ac:dyDescent="0.2">
      <c r="B135" s="7"/>
      <c r="C135" s="7"/>
      <c r="D135" s="5"/>
      <c r="E135" s="27"/>
      <c r="F135" s="9"/>
      <c r="G135" s="5"/>
      <c r="H135" s="5"/>
      <c r="I135" s="360"/>
      <c r="J135" s="360"/>
      <c r="K135" s="360"/>
      <c r="L135" s="360"/>
      <c r="M135" s="54"/>
      <c r="N135" s="631"/>
      <c r="O135" s="360"/>
      <c r="P135" s="54"/>
      <c r="Q135" s="54"/>
      <c r="R135" s="54"/>
      <c r="S135" s="54"/>
      <c r="T135" s="54"/>
      <c r="U135" s="54"/>
      <c r="V135" s="54"/>
      <c r="W135" s="369"/>
      <c r="X135" s="54"/>
      <c r="Y135" s="54"/>
      <c r="Z135" s="54"/>
      <c r="AA135" s="54"/>
      <c r="AB135" s="54"/>
      <c r="AC135" s="782"/>
      <c r="AD135" s="10"/>
    </row>
    <row r="136" spans="2:30" ht="13.15" customHeight="1" x14ac:dyDescent="0.2">
      <c r="B136" s="7"/>
      <c r="C136" s="7"/>
      <c r="D136" s="5"/>
      <c r="E136" s="27"/>
      <c r="F136" s="9"/>
      <c r="G136" s="5"/>
      <c r="H136" s="5"/>
      <c r="I136" s="360"/>
      <c r="J136" s="360"/>
      <c r="K136" s="360"/>
      <c r="L136" s="360"/>
      <c r="M136" s="54"/>
      <c r="N136" s="631"/>
      <c r="O136" s="360"/>
      <c r="P136" s="54"/>
      <c r="Q136" s="54"/>
      <c r="R136" s="54"/>
      <c r="S136" s="54"/>
      <c r="T136" s="54"/>
      <c r="U136" s="54"/>
      <c r="V136" s="54"/>
      <c r="W136" s="369"/>
      <c r="X136" s="54"/>
      <c r="Y136" s="54"/>
      <c r="Z136" s="54"/>
      <c r="AA136" s="54"/>
      <c r="AB136" s="54"/>
      <c r="AC136" s="782"/>
      <c r="AD136" s="10"/>
    </row>
    <row r="137" spans="2:30" ht="13.15" customHeight="1" x14ac:dyDescent="0.2">
      <c r="B137" s="7"/>
      <c r="C137" s="7"/>
      <c r="D137" s="5"/>
      <c r="E137" s="27"/>
      <c r="F137" s="9"/>
      <c r="G137" s="5"/>
      <c r="H137" s="5"/>
      <c r="I137" s="360"/>
      <c r="J137" s="360"/>
      <c r="K137" s="360"/>
      <c r="L137" s="360"/>
      <c r="M137" s="54"/>
      <c r="N137" s="631"/>
      <c r="O137" s="360"/>
      <c r="P137" s="54"/>
      <c r="Q137" s="54"/>
      <c r="R137" s="54"/>
      <c r="S137" s="54"/>
      <c r="T137" s="54"/>
      <c r="U137" s="54"/>
      <c r="V137" s="54"/>
      <c r="W137" s="369"/>
      <c r="X137" s="54"/>
      <c r="Y137" s="54"/>
      <c r="Z137" s="54"/>
      <c r="AA137" s="54"/>
      <c r="AB137" s="54"/>
      <c r="AC137" s="782"/>
      <c r="AD137" s="10"/>
    </row>
    <row r="138" spans="2:30" ht="13.15" customHeight="1" x14ac:dyDescent="0.2">
      <c r="B138" s="7"/>
      <c r="C138" s="7"/>
      <c r="D138" s="5"/>
      <c r="E138" s="27"/>
      <c r="F138" s="9"/>
      <c r="G138" s="5"/>
      <c r="H138" s="5"/>
      <c r="I138" s="360"/>
      <c r="J138" s="360"/>
      <c r="K138" s="360"/>
      <c r="L138" s="360"/>
      <c r="M138" s="54"/>
      <c r="N138" s="631"/>
      <c r="O138" s="360"/>
      <c r="P138" s="54"/>
      <c r="Q138" s="54"/>
      <c r="R138" s="54"/>
      <c r="S138" s="54"/>
      <c r="T138" s="54"/>
      <c r="U138" s="54"/>
      <c r="V138" s="54"/>
      <c r="W138" s="369"/>
      <c r="X138" s="54"/>
      <c r="Y138" s="54"/>
      <c r="Z138" s="54"/>
      <c r="AA138" s="54"/>
      <c r="AB138" s="54"/>
      <c r="AC138" s="782"/>
      <c r="AD138" s="10"/>
    </row>
    <row r="139" spans="2:30" ht="13.15" customHeight="1" x14ac:dyDescent="0.2">
      <c r="B139" s="7"/>
      <c r="C139" s="7"/>
      <c r="D139" s="5"/>
      <c r="E139" s="27"/>
      <c r="F139" s="9"/>
      <c r="G139" s="5"/>
      <c r="H139" s="5"/>
      <c r="I139" s="360"/>
      <c r="J139" s="360"/>
      <c r="K139" s="360"/>
      <c r="L139" s="360"/>
      <c r="M139" s="54"/>
      <c r="N139" s="631"/>
      <c r="O139" s="360"/>
      <c r="P139" s="54"/>
      <c r="Q139" s="54"/>
      <c r="R139" s="54"/>
      <c r="S139" s="54"/>
      <c r="T139" s="54"/>
      <c r="U139" s="54"/>
      <c r="V139" s="54"/>
      <c r="W139" s="369"/>
      <c r="X139" s="54"/>
      <c r="Y139" s="54"/>
      <c r="Z139" s="54"/>
      <c r="AA139" s="54"/>
      <c r="AB139" s="54"/>
      <c r="AC139" s="782"/>
      <c r="AD139" s="10"/>
    </row>
    <row r="140" spans="2:30" ht="13.15" customHeight="1" x14ac:dyDescent="0.2">
      <c r="B140" s="7"/>
      <c r="C140" s="7"/>
      <c r="D140" s="5"/>
      <c r="E140" s="27"/>
      <c r="F140" s="9"/>
      <c r="G140" s="5"/>
      <c r="H140" s="5"/>
      <c r="I140" s="360"/>
      <c r="J140" s="360"/>
      <c r="K140" s="360"/>
      <c r="L140" s="360"/>
      <c r="M140" s="54"/>
      <c r="N140" s="631"/>
      <c r="O140" s="360"/>
      <c r="P140" s="54"/>
      <c r="Q140" s="54"/>
      <c r="R140" s="54"/>
      <c r="S140" s="54"/>
      <c r="T140" s="54"/>
      <c r="U140" s="54"/>
      <c r="V140" s="54"/>
      <c r="W140" s="369"/>
      <c r="X140" s="54"/>
      <c r="Y140" s="54"/>
      <c r="Z140" s="54"/>
      <c r="AA140" s="54"/>
      <c r="AB140" s="54"/>
      <c r="AC140" s="782"/>
      <c r="AD140" s="10"/>
    </row>
    <row r="141" spans="2:30" ht="13.15" customHeight="1" x14ac:dyDescent="0.2">
      <c r="B141" s="7"/>
      <c r="C141" s="7"/>
      <c r="D141" s="5"/>
      <c r="E141" s="27"/>
      <c r="F141" s="9"/>
      <c r="G141" s="5"/>
      <c r="H141" s="5"/>
      <c r="I141" s="360"/>
      <c r="J141" s="360"/>
      <c r="K141" s="360"/>
      <c r="L141" s="360"/>
      <c r="M141" s="54"/>
      <c r="N141" s="631"/>
      <c r="O141" s="360"/>
      <c r="P141" s="54"/>
      <c r="Q141" s="54"/>
      <c r="R141" s="54"/>
      <c r="S141" s="54"/>
      <c r="T141" s="54"/>
      <c r="U141" s="54"/>
      <c r="V141" s="54"/>
      <c r="W141" s="369"/>
      <c r="X141" s="54"/>
      <c r="Y141" s="54"/>
      <c r="Z141" s="54"/>
      <c r="AA141" s="54"/>
      <c r="AB141" s="54"/>
      <c r="AC141" s="782"/>
      <c r="AD141" s="10"/>
    </row>
    <row r="142" spans="2:30" ht="13.15" customHeight="1" x14ac:dyDescent="0.2">
      <c r="B142" s="7"/>
      <c r="C142" s="7"/>
      <c r="D142" s="5"/>
      <c r="E142" s="27"/>
      <c r="F142" s="9"/>
      <c r="G142" s="5"/>
      <c r="H142" s="5"/>
      <c r="I142" s="360"/>
      <c r="J142" s="360"/>
      <c r="K142" s="360"/>
      <c r="L142" s="360"/>
      <c r="M142" s="54"/>
      <c r="N142" s="631"/>
      <c r="O142" s="360"/>
      <c r="P142" s="54"/>
      <c r="Q142" s="54"/>
      <c r="R142" s="54"/>
      <c r="S142" s="54"/>
      <c r="T142" s="54"/>
      <c r="U142" s="54"/>
      <c r="V142" s="54"/>
      <c r="W142" s="369"/>
      <c r="X142" s="54"/>
      <c r="Y142" s="54"/>
      <c r="Z142" s="54"/>
      <c r="AA142" s="54"/>
      <c r="AB142" s="54"/>
      <c r="AC142" s="782"/>
      <c r="AD142" s="10"/>
    </row>
    <row r="143" spans="2:30" ht="13.15" customHeight="1" x14ac:dyDescent="0.2">
      <c r="B143" s="7"/>
      <c r="C143" s="7"/>
      <c r="D143" s="5"/>
      <c r="E143" s="27"/>
      <c r="F143" s="9"/>
      <c r="G143" s="5"/>
      <c r="H143" s="5"/>
      <c r="I143" s="360"/>
      <c r="J143" s="360"/>
      <c r="K143" s="360"/>
      <c r="L143" s="360"/>
      <c r="M143" s="54"/>
      <c r="N143" s="631"/>
      <c r="O143" s="360"/>
      <c r="P143" s="54"/>
      <c r="Q143" s="54"/>
      <c r="R143" s="54"/>
      <c r="S143" s="54"/>
      <c r="T143" s="54"/>
      <c r="U143" s="54"/>
      <c r="V143" s="54"/>
      <c r="W143" s="369"/>
      <c r="X143" s="54"/>
      <c r="Y143" s="54"/>
      <c r="Z143" s="54"/>
      <c r="AA143" s="54"/>
      <c r="AB143" s="54"/>
      <c r="AC143" s="782"/>
      <c r="AD143" s="10"/>
    </row>
    <row r="144" spans="2:30" ht="13.15" customHeight="1" x14ac:dyDescent="0.2">
      <c r="B144" s="7"/>
      <c r="C144" s="7"/>
      <c r="D144" s="5"/>
      <c r="E144" s="27"/>
      <c r="F144" s="9"/>
      <c r="G144" s="5"/>
      <c r="H144" s="5"/>
      <c r="I144" s="360"/>
      <c r="J144" s="360"/>
      <c r="K144" s="360"/>
      <c r="L144" s="360"/>
      <c r="M144" s="54"/>
      <c r="N144" s="631"/>
      <c r="O144" s="360"/>
      <c r="P144" s="54"/>
      <c r="Q144" s="54"/>
      <c r="R144" s="54"/>
      <c r="S144" s="54"/>
      <c r="T144" s="54"/>
      <c r="U144" s="54"/>
      <c r="V144" s="54"/>
      <c r="W144" s="369"/>
      <c r="X144" s="54"/>
      <c r="Y144" s="54"/>
      <c r="Z144" s="54"/>
      <c r="AA144" s="54"/>
      <c r="AB144" s="54"/>
      <c r="AC144" s="782"/>
      <c r="AD144" s="10"/>
    </row>
    <row r="145" spans="2:30" ht="13.15" customHeight="1" x14ac:dyDescent="0.2">
      <c r="B145" s="7"/>
      <c r="C145" s="7"/>
      <c r="D145" s="5"/>
      <c r="E145" s="27"/>
      <c r="F145" s="9"/>
      <c r="G145" s="5"/>
      <c r="H145" s="5"/>
      <c r="I145" s="360"/>
      <c r="J145" s="360"/>
      <c r="K145" s="360"/>
      <c r="L145" s="360"/>
      <c r="M145" s="54"/>
      <c r="N145" s="631"/>
      <c r="O145" s="360"/>
      <c r="P145" s="54"/>
      <c r="Q145" s="54"/>
      <c r="R145" s="54"/>
      <c r="S145" s="54"/>
      <c r="T145" s="54"/>
      <c r="U145" s="54"/>
      <c r="V145" s="54"/>
      <c r="W145" s="369"/>
      <c r="X145" s="54"/>
      <c r="Y145" s="54"/>
      <c r="Z145" s="54"/>
      <c r="AA145" s="54"/>
      <c r="AB145" s="54"/>
      <c r="AC145" s="782"/>
      <c r="AD145" s="10"/>
    </row>
    <row r="146" spans="2:30" ht="13.15" customHeight="1" x14ac:dyDescent="0.2">
      <c r="B146" s="7"/>
      <c r="C146" s="7"/>
      <c r="D146" s="5"/>
      <c r="E146" s="27"/>
      <c r="F146" s="9"/>
      <c r="G146" s="5"/>
      <c r="H146" s="5"/>
      <c r="I146" s="360"/>
      <c r="J146" s="360"/>
      <c r="K146" s="360"/>
      <c r="L146" s="360"/>
      <c r="M146" s="54"/>
      <c r="N146" s="631"/>
      <c r="O146" s="360"/>
      <c r="P146" s="54"/>
      <c r="Q146" s="54"/>
      <c r="R146" s="54"/>
      <c r="S146" s="54"/>
      <c r="T146" s="54"/>
      <c r="U146" s="54"/>
      <c r="V146" s="54"/>
      <c r="W146" s="369"/>
      <c r="X146" s="54"/>
      <c r="Y146" s="54"/>
      <c r="Z146" s="54"/>
      <c r="AA146" s="54"/>
      <c r="AB146" s="54"/>
      <c r="AC146" s="782"/>
      <c r="AD146" s="10"/>
    </row>
    <row r="147" spans="2:30" ht="13.15" customHeight="1" x14ac:dyDescent="0.2">
      <c r="B147" s="7"/>
      <c r="C147" s="7"/>
      <c r="D147" s="5"/>
      <c r="E147" s="27"/>
      <c r="F147" s="9"/>
      <c r="G147" s="5"/>
      <c r="H147" s="5"/>
      <c r="I147" s="360"/>
      <c r="J147" s="360"/>
      <c r="K147" s="360"/>
      <c r="L147" s="360"/>
      <c r="M147" s="54"/>
      <c r="N147" s="631"/>
      <c r="O147" s="360"/>
      <c r="P147" s="54"/>
      <c r="Q147" s="54"/>
      <c r="R147" s="54"/>
      <c r="S147" s="54"/>
      <c r="T147" s="54"/>
      <c r="U147" s="54"/>
      <c r="V147" s="54"/>
      <c r="W147" s="369"/>
      <c r="X147" s="54"/>
      <c r="Y147" s="54"/>
      <c r="Z147" s="54"/>
      <c r="AA147" s="54"/>
      <c r="AB147" s="54"/>
      <c r="AC147" s="782"/>
      <c r="AD147" s="10"/>
    </row>
    <row r="148" spans="2:30" ht="13.15" customHeight="1" x14ac:dyDescent="0.2">
      <c r="B148" s="7"/>
      <c r="C148" s="7"/>
      <c r="D148" s="5"/>
      <c r="E148" s="27"/>
      <c r="F148" s="9"/>
      <c r="G148" s="5"/>
      <c r="H148" s="5"/>
      <c r="I148" s="360"/>
      <c r="J148" s="360"/>
      <c r="K148" s="360"/>
      <c r="L148" s="360"/>
      <c r="M148" s="54"/>
      <c r="N148" s="631"/>
      <c r="O148" s="360"/>
      <c r="P148" s="54"/>
      <c r="Q148" s="54"/>
      <c r="R148" s="54"/>
      <c r="S148" s="54"/>
      <c r="T148" s="54"/>
      <c r="U148" s="54"/>
      <c r="V148" s="54"/>
      <c r="W148" s="369"/>
      <c r="X148" s="54"/>
      <c r="Y148" s="54"/>
      <c r="Z148" s="54"/>
      <c r="AA148" s="54"/>
      <c r="AB148" s="54"/>
      <c r="AC148" s="782"/>
      <c r="AD148" s="10"/>
    </row>
    <row r="149" spans="2:30" ht="13.15" customHeight="1" x14ac:dyDescent="0.2">
      <c r="B149" s="7"/>
      <c r="C149" s="7"/>
      <c r="D149" s="5"/>
      <c r="E149" s="27"/>
      <c r="F149" s="9"/>
      <c r="G149" s="5"/>
      <c r="H149" s="5"/>
      <c r="I149" s="360"/>
      <c r="J149" s="360"/>
      <c r="K149" s="360"/>
      <c r="L149" s="360"/>
      <c r="M149" s="54"/>
      <c r="N149" s="631"/>
      <c r="O149" s="360"/>
      <c r="P149" s="54"/>
      <c r="Q149" s="54"/>
      <c r="R149" s="54"/>
      <c r="S149" s="54"/>
      <c r="T149" s="54"/>
      <c r="U149" s="54"/>
      <c r="V149" s="54"/>
      <c r="W149" s="369"/>
      <c r="X149" s="54"/>
      <c r="Y149" s="54"/>
      <c r="Z149" s="54"/>
      <c r="AA149" s="54"/>
      <c r="AB149" s="54"/>
      <c r="AC149" s="782"/>
      <c r="AD149" s="10"/>
    </row>
    <row r="150" spans="2:30" ht="13.15" customHeight="1" x14ac:dyDescent="0.2">
      <c r="B150" s="7"/>
      <c r="C150" s="7"/>
      <c r="D150" s="5"/>
      <c r="E150" s="27"/>
      <c r="F150" s="9"/>
      <c r="G150" s="5"/>
      <c r="H150" s="5"/>
      <c r="I150" s="360"/>
      <c r="J150" s="360"/>
      <c r="K150" s="360"/>
      <c r="L150" s="360"/>
      <c r="M150" s="54"/>
      <c r="N150" s="631"/>
      <c r="O150" s="360"/>
      <c r="P150" s="54"/>
      <c r="Q150" s="54"/>
      <c r="R150" s="54"/>
      <c r="S150" s="54"/>
      <c r="T150" s="54"/>
      <c r="U150" s="54"/>
      <c r="V150" s="54"/>
      <c r="W150" s="369"/>
      <c r="X150" s="54"/>
      <c r="Y150" s="54"/>
      <c r="Z150" s="54"/>
      <c r="AA150" s="54"/>
      <c r="AB150" s="54"/>
      <c r="AC150" s="782"/>
      <c r="AD150" s="10"/>
    </row>
    <row r="151" spans="2:30" ht="13.15" customHeight="1" x14ac:dyDescent="0.2">
      <c r="B151" s="7"/>
      <c r="C151" s="7"/>
      <c r="D151" s="5"/>
      <c r="E151" s="27"/>
      <c r="F151" s="9"/>
      <c r="G151" s="5"/>
      <c r="H151" s="5"/>
      <c r="I151" s="360"/>
      <c r="J151" s="360"/>
      <c r="K151" s="360"/>
      <c r="L151" s="360"/>
      <c r="M151" s="54"/>
      <c r="N151" s="631"/>
      <c r="O151" s="360"/>
      <c r="P151" s="54"/>
      <c r="Q151" s="54"/>
      <c r="R151" s="54"/>
      <c r="S151" s="54"/>
      <c r="T151" s="54"/>
      <c r="U151" s="54"/>
      <c r="V151" s="54"/>
      <c r="W151" s="369"/>
      <c r="X151" s="54"/>
      <c r="Y151" s="54"/>
      <c r="Z151" s="54"/>
      <c r="AA151" s="54"/>
      <c r="AB151" s="54"/>
      <c r="AC151" s="782"/>
      <c r="AD151" s="10"/>
    </row>
    <row r="152" spans="2:30" ht="13.15" customHeight="1" x14ac:dyDescent="0.2">
      <c r="B152" s="7"/>
      <c r="C152" s="7"/>
      <c r="D152" s="5"/>
      <c r="E152" s="27"/>
      <c r="F152" s="9"/>
      <c r="G152" s="5"/>
      <c r="H152" s="5"/>
      <c r="I152" s="360"/>
      <c r="J152" s="360"/>
      <c r="K152" s="360"/>
      <c r="L152" s="360"/>
      <c r="M152" s="54"/>
      <c r="N152" s="631"/>
      <c r="O152" s="360"/>
      <c r="P152" s="54"/>
      <c r="Q152" s="54"/>
      <c r="R152" s="54"/>
      <c r="S152" s="54"/>
      <c r="T152" s="54"/>
      <c r="U152" s="54"/>
      <c r="V152" s="54"/>
      <c r="W152" s="369"/>
      <c r="X152" s="54"/>
      <c r="Y152" s="54"/>
      <c r="Z152" s="54"/>
      <c r="AA152" s="54"/>
      <c r="AB152" s="54"/>
      <c r="AC152" s="782"/>
      <c r="AD152" s="10"/>
    </row>
    <row r="153" spans="2:30" ht="13.15" customHeight="1" x14ac:dyDescent="0.2">
      <c r="B153" s="7"/>
      <c r="C153" s="7"/>
      <c r="D153" s="5"/>
      <c r="E153" s="27"/>
      <c r="F153" s="9"/>
      <c r="G153" s="5"/>
      <c r="H153" s="5"/>
      <c r="I153" s="360"/>
      <c r="J153" s="360"/>
      <c r="K153" s="360"/>
      <c r="L153" s="360"/>
      <c r="M153" s="54"/>
      <c r="N153" s="631"/>
      <c r="O153" s="360"/>
      <c r="P153" s="54"/>
      <c r="Q153" s="54"/>
      <c r="R153" s="54"/>
      <c r="S153" s="54"/>
      <c r="T153" s="54"/>
      <c r="U153" s="54"/>
      <c r="V153" s="54"/>
      <c r="W153" s="369"/>
      <c r="X153" s="54"/>
      <c r="Y153" s="54"/>
      <c r="Z153" s="54"/>
      <c r="AA153" s="54"/>
      <c r="AB153" s="54"/>
      <c r="AC153" s="782"/>
      <c r="AD153" s="10"/>
    </row>
    <row r="154" spans="2:30" ht="13.15" customHeight="1" x14ac:dyDescent="0.2">
      <c r="B154" s="7"/>
      <c r="C154" s="7"/>
      <c r="D154" s="5"/>
      <c r="E154" s="27"/>
      <c r="F154" s="9"/>
      <c r="G154" s="5"/>
      <c r="H154" s="5"/>
      <c r="I154" s="360"/>
      <c r="J154" s="360"/>
      <c r="K154" s="360"/>
      <c r="L154" s="360"/>
      <c r="M154" s="54"/>
      <c r="N154" s="631"/>
      <c r="O154" s="360"/>
      <c r="P154" s="54"/>
      <c r="Q154" s="54"/>
      <c r="R154" s="54"/>
      <c r="S154" s="54"/>
      <c r="T154" s="54"/>
      <c r="U154" s="54"/>
      <c r="V154" s="54"/>
      <c r="W154" s="369"/>
      <c r="X154" s="54"/>
      <c r="Y154" s="54"/>
      <c r="Z154" s="54"/>
      <c r="AA154" s="54"/>
      <c r="AB154" s="54"/>
      <c r="AC154" s="782"/>
      <c r="AD154" s="10"/>
    </row>
    <row r="155" spans="2:30" ht="13.15" customHeight="1" x14ac:dyDescent="0.2">
      <c r="B155" s="7"/>
      <c r="C155" s="7"/>
      <c r="D155" s="5"/>
      <c r="E155" s="27"/>
      <c r="F155" s="9"/>
      <c r="G155" s="5"/>
      <c r="H155" s="5"/>
      <c r="I155" s="360"/>
      <c r="J155" s="360"/>
      <c r="K155" s="360"/>
      <c r="L155" s="360"/>
      <c r="M155" s="54"/>
      <c r="N155" s="631"/>
      <c r="O155" s="360"/>
      <c r="P155" s="54"/>
      <c r="Q155" s="54"/>
      <c r="R155" s="54"/>
      <c r="S155" s="54"/>
      <c r="T155" s="54"/>
      <c r="U155" s="54"/>
      <c r="V155" s="54"/>
      <c r="W155" s="369"/>
      <c r="X155" s="54"/>
      <c r="Y155" s="54"/>
      <c r="Z155" s="54"/>
      <c r="AA155" s="54"/>
      <c r="AB155" s="54"/>
      <c r="AC155" s="782"/>
      <c r="AD155" s="10"/>
    </row>
    <row r="156" spans="2:30" ht="13.15" customHeight="1" x14ac:dyDescent="0.2">
      <c r="B156" s="7"/>
      <c r="C156" s="7"/>
      <c r="D156" s="5"/>
      <c r="E156" s="27"/>
      <c r="F156" s="9"/>
      <c r="G156" s="5"/>
      <c r="H156" s="5"/>
      <c r="I156" s="360"/>
      <c r="J156" s="360"/>
      <c r="K156" s="360"/>
      <c r="L156" s="360"/>
      <c r="M156" s="54"/>
      <c r="N156" s="631"/>
      <c r="O156" s="360"/>
      <c r="P156" s="54"/>
      <c r="Q156" s="54"/>
      <c r="R156" s="54"/>
      <c r="S156" s="54"/>
      <c r="T156" s="54"/>
      <c r="U156" s="54"/>
      <c r="V156" s="54"/>
      <c r="W156" s="369"/>
      <c r="X156" s="54"/>
      <c r="Y156" s="54"/>
      <c r="Z156" s="54"/>
      <c r="AA156" s="54"/>
      <c r="AB156" s="54"/>
      <c r="AC156" s="782"/>
      <c r="AD156" s="10"/>
    </row>
    <row r="157" spans="2:30" ht="13.15" customHeight="1" x14ac:dyDescent="0.2">
      <c r="B157" s="7"/>
      <c r="C157" s="7"/>
      <c r="D157" s="5"/>
      <c r="E157" s="27"/>
      <c r="F157" s="9"/>
      <c r="G157" s="5"/>
      <c r="H157" s="5"/>
      <c r="I157" s="360"/>
      <c r="J157" s="360"/>
      <c r="K157" s="360"/>
      <c r="L157" s="360"/>
      <c r="M157" s="54"/>
      <c r="N157" s="631"/>
      <c r="O157" s="360"/>
      <c r="P157" s="54"/>
      <c r="Q157" s="54"/>
      <c r="R157" s="54"/>
      <c r="S157" s="54"/>
      <c r="T157" s="54"/>
      <c r="U157" s="54"/>
      <c r="V157" s="54"/>
      <c r="W157" s="369"/>
      <c r="X157" s="54"/>
      <c r="Y157" s="54"/>
      <c r="Z157" s="54"/>
      <c r="AA157" s="54"/>
      <c r="AB157" s="54"/>
      <c r="AC157" s="782"/>
      <c r="AD157" s="10"/>
    </row>
    <row r="158" spans="2:30" ht="13.15" customHeight="1" x14ac:dyDescent="0.2">
      <c r="B158" s="7"/>
      <c r="C158" s="7"/>
      <c r="D158" s="5"/>
      <c r="E158" s="27"/>
      <c r="F158" s="9"/>
      <c r="G158" s="5"/>
      <c r="H158" s="5"/>
      <c r="I158" s="360"/>
      <c r="J158" s="360"/>
      <c r="K158" s="360"/>
      <c r="L158" s="360"/>
      <c r="M158" s="54"/>
      <c r="N158" s="631"/>
      <c r="O158" s="360"/>
      <c r="P158" s="54"/>
      <c r="Q158" s="54"/>
      <c r="R158" s="54"/>
      <c r="S158" s="54"/>
      <c r="T158" s="54"/>
      <c r="U158" s="54"/>
      <c r="V158" s="54"/>
      <c r="W158" s="369"/>
      <c r="X158" s="54"/>
      <c r="Y158" s="54"/>
      <c r="Z158" s="54"/>
      <c r="AA158" s="54"/>
      <c r="AB158" s="54"/>
      <c r="AC158" s="782"/>
      <c r="AD158" s="10"/>
    </row>
    <row r="159" spans="2:30" ht="13.15" customHeight="1" x14ac:dyDescent="0.2">
      <c r="B159" s="7"/>
      <c r="C159" s="7"/>
      <c r="D159" s="5"/>
      <c r="E159" s="27"/>
      <c r="F159" s="9"/>
      <c r="G159" s="5"/>
      <c r="H159" s="5"/>
      <c r="I159" s="360"/>
      <c r="J159" s="360"/>
      <c r="K159" s="360"/>
      <c r="L159" s="360"/>
      <c r="M159" s="54"/>
      <c r="N159" s="631"/>
      <c r="O159" s="360"/>
      <c r="P159" s="54"/>
      <c r="Q159" s="54"/>
      <c r="R159" s="54"/>
      <c r="S159" s="54"/>
      <c r="T159" s="54"/>
      <c r="U159" s="54"/>
      <c r="V159" s="54"/>
      <c r="W159" s="369"/>
      <c r="X159" s="54"/>
      <c r="Y159" s="54"/>
      <c r="Z159" s="54"/>
      <c r="AA159" s="54"/>
      <c r="AB159" s="54"/>
      <c r="AC159" s="782"/>
      <c r="AD159" s="10"/>
    </row>
    <row r="160" spans="2:30" ht="13.15" customHeight="1" x14ac:dyDescent="0.2">
      <c r="B160" s="7"/>
      <c r="C160" s="7"/>
      <c r="D160" s="5"/>
      <c r="E160" s="27"/>
      <c r="F160" s="9"/>
      <c r="G160" s="5"/>
      <c r="H160" s="5"/>
      <c r="I160" s="360"/>
      <c r="J160" s="360"/>
      <c r="K160" s="360"/>
      <c r="L160" s="360"/>
      <c r="M160" s="54"/>
      <c r="N160" s="631"/>
      <c r="O160" s="360"/>
      <c r="P160" s="54"/>
      <c r="Q160" s="54"/>
      <c r="R160" s="54"/>
      <c r="S160" s="54"/>
      <c r="T160" s="54"/>
      <c r="U160" s="54"/>
      <c r="V160" s="54"/>
      <c r="W160" s="369"/>
      <c r="X160" s="54"/>
      <c r="Y160" s="54"/>
      <c r="Z160" s="54"/>
      <c r="AA160" s="54"/>
      <c r="AB160" s="54"/>
      <c r="AC160" s="782"/>
      <c r="AD160" s="10"/>
    </row>
    <row r="161" spans="2:30" ht="13.15" customHeight="1" x14ac:dyDescent="0.2">
      <c r="B161" s="7"/>
      <c r="C161" s="7"/>
      <c r="D161" s="5"/>
      <c r="E161" s="27"/>
      <c r="F161" s="9"/>
      <c r="G161" s="5"/>
      <c r="H161" s="5"/>
      <c r="I161" s="360"/>
      <c r="J161" s="360"/>
      <c r="K161" s="360"/>
      <c r="L161" s="360"/>
      <c r="M161" s="54"/>
      <c r="N161" s="631"/>
      <c r="O161" s="360"/>
      <c r="P161" s="54"/>
      <c r="Q161" s="54"/>
      <c r="R161" s="54"/>
      <c r="S161" s="54"/>
      <c r="T161" s="54"/>
      <c r="U161" s="54"/>
      <c r="V161" s="54"/>
      <c r="W161" s="369"/>
      <c r="X161" s="54"/>
      <c r="Y161" s="54"/>
      <c r="Z161" s="54"/>
      <c r="AA161" s="54"/>
      <c r="AB161" s="54"/>
      <c r="AC161" s="782"/>
      <c r="AD161" s="10"/>
    </row>
    <row r="162" spans="2:30" ht="13.15" customHeight="1" x14ac:dyDescent="0.2">
      <c r="B162" s="7"/>
      <c r="C162" s="7"/>
      <c r="D162" s="5"/>
      <c r="E162" s="27"/>
      <c r="F162" s="9"/>
      <c r="G162" s="5"/>
      <c r="H162" s="5"/>
      <c r="I162" s="360"/>
      <c r="J162" s="360"/>
      <c r="K162" s="360"/>
      <c r="L162" s="360"/>
      <c r="M162" s="54"/>
      <c r="N162" s="631"/>
      <c r="O162" s="360"/>
      <c r="P162" s="54"/>
      <c r="Q162" s="54"/>
      <c r="R162" s="54"/>
      <c r="S162" s="54"/>
      <c r="T162" s="54"/>
      <c r="U162" s="54"/>
      <c r="V162" s="54"/>
      <c r="W162" s="369"/>
      <c r="X162" s="54"/>
      <c r="Y162" s="54"/>
      <c r="Z162" s="54"/>
      <c r="AA162" s="54"/>
      <c r="AB162" s="54"/>
      <c r="AC162" s="782"/>
      <c r="AD162" s="10"/>
    </row>
    <row r="163" spans="2:30" ht="13.15" customHeight="1" x14ac:dyDescent="0.2">
      <c r="B163" s="7"/>
      <c r="C163" s="7"/>
      <c r="D163" s="5"/>
      <c r="E163" s="27"/>
      <c r="F163" s="9"/>
      <c r="G163" s="5"/>
      <c r="H163" s="5"/>
      <c r="I163" s="360"/>
      <c r="J163" s="360"/>
      <c r="K163" s="360"/>
      <c r="L163" s="360"/>
      <c r="M163" s="54"/>
      <c r="N163" s="631"/>
      <c r="O163" s="360"/>
      <c r="P163" s="54"/>
      <c r="Q163" s="54"/>
      <c r="R163" s="54"/>
      <c r="S163" s="54"/>
      <c r="T163" s="54"/>
      <c r="U163" s="54"/>
      <c r="V163" s="54"/>
      <c r="W163" s="369"/>
      <c r="X163" s="54"/>
      <c r="Y163" s="54"/>
      <c r="Z163" s="54"/>
      <c r="AA163" s="54"/>
      <c r="AB163" s="54"/>
      <c r="AC163" s="782"/>
      <c r="AD163" s="10"/>
    </row>
    <row r="164" spans="2:30" ht="13.15" customHeight="1" x14ac:dyDescent="0.2">
      <c r="B164" s="7"/>
      <c r="C164" s="7"/>
      <c r="D164" s="5"/>
      <c r="E164" s="27"/>
      <c r="F164" s="9"/>
      <c r="G164" s="5"/>
      <c r="H164" s="5"/>
      <c r="I164" s="360"/>
      <c r="J164" s="360"/>
      <c r="K164" s="360"/>
      <c r="L164" s="360"/>
      <c r="M164" s="54"/>
      <c r="N164" s="631"/>
      <c r="O164" s="360"/>
      <c r="P164" s="54"/>
      <c r="Q164" s="54"/>
      <c r="R164" s="54"/>
      <c r="S164" s="54"/>
      <c r="T164" s="54"/>
      <c r="U164" s="54"/>
      <c r="V164" s="54"/>
      <c r="W164" s="369"/>
      <c r="X164" s="54"/>
      <c r="Y164" s="54"/>
      <c r="Z164" s="54"/>
      <c r="AA164" s="54"/>
      <c r="AB164" s="54"/>
      <c r="AC164" s="782"/>
      <c r="AD164" s="10"/>
    </row>
    <row r="165" spans="2:30" ht="13.15" customHeight="1" x14ac:dyDescent="0.2">
      <c r="B165" s="7"/>
      <c r="C165" s="7"/>
      <c r="D165" s="5"/>
      <c r="E165" s="27"/>
      <c r="F165" s="9"/>
      <c r="G165" s="5"/>
      <c r="H165" s="5"/>
      <c r="I165" s="360"/>
      <c r="J165" s="360"/>
      <c r="K165" s="360"/>
      <c r="L165" s="360"/>
      <c r="M165" s="54"/>
      <c r="N165" s="631"/>
      <c r="O165" s="360"/>
      <c r="P165" s="54"/>
      <c r="Q165" s="54"/>
      <c r="R165" s="54"/>
      <c r="S165" s="54"/>
      <c r="T165" s="54"/>
      <c r="U165" s="54"/>
      <c r="V165" s="54"/>
      <c r="W165" s="369"/>
      <c r="X165" s="54"/>
      <c r="Y165" s="54"/>
      <c r="Z165" s="54"/>
      <c r="AA165" s="54"/>
      <c r="AB165" s="54"/>
      <c r="AC165" s="782"/>
      <c r="AD165" s="10"/>
    </row>
    <row r="166" spans="2:30" ht="13.15" customHeight="1" x14ac:dyDescent="0.2">
      <c r="B166" s="7"/>
      <c r="C166" s="7"/>
      <c r="D166" s="5"/>
      <c r="E166" s="27"/>
      <c r="F166" s="9"/>
      <c r="G166" s="5"/>
      <c r="H166" s="5"/>
      <c r="I166" s="360"/>
      <c r="J166" s="360"/>
      <c r="K166" s="360"/>
      <c r="L166" s="360"/>
      <c r="M166" s="54"/>
      <c r="N166" s="631"/>
      <c r="O166" s="360"/>
      <c r="P166" s="54"/>
      <c r="Q166" s="54"/>
      <c r="R166" s="54"/>
      <c r="S166" s="54"/>
      <c r="T166" s="54"/>
      <c r="U166" s="54"/>
      <c r="V166" s="54"/>
      <c r="W166" s="369"/>
      <c r="X166" s="54"/>
      <c r="Y166" s="54"/>
      <c r="Z166" s="54"/>
      <c r="AA166" s="54"/>
      <c r="AB166" s="54"/>
      <c r="AC166" s="782"/>
      <c r="AD166" s="10"/>
    </row>
    <row r="167" spans="2:30" ht="13.15" customHeight="1" x14ac:dyDescent="0.2">
      <c r="B167" s="7"/>
      <c r="C167" s="7"/>
      <c r="D167" s="5"/>
      <c r="E167" s="27"/>
      <c r="F167" s="9"/>
      <c r="G167" s="5"/>
      <c r="H167" s="5"/>
      <c r="I167" s="360"/>
      <c r="J167" s="360"/>
      <c r="K167" s="360"/>
      <c r="L167" s="360"/>
      <c r="M167" s="54"/>
      <c r="N167" s="631"/>
      <c r="O167" s="360"/>
      <c r="P167" s="54"/>
      <c r="Q167" s="54"/>
      <c r="R167" s="54"/>
      <c r="S167" s="54"/>
      <c r="T167" s="54"/>
      <c r="U167" s="54"/>
      <c r="V167" s="54"/>
      <c r="W167" s="369"/>
      <c r="X167" s="54"/>
      <c r="Y167" s="54"/>
      <c r="Z167" s="54"/>
      <c r="AA167" s="54"/>
      <c r="AB167" s="54"/>
      <c r="AC167" s="782"/>
      <c r="AD167" s="10"/>
    </row>
    <row r="168" spans="2:30" ht="13.15" customHeight="1" x14ac:dyDescent="0.2">
      <c r="B168" s="7"/>
      <c r="C168" s="7"/>
      <c r="D168" s="5"/>
      <c r="E168" s="27"/>
      <c r="F168" s="9"/>
      <c r="G168" s="5"/>
      <c r="H168" s="5"/>
      <c r="I168" s="360"/>
      <c r="J168" s="360"/>
      <c r="K168" s="360"/>
      <c r="L168" s="360"/>
      <c r="M168" s="54"/>
      <c r="N168" s="631"/>
      <c r="O168" s="360"/>
      <c r="P168" s="54"/>
      <c r="Q168" s="54"/>
      <c r="R168" s="54"/>
      <c r="S168" s="54"/>
      <c r="T168" s="54"/>
      <c r="U168" s="54"/>
      <c r="V168" s="54"/>
      <c r="W168" s="369"/>
      <c r="X168" s="54"/>
      <c r="Y168" s="54"/>
      <c r="Z168" s="54"/>
      <c r="AA168" s="54"/>
      <c r="AB168" s="54"/>
      <c r="AC168" s="782"/>
      <c r="AD168" s="10"/>
    </row>
    <row r="169" spans="2:30" ht="26.65" customHeight="1" x14ac:dyDescent="0.2">
      <c r="B169" s="7"/>
      <c r="C169" s="7"/>
      <c r="D169" s="5"/>
      <c r="E169" s="27"/>
      <c r="F169" s="9"/>
      <c r="G169" s="5"/>
      <c r="H169" s="5"/>
      <c r="I169" s="360"/>
      <c r="J169" s="360"/>
      <c r="K169" s="360"/>
      <c r="L169" s="360"/>
      <c r="M169" s="54"/>
      <c r="N169" s="631"/>
      <c r="O169" s="360"/>
      <c r="P169" s="54"/>
      <c r="Q169" s="54"/>
      <c r="R169" s="54"/>
      <c r="S169" s="54"/>
      <c r="T169" s="54"/>
      <c r="U169" s="54"/>
      <c r="V169" s="54"/>
      <c r="W169" s="369"/>
      <c r="X169" s="54"/>
      <c r="Y169" s="54"/>
      <c r="Z169" s="54"/>
      <c r="AA169" s="54"/>
      <c r="AB169" s="54"/>
      <c r="AC169" s="782"/>
      <c r="AD169" s="10"/>
    </row>
    <row r="170" spans="2:30" ht="13.15" customHeight="1" x14ac:dyDescent="0.2">
      <c r="B170" s="7"/>
      <c r="C170" s="7"/>
      <c r="D170" s="5"/>
      <c r="E170" s="27"/>
      <c r="F170" s="9"/>
      <c r="G170" s="5"/>
      <c r="H170" s="5"/>
      <c r="I170" s="360"/>
      <c r="J170" s="360"/>
      <c r="K170" s="360"/>
      <c r="L170" s="360"/>
      <c r="M170" s="54"/>
      <c r="N170" s="631"/>
      <c r="O170" s="360"/>
      <c r="P170" s="54"/>
      <c r="Q170" s="54"/>
      <c r="R170" s="54"/>
      <c r="S170" s="54"/>
      <c r="T170" s="54"/>
      <c r="U170" s="54"/>
      <c r="V170" s="54"/>
      <c r="W170" s="369"/>
      <c r="X170" s="54"/>
      <c r="Y170" s="54"/>
      <c r="Z170" s="54"/>
      <c r="AA170" s="54"/>
      <c r="AB170" s="54"/>
      <c r="AC170" s="782"/>
      <c r="AD170" s="10"/>
    </row>
    <row r="171" spans="2:30" ht="13.15" customHeight="1" x14ac:dyDescent="0.2">
      <c r="B171" s="7"/>
      <c r="C171" s="7"/>
      <c r="D171" s="5"/>
      <c r="E171" s="27"/>
      <c r="F171" s="9"/>
      <c r="G171" s="5"/>
      <c r="H171" s="5"/>
      <c r="I171" s="360"/>
      <c r="J171" s="360"/>
      <c r="K171" s="360"/>
      <c r="L171" s="360"/>
      <c r="M171" s="54"/>
      <c r="N171" s="631"/>
      <c r="O171" s="360"/>
      <c r="P171" s="54"/>
      <c r="Q171" s="54"/>
      <c r="R171" s="54"/>
      <c r="S171" s="54"/>
      <c r="T171" s="54"/>
      <c r="U171" s="54"/>
      <c r="V171" s="54"/>
      <c r="W171" s="369"/>
      <c r="X171" s="54"/>
      <c r="Y171" s="54"/>
      <c r="Z171" s="54"/>
      <c r="AA171" s="54"/>
      <c r="AB171" s="54"/>
      <c r="AC171" s="782"/>
      <c r="AD171" s="10"/>
    </row>
    <row r="172" spans="2:30" ht="13.15" customHeight="1" x14ac:dyDescent="0.2">
      <c r="B172" s="7"/>
      <c r="C172" s="7"/>
      <c r="D172" s="5"/>
      <c r="E172" s="27"/>
      <c r="F172" s="9"/>
      <c r="G172" s="5"/>
      <c r="H172" s="5"/>
      <c r="I172" s="360"/>
      <c r="J172" s="360"/>
      <c r="K172" s="360"/>
      <c r="L172" s="360"/>
      <c r="M172" s="54"/>
      <c r="N172" s="631"/>
      <c r="O172" s="360"/>
      <c r="P172" s="54"/>
      <c r="Q172" s="54"/>
      <c r="R172" s="54"/>
      <c r="S172" s="54"/>
      <c r="T172" s="54"/>
      <c r="U172" s="54"/>
      <c r="V172" s="54"/>
      <c r="W172" s="369"/>
      <c r="X172" s="54"/>
      <c r="Y172" s="54"/>
      <c r="Z172" s="54"/>
      <c r="AA172" s="54"/>
      <c r="AB172" s="54"/>
      <c r="AC172" s="782"/>
      <c r="AD172" s="10"/>
    </row>
    <row r="173" spans="2:30" ht="13.15" customHeight="1" x14ac:dyDescent="0.2">
      <c r="B173" s="7"/>
      <c r="C173" s="7"/>
      <c r="D173" s="5"/>
      <c r="E173" s="27"/>
      <c r="F173" s="9"/>
      <c r="G173" s="5"/>
      <c r="H173" s="5"/>
      <c r="I173" s="360"/>
      <c r="J173" s="360"/>
      <c r="K173" s="360"/>
      <c r="L173" s="360"/>
      <c r="M173" s="54"/>
      <c r="N173" s="631"/>
      <c r="O173" s="360"/>
      <c r="P173" s="54"/>
      <c r="Q173" s="54"/>
      <c r="R173" s="54"/>
      <c r="S173" s="54"/>
      <c r="T173" s="54"/>
      <c r="U173" s="54"/>
      <c r="V173" s="54"/>
      <c r="W173" s="369"/>
      <c r="X173" s="54"/>
      <c r="Y173" s="54"/>
      <c r="Z173" s="54"/>
      <c r="AA173" s="54"/>
      <c r="AB173" s="54"/>
      <c r="AC173" s="782"/>
      <c r="AD173" s="10"/>
    </row>
    <row r="174" spans="2:30" ht="13.15" customHeight="1" x14ac:dyDescent="0.2">
      <c r="B174" s="7"/>
      <c r="C174" s="7"/>
      <c r="D174" s="5"/>
      <c r="E174" s="27"/>
      <c r="F174" s="9"/>
      <c r="G174" s="5"/>
      <c r="H174" s="5"/>
      <c r="I174" s="360"/>
      <c r="J174" s="360"/>
      <c r="K174" s="360"/>
      <c r="L174" s="360"/>
      <c r="M174" s="54"/>
      <c r="N174" s="631"/>
      <c r="O174" s="360"/>
      <c r="P174" s="54"/>
      <c r="Q174" s="54"/>
      <c r="R174" s="54"/>
      <c r="S174" s="54"/>
      <c r="T174" s="54"/>
      <c r="U174" s="54"/>
      <c r="V174" s="54"/>
      <c r="W174" s="369"/>
      <c r="X174" s="54"/>
      <c r="Y174" s="54"/>
      <c r="Z174" s="54"/>
      <c r="AA174" s="54"/>
      <c r="AB174" s="54"/>
      <c r="AC174" s="782"/>
      <c r="AD174" s="10"/>
    </row>
    <row r="175" spans="2:30" ht="13.15" customHeight="1" x14ac:dyDescent="0.2">
      <c r="B175" s="7"/>
      <c r="C175" s="7"/>
      <c r="D175" s="5"/>
      <c r="E175" s="27"/>
      <c r="F175" s="9"/>
      <c r="G175" s="5"/>
      <c r="H175" s="5"/>
      <c r="I175" s="360"/>
      <c r="J175" s="360"/>
      <c r="K175" s="360"/>
      <c r="L175" s="360"/>
      <c r="M175" s="54"/>
      <c r="N175" s="631"/>
      <c r="O175" s="360"/>
      <c r="P175" s="54"/>
      <c r="Q175" s="54"/>
      <c r="R175" s="54"/>
      <c r="S175" s="54"/>
      <c r="T175" s="54"/>
      <c r="U175" s="54"/>
      <c r="V175" s="54"/>
      <c r="W175" s="369"/>
      <c r="X175" s="54"/>
      <c r="Y175" s="54"/>
      <c r="Z175" s="54"/>
      <c r="AA175" s="54"/>
      <c r="AB175" s="54"/>
      <c r="AC175" s="782"/>
      <c r="AD175" s="10"/>
    </row>
    <row r="176" spans="2:30" ht="13.15" customHeight="1" x14ac:dyDescent="0.2">
      <c r="B176" s="7"/>
      <c r="C176" s="7"/>
      <c r="D176" s="5"/>
      <c r="E176" s="27"/>
      <c r="F176" s="9"/>
      <c r="G176" s="5"/>
      <c r="H176" s="5"/>
      <c r="I176" s="360"/>
      <c r="J176" s="360"/>
      <c r="K176" s="360"/>
      <c r="L176" s="360"/>
      <c r="M176" s="54"/>
      <c r="N176" s="631"/>
      <c r="O176" s="360"/>
      <c r="P176" s="54"/>
      <c r="Q176" s="54"/>
      <c r="R176" s="54"/>
      <c r="S176" s="54"/>
      <c r="T176" s="54"/>
      <c r="U176" s="54"/>
      <c r="V176" s="54"/>
      <c r="W176" s="369"/>
      <c r="X176" s="54"/>
      <c r="Y176" s="54"/>
      <c r="Z176" s="54"/>
      <c r="AA176" s="54"/>
      <c r="AB176" s="54"/>
      <c r="AC176" s="782"/>
      <c r="AD176" s="10"/>
    </row>
    <row r="177" spans="2:30" ht="13.15" customHeight="1" x14ac:dyDescent="0.2">
      <c r="B177" s="7"/>
      <c r="C177" s="7"/>
      <c r="D177" s="5"/>
      <c r="E177" s="27"/>
      <c r="F177" s="9"/>
      <c r="G177" s="5"/>
      <c r="H177" s="5"/>
      <c r="I177" s="360"/>
      <c r="J177" s="360"/>
      <c r="K177" s="360"/>
      <c r="L177" s="360"/>
      <c r="M177" s="54"/>
      <c r="N177" s="631"/>
      <c r="O177" s="360"/>
      <c r="P177" s="54"/>
      <c r="Q177" s="54"/>
      <c r="R177" s="54"/>
      <c r="S177" s="54"/>
      <c r="T177" s="54"/>
      <c r="U177" s="54"/>
      <c r="V177" s="54"/>
      <c r="W177" s="369"/>
      <c r="X177" s="54"/>
      <c r="Y177" s="54"/>
      <c r="Z177" s="54"/>
      <c r="AA177" s="54"/>
      <c r="AB177" s="54"/>
      <c r="AC177" s="782"/>
      <c r="AD177" s="10"/>
    </row>
    <row r="178" spans="2:30" ht="13.15" customHeight="1" x14ac:dyDescent="0.2">
      <c r="B178" s="7"/>
      <c r="C178" s="7"/>
      <c r="D178" s="5"/>
      <c r="E178" s="27"/>
      <c r="F178" s="9"/>
      <c r="G178" s="5"/>
      <c r="H178" s="5"/>
      <c r="I178" s="360"/>
      <c r="J178" s="360"/>
      <c r="K178" s="360"/>
      <c r="L178" s="360"/>
      <c r="M178" s="54"/>
      <c r="N178" s="631"/>
      <c r="O178" s="360"/>
      <c r="P178" s="54"/>
      <c r="Q178" s="54"/>
      <c r="R178" s="54"/>
      <c r="S178" s="54"/>
      <c r="T178" s="54"/>
      <c r="U178" s="54"/>
      <c r="V178" s="54"/>
      <c r="W178" s="369"/>
      <c r="X178" s="54"/>
      <c r="Y178" s="54"/>
      <c r="Z178" s="54"/>
      <c r="AA178" s="54"/>
      <c r="AB178" s="54"/>
      <c r="AC178" s="782"/>
      <c r="AD178" s="10"/>
    </row>
    <row r="179" spans="2:30" ht="21.95" customHeight="1" x14ac:dyDescent="0.2">
      <c r="B179" s="7"/>
      <c r="C179" s="7"/>
      <c r="D179" s="5"/>
      <c r="E179" s="27"/>
      <c r="F179" s="9"/>
      <c r="G179" s="5"/>
      <c r="H179" s="5"/>
      <c r="I179" s="360"/>
      <c r="J179" s="360"/>
      <c r="K179" s="360"/>
      <c r="L179" s="360"/>
      <c r="M179" s="54"/>
      <c r="N179" s="631"/>
      <c r="O179" s="360"/>
      <c r="P179" s="54"/>
      <c r="Q179" s="54"/>
      <c r="R179" s="54"/>
      <c r="S179" s="54"/>
      <c r="T179" s="54"/>
      <c r="U179" s="54"/>
      <c r="V179" s="54"/>
      <c r="W179" s="369"/>
      <c r="X179" s="54"/>
      <c r="Y179" s="54"/>
      <c r="Z179" s="54"/>
      <c r="AA179" s="54"/>
      <c r="AB179" s="54"/>
      <c r="AC179" s="782"/>
      <c r="AD179" s="10"/>
    </row>
    <row r="180" spans="2:30" ht="21.95" customHeight="1" x14ac:dyDescent="0.2">
      <c r="B180" s="7"/>
      <c r="C180" s="7"/>
      <c r="D180" s="5"/>
      <c r="E180" s="27"/>
      <c r="F180" s="9"/>
      <c r="G180" s="5"/>
      <c r="H180" s="5"/>
      <c r="I180" s="360"/>
      <c r="J180" s="360"/>
      <c r="K180" s="360"/>
      <c r="L180" s="360"/>
      <c r="M180" s="54"/>
      <c r="N180" s="631"/>
      <c r="O180" s="360"/>
      <c r="P180" s="54"/>
      <c r="Q180" s="54"/>
      <c r="R180" s="54"/>
      <c r="S180" s="54"/>
      <c r="T180" s="54"/>
      <c r="U180" s="54"/>
      <c r="V180" s="54"/>
      <c r="W180" s="369"/>
      <c r="X180" s="54"/>
      <c r="Y180" s="54"/>
      <c r="Z180" s="54"/>
      <c r="AA180" s="54"/>
      <c r="AB180" s="54"/>
      <c r="AC180" s="782"/>
      <c r="AD180" s="10"/>
    </row>
    <row r="181" spans="2:30" ht="13.15" customHeight="1" x14ac:dyDescent="0.2">
      <c r="B181" s="7"/>
      <c r="C181" s="7"/>
      <c r="D181" s="5"/>
      <c r="E181" s="27"/>
      <c r="F181" s="9"/>
      <c r="G181" s="5"/>
      <c r="H181" s="5"/>
      <c r="I181" s="360"/>
      <c r="J181" s="360"/>
      <c r="K181" s="360"/>
      <c r="L181" s="360"/>
      <c r="M181" s="54"/>
      <c r="N181" s="631"/>
      <c r="O181" s="360"/>
      <c r="P181" s="54"/>
      <c r="Q181" s="54"/>
      <c r="R181" s="54"/>
      <c r="S181" s="54"/>
      <c r="T181" s="54"/>
      <c r="U181" s="54"/>
      <c r="V181" s="54"/>
      <c r="W181" s="369"/>
      <c r="X181" s="54"/>
      <c r="Y181" s="54"/>
      <c r="Z181" s="54"/>
      <c r="AA181" s="54"/>
      <c r="AB181" s="54"/>
      <c r="AC181" s="782"/>
      <c r="AD181" s="10"/>
    </row>
    <row r="182" spans="2:30" ht="13.15" customHeight="1" x14ac:dyDescent="0.2">
      <c r="B182" s="7"/>
      <c r="C182" s="7"/>
      <c r="D182" s="5"/>
      <c r="E182" s="27"/>
      <c r="F182" s="9"/>
      <c r="G182" s="5"/>
      <c r="H182" s="5"/>
      <c r="I182" s="360"/>
      <c r="J182" s="360"/>
      <c r="K182" s="360"/>
      <c r="L182" s="360"/>
      <c r="M182" s="54"/>
      <c r="N182" s="631"/>
      <c r="O182" s="360"/>
      <c r="P182" s="54"/>
      <c r="Q182" s="54"/>
      <c r="R182" s="54"/>
      <c r="S182" s="54"/>
      <c r="T182" s="54"/>
      <c r="U182" s="54"/>
      <c r="V182" s="54"/>
      <c r="W182" s="369"/>
      <c r="X182" s="54"/>
      <c r="Y182" s="54"/>
      <c r="Z182" s="54"/>
      <c r="AA182" s="54"/>
      <c r="AB182" s="54"/>
      <c r="AC182" s="782"/>
      <c r="AD182" s="10"/>
    </row>
    <row r="183" spans="2:30" ht="13.15" customHeight="1" x14ac:dyDescent="0.2">
      <c r="B183" s="7"/>
      <c r="C183" s="7"/>
      <c r="D183" s="5"/>
      <c r="E183" s="27"/>
      <c r="F183" s="9"/>
      <c r="G183" s="5"/>
      <c r="H183" s="5"/>
      <c r="I183" s="360"/>
      <c r="J183" s="360"/>
      <c r="K183" s="360"/>
      <c r="L183" s="360"/>
      <c r="M183" s="54"/>
      <c r="N183" s="631"/>
      <c r="O183" s="360"/>
      <c r="P183" s="54"/>
      <c r="Q183" s="54"/>
      <c r="R183" s="54"/>
      <c r="S183" s="54"/>
      <c r="T183" s="54"/>
      <c r="U183" s="54"/>
      <c r="V183" s="54"/>
      <c r="W183" s="369"/>
      <c r="X183" s="54"/>
      <c r="Y183" s="54"/>
      <c r="Z183" s="54"/>
      <c r="AA183" s="54"/>
      <c r="AB183" s="54"/>
      <c r="AC183" s="782"/>
      <c r="AD183" s="10"/>
    </row>
    <row r="184" spans="2:30" ht="13.15" customHeight="1" x14ac:dyDescent="0.2">
      <c r="B184" s="7"/>
      <c r="C184" s="7"/>
      <c r="D184" s="5"/>
      <c r="E184" s="27"/>
      <c r="F184" s="9"/>
      <c r="G184" s="5"/>
      <c r="H184" s="5"/>
      <c r="I184" s="360"/>
      <c r="J184" s="360"/>
      <c r="K184" s="360"/>
      <c r="L184" s="360"/>
      <c r="M184" s="54"/>
      <c r="N184" s="631"/>
      <c r="O184" s="360"/>
      <c r="P184" s="54"/>
      <c r="Q184" s="54"/>
      <c r="R184" s="54"/>
      <c r="S184" s="54"/>
      <c r="T184" s="54"/>
      <c r="U184" s="54"/>
      <c r="V184" s="54"/>
      <c r="W184" s="369"/>
      <c r="X184" s="54"/>
      <c r="Y184" s="54"/>
      <c r="Z184" s="54"/>
      <c r="AA184" s="54"/>
      <c r="AB184" s="54"/>
      <c r="AC184" s="782"/>
      <c r="AD184" s="10"/>
    </row>
    <row r="185" spans="2:30" ht="13.15" customHeight="1" x14ac:dyDescent="0.2">
      <c r="B185" s="7"/>
      <c r="C185" s="7"/>
      <c r="D185" s="5"/>
      <c r="E185" s="27"/>
      <c r="F185" s="9"/>
      <c r="G185" s="5"/>
      <c r="H185" s="5"/>
      <c r="I185" s="360"/>
      <c r="J185" s="360"/>
      <c r="K185" s="360"/>
      <c r="L185" s="360"/>
      <c r="M185" s="54"/>
      <c r="N185" s="631"/>
      <c r="O185" s="360"/>
      <c r="P185" s="54"/>
      <c r="Q185" s="54"/>
      <c r="R185" s="54"/>
      <c r="S185" s="54"/>
      <c r="T185" s="54"/>
      <c r="U185" s="54"/>
      <c r="V185" s="54"/>
      <c r="W185" s="369"/>
      <c r="X185" s="54"/>
      <c r="Y185" s="54"/>
      <c r="Z185" s="54"/>
      <c r="AA185" s="54"/>
      <c r="AB185" s="54"/>
      <c r="AC185" s="782"/>
      <c r="AD185" s="10"/>
    </row>
    <row r="186" spans="2:30" ht="13.15" customHeight="1" x14ac:dyDescent="0.2">
      <c r="B186" s="7"/>
      <c r="C186" s="7"/>
      <c r="D186" s="5"/>
      <c r="E186" s="27"/>
      <c r="F186" s="9"/>
      <c r="G186" s="5"/>
      <c r="H186" s="5"/>
      <c r="I186" s="360"/>
      <c r="J186" s="360"/>
      <c r="K186" s="360"/>
      <c r="L186" s="360"/>
      <c r="M186" s="54"/>
      <c r="N186" s="631"/>
      <c r="O186" s="360"/>
      <c r="P186" s="54"/>
      <c r="Q186" s="54"/>
      <c r="R186" s="54"/>
      <c r="S186" s="54"/>
      <c r="T186" s="54"/>
      <c r="U186" s="54"/>
      <c r="V186" s="54"/>
      <c r="W186" s="369"/>
      <c r="X186" s="54"/>
      <c r="Y186" s="54"/>
      <c r="Z186" s="54"/>
      <c r="AA186" s="54"/>
      <c r="AB186" s="54"/>
      <c r="AC186" s="782"/>
      <c r="AD186" s="10"/>
    </row>
    <row r="187" spans="2:30" ht="13.15" customHeight="1" x14ac:dyDescent="0.2">
      <c r="B187" s="7"/>
      <c r="C187" s="7"/>
      <c r="D187" s="5"/>
      <c r="E187" s="27"/>
      <c r="F187" s="9"/>
      <c r="G187" s="5"/>
      <c r="H187" s="5"/>
      <c r="I187" s="360"/>
      <c r="J187" s="360"/>
      <c r="K187" s="360"/>
      <c r="L187" s="360"/>
      <c r="M187" s="54"/>
      <c r="N187" s="631"/>
      <c r="O187" s="360"/>
      <c r="P187" s="54"/>
      <c r="Q187" s="54"/>
      <c r="R187" s="54"/>
      <c r="S187" s="54"/>
      <c r="T187" s="54"/>
      <c r="U187" s="54"/>
      <c r="V187" s="54"/>
      <c r="W187" s="369"/>
      <c r="X187" s="54"/>
      <c r="Y187" s="54"/>
      <c r="Z187" s="54"/>
      <c r="AA187" s="54"/>
      <c r="AB187" s="54"/>
      <c r="AC187" s="782"/>
      <c r="AD187" s="10"/>
    </row>
    <row r="188" spans="2:30" ht="13.15" customHeight="1" x14ac:dyDescent="0.2">
      <c r="B188" s="7"/>
      <c r="C188" s="7"/>
      <c r="D188" s="5"/>
      <c r="E188" s="27"/>
      <c r="F188" s="9"/>
      <c r="G188" s="5"/>
      <c r="H188" s="5"/>
      <c r="I188" s="360"/>
      <c r="J188" s="360"/>
      <c r="K188" s="360"/>
      <c r="L188" s="360"/>
      <c r="M188" s="54"/>
      <c r="N188" s="631"/>
      <c r="O188" s="360"/>
      <c r="P188" s="54"/>
      <c r="Q188" s="54"/>
      <c r="R188" s="54"/>
      <c r="S188" s="54"/>
      <c r="T188" s="54"/>
      <c r="U188" s="54"/>
      <c r="V188" s="54"/>
      <c r="W188" s="369"/>
      <c r="X188" s="54"/>
      <c r="Y188" s="54"/>
      <c r="Z188" s="54"/>
      <c r="AA188" s="54"/>
      <c r="AB188" s="54"/>
      <c r="AC188" s="782"/>
      <c r="AD188" s="10"/>
    </row>
    <row r="189" spans="2:30" ht="13.15" customHeight="1" x14ac:dyDescent="0.2">
      <c r="B189" s="7"/>
      <c r="C189" s="7"/>
      <c r="D189" s="5"/>
      <c r="E189" s="27"/>
      <c r="F189" s="9"/>
      <c r="G189" s="5"/>
      <c r="H189" s="5"/>
      <c r="I189" s="360"/>
      <c r="J189" s="360"/>
      <c r="K189" s="360"/>
      <c r="L189" s="360"/>
      <c r="M189" s="54"/>
      <c r="N189" s="631"/>
      <c r="O189" s="360"/>
      <c r="P189" s="54"/>
      <c r="Q189" s="54"/>
      <c r="R189" s="54"/>
      <c r="S189" s="54"/>
      <c r="T189" s="54"/>
      <c r="U189" s="54"/>
      <c r="V189" s="54"/>
      <c r="W189" s="369"/>
      <c r="X189" s="54"/>
      <c r="Y189" s="54"/>
      <c r="Z189" s="54"/>
      <c r="AA189" s="54"/>
      <c r="AB189" s="54"/>
      <c r="AC189" s="782"/>
      <c r="AD189" s="10"/>
    </row>
    <row r="190" spans="2:30" ht="13.15" customHeight="1" x14ac:dyDescent="0.2">
      <c r="B190" s="7"/>
      <c r="C190" s="7"/>
      <c r="D190" s="5"/>
      <c r="E190" s="27"/>
      <c r="F190" s="9"/>
      <c r="G190" s="5"/>
      <c r="H190" s="5"/>
      <c r="I190" s="360"/>
      <c r="J190" s="360"/>
      <c r="K190" s="360"/>
      <c r="L190" s="360"/>
      <c r="M190" s="54"/>
      <c r="N190" s="631"/>
      <c r="O190" s="360"/>
      <c r="P190" s="54"/>
      <c r="Q190" s="54"/>
      <c r="R190" s="54"/>
      <c r="S190" s="54"/>
      <c r="T190" s="54"/>
      <c r="U190" s="54"/>
      <c r="V190" s="54"/>
      <c r="W190" s="369"/>
      <c r="X190" s="54"/>
      <c r="Y190" s="54"/>
      <c r="Z190" s="54"/>
      <c r="AA190" s="54"/>
      <c r="AB190" s="54"/>
      <c r="AC190" s="782"/>
      <c r="AD190" s="10"/>
    </row>
    <row r="191" spans="2:30" ht="13.15" customHeight="1" x14ac:dyDescent="0.2">
      <c r="B191" s="7"/>
      <c r="C191" s="7"/>
      <c r="D191" s="5"/>
      <c r="E191" s="27"/>
      <c r="F191" s="9"/>
      <c r="G191" s="5"/>
      <c r="H191" s="5"/>
      <c r="I191" s="360"/>
      <c r="J191" s="360"/>
      <c r="K191" s="360"/>
      <c r="L191" s="360"/>
      <c r="M191" s="54"/>
      <c r="N191" s="631"/>
      <c r="O191" s="360"/>
      <c r="P191" s="54"/>
      <c r="Q191" s="54"/>
      <c r="R191" s="54"/>
      <c r="S191" s="54"/>
      <c r="T191" s="54"/>
      <c r="U191" s="54"/>
      <c r="V191" s="54"/>
      <c r="W191" s="369"/>
      <c r="X191" s="54"/>
      <c r="Y191" s="54"/>
      <c r="Z191" s="54"/>
      <c r="AA191" s="54"/>
      <c r="AB191" s="54"/>
      <c r="AC191" s="782"/>
      <c r="AD191" s="10"/>
    </row>
    <row r="192" spans="2:30" ht="13.15" customHeight="1" x14ac:dyDescent="0.2">
      <c r="B192" s="7"/>
      <c r="C192" s="7"/>
      <c r="D192" s="5"/>
      <c r="E192" s="27"/>
      <c r="F192" s="9"/>
      <c r="G192" s="5"/>
      <c r="H192" s="5"/>
      <c r="I192" s="360"/>
      <c r="J192" s="360"/>
      <c r="K192" s="360"/>
      <c r="L192" s="360"/>
      <c r="M192" s="54"/>
      <c r="N192" s="631"/>
      <c r="O192" s="360"/>
      <c r="P192" s="54"/>
      <c r="Q192" s="54"/>
      <c r="R192" s="54"/>
      <c r="S192" s="54"/>
      <c r="T192" s="54"/>
      <c r="U192" s="54"/>
      <c r="V192" s="54"/>
      <c r="W192" s="369"/>
      <c r="X192" s="54"/>
      <c r="Y192" s="54"/>
      <c r="Z192" s="54"/>
      <c r="AA192" s="54"/>
      <c r="AB192" s="54"/>
      <c r="AC192" s="782"/>
      <c r="AD192" s="10"/>
    </row>
    <row r="193" spans="2:30" ht="13.15" customHeight="1" x14ac:dyDescent="0.2">
      <c r="B193" s="7"/>
      <c r="C193" s="7"/>
      <c r="D193" s="5"/>
      <c r="E193" s="27"/>
      <c r="F193" s="9"/>
      <c r="G193" s="5"/>
      <c r="H193" s="5"/>
      <c r="I193" s="360"/>
      <c r="J193" s="360"/>
      <c r="K193" s="360"/>
      <c r="L193" s="360"/>
      <c r="M193" s="54"/>
      <c r="N193" s="631"/>
      <c r="O193" s="360"/>
      <c r="P193" s="54"/>
      <c r="Q193" s="54"/>
      <c r="R193" s="54"/>
      <c r="S193" s="54"/>
      <c r="T193" s="54"/>
      <c r="U193" s="54"/>
      <c r="V193" s="54"/>
      <c r="W193" s="369"/>
      <c r="X193" s="54"/>
      <c r="Y193" s="54"/>
      <c r="Z193" s="54"/>
      <c r="AA193" s="54"/>
      <c r="AB193" s="54"/>
      <c r="AC193" s="782"/>
      <c r="AD193" s="10"/>
    </row>
    <row r="194" spans="2:30" ht="13.15" customHeight="1" x14ac:dyDescent="0.2">
      <c r="B194" s="7"/>
      <c r="C194" s="7"/>
      <c r="D194" s="5"/>
      <c r="E194" s="27"/>
      <c r="F194" s="9"/>
      <c r="G194" s="5"/>
      <c r="H194" s="5"/>
      <c r="I194" s="360"/>
      <c r="J194" s="360"/>
      <c r="K194" s="360"/>
      <c r="L194" s="360"/>
      <c r="M194" s="54"/>
      <c r="N194" s="631"/>
      <c r="O194" s="360"/>
      <c r="P194" s="54"/>
      <c r="Q194" s="54"/>
      <c r="R194" s="54"/>
      <c r="S194" s="54"/>
      <c r="T194" s="54"/>
      <c r="U194" s="54"/>
      <c r="V194" s="54"/>
      <c r="W194" s="369"/>
      <c r="X194" s="54"/>
      <c r="Y194" s="54"/>
      <c r="Z194" s="54"/>
      <c r="AA194" s="54"/>
      <c r="AB194" s="54"/>
      <c r="AC194" s="782"/>
      <c r="AD194" s="10"/>
    </row>
    <row r="195" spans="2:30" ht="13.15" customHeight="1" x14ac:dyDescent="0.2">
      <c r="B195" s="7"/>
      <c r="C195" s="7"/>
      <c r="D195" s="5"/>
      <c r="E195" s="27"/>
      <c r="F195" s="9"/>
      <c r="G195" s="5"/>
      <c r="H195" s="5"/>
      <c r="I195" s="360"/>
      <c r="J195" s="360"/>
      <c r="K195" s="360"/>
      <c r="L195" s="360"/>
      <c r="M195" s="54"/>
      <c r="N195" s="631"/>
      <c r="O195" s="360"/>
      <c r="P195" s="54"/>
      <c r="Q195" s="54"/>
      <c r="R195" s="54"/>
      <c r="S195" s="54"/>
      <c r="T195" s="54"/>
      <c r="U195" s="54"/>
      <c r="V195" s="54"/>
      <c r="W195" s="369"/>
      <c r="X195" s="54"/>
      <c r="Y195" s="54"/>
      <c r="Z195" s="54"/>
      <c r="AA195" s="54"/>
      <c r="AB195" s="54"/>
      <c r="AC195" s="782"/>
      <c r="AD195" s="10"/>
    </row>
    <row r="196" spans="2:30" ht="13.15" customHeight="1" x14ac:dyDescent="0.2">
      <c r="B196" s="7"/>
      <c r="C196" s="7"/>
      <c r="D196" s="5"/>
      <c r="E196" s="27"/>
      <c r="F196" s="9"/>
      <c r="G196" s="5"/>
      <c r="H196" s="5"/>
      <c r="I196" s="360"/>
      <c r="J196" s="360"/>
      <c r="K196" s="360"/>
      <c r="L196" s="360"/>
      <c r="M196" s="54"/>
      <c r="N196" s="631"/>
      <c r="O196" s="360"/>
      <c r="P196" s="54"/>
      <c r="Q196" s="54"/>
      <c r="R196" s="54"/>
      <c r="S196" s="54"/>
      <c r="T196" s="54"/>
      <c r="U196" s="54"/>
      <c r="V196" s="54"/>
      <c r="W196" s="369"/>
      <c r="X196" s="54"/>
      <c r="Y196" s="54"/>
      <c r="Z196" s="54"/>
      <c r="AA196" s="54"/>
      <c r="AB196" s="54"/>
      <c r="AC196" s="782"/>
      <c r="AD196" s="10"/>
    </row>
    <row r="197" spans="2:30" ht="13.15" customHeight="1" x14ac:dyDescent="0.2">
      <c r="B197" s="7"/>
      <c r="C197" s="7"/>
      <c r="D197" s="5"/>
      <c r="E197" s="27"/>
      <c r="F197" s="9"/>
      <c r="G197" s="5"/>
      <c r="H197" s="5"/>
      <c r="I197" s="360"/>
      <c r="J197" s="360"/>
      <c r="K197" s="360"/>
      <c r="L197" s="360"/>
      <c r="M197" s="54"/>
      <c r="N197" s="631"/>
      <c r="O197" s="360"/>
      <c r="P197" s="54"/>
      <c r="Q197" s="54"/>
      <c r="R197" s="54"/>
      <c r="S197" s="54"/>
      <c r="T197" s="54"/>
      <c r="U197" s="54"/>
      <c r="V197" s="54"/>
      <c r="W197" s="369"/>
      <c r="X197" s="54"/>
      <c r="Y197" s="54"/>
      <c r="Z197" s="54"/>
      <c r="AA197" s="54"/>
      <c r="AB197" s="54"/>
      <c r="AC197" s="782"/>
      <c r="AD197" s="10"/>
    </row>
    <row r="198" spans="2:30" ht="13.15" customHeight="1" x14ac:dyDescent="0.2">
      <c r="B198" s="7"/>
      <c r="C198" s="7"/>
      <c r="D198" s="5"/>
      <c r="E198" s="27"/>
      <c r="F198" s="9"/>
      <c r="G198" s="5"/>
      <c r="H198" s="5"/>
      <c r="I198" s="360"/>
      <c r="J198" s="360"/>
      <c r="K198" s="360"/>
      <c r="L198" s="360"/>
      <c r="M198" s="54"/>
      <c r="N198" s="631"/>
      <c r="O198" s="360"/>
      <c r="P198" s="54"/>
      <c r="Q198" s="54"/>
      <c r="R198" s="54"/>
      <c r="S198" s="54"/>
      <c r="T198" s="54"/>
      <c r="U198" s="54"/>
      <c r="V198" s="54"/>
      <c r="W198" s="369"/>
      <c r="X198" s="54"/>
      <c r="Y198" s="54"/>
      <c r="Z198" s="54"/>
      <c r="AA198" s="54"/>
      <c r="AB198" s="54"/>
      <c r="AC198" s="782"/>
      <c r="AD198" s="10"/>
    </row>
    <row r="199" spans="2:30" ht="13.15" customHeight="1" x14ac:dyDescent="0.2">
      <c r="B199" s="7"/>
      <c r="C199" s="7"/>
      <c r="D199" s="5"/>
      <c r="E199" s="27"/>
      <c r="F199" s="9"/>
      <c r="G199" s="5"/>
      <c r="H199" s="5"/>
      <c r="I199" s="360"/>
      <c r="J199" s="360"/>
      <c r="K199" s="360"/>
      <c r="L199" s="360"/>
      <c r="M199" s="54"/>
      <c r="N199" s="631"/>
      <c r="O199" s="360"/>
      <c r="P199" s="54"/>
      <c r="Q199" s="54"/>
      <c r="R199" s="54"/>
      <c r="S199" s="54"/>
      <c r="T199" s="54"/>
      <c r="U199" s="54"/>
      <c r="V199" s="54"/>
      <c r="W199" s="369"/>
      <c r="X199" s="54"/>
      <c r="Y199" s="54"/>
      <c r="Z199" s="54"/>
      <c r="AA199" s="54"/>
      <c r="AB199" s="54"/>
      <c r="AC199" s="782"/>
      <c r="AD199" s="10"/>
    </row>
    <row r="200" spans="2:30" ht="13.15" customHeight="1" x14ac:dyDescent="0.2">
      <c r="B200" s="7"/>
      <c r="C200" s="7"/>
      <c r="D200" s="5"/>
      <c r="E200" s="27"/>
      <c r="F200" s="9"/>
      <c r="G200" s="5"/>
      <c r="H200" s="5"/>
      <c r="I200" s="360"/>
      <c r="J200" s="360"/>
      <c r="K200" s="360"/>
      <c r="L200" s="360"/>
      <c r="M200" s="54"/>
      <c r="N200" s="631"/>
      <c r="O200" s="360"/>
      <c r="P200" s="54"/>
      <c r="Q200" s="54"/>
      <c r="R200" s="54"/>
      <c r="S200" s="54"/>
      <c r="T200" s="54"/>
      <c r="U200" s="54"/>
      <c r="V200" s="54"/>
      <c r="W200" s="369"/>
      <c r="X200" s="54"/>
      <c r="Y200" s="54"/>
      <c r="Z200" s="54"/>
      <c r="AA200" s="54"/>
      <c r="AB200" s="54"/>
      <c r="AC200" s="782"/>
      <c r="AD200" s="10"/>
    </row>
    <row r="201" spans="2:30" ht="13.15" customHeight="1" x14ac:dyDescent="0.2">
      <c r="B201" s="7"/>
      <c r="C201" s="7"/>
      <c r="D201" s="5"/>
      <c r="E201" s="27"/>
      <c r="F201" s="9"/>
      <c r="G201" s="5"/>
      <c r="H201" s="5"/>
      <c r="I201" s="360"/>
      <c r="J201" s="360"/>
      <c r="K201" s="360"/>
      <c r="L201" s="360"/>
      <c r="M201" s="54"/>
      <c r="N201" s="631"/>
      <c r="O201" s="360"/>
      <c r="P201" s="54"/>
      <c r="Q201" s="54"/>
      <c r="R201" s="54"/>
      <c r="S201" s="54"/>
      <c r="T201" s="54"/>
      <c r="U201" s="54"/>
      <c r="V201" s="54"/>
      <c r="W201" s="369"/>
      <c r="X201" s="54"/>
      <c r="Y201" s="54"/>
      <c r="Z201" s="54"/>
      <c r="AA201" s="54"/>
      <c r="AB201" s="54"/>
      <c r="AC201" s="782"/>
      <c r="AD201" s="10"/>
    </row>
    <row r="202" spans="2:30" ht="13.15" customHeight="1" x14ac:dyDescent="0.2">
      <c r="B202" s="7"/>
      <c r="C202" s="7"/>
      <c r="D202" s="5"/>
      <c r="E202" s="27"/>
      <c r="F202" s="9"/>
      <c r="G202" s="5"/>
      <c r="H202" s="5"/>
      <c r="I202" s="360"/>
      <c r="J202" s="360"/>
      <c r="K202" s="360"/>
      <c r="L202" s="360"/>
      <c r="M202" s="54"/>
      <c r="N202" s="631"/>
      <c r="O202" s="360"/>
      <c r="P202" s="54"/>
      <c r="Q202" s="54"/>
      <c r="R202" s="54"/>
      <c r="S202" s="54"/>
      <c r="T202" s="54"/>
      <c r="U202" s="54"/>
      <c r="V202" s="54"/>
      <c r="W202" s="369"/>
      <c r="X202" s="54"/>
      <c r="Y202" s="54"/>
      <c r="Z202" s="54"/>
      <c r="AA202" s="54"/>
      <c r="AB202" s="54"/>
      <c r="AC202" s="782"/>
      <c r="AD202" s="10"/>
    </row>
    <row r="203" spans="2:30" ht="13.15" customHeight="1" x14ac:dyDescent="0.2">
      <c r="B203" s="7"/>
      <c r="C203" s="7"/>
      <c r="D203" s="5"/>
      <c r="E203" s="27"/>
      <c r="F203" s="9"/>
      <c r="G203" s="5"/>
      <c r="H203" s="5"/>
      <c r="I203" s="360"/>
      <c r="J203" s="360"/>
      <c r="K203" s="360"/>
      <c r="L203" s="360"/>
      <c r="M203" s="54"/>
      <c r="N203" s="631"/>
      <c r="O203" s="360"/>
      <c r="P203" s="54"/>
      <c r="Q203" s="54"/>
      <c r="R203" s="54"/>
      <c r="S203" s="54"/>
      <c r="T203" s="54"/>
      <c r="U203" s="54"/>
      <c r="V203" s="54"/>
      <c r="W203" s="369"/>
      <c r="X203" s="54"/>
      <c r="Y203" s="54"/>
      <c r="Z203" s="54"/>
      <c r="AA203" s="54"/>
      <c r="AB203" s="54"/>
      <c r="AC203" s="782"/>
      <c r="AD203" s="10"/>
    </row>
    <row r="204" spans="2:30" ht="13.15" customHeight="1" x14ac:dyDescent="0.2">
      <c r="B204" s="7"/>
      <c r="C204" s="7"/>
      <c r="D204" s="5"/>
      <c r="E204" s="27"/>
      <c r="F204" s="9"/>
      <c r="G204" s="5"/>
      <c r="H204" s="5"/>
      <c r="I204" s="360"/>
      <c r="J204" s="360"/>
      <c r="K204" s="360"/>
      <c r="L204" s="360"/>
      <c r="M204" s="54"/>
      <c r="N204" s="631"/>
      <c r="O204" s="360"/>
      <c r="P204" s="54"/>
      <c r="Q204" s="54"/>
      <c r="R204" s="54"/>
      <c r="S204" s="54"/>
      <c r="T204" s="54"/>
      <c r="U204" s="54"/>
      <c r="V204" s="54"/>
      <c r="W204" s="369"/>
      <c r="X204" s="54"/>
      <c r="Y204" s="54"/>
      <c r="Z204" s="54"/>
      <c r="AA204" s="54"/>
      <c r="AB204" s="54"/>
      <c r="AC204" s="782"/>
      <c r="AD204" s="10"/>
    </row>
    <row r="205" spans="2:30" ht="13.15" customHeight="1" x14ac:dyDescent="0.2">
      <c r="B205" s="7"/>
      <c r="C205" s="7"/>
      <c r="D205" s="5"/>
      <c r="E205" s="27"/>
      <c r="F205" s="9"/>
      <c r="G205" s="5"/>
      <c r="H205" s="5"/>
      <c r="I205" s="360"/>
      <c r="J205" s="360"/>
      <c r="K205" s="360"/>
      <c r="L205" s="360"/>
      <c r="M205" s="54"/>
      <c r="N205" s="631"/>
      <c r="O205" s="360"/>
      <c r="P205" s="54"/>
      <c r="Q205" s="54"/>
      <c r="R205" s="54"/>
      <c r="S205" s="54"/>
      <c r="T205" s="54"/>
      <c r="U205" s="54"/>
      <c r="V205" s="54"/>
      <c r="W205" s="369"/>
      <c r="X205" s="54"/>
      <c r="Y205" s="54"/>
      <c r="Z205" s="54"/>
      <c r="AA205" s="54"/>
      <c r="AB205" s="54"/>
      <c r="AC205" s="782"/>
      <c r="AD205" s="10"/>
    </row>
    <row r="206" spans="2:30" ht="13.15" customHeight="1" x14ac:dyDescent="0.2">
      <c r="B206" s="7"/>
      <c r="C206" s="7"/>
      <c r="D206" s="5"/>
      <c r="E206" s="27"/>
      <c r="F206" s="9"/>
      <c r="G206" s="5"/>
      <c r="H206" s="5"/>
      <c r="I206" s="360"/>
      <c r="J206" s="360"/>
      <c r="K206" s="360"/>
      <c r="L206" s="360"/>
      <c r="M206" s="54"/>
      <c r="N206" s="631"/>
      <c r="O206" s="360"/>
      <c r="P206" s="54"/>
      <c r="Q206" s="54"/>
      <c r="R206" s="54"/>
      <c r="S206" s="54"/>
      <c r="T206" s="54"/>
      <c r="U206" s="54"/>
      <c r="V206" s="54"/>
      <c r="W206" s="369"/>
      <c r="X206" s="54"/>
      <c r="Y206" s="54"/>
      <c r="Z206" s="54"/>
      <c r="AA206" s="54"/>
      <c r="AB206" s="54"/>
      <c r="AC206" s="782"/>
      <c r="AD206" s="10"/>
    </row>
    <row r="207" spans="2:30" ht="13.15" customHeight="1" x14ac:dyDescent="0.2">
      <c r="B207" s="7"/>
      <c r="C207" s="7"/>
      <c r="D207" s="5"/>
      <c r="E207" s="27"/>
      <c r="F207" s="9"/>
      <c r="G207" s="5"/>
      <c r="H207" s="5"/>
      <c r="I207" s="360"/>
      <c r="J207" s="360"/>
      <c r="K207" s="360"/>
      <c r="L207" s="360"/>
      <c r="M207" s="54"/>
      <c r="N207" s="631"/>
      <c r="O207" s="360"/>
      <c r="P207" s="54"/>
      <c r="Q207" s="54"/>
      <c r="R207" s="54"/>
      <c r="S207" s="54"/>
      <c r="T207" s="54"/>
      <c r="U207" s="54"/>
      <c r="V207" s="54"/>
      <c r="W207" s="369"/>
      <c r="X207" s="54"/>
      <c r="Y207" s="54"/>
      <c r="Z207" s="54"/>
      <c r="AA207" s="54"/>
      <c r="AB207" s="54"/>
      <c r="AC207" s="782"/>
      <c r="AD207" s="10"/>
    </row>
    <row r="208" spans="2:30" ht="13.15" customHeight="1" x14ac:dyDescent="0.2">
      <c r="B208" s="7"/>
      <c r="C208" s="7"/>
      <c r="D208" s="5"/>
      <c r="E208" s="27"/>
      <c r="F208" s="9"/>
      <c r="G208" s="5"/>
      <c r="H208" s="5"/>
      <c r="I208" s="360"/>
      <c r="J208" s="360"/>
      <c r="K208" s="360"/>
      <c r="L208" s="360"/>
      <c r="M208" s="54"/>
      <c r="N208" s="631"/>
      <c r="O208" s="360"/>
      <c r="P208" s="54"/>
      <c r="Q208" s="54"/>
      <c r="R208" s="54"/>
      <c r="S208" s="54"/>
      <c r="T208" s="54"/>
      <c r="U208" s="54"/>
      <c r="V208" s="54"/>
      <c r="W208" s="369"/>
      <c r="X208" s="54"/>
      <c r="Y208" s="54"/>
      <c r="Z208" s="54"/>
      <c r="AA208" s="54"/>
      <c r="AB208" s="54"/>
      <c r="AC208" s="782"/>
      <c r="AD208" s="10"/>
    </row>
    <row r="209" spans="2:30" ht="13.15" customHeight="1" x14ac:dyDescent="0.2">
      <c r="B209" s="7"/>
      <c r="C209" s="7"/>
      <c r="D209" s="5"/>
      <c r="E209" s="27"/>
      <c r="F209" s="9"/>
      <c r="G209" s="5"/>
      <c r="H209" s="5"/>
      <c r="I209" s="360"/>
      <c r="J209" s="360"/>
      <c r="K209" s="360"/>
      <c r="L209" s="360"/>
      <c r="M209" s="54"/>
      <c r="N209" s="631"/>
      <c r="O209" s="360"/>
      <c r="P209" s="54"/>
      <c r="Q209" s="54"/>
      <c r="R209" s="54"/>
      <c r="S209" s="54"/>
      <c r="T209" s="54"/>
      <c r="U209" s="54"/>
      <c r="V209" s="54"/>
      <c r="W209" s="369"/>
      <c r="X209" s="54"/>
      <c r="Y209" s="54"/>
      <c r="Z209" s="54"/>
      <c r="AA209" s="54"/>
      <c r="AB209" s="54"/>
      <c r="AC209" s="782"/>
      <c r="AD209" s="10"/>
    </row>
    <row r="210" spans="2:30" ht="21.95" customHeight="1" x14ac:dyDescent="0.2">
      <c r="B210" s="7"/>
      <c r="C210" s="7"/>
      <c r="D210" s="5"/>
      <c r="E210" s="27"/>
      <c r="F210" s="9"/>
      <c r="G210" s="5"/>
      <c r="H210" s="5"/>
      <c r="I210" s="360"/>
      <c r="J210" s="360"/>
      <c r="K210" s="360"/>
      <c r="L210" s="360"/>
      <c r="M210" s="54"/>
      <c r="N210" s="631"/>
      <c r="O210" s="360"/>
      <c r="P210" s="54"/>
      <c r="Q210" s="54"/>
      <c r="R210" s="54"/>
      <c r="S210" s="54"/>
      <c r="T210" s="54"/>
      <c r="U210" s="54"/>
      <c r="V210" s="54"/>
      <c r="W210" s="369"/>
      <c r="X210" s="54"/>
      <c r="Y210" s="54"/>
      <c r="Z210" s="54"/>
      <c r="AA210" s="54"/>
      <c r="AB210" s="54"/>
      <c r="AC210" s="782"/>
      <c r="AD210" s="10"/>
    </row>
    <row r="211" spans="2:30" ht="13.15" customHeight="1" x14ac:dyDescent="0.2">
      <c r="B211" s="7"/>
      <c r="C211" s="7"/>
      <c r="D211" s="5"/>
      <c r="E211" s="27"/>
      <c r="F211" s="9"/>
      <c r="G211" s="5"/>
      <c r="H211" s="5"/>
      <c r="I211" s="360"/>
      <c r="J211" s="360"/>
      <c r="K211" s="360"/>
      <c r="L211" s="360"/>
      <c r="M211" s="54"/>
      <c r="N211" s="631"/>
      <c r="O211" s="360"/>
      <c r="P211" s="54"/>
      <c r="Q211" s="54"/>
      <c r="R211" s="54"/>
      <c r="S211" s="54"/>
      <c r="T211" s="54"/>
      <c r="U211" s="54"/>
      <c r="V211" s="54"/>
      <c r="W211" s="369"/>
      <c r="X211" s="54"/>
      <c r="Y211" s="54"/>
      <c r="Z211" s="54"/>
      <c r="AA211" s="54"/>
      <c r="AB211" s="54"/>
      <c r="AC211" s="782"/>
      <c r="AD211" s="10"/>
    </row>
    <row r="212" spans="2:30" ht="13.15" customHeight="1" x14ac:dyDescent="0.2">
      <c r="B212" s="7"/>
      <c r="C212" s="7"/>
      <c r="D212" s="5"/>
      <c r="E212" s="27"/>
      <c r="F212" s="9"/>
      <c r="G212" s="5"/>
      <c r="H212" s="5"/>
      <c r="I212" s="360"/>
      <c r="J212" s="360"/>
      <c r="K212" s="360"/>
      <c r="L212" s="360"/>
      <c r="M212" s="54"/>
      <c r="N212" s="631"/>
      <c r="O212" s="360"/>
      <c r="P212" s="54"/>
      <c r="Q212" s="54"/>
      <c r="R212" s="54"/>
      <c r="S212" s="54"/>
      <c r="T212" s="54"/>
      <c r="U212" s="54"/>
      <c r="V212" s="54"/>
      <c r="W212" s="369"/>
      <c r="X212" s="54"/>
      <c r="Y212" s="54"/>
      <c r="Z212" s="54"/>
      <c r="AA212" s="54"/>
      <c r="AB212" s="54"/>
      <c r="AC212" s="782"/>
      <c r="AD212" s="10"/>
    </row>
    <row r="213" spans="2:30" ht="13.15" customHeight="1" x14ac:dyDescent="0.2">
      <c r="B213" s="7"/>
      <c r="C213" s="7"/>
      <c r="D213" s="5"/>
      <c r="E213" s="27"/>
      <c r="F213" s="9"/>
      <c r="G213" s="5"/>
      <c r="H213" s="5"/>
      <c r="I213" s="360"/>
      <c r="J213" s="360"/>
      <c r="K213" s="360"/>
      <c r="L213" s="360"/>
      <c r="M213" s="54"/>
      <c r="N213" s="631"/>
      <c r="O213" s="360"/>
      <c r="P213" s="54"/>
      <c r="Q213" s="54"/>
      <c r="R213" s="54"/>
      <c r="S213" s="54"/>
      <c r="T213" s="54"/>
      <c r="U213" s="54"/>
      <c r="V213" s="54"/>
      <c r="W213" s="369"/>
      <c r="X213" s="54"/>
      <c r="Y213" s="54"/>
      <c r="Z213" s="54"/>
      <c r="AA213" s="54"/>
      <c r="AB213" s="54"/>
      <c r="AC213" s="782"/>
      <c r="AD213" s="10"/>
    </row>
    <row r="214" spans="2:30" ht="13.15" customHeight="1" x14ac:dyDescent="0.2">
      <c r="B214" s="7"/>
      <c r="C214" s="7"/>
      <c r="D214" s="5"/>
      <c r="E214" s="27"/>
      <c r="F214" s="9"/>
      <c r="G214" s="5"/>
      <c r="H214" s="5"/>
      <c r="I214" s="360"/>
      <c r="J214" s="360"/>
      <c r="K214" s="360"/>
      <c r="L214" s="360"/>
      <c r="M214" s="54"/>
      <c r="N214" s="631"/>
      <c r="O214" s="360"/>
      <c r="P214" s="54"/>
      <c r="Q214" s="54"/>
      <c r="R214" s="54"/>
      <c r="S214" s="54"/>
      <c r="T214" s="54"/>
      <c r="U214" s="54"/>
      <c r="V214" s="54"/>
      <c r="W214" s="369"/>
      <c r="X214" s="54"/>
      <c r="Y214" s="54"/>
      <c r="Z214" s="54"/>
      <c r="AA214" s="54"/>
      <c r="AB214" s="54"/>
      <c r="AC214" s="782"/>
      <c r="AD214" s="10"/>
    </row>
    <row r="215" spans="2:30" ht="13.15" customHeight="1" x14ac:dyDescent="0.2">
      <c r="B215" s="7"/>
      <c r="C215" s="7"/>
      <c r="D215" s="5"/>
      <c r="E215" s="27"/>
      <c r="F215" s="9"/>
      <c r="G215" s="5"/>
      <c r="H215" s="5"/>
      <c r="I215" s="360"/>
      <c r="J215" s="360"/>
      <c r="K215" s="360"/>
      <c r="L215" s="360"/>
      <c r="M215" s="54"/>
      <c r="N215" s="631"/>
      <c r="O215" s="360"/>
      <c r="P215" s="54"/>
      <c r="Q215" s="54"/>
      <c r="R215" s="54"/>
      <c r="S215" s="54"/>
      <c r="T215" s="54"/>
      <c r="U215" s="54"/>
      <c r="V215" s="54"/>
      <c r="W215" s="369"/>
      <c r="X215" s="54"/>
      <c r="Y215" s="54"/>
      <c r="Z215" s="54"/>
      <c r="AA215" s="54"/>
      <c r="AB215" s="54"/>
      <c r="AC215" s="782"/>
      <c r="AD215" s="10"/>
    </row>
    <row r="216" spans="2:30" ht="13.15" customHeight="1" x14ac:dyDescent="0.2">
      <c r="B216" s="7"/>
      <c r="C216" s="7"/>
      <c r="D216" s="5"/>
      <c r="E216" s="27"/>
      <c r="F216" s="9"/>
      <c r="G216" s="5"/>
      <c r="H216" s="5"/>
      <c r="I216" s="360"/>
      <c r="J216" s="360"/>
      <c r="K216" s="360"/>
      <c r="L216" s="360"/>
      <c r="M216" s="54"/>
      <c r="N216" s="631"/>
      <c r="O216" s="360"/>
      <c r="P216" s="54"/>
      <c r="Q216" s="54"/>
      <c r="R216" s="54"/>
      <c r="S216" s="54"/>
      <c r="T216" s="54"/>
      <c r="U216" s="54"/>
      <c r="V216" s="54"/>
      <c r="W216" s="369"/>
      <c r="X216" s="54"/>
      <c r="Y216" s="54"/>
      <c r="Z216" s="54"/>
      <c r="AA216" s="54"/>
      <c r="AB216" s="54"/>
      <c r="AC216" s="782"/>
      <c r="AD216" s="10"/>
    </row>
    <row r="217" spans="2:30" ht="21.95" customHeight="1" x14ac:dyDescent="0.2">
      <c r="B217" s="7"/>
      <c r="C217" s="7"/>
      <c r="D217" s="5"/>
      <c r="E217" s="27"/>
      <c r="F217" s="9"/>
      <c r="G217" s="5"/>
      <c r="H217" s="5"/>
      <c r="I217" s="360"/>
      <c r="J217" s="360"/>
      <c r="K217" s="360"/>
      <c r="L217" s="360"/>
      <c r="M217" s="54"/>
      <c r="N217" s="631"/>
      <c r="O217" s="360"/>
      <c r="P217" s="54"/>
      <c r="Q217" s="54"/>
      <c r="R217" s="54"/>
      <c r="S217" s="54"/>
      <c r="T217" s="54"/>
      <c r="U217" s="54"/>
      <c r="V217" s="54"/>
      <c r="W217" s="369"/>
      <c r="X217" s="54"/>
      <c r="Y217" s="54"/>
      <c r="Z217" s="54"/>
      <c r="AA217" s="54"/>
      <c r="AB217" s="54"/>
      <c r="AC217" s="782"/>
      <c r="AD217" s="10"/>
    </row>
    <row r="218" spans="2:30" ht="13.15" customHeight="1" x14ac:dyDescent="0.2">
      <c r="B218" s="7"/>
      <c r="C218" s="7"/>
      <c r="D218" s="5"/>
      <c r="E218" s="27"/>
      <c r="F218" s="9"/>
      <c r="G218" s="5"/>
      <c r="H218" s="5"/>
      <c r="I218" s="360"/>
      <c r="J218" s="360"/>
      <c r="K218" s="360"/>
      <c r="L218" s="360"/>
      <c r="M218" s="54"/>
      <c r="N218" s="631"/>
      <c r="O218" s="360"/>
      <c r="P218" s="54"/>
      <c r="Q218" s="54"/>
      <c r="R218" s="54"/>
      <c r="S218" s="54"/>
      <c r="T218" s="54"/>
      <c r="U218" s="54"/>
      <c r="V218" s="54"/>
      <c r="W218" s="369"/>
      <c r="X218" s="54"/>
      <c r="Y218" s="54"/>
      <c r="Z218" s="54"/>
      <c r="AA218" s="54"/>
      <c r="AB218" s="54"/>
      <c r="AC218" s="782"/>
      <c r="AD218" s="10"/>
    </row>
    <row r="219" spans="2:30" ht="13.15" customHeight="1" x14ac:dyDescent="0.2">
      <c r="B219" s="7"/>
      <c r="C219" s="7"/>
      <c r="D219" s="5"/>
      <c r="E219" s="27"/>
      <c r="F219" s="9"/>
      <c r="G219" s="5"/>
      <c r="H219" s="5"/>
      <c r="I219" s="360"/>
      <c r="J219" s="360"/>
      <c r="K219" s="360"/>
      <c r="L219" s="360"/>
      <c r="M219" s="54"/>
      <c r="N219" s="631"/>
      <c r="O219" s="360"/>
      <c r="P219" s="54"/>
      <c r="Q219" s="54"/>
      <c r="R219" s="54"/>
      <c r="S219" s="54"/>
      <c r="T219" s="54"/>
      <c r="U219" s="54"/>
      <c r="V219" s="54"/>
      <c r="W219" s="369"/>
      <c r="X219" s="54"/>
      <c r="Y219" s="54"/>
      <c r="Z219" s="54"/>
      <c r="AA219" s="54"/>
      <c r="AB219" s="54"/>
      <c r="AC219" s="782"/>
      <c r="AD219" s="10"/>
    </row>
    <row r="220" spans="2:30" ht="13.15" customHeight="1" x14ac:dyDescent="0.2">
      <c r="B220" s="7"/>
      <c r="C220" s="7"/>
      <c r="D220" s="5"/>
      <c r="E220" s="27"/>
      <c r="F220" s="9"/>
      <c r="G220" s="5"/>
      <c r="H220" s="5"/>
      <c r="I220" s="360"/>
      <c r="J220" s="360"/>
      <c r="K220" s="360"/>
      <c r="L220" s="360"/>
      <c r="M220" s="54"/>
      <c r="N220" s="631"/>
      <c r="O220" s="360"/>
      <c r="P220" s="54"/>
      <c r="Q220" s="54"/>
      <c r="R220" s="54"/>
      <c r="S220" s="54"/>
      <c r="T220" s="54"/>
      <c r="U220" s="54"/>
      <c r="V220" s="54"/>
      <c r="W220" s="369"/>
      <c r="X220" s="54"/>
      <c r="Y220" s="54"/>
      <c r="Z220" s="54"/>
      <c r="AA220" s="54"/>
      <c r="AB220" s="54"/>
      <c r="AC220" s="782"/>
      <c r="AD220" s="10"/>
    </row>
    <row r="221" spans="2:30" ht="13.15" customHeight="1" x14ac:dyDescent="0.2">
      <c r="B221" s="7"/>
      <c r="C221" s="7"/>
      <c r="D221" s="5"/>
      <c r="E221" s="27"/>
      <c r="F221" s="9"/>
      <c r="G221" s="5"/>
      <c r="H221" s="5"/>
      <c r="I221" s="360"/>
      <c r="J221" s="360"/>
      <c r="K221" s="360"/>
      <c r="L221" s="360"/>
      <c r="M221" s="54"/>
      <c r="N221" s="631"/>
      <c r="O221" s="360"/>
      <c r="P221" s="54"/>
      <c r="Q221" s="54"/>
      <c r="R221" s="54"/>
      <c r="S221" s="54"/>
      <c r="T221" s="54"/>
      <c r="U221" s="54"/>
      <c r="V221" s="54"/>
      <c r="W221" s="369"/>
      <c r="X221" s="54"/>
      <c r="Y221" s="54"/>
      <c r="Z221" s="54"/>
      <c r="AA221" s="54"/>
      <c r="AB221" s="54"/>
      <c r="AC221" s="782"/>
      <c r="AD221" s="10"/>
    </row>
    <row r="222" spans="2:30" ht="13.15" customHeight="1" x14ac:dyDescent="0.2">
      <c r="B222" s="7"/>
      <c r="C222" s="7"/>
      <c r="D222" s="5"/>
      <c r="E222" s="27"/>
      <c r="F222" s="9"/>
      <c r="G222" s="5"/>
      <c r="H222" s="5"/>
      <c r="I222" s="360"/>
      <c r="J222" s="360"/>
      <c r="K222" s="360"/>
      <c r="L222" s="360"/>
      <c r="M222" s="54"/>
      <c r="N222" s="631"/>
      <c r="O222" s="360"/>
      <c r="P222" s="54"/>
      <c r="Q222" s="54"/>
      <c r="R222" s="54"/>
      <c r="S222" s="54"/>
      <c r="T222" s="54"/>
      <c r="U222" s="54"/>
      <c r="V222" s="54"/>
      <c r="W222" s="369"/>
      <c r="X222" s="54"/>
      <c r="Y222" s="54"/>
      <c r="Z222" s="54"/>
      <c r="AA222" s="54"/>
      <c r="AB222" s="54"/>
      <c r="AC222" s="782"/>
      <c r="AD222" s="10"/>
    </row>
    <row r="223" spans="2:30" ht="13.15" customHeight="1" x14ac:dyDescent="0.2">
      <c r="B223" s="7"/>
      <c r="C223" s="7"/>
      <c r="D223" s="5"/>
      <c r="E223" s="27"/>
      <c r="F223" s="9"/>
      <c r="G223" s="5"/>
      <c r="H223" s="5"/>
      <c r="I223" s="360"/>
      <c r="J223" s="360"/>
      <c r="K223" s="360"/>
      <c r="L223" s="360"/>
      <c r="M223" s="54"/>
      <c r="N223" s="631"/>
      <c r="O223" s="360"/>
      <c r="P223" s="54"/>
      <c r="Q223" s="54"/>
      <c r="R223" s="54"/>
      <c r="S223" s="54"/>
      <c r="T223" s="54"/>
      <c r="U223" s="54"/>
      <c r="V223" s="54"/>
      <c r="W223" s="369"/>
      <c r="X223" s="54"/>
      <c r="Y223" s="54"/>
      <c r="Z223" s="54"/>
      <c r="AA223" s="54"/>
      <c r="AB223" s="54"/>
      <c r="AC223" s="782"/>
      <c r="AD223" s="10"/>
    </row>
    <row r="224" spans="2:30" ht="13.15" customHeight="1" x14ac:dyDescent="0.2">
      <c r="B224" s="7"/>
      <c r="C224" s="7"/>
      <c r="D224" s="5"/>
      <c r="E224" s="27"/>
      <c r="F224" s="9"/>
      <c r="G224" s="5"/>
      <c r="H224" s="5"/>
      <c r="I224" s="360"/>
      <c r="J224" s="360"/>
      <c r="K224" s="360"/>
      <c r="L224" s="360"/>
      <c r="M224" s="54"/>
      <c r="N224" s="631"/>
      <c r="O224" s="360"/>
      <c r="P224" s="54"/>
      <c r="Q224" s="54"/>
      <c r="R224" s="54"/>
      <c r="S224" s="54"/>
      <c r="T224" s="54"/>
      <c r="U224" s="54"/>
      <c r="V224" s="54"/>
      <c r="W224" s="369"/>
      <c r="X224" s="54"/>
      <c r="Y224" s="54"/>
      <c r="Z224" s="54"/>
      <c r="AA224" s="54"/>
      <c r="AB224" s="54"/>
      <c r="AC224" s="782"/>
      <c r="AD224" s="10"/>
    </row>
    <row r="225" spans="2:30" ht="26.65" customHeight="1" x14ac:dyDescent="0.2">
      <c r="B225" s="7"/>
      <c r="C225" s="7"/>
      <c r="D225" s="5"/>
      <c r="E225" s="27"/>
      <c r="F225" s="9"/>
      <c r="G225" s="5"/>
      <c r="H225" s="5"/>
      <c r="I225" s="360"/>
      <c r="J225" s="360"/>
      <c r="K225" s="360"/>
      <c r="L225" s="360"/>
      <c r="M225" s="54"/>
      <c r="N225" s="631"/>
      <c r="O225" s="360"/>
      <c r="P225" s="54"/>
      <c r="Q225" s="54"/>
      <c r="R225" s="54"/>
      <c r="S225" s="54"/>
      <c r="T225" s="54"/>
      <c r="U225" s="54"/>
      <c r="V225" s="54"/>
      <c r="W225" s="369"/>
      <c r="X225" s="54"/>
      <c r="Y225" s="54"/>
      <c r="Z225" s="54"/>
      <c r="AA225" s="54"/>
      <c r="AB225" s="54"/>
      <c r="AC225" s="782"/>
      <c r="AD225" s="10"/>
    </row>
    <row r="226" spans="2:30" ht="13.15" customHeight="1" x14ac:dyDescent="0.2">
      <c r="B226" s="7"/>
      <c r="C226" s="7"/>
      <c r="D226" s="8"/>
      <c r="E226" s="27"/>
      <c r="F226" s="9"/>
      <c r="G226" s="5"/>
      <c r="H226" s="5"/>
      <c r="I226" s="360"/>
      <c r="J226" s="360"/>
      <c r="K226" s="360"/>
      <c r="L226" s="360"/>
      <c r="M226" s="54"/>
      <c r="N226" s="631"/>
      <c r="O226" s="360"/>
      <c r="P226" s="54"/>
      <c r="Q226" s="54"/>
      <c r="R226" s="54"/>
      <c r="S226" s="54"/>
      <c r="T226" s="54"/>
      <c r="U226" s="54"/>
      <c r="V226" s="54"/>
      <c r="W226" s="369"/>
      <c r="X226" s="54"/>
      <c r="Y226" s="54"/>
      <c r="Z226" s="54"/>
      <c r="AA226" s="54"/>
      <c r="AB226" s="54"/>
      <c r="AC226" s="782"/>
      <c r="AD226" s="10"/>
    </row>
    <row r="227" spans="2:30" ht="13.15" customHeight="1" x14ac:dyDescent="0.2">
      <c r="B227" s="7"/>
      <c r="C227" s="7"/>
      <c r="D227" s="8"/>
      <c r="E227" s="27"/>
      <c r="F227" s="9"/>
      <c r="G227" s="5"/>
      <c r="H227" s="5"/>
      <c r="I227" s="360"/>
      <c r="J227" s="360"/>
      <c r="K227" s="360"/>
      <c r="L227" s="360"/>
      <c r="M227" s="54"/>
      <c r="N227" s="631"/>
      <c r="O227" s="360"/>
      <c r="P227" s="54"/>
      <c r="Q227" s="54"/>
      <c r="R227" s="54"/>
      <c r="S227" s="54"/>
      <c r="T227" s="54"/>
      <c r="U227" s="54"/>
      <c r="V227" s="54"/>
      <c r="W227" s="369"/>
      <c r="X227" s="54"/>
      <c r="Y227" s="54"/>
      <c r="Z227" s="54"/>
      <c r="AA227" s="54"/>
      <c r="AB227" s="54"/>
      <c r="AC227" s="782"/>
      <c r="AD227" s="10"/>
    </row>
    <row r="228" spans="2:30" ht="13.15" customHeight="1" x14ac:dyDescent="0.2">
      <c r="B228" s="7"/>
      <c r="C228" s="7"/>
      <c r="D228" s="8"/>
      <c r="E228" s="27"/>
      <c r="F228" s="9"/>
      <c r="G228" s="5"/>
      <c r="H228" s="5"/>
      <c r="I228" s="360"/>
      <c r="J228" s="360"/>
      <c r="K228" s="360"/>
      <c r="L228" s="360"/>
      <c r="M228" s="54"/>
      <c r="N228" s="631"/>
      <c r="O228" s="360"/>
      <c r="P228" s="54"/>
      <c r="Q228" s="54"/>
      <c r="R228" s="54"/>
      <c r="S228" s="54"/>
      <c r="T228" s="54"/>
      <c r="U228" s="54"/>
      <c r="V228" s="54"/>
      <c r="W228" s="369"/>
      <c r="X228" s="54"/>
      <c r="Y228" s="54"/>
      <c r="Z228" s="54"/>
      <c r="AA228" s="54"/>
      <c r="AB228" s="54"/>
      <c r="AC228" s="782"/>
      <c r="AD228" s="10"/>
    </row>
    <row r="229" spans="2:30" ht="13.15" customHeight="1" x14ac:dyDescent="0.2">
      <c r="B229" s="7"/>
      <c r="C229" s="7"/>
      <c r="D229" s="8"/>
      <c r="E229" s="27"/>
      <c r="F229" s="9"/>
      <c r="G229" s="5"/>
      <c r="H229" s="5"/>
      <c r="I229" s="360"/>
      <c r="J229" s="360"/>
      <c r="K229" s="360"/>
      <c r="L229" s="360"/>
      <c r="M229" s="54"/>
      <c r="N229" s="631"/>
      <c r="O229" s="360"/>
      <c r="P229" s="54"/>
      <c r="Q229" s="54"/>
      <c r="R229" s="54"/>
      <c r="S229" s="54"/>
      <c r="T229" s="54"/>
      <c r="U229" s="54"/>
      <c r="V229" s="54"/>
      <c r="W229" s="369"/>
      <c r="X229" s="54"/>
      <c r="Y229" s="54"/>
      <c r="Z229" s="54"/>
      <c r="AA229" s="54"/>
      <c r="AB229" s="54"/>
      <c r="AC229" s="782"/>
      <c r="AD229" s="10"/>
    </row>
    <row r="230" spans="2:30" ht="21.95" customHeight="1" x14ac:dyDescent="0.2">
      <c r="B230" s="7"/>
      <c r="C230" s="7"/>
      <c r="D230" s="8"/>
      <c r="E230" s="27"/>
      <c r="F230" s="9"/>
      <c r="G230" s="5"/>
      <c r="H230" s="5"/>
      <c r="I230" s="360"/>
      <c r="J230" s="360"/>
      <c r="K230" s="360"/>
      <c r="L230" s="360"/>
      <c r="M230" s="54"/>
      <c r="N230" s="631"/>
      <c r="O230" s="360"/>
      <c r="P230" s="54"/>
      <c r="Q230" s="54"/>
      <c r="R230" s="54"/>
      <c r="S230" s="54"/>
      <c r="T230" s="54"/>
      <c r="U230" s="54"/>
      <c r="V230" s="54"/>
      <c r="W230" s="369"/>
      <c r="X230" s="54"/>
      <c r="Y230" s="54"/>
      <c r="Z230" s="54"/>
      <c r="AA230" s="54"/>
      <c r="AB230" s="54"/>
      <c r="AC230" s="782"/>
      <c r="AD230" s="10"/>
    </row>
    <row r="231" spans="2:30" ht="13.15" customHeight="1" x14ac:dyDescent="0.2">
      <c r="B231" s="7"/>
      <c r="C231" s="7"/>
      <c r="D231" s="8"/>
      <c r="E231" s="27"/>
      <c r="F231" s="9"/>
      <c r="G231" s="5"/>
      <c r="H231" s="5"/>
      <c r="I231" s="360"/>
      <c r="J231" s="360"/>
      <c r="K231" s="360"/>
      <c r="L231" s="360"/>
      <c r="M231" s="54"/>
      <c r="N231" s="631"/>
      <c r="O231" s="360"/>
      <c r="P231" s="54"/>
      <c r="Q231" s="54"/>
      <c r="R231" s="54"/>
      <c r="S231" s="54"/>
      <c r="T231" s="54"/>
      <c r="U231" s="54"/>
      <c r="V231" s="54"/>
      <c r="W231" s="369"/>
      <c r="X231" s="54"/>
      <c r="Y231" s="54"/>
      <c r="Z231" s="54"/>
      <c r="AA231" s="54"/>
      <c r="AB231" s="54"/>
      <c r="AC231" s="782"/>
      <c r="AD231" s="10"/>
    </row>
    <row r="232" spans="2:30" ht="13.15" customHeight="1" x14ac:dyDescent="0.2">
      <c r="B232" s="7"/>
      <c r="C232" s="7"/>
      <c r="D232" s="8"/>
      <c r="E232" s="27"/>
      <c r="F232" s="9"/>
      <c r="G232" s="5"/>
      <c r="H232" s="5"/>
      <c r="I232" s="360"/>
      <c r="J232" s="360"/>
      <c r="K232" s="360"/>
      <c r="L232" s="360"/>
      <c r="M232" s="54"/>
      <c r="N232" s="631"/>
      <c r="O232" s="360"/>
      <c r="P232" s="54"/>
      <c r="Q232" s="54"/>
      <c r="R232" s="54"/>
      <c r="S232" s="54"/>
      <c r="T232" s="54"/>
      <c r="U232" s="54"/>
      <c r="V232" s="54"/>
      <c r="W232" s="369"/>
      <c r="X232" s="54"/>
      <c r="Y232" s="54"/>
      <c r="Z232" s="54"/>
      <c r="AA232" s="54"/>
      <c r="AB232" s="54"/>
      <c r="AC232" s="782"/>
      <c r="AD232" s="10"/>
    </row>
    <row r="233" spans="2:30" ht="13.15" customHeight="1" x14ac:dyDescent="0.2">
      <c r="B233" s="7"/>
      <c r="C233" s="7"/>
      <c r="D233" s="8"/>
      <c r="E233" s="27"/>
      <c r="F233" s="9"/>
      <c r="G233" s="5"/>
      <c r="H233" s="5"/>
      <c r="I233" s="360"/>
      <c r="J233" s="360"/>
      <c r="K233" s="360"/>
      <c r="L233" s="360"/>
      <c r="M233" s="54"/>
      <c r="N233" s="631"/>
      <c r="O233" s="360"/>
      <c r="P233" s="54"/>
      <c r="Q233" s="54"/>
      <c r="R233" s="54"/>
      <c r="S233" s="54"/>
      <c r="T233" s="54"/>
      <c r="U233" s="54"/>
      <c r="V233" s="54"/>
      <c r="W233" s="369"/>
      <c r="X233" s="54"/>
      <c r="Y233" s="54"/>
      <c r="Z233" s="54"/>
      <c r="AA233" s="54"/>
      <c r="AB233" s="54"/>
      <c r="AC233" s="782"/>
      <c r="AD233" s="10"/>
    </row>
    <row r="234" spans="2:30" ht="13.15" customHeight="1" x14ac:dyDescent="0.2">
      <c r="B234" s="7"/>
      <c r="C234" s="7"/>
      <c r="D234" s="8"/>
      <c r="E234" s="27"/>
      <c r="F234" s="9"/>
      <c r="G234" s="5"/>
      <c r="H234" s="5"/>
      <c r="I234" s="360"/>
      <c r="J234" s="360"/>
      <c r="K234" s="360"/>
      <c r="L234" s="360"/>
      <c r="M234" s="54"/>
      <c r="N234" s="631"/>
      <c r="O234" s="360"/>
      <c r="P234" s="54"/>
      <c r="Q234" s="54"/>
      <c r="R234" s="54"/>
      <c r="S234" s="54"/>
      <c r="T234" s="54"/>
      <c r="U234" s="54"/>
      <c r="V234" s="54"/>
      <c r="W234" s="369"/>
      <c r="X234" s="54"/>
      <c r="Y234" s="54"/>
      <c r="Z234" s="54"/>
      <c r="AA234" s="54"/>
      <c r="AB234" s="54"/>
      <c r="AC234" s="782"/>
      <c r="AD234" s="10"/>
    </row>
    <row r="235" spans="2:30" ht="13.15" customHeight="1" x14ac:dyDescent="0.2">
      <c r="B235" s="7"/>
      <c r="C235" s="7"/>
      <c r="D235" s="8"/>
      <c r="E235" s="27"/>
      <c r="F235" s="9"/>
      <c r="G235" s="5"/>
      <c r="H235" s="5"/>
      <c r="I235" s="360"/>
      <c r="J235" s="360"/>
      <c r="K235" s="360"/>
      <c r="L235" s="360"/>
      <c r="M235" s="54"/>
      <c r="N235" s="631"/>
      <c r="O235" s="360"/>
      <c r="P235" s="54"/>
      <c r="Q235" s="54"/>
      <c r="R235" s="54"/>
      <c r="S235" s="54"/>
      <c r="T235" s="54"/>
      <c r="U235" s="54"/>
      <c r="V235" s="54"/>
      <c r="W235" s="369"/>
      <c r="X235" s="54"/>
      <c r="Y235" s="54"/>
      <c r="Z235" s="54"/>
      <c r="AA235" s="54"/>
      <c r="AB235" s="54"/>
      <c r="AC235" s="782"/>
      <c r="AD235" s="10"/>
    </row>
    <row r="236" spans="2:30" ht="21.95" customHeight="1" x14ac:dyDescent="0.2">
      <c r="B236" s="7"/>
      <c r="C236" s="7"/>
      <c r="D236" s="8"/>
      <c r="E236" s="27"/>
      <c r="F236" s="9"/>
      <c r="G236" s="5"/>
      <c r="H236" s="5"/>
      <c r="I236" s="360"/>
      <c r="J236" s="360"/>
      <c r="K236" s="360"/>
      <c r="L236" s="360"/>
      <c r="M236" s="54"/>
      <c r="N236" s="631"/>
      <c r="O236" s="360"/>
      <c r="P236" s="54"/>
      <c r="Q236" s="54"/>
      <c r="R236" s="54"/>
      <c r="S236" s="54"/>
      <c r="T236" s="54"/>
      <c r="U236" s="54"/>
      <c r="V236" s="54"/>
      <c r="W236" s="369"/>
      <c r="X236" s="54"/>
      <c r="Y236" s="54"/>
      <c r="Z236" s="54"/>
      <c r="AA236" s="54"/>
      <c r="AB236" s="54"/>
      <c r="AC236" s="782"/>
      <c r="AD236" s="10"/>
    </row>
    <row r="237" spans="2:30" ht="21.95" customHeight="1" x14ac:dyDescent="0.2">
      <c r="B237" s="7"/>
      <c r="C237" s="7"/>
      <c r="D237" s="8"/>
      <c r="E237" s="27"/>
      <c r="F237" s="9"/>
      <c r="G237" s="5"/>
      <c r="H237" s="5"/>
      <c r="I237" s="360"/>
      <c r="J237" s="360"/>
      <c r="K237" s="360"/>
      <c r="L237" s="360"/>
      <c r="M237" s="54"/>
      <c r="N237" s="631"/>
      <c r="O237" s="360"/>
      <c r="P237" s="54"/>
      <c r="Q237" s="54"/>
      <c r="R237" s="54"/>
      <c r="S237" s="54"/>
      <c r="T237" s="54"/>
      <c r="U237" s="54"/>
      <c r="V237" s="54"/>
      <c r="W237" s="369"/>
      <c r="X237" s="54"/>
      <c r="Y237" s="54"/>
      <c r="Z237" s="54"/>
      <c r="AA237" s="54"/>
      <c r="AB237" s="54"/>
      <c r="AC237" s="782"/>
      <c r="AD237" s="10"/>
    </row>
    <row r="238" spans="2:30" ht="13.15" customHeight="1" x14ac:dyDescent="0.2">
      <c r="B238" s="7"/>
      <c r="C238" s="7"/>
      <c r="D238" s="8"/>
      <c r="E238" s="27"/>
      <c r="F238" s="9"/>
      <c r="G238" s="5"/>
      <c r="H238" s="5"/>
      <c r="I238" s="360"/>
      <c r="J238" s="360"/>
      <c r="K238" s="360"/>
      <c r="L238" s="360"/>
      <c r="M238" s="54"/>
      <c r="N238" s="631"/>
      <c r="O238" s="360"/>
      <c r="P238" s="54"/>
      <c r="Q238" s="54"/>
      <c r="R238" s="54"/>
      <c r="S238" s="54"/>
      <c r="T238" s="54"/>
      <c r="U238" s="54"/>
      <c r="V238" s="54"/>
      <c r="W238" s="369"/>
      <c r="X238" s="54"/>
      <c r="Y238" s="54"/>
      <c r="Z238" s="54"/>
      <c r="AA238" s="54"/>
      <c r="AB238" s="54"/>
      <c r="AC238" s="782"/>
      <c r="AD238" s="10"/>
    </row>
    <row r="239" spans="2:30" ht="21.95" customHeight="1" x14ac:dyDescent="0.2">
      <c r="B239" s="7"/>
      <c r="C239" s="7"/>
      <c r="D239" s="8"/>
      <c r="E239" s="27"/>
      <c r="F239" s="9"/>
      <c r="G239" s="5"/>
      <c r="H239" s="5"/>
      <c r="I239" s="360"/>
      <c r="J239" s="360"/>
      <c r="K239" s="360"/>
      <c r="L239" s="360"/>
      <c r="M239" s="54"/>
      <c r="N239" s="631"/>
      <c r="O239" s="360"/>
      <c r="P239" s="54"/>
      <c r="Q239" s="54"/>
      <c r="R239" s="54"/>
      <c r="S239" s="54"/>
      <c r="T239" s="54"/>
      <c r="U239" s="54"/>
      <c r="V239" s="54"/>
      <c r="W239" s="369"/>
      <c r="X239" s="54"/>
      <c r="Y239" s="54"/>
      <c r="Z239" s="54"/>
      <c r="AA239" s="54"/>
      <c r="AB239" s="54"/>
      <c r="AC239" s="782"/>
      <c r="AD239" s="10"/>
    </row>
    <row r="240" spans="2:30" ht="13.15" customHeight="1" x14ac:dyDescent="0.2">
      <c r="B240" s="7"/>
      <c r="C240" s="7"/>
      <c r="D240" s="8"/>
      <c r="E240" s="27"/>
      <c r="F240" s="9"/>
      <c r="G240" s="5"/>
      <c r="H240" s="5"/>
      <c r="I240" s="360"/>
      <c r="J240" s="360"/>
      <c r="K240" s="360"/>
      <c r="L240" s="360"/>
      <c r="M240" s="54"/>
      <c r="N240" s="631"/>
      <c r="O240" s="360"/>
      <c r="P240" s="54"/>
      <c r="Q240" s="54"/>
      <c r="R240" s="54"/>
      <c r="S240" s="54"/>
      <c r="T240" s="54"/>
      <c r="U240" s="54"/>
      <c r="V240" s="54"/>
      <c r="W240" s="369"/>
      <c r="X240" s="54"/>
      <c r="Y240" s="54"/>
      <c r="Z240" s="54"/>
      <c r="AA240" s="54"/>
      <c r="AB240" s="54"/>
      <c r="AC240" s="782"/>
      <c r="AD240" s="10"/>
    </row>
    <row r="241" spans="2:30" ht="26.65" customHeight="1" x14ac:dyDescent="0.2">
      <c r="B241" s="7"/>
      <c r="C241" s="7"/>
      <c r="D241" s="8"/>
      <c r="E241" s="27"/>
      <c r="F241" s="9"/>
      <c r="G241" s="5"/>
      <c r="H241" s="5"/>
      <c r="I241" s="360"/>
      <c r="J241" s="360"/>
      <c r="K241" s="360"/>
      <c r="L241" s="360"/>
      <c r="M241" s="54"/>
      <c r="N241" s="631"/>
      <c r="O241" s="360"/>
      <c r="P241" s="54"/>
      <c r="Q241" s="54"/>
      <c r="R241" s="54"/>
      <c r="S241" s="54"/>
      <c r="T241" s="54"/>
      <c r="U241" s="54"/>
      <c r="V241" s="54"/>
      <c r="W241" s="369"/>
      <c r="X241" s="54"/>
      <c r="Y241" s="54"/>
      <c r="Z241" s="54"/>
      <c r="AA241" s="54"/>
      <c r="AB241" s="54"/>
      <c r="AC241" s="782"/>
      <c r="AD241" s="10"/>
    </row>
    <row r="242" spans="2:30" ht="26.65" customHeight="1" x14ac:dyDescent="0.2">
      <c r="B242" s="7"/>
      <c r="C242" s="7"/>
      <c r="D242" s="8"/>
      <c r="E242" s="27"/>
      <c r="F242" s="9"/>
      <c r="G242" s="5"/>
      <c r="H242" s="5"/>
      <c r="I242" s="360"/>
      <c r="J242" s="360"/>
      <c r="K242" s="360"/>
      <c r="L242" s="360"/>
      <c r="M242" s="54"/>
      <c r="N242" s="631"/>
      <c r="O242" s="360"/>
      <c r="P242" s="54"/>
      <c r="Q242" s="54"/>
      <c r="R242" s="54"/>
      <c r="S242" s="54"/>
      <c r="T242" s="54"/>
      <c r="U242" s="54"/>
      <c r="V242" s="54"/>
      <c r="W242" s="369"/>
      <c r="X242" s="54"/>
      <c r="Y242" s="54"/>
      <c r="Z242" s="54"/>
      <c r="AA242" s="54"/>
      <c r="AB242" s="54"/>
      <c r="AC242" s="782"/>
      <c r="AD242" s="10"/>
    </row>
    <row r="243" spans="2:30" ht="21.95" customHeight="1" x14ac:dyDescent="0.2">
      <c r="B243" s="7"/>
      <c r="C243" s="7"/>
      <c r="D243" s="8"/>
      <c r="E243" s="27"/>
      <c r="F243" s="9"/>
      <c r="G243" s="5"/>
      <c r="H243" s="5"/>
      <c r="I243" s="360"/>
      <c r="J243" s="360"/>
      <c r="K243" s="360"/>
      <c r="L243" s="360"/>
      <c r="M243" s="54"/>
      <c r="N243" s="631"/>
      <c r="O243" s="360"/>
      <c r="P243" s="54"/>
      <c r="Q243" s="54"/>
      <c r="R243" s="54"/>
      <c r="S243" s="54"/>
      <c r="T243" s="54"/>
      <c r="U243" s="54"/>
      <c r="V243" s="54"/>
      <c r="W243" s="369"/>
      <c r="X243" s="54"/>
      <c r="Y243" s="54"/>
      <c r="Z243" s="54"/>
      <c r="AA243" s="54"/>
      <c r="AB243" s="54"/>
      <c r="AC243" s="782"/>
      <c r="AD243" s="10"/>
    </row>
    <row r="244" spans="2:30" ht="13.15" customHeight="1" x14ac:dyDescent="0.2">
      <c r="B244" s="7"/>
      <c r="C244" s="7"/>
      <c r="D244" s="8"/>
      <c r="E244" s="27"/>
      <c r="F244" s="9"/>
      <c r="G244" s="5"/>
      <c r="H244" s="5"/>
      <c r="I244" s="360"/>
      <c r="J244" s="360"/>
      <c r="K244" s="360"/>
      <c r="L244" s="360"/>
      <c r="M244" s="54"/>
      <c r="N244" s="631"/>
      <c r="O244" s="360"/>
      <c r="P244" s="54"/>
      <c r="Q244" s="54"/>
      <c r="R244" s="54"/>
      <c r="S244" s="54"/>
      <c r="T244" s="54"/>
      <c r="U244" s="54"/>
      <c r="V244" s="54"/>
      <c r="W244" s="369"/>
      <c r="X244" s="54"/>
      <c r="Y244" s="54"/>
      <c r="Z244" s="54"/>
      <c r="AA244" s="54"/>
      <c r="AB244" s="54"/>
      <c r="AC244" s="782"/>
      <c r="AD244" s="10"/>
    </row>
    <row r="245" spans="2:30" ht="21.95" customHeight="1" x14ac:dyDescent="0.2">
      <c r="B245" s="7"/>
      <c r="C245" s="7"/>
      <c r="D245" s="8"/>
      <c r="E245" s="27"/>
      <c r="F245" s="9"/>
      <c r="G245" s="5"/>
      <c r="H245" s="5"/>
      <c r="I245" s="360"/>
      <c r="J245" s="360"/>
      <c r="K245" s="360"/>
      <c r="L245" s="360"/>
      <c r="M245" s="54"/>
      <c r="N245" s="631"/>
      <c r="O245" s="360"/>
      <c r="P245" s="54"/>
      <c r="Q245" s="54"/>
      <c r="R245" s="54"/>
      <c r="S245" s="54"/>
      <c r="T245" s="54"/>
      <c r="U245" s="54"/>
      <c r="V245" s="54"/>
      <c r="W245" s="369"/>
      <c r="X245" s="54"/>
      <c r="Y245" s="54"/>
      <c r="Z245" s="54"/>
      <c r="AA245" s="54"/>
      <c r="AB245" s="54"/>
      <c r="AC245" s="782"/>
      <c r="AD245" s="10"/>
    </row>
    <row r="246" spans="2:30" ht="21.95" customHeight="1" x14ac:dyDescent="0.2">
      <c r="B246" s="7"/>
      <c r="C246" s="7"/>
      <c r="D246" s="8"/>
      <c r="E246" s="27"/>
      <c r="F246" s="9"/>
      <c r="G246" s="5"/>
      <c r="H246" s="5"/>
      <c r="I246" s="360"/>
      <c r="J246" s="360"/>
      <c r="K246" s="360"/>
      <c r="L246" s="360"/>
      <c r="M246" s="54"/>
      <c r="N246" s="631"/>
      <c r="O246" s="360"/>
      <c r="P246" s="54"/>
      <c r="Q246" s="54"/>
      <c r="R246" s="54"/>
      <c r="S246" s="54"/>
      <c r="T246" s="54"/>
      <c r="U246" s="54"/>
      <c r="V246" s="54"/>
      <c r="W246" s="369"/>
      <c r="X246" s="54"/>
      <c r="Y246" s="54"/>
      <c r="Z246" s="54"/>
      <c r="AA246" s="54"/>
      <c r="AB246" s="54"/>
      <c r="AC246" s="782"/>
      <c r="AD246" s="10"/>
    </row>
    <row r="247" spans="2:30" ht="13.15" customHeight="1" x14ac:dyDescent="0.2">
      <c r="B247" s="7"/>
      <c r="C247" s="7"/>
      <c r="D247" s="8"/>
      <c r="E247" s="27"/>
      <c r="F247" s="9"/>
      <c r="G247" s="5"/>
      <c r="H247" s="5"/>
      <c r="I247" s="360"/>
      <c r="J247" s="360"/>
      <c r="K247" s="360"/>
      <c r="L247" s="360"/>
      <c r="M247" s="54"/>
      <c r="N247" s="631"/>
      <c r="O247" s="360"/>
      <c r="P247" s="54"/>
      <c r="Q247" s="54"/>
      <c r="R247" s="54"/>
      <c r="S247" s="54"/>
      <c r="T247" s="54"/>
      <c r="U247" s="54"/>
      <c r="V247" s="54"/>
      <c r="W247" s="369"/>
      <c r="X247" s="54"/>
      <c r="Y247" s="54"/>
      <c r="Z247" s="54"/>
      <c r="AA247" s="54"/>
      <c r="AB247" s="54"/>
      <c r="AC247" s="782"/>
      <c r="AD247" s="10"/>
    </row>
    <row r="248" spans="2:30" ht="13.15" customHeight="1" x14ac:dyDescent="0.2">
      <c r="B248" s="7"/>
      <c r="C248" s="7"/>
      <c r="D248" s="8"/>
      <c r="E248" s="27"/>
      <c r="F248" s="9"/>
      <c r="G248" s="5"/>
      <c r="H248" s="5"/>
      <c r="I248" s="360"/>
      <c r="J248" s="360"/>
      <c r="K248" s="360"/>
      <c r="L248" s="360"/>
      <c r="M248" s="54"/>
      <c r="N248" s="631"/>
      <c r="O248" s="360"/>
      <c r="P248" s="54"/>
      <c r="Q248" s="54"/>
      <c r="R248" s="54"/>
      <c r="S248" s="54"/>
      <c r="T248" s="54"/>
      <c r="U248" s="54"/>
      <c r="V248" s="54"/>
      <c r="W248" s="369"/>
      <c r="X248" s="54"/>
      <c r="Y248" s="54"/>
      <c r="Z248" s="54"/>
      <c r="AA248" s="54"/>
      <c r="AB248" s="54"/>
      <c r="AC248" s="782"/>
      <c r="AD248" s="10"/>
    </row>
    <row r="249" spans="2:30" ht="21.95" customHeight="1" x14ac:dyDescent="0.2">
      <c r="B249" s="7"/>
      <c r="C249" s="7"/>
      <c r="D249" s="8"/>
      <c r="E249" s="27"/>
      <c r="F249" s="9"/>
      <c r="G249" s="5"/>
      <c r="H249" s="5"/>
      <c r="I249" s="360"/>
      <c r="J249" s="360"/>
      <c r="K249" s="360"/>
      <c r="L249" s="360"/>
      <c r="M249" s="54"/>
      <c r="N249" s="631"/>
      <c r="O249" s="360"/>
      <c r="P249" s="54"/>
      <c r="Q249" s="54"/>
      <c r="R249" s="54"/>
      <c r="S249" s="54"/>
      <c r="T249" s="54"/>
      <c r="U249" s="54"/>
      <c r="V249" s="54"/>
      <c r="W249" s="369"/>
      <c r="X249" s="54"/>
      <c r="Y249" s="54"/>
      <c r="Z249" s="54"/>
      <c r="AA249" s="54"/>
      <c r="AB249" s="54"/>
      <c r="AC249" s="782"/>
      <c r="AD249" s="10"/>
    </row>
    <row r="250" spans="2:30" ht="13.15" customHeight="1" x14ac:dyDescent="0.2">
      <c r="B250" s="7"/>
      <c r="C250" s="7"/>
      <c r="D250" s="8"/>
      <c r="E250" s="27"/>
      <c r="F250" s="9"/>
      <c r="G250" s="5"/>
      <c r="H250" s="5"/>
      <c r="I250" s="360"/>
      <c r="J250" s="360"/>
      <c r="K250" s="360"/>
      <c r="L250" s="360"/>
      <c r="M250" s="54"/>
      <c r="N250" s="631"/>
      <c r="O250" s="360"/>
      <c r="P250" s="54"/>
      <c r="Q250" s="54"/>
      <c r="R250" s="54"/>
      <c r="S250" s="54"/>
      <c r="T250" s="54"/>
      <c r="U250" s="54"/>
      <c r="V250" s="54"/>
      <c r="W250" s="369"/>
      <c r="X250" s="54"/>
      <c r="Y250" s="54"/>
      <c r="Z250" s="54"/>
      <c r="AA250" s="54"/>
      <c r="AB250" s="54"/>
      <c r="AC250" s="782"/>
      <c r="AD250" s="10"/>
    </row>
    <row r="251" spans="2:30" ht="13.15" customHeight="1" x14ac:dyDescent="0.2">
      <c r="B251" s="7"/>
      <c r="C251" s="7"/>
      <c r="D251" s="8"/>
      <c r="E251" s="27"/>
      <c r="F251" s="9"/>
      <c r="G251" s="5"/>
      <c r="H251" s="5"/>
      <c r="I251" s="360"/>
      <c r="J251" s="360"/>
      <c r="K251" s="360"/>
      <c r="L251" s="360"/>
      <c r="M251" s="54"/>
      <c r="N251" s="631"/>
      <c r="O251" s="360"/>
      <c r="P251" s="54"/>
      <c r="Q251" s="54"/>
      <c r="R251" s="54"/>
      <c r="S251" s="54"/>
      <c r="T251" s="54"/>
      <c r="U251" s="54"/>
      <c r="V251" s="54"/>
      <c r="W251" s="369"/>
      <c r="X251" s="54"/>
      <c r="Y251" s="54"/>
      <c r="Z251" s="54"/>
      <c r="AA251" s="54"/>
      <c r="AB251" s="54"/>
      <c r="AC251" s="782"/>
      <c r="AD251" s="10"/>
    </row>
    <row r="252" spans="2:30" ht="13.15" customHeight="1" x14ac:dyDescent="0.2">
      <c r="B252" s="7"/>
      <c r="C252" s="7"/>
      <c r="D252" s="8"/>
      <c r="E252" s="27"/>
      <c r="F252" s="9"/>
      <c r="G252" s="5"/>
      <c r="H252" s="5"/>
      <c r="I252" s="360"/>
      <c r="J252" s="360"/>
      <c r="K252" s="360"/>
      <c r="L252" s="360"/>
      <c r="M252" s="54"/>
      <c r="N252" s="631"/>
      <c r="O252" s="360"/>
      <c r="P252" s="54"/>
      <c r="Q252" s="54"/>
      <c r="R252" s="54"/>
      <c r="S252" s="54"/>
      <c r="T252" s="54"/>
      <c r="U252" s="54"/>
      <c r="V252" s="54"/>
      <c r="W252" s="369"/>
      <c r="X252" s="54"/>
      <c r="Y252" s="54"/>
      <c r="Z252" s="54"/>
      <c r="AA252" s="54"/>
      <c r="AB252" s="54"/>
      <c r="AC252" s="782"/>
      <c r="AD252" s="10"/>
    </row>
    <row r="253" spans="2:30" ht="13.15" customHeight="1" x14ac:dyDescent="0.2">
      <c r="B253" s="7"/>
      <c r="C253" s="7"/>
      <c r="D253" s="8"/>
      <c r="E253" s="27"/>
      <c r="F253" s="9"/>
      <c r="G253" s="5"/>
      <c r="H253" s="5"/>
      <c r="I253" s="360"/>
      <c r="J253" s="360"/>
      <c r="K253" s="360"/>
      <c r="L253" s="360"/>
      <c r="M253" s="54"/>
      <c r="N253" s="631"/>
      <c r="O253" s="360"/>
      <c r="P253" s="54"/>
      <c r="Q253" s="54"/>
      <c r="R253" s="54"/>
      <c r="S253" s="54"/>
      <c r="T253" s="54"/>
      <c r="U253" s="54"/>
      <c r="V253" s="54"/>
      <c r="W253" s="369"/>
      <c r="X253" s="54"/>
      <c r="Y253" s="54"/>
      <c r="Z253" s="54"/>
      <c r="AA253" s="54"/>
      <c r="AB253" s="54"/>
      <c r="AC253" s="782"/>
      <c r="AD253" s="10"/>
    </row>
    <row r="254" spans="2:30" ht="13.15" customHeight="1" x14ac:dyDescent="0.2">
      <c r="B254" s="7"/>
      <c r="C254" s="7"/>
      <c r="D254" s="8"/>
      <c r="E254" s="27"/>
      <c r="F254" s="9"/>
      <c r="G254" s="5"/>
      <c r="H254" s="5"/>
      <c r="I254" s="360"/>
      <c r="J254" s="360"/>
      <c r="K254" s="360"/>
      <c r="L254" s="360"/>
      <c r="M254" s="54"/>
      <c r="N254" s="631"/>
      <c r="O254" s="360"/>
      <c r="P254" s="54"/>
      <c r="Q254" s="54"/>
      <c r="R254" s="54"/>
      <c r="S254" s="54"/>
      <c r="T254" s="54"/>
      <c r="U254" s="54"/>
      <c r="V254" s="54"/>
      <c r="W254" s="369"/>
      <c r="X254" s="54"/>
      <c r="Y254" s="54"/>
      <c r="Z254" s="54"/>
      <c r="AA254" s="54"/>
      <c r="AB254" s="54"/>
      <c r="AC254" s="782"/>
      <c r="AD254" s="10"/>
    </row>
    <row r="255" spans="2:30" ht="13.15" customHeight="1" x14ac:dyDescent="0.2">
      <c r="B255" s="7"/>
      <c r="C255" s="7"/>
      <c r="D255" s="8"/>
      <c r="E255" s="27"/>
      <c r="F255" s="9"/>
      <c r="G255" s="5"/>
      <c r="H255" s="5"/>
      <c r="I255" s="360"/>
      <c r="J255" s="360"/>
      <c r="K255" s="360"/>
      <c r="L255" s="360"/>
      <c r="M255" s="54"/>
      <c r="N255" s="631"/>
      <c r="O255" s="360"/>
      <c r="P255" s="54"/>
      <c r="Q255" s="54"/>
      <c r="R255" s="54"/>
      <c r="S255" s="54"/>
      <c r="T255" s="54"/>
      <c r="U255" s="54"/>
      <c r="V255" s="54"/>
      <c r="W255" s="369"/>
      <c r="X255" s="54"/>
      <c r="Y255" s="54"/>
      <c r="Z255" s="54"/>
      <c r="AA255" s="54"/>
      <c r="AB255" s="54"/>
      <c r="AC255" s="782"/>
      <c r="AD255" s="10"/>
    </row>
    <row r="256" spans="2:30" ht="13.15" customHeight="1" x14ac:dyDescent="0.2">
      <c r="B256" s="7"/>
      <c r="C256" s="7"/>
      <c r="D256" s="8"/>
      <c r="E256" s="27"/>
      <c r="F256" s="9"/>
      <c r="G256" s="5"/>
      <c r="H256" s="5"/>
      <c r="I256" s="360"/>
      <c r="J256" s="360"/>
      <c r="K256" s="360"/>
      <c r="L256" s="360"/>
      <c r="M256" s="54"/>
      <c r="N256" s="631"/>
      <c r="O256" s="360"/>
      <c r="P256" s="54"/>
      <c r="Q256" s="54"/>
      <c r="R256" s="54"/>
      <c r="S256" s="54"/>
      <c r="T256" s="54"/>
      <c r="U256" s="54"/>
      <c r="V256" s="54"/>
      <c r="W256" s="369"/>
      <c r="X256" s="54"/>
      <c r="Y256" s="54"/>
      <c r="Z256" s="54"/>
      <c r="AA256" s="54"/>
      <c r="AB256" s="54"/>
      <c r="AC256" s="782"/>
      <c r="AD256" s="10"/>
    </row>
    <row r="257" spans="2:30" ht="13.15" customHeight="1" x14ac:dyDescent="0.2">
      <c r="B257" s="7"/>
      <c r="C257" s="7"/>
      <c r="D257" s="8"/>
      <c r="E257" s="27"/>
      <c r="F257" s="9"/>
      <c r="G257" s="5"/>
      <c r="H257" s="5"/>
      <c r="I257" s="360"/>
      <c r="J257" s="360"/>
      <c r="K257" s="360"/>
      <c r="L257" s="360"/>
      <c r="M257" s="54"/>
      <c r="N257" s="631"/>
      <c r="O257" s="360"/>
      <c r="P257" s="54"/>
      <c r="Q257" s="54"/>
      <c r="R257" s="54"/>
      <c r="S257" s="54"/>
      <c r="T257" s="54"/>
      <c r="U257" s="54"/>
      <c r="V257" s="54"/>
      <c r="W257" s="369"/>
      <c r="X257" s="54"/>
      <c r="Y257" s="54"/>
      <c r="Z257" s="54"/>
      <c r="AA257" s="54"/>
      <c r="AB257" s="54"/>
      <c r="AC257" s="782"/>
      <c r="AD257" s="10"/>
    </row>
    <row r="258" spans="2:30" ht="13.15" customHeight="1" x14ac:dyDescent="0.2">
      <c r="B258" s="7"/>
      <c r="C258" s="7"/>
      <c r="D258" s="8"/>
      <c r="E258" s="27"/>
      <c r="F258" s="9"/>
      <c r="G258" s="5"/>
      <c r="H258" s="5"/>
      <c r="I258" s="360"/>
      <c r="J258" s="360"/>
      <c r="K258" s="360"/>
      <c r="L258" s="360"/>
      <c r="M258" s="54"/>
      <c r="N258" s="631"/>
      <c r="O258" s="360"/>
      <c r="P258" s="54"/>
      <c r="Q258" s="54"/>
      <c r="R258" s="54"/>
      <c r="S258" s="54"/>
      <c r="T258" s="54"/>
      <c r="U258" s="54"/>
      <c r="V258" s="54"/>
      <c r="W258" s="369"/>
      <c r="X258" s="54"/>
      <c r="Y258" s="54"/>
      <c r="Z258" s="54"/>
      <c r="AA258" s="54"/>
      <c r="AB258" s="54"/>
      <c r="AC258" s="782"/>
      <c r="AD258" s="10"/>
    </row>
    <row r="259" spans="2:30" ht="26.65" customHeight="1" x14ac:dyDescent="0.2">
      <c r="B259" s="7"/>
      <c r="C259" s="7"/>
      <c r="D259" s="8"/>
      <c r="E259" s="27"/>
      <c r="F259" s="9"/>
      <c r="G259" s="5"/>
      <c r="H259" s="5"/>
      <c r="I259" s="360"/>
      <c r="J259" s="360"/>
      <c r="K259" s="360"/>
      <c r="L259" s="360"/>
      <c r="M259" s="54"/>
      <c r="N259" s="631"/>
      <c r="O259" s="360"/>
      <c r="P259" s="54"/>
      <c r="Q259" s="54"/>
      <c r="R259" s="54"/>
      <c r="S259" s="54"/>
      <c r="T259" s="54"/>
      <c r="U259" s="54"/>
      <c r="V259" s="54"/>
      <c r="W259" s="369"/>
      <c r="X259" s="54"/>
      <c r="Y259" s="54"/>
      <c r="Z259" s="54"/>
      <c r="AA259" s="54"/>
      <c r="AB259" s="54"/>
      <c r="AC259" s="782"/>
      <c r="AD259" s="10"/>
    </row>
    <row r="260" spans="2:30" ht="13.15" customHeight="1" x14ac:dyDescent="0.2">
      <c r="B260" s="7"/>
      <c r="C260" s="7"/>
      <c r="D260" s="8"/>
      <c r="E260" s="27"/>
      <c r="F260" s="9"/>
      <c r="G260" s="5"/>
      <c r="H260" s="5"/>
      <c r="I260" s="360"/>
      <c r="J260" s="360"/>
      <c r="K260" s="360"/>
      <c r="L260" s="360"/>
      <c r="M260" s="54"/>
      <c r="N260" s="631"/>
      <c r="O260" s="360"/>
      <c r="P260" s="54"/>
      <c r="Q260" s="54"/>
      <c r="R260" s="54"/>
      <c r="S260" s="54"/>
      <c r="T260" s="54"/>
      <c r="U260" s="54"/>
      <c r="V260" s="54"/>
      <c r="W260" s="369"/>
      <c r="X260" s="54"/>
      <c r="Y260" s="54"/>
      <c r="Z260" s="54"/>
      <c r="AA260" s="54"/>
      <c r="AB260" s="54"/>
      <c r="AC260" s="782"/>
      <c r="AD260" s="10"/>
    </row>
    <row r="261" spans="2:30" ht="21.95" customHeight="1" x14ac:dyDescent="0.2">
      <c r="B261" s="7"/>
      <c r="C261" s="7"/>
      <c r="D261" s="8"/>
      <c r="E261" s="27"/>
      <c r="F261" s="9"/>
      <c r="G261" s="5"/>
      <c r="H261" s="5"/>
      <c r="I261" s="360"/>
      <c r="J261" s="360"/>
      <c r="K261" s="360"/>
      <c r="L261" s="360"/>
      <c r="M261" s="54"/>
      <c r="N261" s="631"/>
      <c r="O261" s="360"/>
      <c r="P261" s="54"/>
      <c r="Q261" s="54"/>
      <c r="R261" s="54"/>
      <c r="S261" s="54"/>
      <c r="T261" s="54"/>
      <c r="U261" s="54"/>
      <c r="V261" s="54"/>
      <c r="W261" s="369"/>
      <c r="X261" s="54"/>
      <c r="Y261" s="54"/>
      <c r="Z261" s="54"/>
      <c r="AA261" s="54"/>
      <c r="AB261" s="54"/>
      <c r="AC261" s="782"/>
      <c r="AD261" s="10"/>
    </row>
    <row r="262" spans="2:30" ht="21.95" customHeight="1" x14ac:dyDescent="0.2">
      <c r="B262" s="7"/>
      <c r="C262" s="7"/>
      <c r="D262" s="8"/>
      <c r="E262" s="27"/>
      <c r="F262" s="9"/>
      <c r="G262" s="5"/>
      <c r="H262" s="5"/>
      <c r="I262" s="360"/>
      <c r="J262" s="360"/>
      <c r="K262" s="360"/>
      <c r="L262" s="360"/>
      <c r="M262" s="54"/>
      <c r="N262" s="631"/>
      <c r="O262" s="360"/>
      <c r="P262" s="54"/>
      <c r="Q262" s="54"/>
      <c r="R262" s="54"/>
      <c r="S262" s="54"/>
      <c r="T262" s="54"/>
      <c r="U262" s="54"/>
      <c r="V262" s="54"/>
      <c r="W262" s="369"/>
      <c r="X262" s="54"/>
      <c r="Y262" s="54"/>
      <c r="Z262" s="54"/>
      <c r="AA262" s="54"/>
      <c r="AB262" s="54"/>
      <c r="AC262" s="782"/>
      <c r="AD262" s="10"/>
    </row>
    <row r="263" spans="2:30" ht="21.95" customHeight="1" x14ac:dyDescent="0.2">
      <c r="B263" s="7"/>
      <c r="C263" s="7"/>
      <c r="D263" s="8"/>
      <c r="E263" s="27"/>
      <c r="F263" s="9"/>
      <c r="G263" s="5"/>
      <c r="H263" s="5"/>
      <c r="I263" s="360"/>
      <c r="J263" s="360"/>
      <c r="K263" s="360"/>
      <c r="L263" s="360"/>
      <c r="M263" s="54"/>
      <c r="N263" s="631"/>
      <c r="O263" s="360"/>
      <c r="P263" s="54"/>
      <c r="Q263" s="54"/>
      <c r="R263" s="54"/>
      <c r="S263" s="54"/>
      <c r="T263" s="54"/>
      <c r="U263" s="54"/>
      <c r="V263" s="54"/>
      <c r="W263" s="369"/>
      <c r="X263" s="54"/>
      <c r="Y263" s="54"/>
      <c r="Z263" s="54"/>
      <c r="AA263" s="54"/>
      <c r="AB263" s="54"/>
      <c r="AC263" s="782"/>
      <c r="AD263" s="10"/>
    </row>
    <row r="264" spans="2:30" ht="13.15" customHeight="1" x14ac:dyDescent="0.2">
      <c r="B264" s="7"/>
      <c r="C264" s="7"/>
      <c r="D264" s="8"/>
      <c r="E264" s="27"/>
      <c r="F264" s="9"/>
      <c r="G264" s="5"/>
      <c r="H264" s="5"/>
      <c r="I264" s="360"/>
      <c r="J264" s="360"/>
      <c r="K264" s="360"/>
      <c r="L264" s="360"/>
      <c r="M264" s="54"/>
      <c r="N264" s="631"/>
      <c r="O264" s="360"/>
      <c r="P264" s="54"/>
      <c r="Q264" s="54"/>
      <c r="R264" s="54"/>
      <c r="S264" s="54"/>
      <c r="T264" s="54"/>
      <c r="U264" s="54"/>
      <c r="V264" s="54"/>
      <c r="W264" s="369"/>
      <c r="X264" s="54"/>
      <c r="Y264" s="54"/>
      <c r="Z264" s="54"/>
      <c r="AA264" s="54"/>
      <c r="AB264" s="54"/>
      <c r="AC264" s="782"/>
      <c r="AD264" s="10"/>
    </row>
    <row r="265" spans="2:30" ht="13.15" customHeight="1" x14ac:dyDescent="0.2">
      <c r="B265" s="7"/>
      <c r="C265" s="7"/>
      <c r="D265" s="8"/>
      <c r="E265" s="27"/>
      <c r="F265" s="9"/>
      <c r="G265" s="5"/>
      <c r="H265" s="5"/>
      <c r="I265" s="360"/>
      <c r="J265" s="360"/>
      <c r="K265" s="360"/>
      <c r="L265" s="360"/>
      <c r="M265" s="54"/>
      <c r="N265" s="631"/>
      <c r="O265" s="360"/>
      <c r="P265" s="54"/>
      <c r="Q265" s="54"/>
      <c r="R265" s="54"/>
      <c r="S265" s="54"/>
      <c r="T265" s="54"/>
      <c r="U265" s="54"/>
      <c r="V265" s="54"/>
      <c r="W265" s="369"/>
      <c r="X265" s="54"/>
      <c r="Y265" s="54"/>
      <c r="Z265" s="54"/>
      <c r="AA265" s="54"/>
      <c r="AB265" s="54"/>
      <c r="AC265" s="782"/>
      <c r="AD265" s="10"/>
    </row>
    <row r="266" spans="2:30" ht="21.95" customHeight="1" x14ac:dyDescent="0.2">
      <c r="B266" s="7"/>
      <c r="C266" s="7"/>
      <c r="D266" s="8"/>
      <c r="E266" s="27"/>
      <c r="F266" s="9"/>
      <c r="G266" s="5"/>
      <c r="H266" s="5"/>
      <c r="I266" s="360"/>
      <c r="J266" s="360"/>
      <c r="K266" s="360"/>
      <c r="L266" s="360"/>
      <c r="M266" s="54"/>
      <c r="N266" s="631"/>
      <c r="O266" s="360"/>
      <c r="P266" s="54"/>
      <c r="Q266" s="54"/>
      <c r="R266" s="54"/>
      <c r="S266" s="54"/>
      <c r="T266" s="54"/>
      <c r="U266" s="54"/>
      <c r="V266" s="54"/>
      <c r="W266" s="369"/>
      <c r="X266" s="54"/>
      <c r="Y266" s="54"/>
      <c r="Z266" s="54"/>
      <c r="AA266" s="54"/>
      <c r="AB266" s="54"/>
      <c r="AC266" s="782"/>
      <c r="AD266" s="10"/>
    </row>
    <row r="267" spans="2:30" ht="21.95" customHeight="1" x14ac:dyDescent="0.2">
      <c r="B267" s="7"/>
      <c r="C267" s="7"/>
      <c r="D267" s="8"/>
      <c r="E267" s="27"/>
      <c r="F267" s="9"/>
      <c r="G267" s="5"/>
      <c r="H267" s="5"/>
      <c r="I267" s="360"/>
      <c r="J267" s="360"/>
      <c r="K267" s="360"/>
      <c r="L267" s="360"/>
      <c r="M267" s="54"/>
      <c r="N267" s="631"/>
      <c r="O267" s="360"/>
      <c r="P267" s="54"/>
      <c r="Q267" s="54"/>
      <c r="R267" s="54"/>
      <c r="S267" s="54"/>
      <c r="T267" s="54"/>
      <c r="U267" s="54"/>
      <c r="V267" s="54"/>
      <c r="W267" s="369"/>
      <c r="X267" s="54"/>
      <c r="Y267" s="54"/>
      <c r="Z267" s="54"/>
      <c r="AA267" s="54"/>
      <c r="AB267" s="54"/>
      <c r="AC267" s="782"/>
      <c r="AD267" s="10"/>
    </row>
    <row r="268" spans="2:30" ht="13.15" customHeight="1" x14ac:dyDescent="0.2">
      <c r="B268" s="7"/>
      <c r="C268" s="7"/>
      <c r="D268" s="8"/>
      <c r="E268" s="27"/>
      <c r="F268" s="9"/>
      <c r="G268" s="5"/>
      <c r="H268" s="5"/>
      <c r="I268" s="360"/>
      <c r="J268" s="360"/>
      <c r="K268" s="360"/>
      <c r="L268" s="360"/>
      <c r="M268" s="54"/>
      <c r="N268" s="631"/>
      <c r="O268" s="360"/>
      <c r="P268" s="54"/>
      <c r="Q268" s="54"/>
      <c r="R268" s="54"/>
      <c r="S268" s="54"/>
      <c r="T268" s="54"/>
      <c r="U268" s="54"/>
      <c r="V268" s="54"/>
      <c r="W268" s="369"/>
      <c r="X268" s="54"/>
      <c r="Y268" s="54"/>
      <c r="Z268" s="54"/>
      <c r="AA268" s="54"/>
      <c r="AB268" s="54"/>
      <c r="AC268" s="782"/>
      <c r="AD268" s="10"/>
    </row>
    <row r="269" spans="2:30" ht="13.15" customHeight="1" x14ac:dyDescent="0.2">
      <c r="B269" s="7"/>
      <c r="C269" s="7"/>
      <c r="D269" s="8"/>
      <c r="E269" s="27"/>
      <c r="F269" s="9"/>
      <c r="G269" s="5"/>
      <c r="H269" s="5"/>
      <c r="I269" s="360"/>
      <c r="J269" s="360"/>
      <c r="K269" s="360"/>
      <c r="L269" s="360"/>
      <c r="M269" s="54"/>
      <c r="N269" s="631"/>
      <c r="O269" s="360"/>
      <c r="P269" s="54"/>
      <c r="Q269" s="54"/>
      <c r="R269" s="54"/>
      <c r="S269" s="54"/>
      <c r="T269" s="54"/>
      <c r="U269" s="54"/>
      <c r="V269" s="54"/>
      <c r="W269" s="369"/>
      <c r="X269" s="54"/>
      <c r="Y269" s="54"/>
      <c r="Z269" s="54"/>
      <c r="AA269" s="54"/>
      <c r="AB269" s="54"/>
      <c r="AC269" s="782"/>
      <c r="AD269" s="10"/>
    </row>
    <row r="270" spans="2:30" ht="13.15" customHeight="1" x14ac:dyDescent="0.2">
      <c r="B270" s="7"/>
      <c r="C270" s="7"/>
      <c r="D270" s="8"/>
      <c r="E270" s="27"/>
      <c r="F270" s="9"/>
      <c r="G270" s="5"/>
      <c r="H270" s="5"/>
      <c r="I270" s="360"/>
      <c r="J270" s="360"/>
      <c r="K270" s="360"/>
      <c r="L270" s="360"/>
      <c r="M270" s="54"/>
      <c r="N270" s="631"/>
      <c r="O270" s="360"/>
      <c r="P270" s="54"/>
      <c r="Q270" s="54"/>
      <c r="R270" s="54"/>
      <c r="S270" s="54"/>
      <c r="T270" s="54"/>
      <c r="U270" s="54"/>
      <c r="V270" s="54"/>
      <c r="W270" s="369"/>
      <c r="X270" s="54"/>
      <c r="Y270" s="54"/>
      <c r="Z270" s="54"/>
      <c r="AA270" s="54"/>
      <c r="AB270" s="54"/>
      <c r="AC270" s="782"/>
      <c r="AD270" s="10"/>
    </row>
    <row r="271" spans="2:30" ht="21.95" customHeight="1" x14ac:dyDescent="0.2">
      <c r="B271" s="7"/>
      <c r="C271" s="7"/>
      <c r="D271" s="8"/>
      <c r="E271" s="27"/>
      <c r="F271" s="9"/>
      <c r="G271" s="5"/>
      <c r="H271" s="5"/>
      <c r="I271" s="360"/>
      <c r="J271" s="360"/>
      <c r="K271" s="360"/>
      <c r="L271" s="360"/>
      <c r="M271" s="54"/>
      <c r="N271" s="631"/>
      <c r="O271" s="360"/>
      <c r="P271" s="54"/>
      <c r="Q271" s="54"/>
      <c r="R271" s="54"/>
      <c r="S271" s="54"/>
      <c r="T271" s="54"/>
      <c r="U271" s="54"/>
      <c r="V271" s="54"/>
      <c r="W271" s="369"/>
      <c r="X271" s="54"/>
      <c r="Y271" s="54"/>
      <c r="Z271" s="54"/>
      <c r="AA271" s="54"/>
      <c r="AB271" s="54"/>
      <c r="AC271" s="782"/>
      <c r="AD271" s="10"/>
    </row>
    <row r="272" spans="2:30" ht="21.95" customHeight="1" x14ac:dyDescent="0.2">
      <c r="B272" s="7"/>
      <c r="C272" s="7"/>
      <c r="D272" s="8"/>
      <c r="E272" s="27"/>
      <c r="F272" s="9"/>
      <c r="G272" s="5"/>
      <c r="H272" s="5"/>
      <c r="I272" s="360"/>
      <c r="J272" s="360"/>
      <c r="K272" s="360"/>
      <c r="L272" s="360"/>
      <c r="M272" s="54"/>
      <c r="N272" s="631"/>
      <c r="O272" s="360"/>
      <c r="P272" s="54"/>
      <c r="Q272" s="54"/>
      <c r="R272" s="54"/>
      <c r="S272" s="54"/>
      <c r="T272" s="54"/>
      <c r="U272" s="54"/>
      <c r="V272" s="54"/>
      <c r="W272" s="369"/>
      <c r="X272" s="54"/>
      <c r="Y272" s="54"/>
      <c r="Z272" s="54"/>
      <c r="AA272" s="54"/>
      <c r="AB272" s="54"/>
      <c r="AC272" s="782"/>
      <c r="AD272" s="10"/>
    </row>
    <row r="273" spans="2:30" ht="13.15" customHeight="1" x14ac:dyDescent="0.2">
      <c r="B273" s="7"/>
      <c r="C273" s="7"/>
      <c r="D273" s="8"/>
      <c r="E273" s="27"/>
      <c r="F273" s="9"/>
      <c r="G273" s="5"/>
      <c r="H273" s="5"/>
      <c r="I273" s="360"/>
      <c r="J273" s="360"/>
      <c r="K273" s="360"/>
      <c r="L273" s="360"/>
      <c r="M273" s="54"/>
      <c r="N273" s="631"/>
      <c r="O273" s="360"/>
      <c r="P273" s="54"/>
      <c r="Q273" s="54"/>
      <c r="R273" s="54"/>
      <c r="S273" s="54"/>
      <c r="T273" s="54"/>
      <c r="U273" s="54"/>
      <c r="V273" s="54"/>
      <c r="W273" s="369"/>
      <c r="X273" s="54"/>
      <c r="Y273" s="54"/>
      <c r="Z273" s="54"/>
      <c r="AA273" s="54"/>
      <c r="AB273" s="54"/>
      <c r="AC273" s="782"/>
      <c r="AD273" s="10"/>
    </row>
    <row r="274" spans="2:30" ht="13.15" customHeight="1" x14ac:dyDescent="0.2">
      <c r="B274" s="7"/>
      <c r="C274" s="7"/>
      <c r="D274" s="8"/>
      <c r="E274" s="27"/>
      <c r="F274" s="9"/>
      <c r="G274" s="5"/>
      <c r="H274" s="5"/>
      <c r="I274" s="360"/>
      <c r="J274" s="360"/>
      <c r="K274" s="360"/>
      <c r="L274" s="360"/>
      <c r="M274" s="54"/>
      <c r="N274" s="631"/>
      <c r="O274" s="360"/>
      <c r="P274" s="54"/>
      <c r="Q274" s="54"/>
      <c r="R274" s="54"/>
      <c r="S274" s="54"/>
      <c r="T274" s="54"/>
      <c r="U274" s="54"/>
      <c r="V274" s="54"/>
      <c r="W274" s="369"/>
      <c r="X274" s="54"/>
      <c r="Y274" s="54"/>
      <c r="Z274" s="54"/>
      <c r="AA274" s="54"/>
      <c r="AB274" s="54"/>
      <c r="AC274" s="782"/>
      <c r="AD274" s="10"/>
    </row>
    <row r="275" spans="2:30" ht="13.15" customHeight="1" x14ac:dyDescent="0.2">
      <c r="B275" s="7"/>
      <c r="C275" s="7"/>
      <c r="D275" s="8"/>
      <c r="E275" s="27"/>
      <c r="F275" s="9"/>
      <c r="G275" s="5"/>
      <c r="H275" s="5"/>
      <c r="I275" s="360"/>
      <c r="J275" s="360"/>
      <c r="K275" s="360"/>
      <c r="L275" s="360"/>
      <c r="M275" s="54"/>
      <c r="N275" s="631"/>
      <c r="O275" s="360"/>
      <c r="P275" s="54"/>
      <c r="Q275" s="54"/>
      <c r="R275" s="54"/>
      <c r="S275" s="54"/>
      <c r="T275" s="54"/>
      <c r="U275" s="54"/>
      <c r="V275" s="54"/>
      <c r="W275" s="369"/>
      <c r="X275" s="54"/>
      <c r="Y275" s="54"/>
      <c r="Z275" s="54"/>
      <c r="AA275" s="54"/>
      <c r="AB275" s="54"/>
      <c r="AC275" s="782"/>
      <c r="AD275" s="10"/>
    </row>
    <row r="276" spans="2:30" ht="13.15" customHeight="1" x14ac:dyDescent="0.2">
      <c r="B276" s="7"/>
      <c r="C276" s="7"/>
      <c r="D276" s="8"/>
      <c r="E276" s="27"/>
      <c r="F276" s="9"/>
      <c r="G276" s="5"/>
      <c r="H276" s="5"/>
      <c r="I276" s="360"/>
      <c r="J276" s="360"/>
      <c r="K276" s="360"/>
      <c r="L276" s="360"/>
      <c r="M276" s="54"/>
      <c r="N276" s="631"/>
      <c r="O276" s="360"/>
      <c r="P276" s="54"/>
      <c r="Q276" s="54"/>
      <c r="R276" s="54"/>
      <c r="S276" s="54"/>
      <c r="T276" s="54"/>
      <c r="U276" s="54"/>
      <c r="V276" s="54"/>
      <c r="W276" s="369"/>
      <c r="X276" s="54"/>
      <c r="Y276" s="54"/>
      <c r="Z276" s="54"/>
      <c r="AA276" s="54"/>
      <c r="AB276" s="54"/>
      <c r="AC276" s="782"/>
      <c r="AD276" s="10"/>
    </row>
    <row r="277" spans="2:30" ht="21.95" customHeight="1" x14ac:dyDescent="0.2">
      <c r="B277" s="7"/>
      <c r="C277" s="7"/>
      <c r="D277" s="8"/>
      <c r="E277" s="27"/>
      <c r="F277" s="9"/>
      <c r="G277" s="5"/>
      <c r="H277" s="5"/>
      <c r="I277" s="360"/>
      <c r="J277" s="360"/>
      <c r="K277" s="360"/>
      <c r="L277" s="360"/>
      <c r="M277" s="54"/>
      <c r="N277" s="631"/>
      <c r="O277" s="360"/>
      <c r="P277" s="54"/>
      <c r="Q277" s="54"/>
      <c r="R277" s="54"/>
      <c r="S277" s="54"/>
      <c r="T277" s="54"/>
      <c r="U277" s="54"/>
      <c r="V277" s="54"/>
      <c r="W277" s="369"/>
      <c r="X277" s="54"/>
      <c r="Y277" s="54"/>
      <c r="Z277" s="54"/>
      <c r="AA277" s="54"/>
      <c r="AB277" s="54"/>
      <c r="AC277" s="782"/>
      <c r="AD277" s="10"/>
    </row>
    <row r="278" spans="2:30" ht="21.95" customHeight="1" x14ac:dyDescent="0.2">
      <c r="B278" s="7"/>
      <c r="C278" s="7"/>
      <c r="D278" s="8"/>
      <c r="E278" s="27"/>
      <c r="F278" s="9"/>
      <c r="G278" s="5"/>
      <c r="H278" s="5"/>
      <c r="I278" s="360"/>
      <c r="J278" s="360"/>
      <c r="K278" s="360"/>
      <c r="L278" s="360"/>
      <c r="M278" s="54"/>
      <c r="N278" s="631"/>
      <c r="O278" s="360"/>
      <c r="P278" s="54"/>
      <c r="Q278" s="54"/>
      <c r="R278" s="54"/>
      <c r="S278" s="54"/>
      <c r="T278" s="54"/>
      <c r="U278" s="54"/>
      <c r="V278" s="54"/>
      <c r="W278" s="369"/>
      <c r="X278" s="54"/>
      <c r="Y278" s="54"/>
      <c r="Z278" s="54"/>
      <c r="AA278" s="54"/>
      <c r="AB278" s="54"/>
      <c r="AC278" s="782"/>
      <c r="AD278" s="10"/>
    </row>
    <row r="279" spans="2:30" ht="21.95" customHeight="1" x14ac:dyDescent="0.2">
      <c r="B279" s="7"/>
      <c r="C279" s="7"/>
      <c r="D279" s="8"/>
      <c r="E279" s="27"/>
      <c r="F279" s="9"/>
      <c r="G279" s="5"/>
      <c r="H279" s="5"/>
      <c r="I279" s="360"/>
      <c r="J279" s="360"/>
      <c r="K279" s="360"/>
      <c r="L279" s="360"/>
      <c r="M279" s="54"/>
      <c r="N279" s="631"/>
      <c r="O279" s="360"/>
      <c r="P279" s="54"/>
      <c r="Q279" s="54"/>
      <c r="R279" s="54"/>
      <c r="S279" s="54"/>
      <c r="T279" s="54"/>
      <c r="U279" s="54"/>
      <c r="V279" s="54"/>
      <c r="W279" s="369"/>
      <c r="X279" s="54"/>
      <c r="Y279" s="54"/>
      <c r="Z279" s="54"/>
      <c r="AA279" s="54"/>
      <c r="AB279" s="54"/>
      <c r="AC279" s="782"/>
      <c r="AD279" s="10"/>
    </row>
    <row r="280" spans="2:30" ht="13.15" customHeight="1" x14ac:dyDescent="0.2">
      <c r="B280" s="7"/>
      <c r="C280" s="7"/>
      <c r="D280" s="8"/>
      <c r="E280" s="27"/>
      <c r="F280" s="9"/>
      <c r="G280" s="5"/>
      <c r="H280" s="5"/>
      <c r="I280" s="360"/>
      <c r="J280" s="360"/>
      <c r="K280" s="360"/>
      <c r="L280" s="360"/>
      <c r="M280" s="54"/>
      <c r="N280" s="631"/>
      <c r="O280" s="360"/>
      <c r="P280" s="54"/>
      <c r="Q280" s="54"/>
      <c r="R280" s="54"/>
      <c r="S280" s="54"/>
      <c r="T280" s="54"/>
      <c r="U280" s="54"/>
      <c r="V280" s="54"/>
      <c r="W280" s="369"/>
      <c r="X280" s="54"/>
      <c r="Y280" s="54"/>
      <c r="Z280" s="54"/>
      <c r="AA280" s="54"/>
      <c r="AB280" s="54"/>
      <c r="AC280" s="782"/>
      <c r="AD280" s="10"/>
    </row>
    <row r="281" spans="2:30" ht="26.65" customHeight="1" x14ac:dyDescent="0.2">
      <c r="B281" s="7"/>
      <c r="C281" s="7"/>
      <c r="D281" s="8"/>
      <c r="E281" s="27"/>
      <c r="F281" s="9"/>
      <c r="G281" s="5"/>
      <c r="H281" s="5"/>
      <c r="I281" s="360"/>
      <c r="J281" s="360"/>
      <c r="K281" s="360"/>
      <c r="L281" s="360"/>
      <c r="M281" s="54"/>
      <c r="N281" s="631"/>
      <c r="O281" s="360"/>
      <c r="P281" s="54"/>
      <c r="Q281" s="54"/>
      <c r="R281" s="54"/>
      <c r="S281" s="54"/>
      <c r="T281" s="54"/>
      <c r="U281" s="54"/>
      <c r="V281" s="54"/>
      <c r="W281" s="369"/>
      <c r="X281" s="54"/>
      <c r="Y281" s="54"/>
      <c r="Z281" s="54"/>
      <c r="AA281" s="54"/>
      <c r="AB281" s="54"/>
      <c r="AC281" s="782"/>
      <c r="AD281" s="10"/>
    </row>
    <row r="282" spans="2:30" ht="13.15" customHeight="1" x14ac:dyDescent="0.2">
      <c r="B282" s="7"/>
      <c r="C282" s="7"/>
      <c r="D282" s="8"/>
      <c r="E282" s="27"/>
      <c r="F282" s="9"/>
      <c r="G282" s="5"/>
      <c r="H282" s="5"/>
      <c r="I282" s="360"/>
      <c r="J282" s="360"/>
      <c r="K282" s="360"/>
      <c r="L282" s="360"/>
      <c r="M282" s="54"/>
      <c r="N282" s="631"/>
      <c r="O282" s="360"/>
      <c r="P282" s="54"/>
      <c r="Q282" s="54"/>
      <c r="R282" s="54"/>
      <c r="S282" s="54"/>
      <c r="T282" s="54"/>
      <c r="U282" s="54"/>
      <c r="V282" s="54"/>
      <c r="W282" s="369"/>
      <c r="X282" s="54"/>
      <c r="Y282" s="54"/>
      <c r="Z282" s="54"/>
      <c r="AA282" s="54"/>
      <c r="AB282" s="54"/>
      <c r="AC282" s="782"/>
      <c r="AD282" s="10"/>
    </row>
    <row r="283" spans="2:30" ht="13.15" customHeight="1" x14ac:dyDescent="0.2">
      <c r="B283" s="7"/>
      <c r="C283" s="7"/>
      <c r="D283" s="8"/>
      <c r="E283" s="27"/>
      <c r="F283" s="9"/>
      <c r="G283" s="5"/>
      <c r="H283" s="5"/>
      <c r="I283" s="360"/>
      <c r="J283" s="360"/>
      <c r="K283" s="360"/>
      <c r="L283" s="360"/>
      <c r="M283" s="54"/>
      <c r="N283" s="631"/>
      <c r="O283" s="360"/>
      <c r="P283" s="54"/>
      <c r="Q283" s="54"/>
      <c r="R283" s="54"/>
      <c r="S283" s="54"/>
      <c r="T283" s="54"/>
      <c r="U283" s="54"/>
      <c r="V283" s="54"/>
      <c r="W283" s="369"/>
      <c r="X283" s="54"/>
      <c r="Y283" s="54"/>
      <c r="Z283" s="54"/>
      <c r="AA283" s="54"/>
      <c r="AB283" s="54"/>
      <c r="AC283" s="782"/>
      <c r="AD283" s="10"/>
    </row>
    <row r="284" spans="2:30" ht="21.95" customHeight="1" x14ac:dyDescent="0.2">
      <c r="B284" s="7"/>
      <c r="C284" s="7"/>
      <c r="D284" s="8"/>
      <c r="E284" s="27"/>
      <c r="F284" s="9"/>
      <c r="G284" s="5"/>
      <c r="H284" s="5"/>
      <c r="I284" s="360"/>
      <c r="J284" s="360"/>
      <c r="K284" s="360"/>
      <c r="L284" s="360"/>
      <c r="M284" s="54"/>
      <c r="N284" s="631"/>
      <c r="O284" s="360"/>
      <c r="P284" s="54"/>
      <c r="Q284" s="54"/>
      <c r="R284" s="54"/>
      <c r="S284" s="54"/>
      <c r="T284" s="54"/>
      <c r="U284" s="54"/>
      <c r="V284" s="54"/>
      <c r="W284" s="369"/>
      <c r="X284" s="54"/>
      <c r="Y284" s="54"/>
      <c r="Z284" s="54"/>
      <c r="AA284" s="54"/>
      <c r="AB284" s="54"/>
      <c r="AC284" s="782"/>
      <c r="AD284" s="10"/>
    </row>
    <row r="285" spans="2:30" ht="21.95" customHeight="1" x14ac:dyDescent="0.2">
      <c r="B285" s="7"/>
      <c r="C285" s="7"/>
      <c r="D285" s="8"/>
      <c r="E285" s="27"/>
      <c r="F285" s="9"/>
      <c r="G285" s="5"/>
      <c r="H285" s="5"/>
      <c r="I285" s="360"/>
      <c r="J285" s="360"/>
      <c r="K285" s="360"/>
      <c r="L285" s="360"/>
      <c r="M285" s="54"/>
      <c r="N285" s="631"/>
      <c r="O285" s="360"/>
      <c r="P285" s="54"/>
      <c r="Q285" s="54"/>
      <c r="R285" s="54"/>
      <c r="S285" s="54"/>
      <c r="T285" s="54"/>
      <c r="U285" s="54"/>
      <c r="V285" s="54"/>
      <c r="W285" s="369"/>
      <c r="X285" s="54"/>
      <c r="Y285" s="54"/>
      <c r="Z285" s="54"/>
      <c r="AA285" s="54"/>
      <c r="AB285" s="54"/>
      <c r="AC285" s="782"/>
      <c r="AD285" s="10"/>
    </row>
  </sheetData>
  <mergeCells count="7">
    <mergeCell ref="S8:U8"/>
    <mergeCell ref="A1:AD1"/>
    <mergeCell ref="A2:AD2"/>
    <mergeCell ref="A5:AD5"/>
    <mergeCell ref="A7:AD7"/>
    <mergeCell ref="A6:AD6"/>
    <mergeCell ref="Y8:AA8"/>
  </mergeCells>
  <pageMargins left="0.32" right="0" top="0.3" bottom="0.26" header="0.5" footer="0.21"/>
  <pageSetup paperSize="9" scale="65" orientation="portrait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U211"/>
  <sheetViews>
    <sheetView topLeftCell="J1" zoomScale="115" zoomScaleNormal="115" workbookViewId="0">
      <pane ySplit="9" topLeftCell="A28" activePane="bottomLeft" state="frozen"/>
      <selection pane="bottomLeft" activeCell="Q29" sqref="Q29"/>
    </sheetView>
  </sheetViews>
  <sheetFormatPr defaultColWidth="9.140625" defaultRowHeight="12.75" x14ac:dyDescent="0.2"/>
  <cols>
    <col min="1" max="1" width="7" style="15" bestFit="1" customWidth="1"/>
    <col min="2" max="2" width="5.140625" style="1" customWidth="1"/>
    <col min="3" max="3" width="15.7109375" style="1" customWidth="1"/>
    <col min="4" max="4" width="23" style="11" customWidth="1"/>
    <col min="5" max="5" width="5.42578125" style="1" customWidth="1"/>
    <col min="6" max="6" width="9.140625" style="1" bestFit="1" customWidth="1"/>
    <col min="7" max="7" width="7.85546875" style="1" customWidth="1"/>
    <col min="8" max="8" width="12.5703125" style="1" customWidth="1"/>
    <col min="9" max="9" width="10.5703125" style="1" customWidth="1"/>
    <col min="10" max="10" width="11.140625" style="1" customWidth="1"/>
    <col min="11" max="11" width="10.5703125" style="1" customWidth="1"/>
    <col min="12" max="12" width="11.42578125" style="1" customWidth="1"/>
    <col min="13" max="13" width="13" style="1" customWidth="1"/>
    <col min="14" max="14" width="11.5703125" style="1" bestFit="1" customWidth="1"/>
    <col min="15" max="15" width="12.7109375" style="1" customWidth="1"/>
    <col min="16" max="16" width="13.42578125" style="1" customWidth="1"/>
    <col min="17" max="17" width="11.5703125" style="1" bestFit="1" customWidth="1"/>
    <col min="18" max="18" width="13.7109375" style="1" bestFit="1" customWidth="1"/>
    <col min="19" max="19" width="14.5703125" style="1" customWidth="1"/>
    <col min="20" max="20" width="20" style="12" customWidth="1"/>
    <col min="21" max="16384" width="9.140625" style="1"/>
  </cols>
  <sheetData>
    <row r="1" spans="1:21" ht="44.25" x14ac:dyDescent="0.2">
      <c r="A1" s="1178" t="s">
        <v>164</v>
      </c>
      <c r="B1" s="1178"/>
      <c r="C1" s="1178"/>
      <c r="D1" s="1178"/>
      <c r="E1" s="1178"/>
      <c r="F1" s="1178"/>
      <c r="G1" s="1178"/>
      <c r="H1" s="1178"/>
      <c r="I1" s="1178"/>
      <c r="J1" s="1178"/>
      <c r="K1" s="1178"/>
      <c r="L1" s="1178"/>
      <c r="M1" s="1178"/>
      <c r="N1" s="1178"/>
      <c r="O1" s="1178"/>
      <c r="P1" s="1178"/>
      <c r="Q1" s="1178"/>
      <c r="R1" s="1178"/>
      <c r="S1" s="1178"/>
      <c r="T1" s="1178"/>
    </row>
    <row r="2" spans="1:21" ht="27.75" x14ac:dyDescent="0.4">
      <c r="A2" s="1180" t="s">
        <v>163</v>
      </c>
      <c r="B2" s="1180"/>
      <c r="C2" s="1180"/>
      <c r="D2" s="1180"/>
      <c r="E2" s="1180"/>
      <c r="F2" s="1180"/>
      <c r="G2" s="1180"/>
      <c r="H2" s="1180"/>
      <c r="I2" s="1180"/>
      <c r="J2" s="1180"/>
      <c r="K2" s="1180"/>
      <c r="L2" s="1180"/>
      <c r="M2" s="1180"/>
      <c r="N2" s="1180"/>
      <c r="O2" s="1180"/>
      <c r="P2" s="1180"/>
      <c r="Q2" s="1180"/>
      <c r="R2" s="1180"/>
      <c r="S2" s="1180"/>
      <c r="T2" s="1180"/>
    </row>
    <row r="3" spans="1:21" x14ac:dyDescent="0.2">
      <c r="A3" s="3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9"/>
    </row>
    <row r="4" spans="1:21" ht="13.5" thickBot="1" x14ac:dyDescent="0.25">
      <c r="A4" s="35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1"/>
    </row>
    <row r="5" spans="1:21" ht="30" x14ac:dyDescent="0.2">
      <c r="A5" s="1203" t="s">
        <v>65</v>
      </c>
      <c r="B5" s="1203"/>
      <c r="C5" s="1203"/>
      <c r="D5" s="1203"/>
      <c r="E5" s="1203"/>
      <c r="F5" s="1203"/>
      <c r="G5" s="1203"/>
      <c r="H5" s="1203"/>
      <c r="I5" s="1203"/>
      <c r="J5" s="1203"/>
      <c r="K5" s="1203"/>
      <c r="L5" s="1203"/>
      <c r="M5" s="1203"/>
      <c r="N5" s="1203"/>
      <c r="O5" s="1203"/>
      <c r="P5" s="1203"/>
      <c r="Q5" s="1203"/>
      <c r="R5" s="1203"/>
      <c r="S5" s="1203"/>
      <c r="T5" s="1203"/>
    </row>
    <row r="6" spans="1:21" ht="30" x14ac:dyDescent="0.2">
      <c r="A6" s="1170" t="s">
        <v>3148</v>
      </c>
      <c r="B6" s="1170"/>
      <c r="C6" s="1170"/>
      <c r="D6" s="1170"/>
      <c r="E6" s="1170"/>
      <c r="F6" s="1170"/>
      <c r="G6" s="1170"/>
      <c r="H6" s="1170"/>
      <c r="I6" s="1170"/>
      <c r="J6" s="1170"/>
      <c r="K6" s="1170"/>
      <c r="L6" s="1170"/>
      <c r="M6" s="1170"/>
      <c r="N6" s="1170"/>
      <c r="O6" s="1170"/>
      <c r="P6" s="1170"/>
      <c r="Q6" s="1170"/>
      <c r="R6" s="1170"/>
      <c r="S6" s="1170"/>
      <c r="T6" s="1170"/>
    </row>
    <row r="7" spans="1:21" ht="30.75" thickBot="1" x14ac:dyDescent="0.25">
      <c r="A7" s="1170" t="s">
        <v>1924</v>
      </c>
      <c r="B7" s="1170"/>
      <c r="C7" s="1170"/>
      <c r="D7" s="1170"/>
      <c r="E7" s="1170"/>
      <c r="F7" s="1170"/>
      <c r="G7" s="1170"/>
      <c r="H7" s="1170"/>
      <c r="I7" s="1170"/>
      <c r="J7" s="1170"/>
      <c r="K7" s="1170"/>
      <c r="L7" s="1170"/>
      <c r="M7" s="1170"/>
      <c r="N7" s="1170"/>
      <c r="O7" s="1170"/>
      <c r="P7" s="1170"/>
      <c r="Q7" s="1170"/>
      <c r="R7" s="1170"/>
      <c r="S7" s="1170"/>
      <c r="T7" s="1170"/>
    </row>
    <row r="8" spans="1:21" s="163" customFormat="1" ht="21.75" customHeight="1" thickTop="1" thickBot="1" x14ac:dyDescent="0.25">
      <c r="A8" s="214" t="s">
        <v>24</v>
      </c>
      <c r="B8" s="215" t="s">
        <v>0</v>
      </c>
      <c r="C8" s="215" t="s">
        <v>7</v>
      </c>
      <c r="D8" s="216" t="s">
        <v>1</v>
      </c>
      <c r="E8" s="215" t="s">
        <v>2</v>
      </c>
      <c r="F8" s="215" t="s">
        <v>3</v>
      </c>
      <c r="G8" s="215" t="s">
        <v>4</v>
      </c>
      <c r="H8" s="217" t="s">
        <v>5</v>
      </c>
      <c r="I8" s="523" t="s">
        <v>54</v>
      </c>
      <c r="J8" s="523" t="s">
        <v>148</v>
      </c>
      <c r="K8" s="523" t="s">
        <v>149</v>
      </c>
      <c r="L8" s="523" t="s">
        <v>55</v>
      </c>
      <c r="M8" s="523" t="s">
        <v>821</v>
      </c>
      <c r="N8" s="519" t="s">
        <v>53</v>
      </c>
      <c r="O8" s="519" t="s">
        <v>148</v>
      </c>
      <c r="P8" s="519" t="s">
        <v>149</v>
      </c>
      <c r="Q8" s="519" t="s">
        <v>55</v>
      </c>
      <c r="R8" s="519" t="s">
        <v>821</v>
      </c>
      <c r="S8" s="217" t="s">
        <v>8</v>
      </c>
      <c r="T8" s="218" t="s">
        <v>9</v>
      </c>
    </row>
    <row r="9" spans="1:21" ht="21.75" customHeight="1" thickTop="1" x14ac:dyDescent="0.2">
      <c r="A9" s="153"/>
      <c r="B9" s="149"/>
      <c r="C9" s="149"/>
      <c r="D9" s="150"/>
      <c r="E9" s="149"/>
      <c r="F9" s="149"/>
      <c r="G9" s="149"/>
      <c r="H9" s="151"/>
      <c r="I9" s="167" t="s">
        <v>683</v>
      </c>
      <c r="J9" s="167" t="s">
        <v>684</v>
      </c>
      <c r="K9" s="252" t="s">
        <v>824</v>
      </c>
      <c r="L9" s="167" t="s">
        <v>690</v>
      </c>
      <c r="M9" s="421" t="s">
        <v>1010</v>
      </c>
      <c r="N9" s="520" t="s">
        <v>683</v>
      </c>
      <c r="O9" s="520" t="s">
        <v>684</v>
      </c>
      <c r="P9" s="521" t="s">
        <v>824</v>
      </c>
      <c r="Q9" s="520" t="s">
        <v>690</v>
      </c>
      <c r="R9" s="522" t="s">
        <v>1010</v>
      </c>
      <c r="S9" s="151"/>
      <c r="T9" s="152"/>
    </row>
    <row r="10" spans="1:21" ht="24" x14ac:dyDescent="0.2">
      <c r="A10" s="1017">
        <v>382</v>
      </c>
      <c r="B10" s="1016">
        <v>1</v>
      </c>
      <c r="C10" s="1006" t="s">
        <v>217</v>
      </c>
      <c r="D10" s="1005" t="s">
        <v>218</v>
      </c>
      <c r="E10" s="1007" t="s">
        <v>69</v>
      </c>
      <c r="F10" s="325" t="s">
        <v>20</v>
      </c>
      <c r="G10" s="325"/>
      <c r="H10" s="1008"/>
      <c r="I10" s="1009">
        <v>300</v>
      </c>
      <c r="J10" s="1009">
        <v>100</v>
      </c>
      <c r="K10" s="1009"/>
      <c r="L10" s="1009">
        <f>J10+K10</f>
        <v>100</v>
      </c>
      <c r="M10" s="1010">
        <f>I10-L10</f>
        <v>200</v>
      </c>
      <c r="N10" s="1011">
        <v>300</v>
      </c>
      <c r="O10" s="1009"/>
      <c r="P10" s="1009"/>
      <c r="Q10" s="1009">
        <f>O10+P10</f>
        <v>0</v>
      </c>
      <c r="R10" s="1009">
        <f>N10-Q10</f>
        <v>300</v>
      </c>
      <c r="S10" s="1012">
        <v>12762659</v>
      </c>
      <c r="T10" s="1013"/>
      <c r="U10" s="6"/>
    </row>
    <row r="11" spans="1:21" ht="24" x14ac:dyDescent="0.2">
      <c r="A11" s="1017">
        <v>337</v>
      </c>
      <c r="B11" s="1016">
        <v>1</v>
      </c>
      <c r="C11" s="1006" t="s">
        <v>219</v>
      </c>
      <c r="D11" s="1005" t="s">
        <v>220</v>
      </c>
      <c r="E11" s="1007" t="s">
        <v>69</v>
      </c>
      <c r="F11" s="325" t="s">
        <v>20</v>
      </c>
      <c r="G11" s="325"/>
      <c r="H11" s="1008"/>
      <c r="I11" s="1009">
        <v>0</v>
      </c>
      <c r="J11" s="1009"/>
      <c r="K11" s="1009"/>
      <c r="L11" s="1009">
        <f t="shared" ref="L11:L32" si="0">J11+K11</f>
        <v>0</v>
      </c>
      <c r="M11" s="1010">
        <f t="shared" ref="M11:M32" si="1">I11-L11</f>
        <v>0</v>
      </c>
      <c r="N11" s="1011">
        <v>0</v>
      </c>
      <c r="O11" s="1009"/>
      <c r="P11" s="1009"/>
      <c r="Q11" s="1009">
        <f t="shared" ref="Q11:Q32" si="2">O11+P11</f>
        <v>0</v>
      </c>
      <c r="R11" s="1009">
        <f t="shared" ref="R11:R31" si="3">N11-Q11</f>
        <v>0</v>
      </c>
      <c r="S11" s="1012"/>
      <c r="T11" s="1013"/>
      <c r="U11" s="5"/>
    </row>
    <row r="12" spans="1:21" ht="24" x14ac:dyDescent="0.2">
      <c r="A12" s="1017">
        <v>608</v>
      </c>
      <c r="B12" s="1016">
        <v>1</v>
      </c>
      <c r="C12" s="1006" t="s">
        <v>219</v>
      </c>
      <c r="D12" s="1005" t="s">
        <v>221</v>
      </c>
      <c r="E12" s="1007" t="s">
        <v>69</v>
      </c>
      <c r="F12" s="325" t="s">
        <v>20</v>
      </c>
      <c r="G12" s="325"/>
      <c r="H12" s="1008"/>
      <c r="I12" s="1009">
        <v>300</v>
      </c>
      <c r="J12" s="1009"/>
      <c r="K12" s="1009"/>
      <c r="L12" s="1009">
        <f t="shared" si="0"/>
        <v>0</v>
      </c>
      <c r="M12" s="1010">
        <f t="shared" si="1"/>
        <v>300</v>
      </c>
      <c r="N12" s="1011">
        <v>600</v>
      </c>
      <c r="O12" s="1009"/>
      <c r="P12" s="1009"/>
      <c r="Q12" s="1009">
        <f t="shared" si="2"/>
        <v>0</v>
      </c>
      <c r="R12" s="1009">
        <f t="shared" si="3"/>
        <v>600</v>
      </c>
      <c r="S12" s="1012" t="s">
        <v>759</v>
      </c>
      <c r="T12" s="1013" t="s">
        <v>764</v>
      </c>
      <c r="U12" s="6"/>
    </row>
    <row r="13" spans="1:21" ht="24" x14ac:dyDescent="0.2">
      <c r="A13" s="1017">
        <v>610</v>
      </c>
      <c r="B13" s="1016">
        <v>1</v>
      </c>
      <c r="C13" s="1006" t="s">
        <v>222</v>
      </c>
      <c r="D13" s="1005" t="s">
        <v>223</v>
      </c>
      <c r="E13" s="1007" t="s">
        <v>69</v>
      </c>
      <c r="F13" s="325" t="s">
        <v>20</v>
      </c>
      <c r="G13" s="325"/>
      <c r="H13" s="1008"/>
      <c r="I13" s="1009">
        <f>300*1</f>
        <v>300</v>
      </c>
      <c r="J13" s="1009">
        <v>300</v>
      </c>
      <c r="K13" s="1009"/>
      <c r="L13" s="1009">
        <f t="shared" si="0"/>
        <v>300</v>
      </c>
      <c r="M13" s="1010">
        <f t="shared" si="1"/>
        <v>0</v>
      </c>
      <c r="N13" s="1011">
        <v>600</v>
      </c>
      <c r="O13" s="1009">
        <v>600</v>
      </c>
      <c r="P13" s="1009"/>
      <c r="Q13" s="1009">
        <f t="shared" si="2"/>
        <v>600</v>
      </c>
      <c r="R13" s="1009">
        <f t="shared" si="3"/>
        <v>0</v>
      </c>
      <c r="S13" s="1012"/>
      <c r="T13" s="1013"/>
      <c r="U13" s="6"/>
    </row>
    <row r="14" spans="1:21" ht="24" x14ac:dyDescent="0.2">
      <c r="A14" s="1017">
        <v>362</v>
      </c>
      <c r="B14" s="1016">
        <v>1</v>
      </c>
      <c r="C14" s="1006" t="s">
        <v>224</v>
      </c>
      <c r="D14" s="1005" t="s">
        <v>225</v>
      </c>
      <c r="E14" s="1007" t="s">
        <v>69</v>
      </c>
      <c r="F14" s="325" t="s">
        <v>20</v>
      </c>
      <c r="G14" s="325"/>
      <c r="H14" s="1008"/>
      <c r="I14" s="1009">
        <v>150</v>
      </c>
      <c r="J14" s="1009">
        <v>150</v>
      </c>
      <c r="K14" s="1009"/>
      <c r="L14" s="1009">
        <f t="shared" si="0"/>
        <v>150</v>
      </c>
      <c r="M14" s="1010">
        <f t="shared" si="1"/>
        <v>0</v>
      </c>
      <c r="N14" s="1011">
        <v>450</v>
      </c>
      <c r="O14" s="1009">
        <v>450</v>
      </c>
      <c r="P14" s="1009"/>
      <c r="Q14" s="1009">
        <f t="shared" si="2"/>
        <v>450</v>
      </c>
      <c r="R14" s="1009">
        <f t="shared" si="3"/>
        <v>0</v>
      </c>
      <c r="S14" s="1012"/>
      <c r="T14" s="1013"/>
      <c r="U14" s="6"/>
    </row>
    <row r="15" spans="1:21" ht="24" x14ac:dyDescent="0.2">
      <c r="A15" s="1017">
        <v>384</v>
      </c>
      <c r="B15" s="1016">
        <v>1</v>
      </c>
      <c r="C15" s="1006" t="s">
        <v>226</v>
      </c>
      <c r="D15" s="1005" t="s">
        <v>227</v>
      </c>
      <c r="E15" s="1007" t="s">
        <v>69</v>
      </c>
      <c r="F15" s="325" t="s">
        <v>20</v>
      </c>
      <c r="G15" s="325"/>
      <c r="H15" s="1008"/>
      <c r="I15" s="1009">
        <f t="shared" ref="I15:I24" si="4">300*1</f>
        <v>300</v>
      </c>
      <c r="J15" s="1009">
        <v>300</v>
      </c>
      <c r="K15" s="1009"/>
      <c r="L15" s="1009">
        <f t="shared" si="0"/>
        <v>300</v>
      </c>
      <c r="M15" s="1010">
        <f t="shared" si="1"/>
        <v>0</v>
      </c>
      <c r="N15" s="1011">
        <v>600</v>
      </c>
      <c r="O15" s="1009">
        <v>600</v>
      </c>
      <c r="P15" s="1009"/>
      <c r="Q15" s="1009">
        <f t="shared" si="2"/>
        <v>600</v>
      </c>
      <c r="R15" s="1009">
        <f t="shared" si="3"/>
        <v>0</v>
      </c>
      <c r="S15" s="1012"/>
      <c r="T15" s="1013"/>
      <c r="U15" s="6"/>
    </row>
    <row r="16" spans="1:21" ht="24" x14ac:dyDescent="0.2">
      <c r="A16" s="1017">
        <v>383</v>
      </c>
      <c r="B16" s="1016">
        <v>1</v>
      </c>
      <c r="C16" s="1006" t="s">
        <v>228</v>
      </c>
      <c r="D16" s="1005" t="s">
        <v>229</v>
      </c>
      <c r="E16" s="1007" t="s">
        <v>69</v>
      </c>
      <c r="F16" s="325" t="s">
        <v>20</v>
      </c>
      <c r="G16" s="325"/>
      <c r="H16" s="1008"/>
      <c r="I16" s="1009">
        <f t="shared" si="4"/>
        <v>300</v>
      </c>
      <c r="J16" s="1009">
        <v>300</v>
      </c>
      <c r="K16" s="1009"/>
      <c r="L16" s="1009">
        <f t="shared" si="0"/>
        <v>300</v>
      </c>
      <c r="M16" s="1010">
        <f t="shared" si="1"/>
        <v>0</v>
      </c>
      <c r="N16" s="1011">
        <v>600</v>
      </c>
      <c r="O16" s="1009">
        <v>600</v>
      </c>
      <c r="P16" s="1009"/>
      <c r="Q16" s="1009">
        <f t="shared" si="2"/>
        <v>600</v>
      </c>
      <c r="R16" s="1009">
        <f t="shared" si="3"/>
        <v>0</v>
      </c>
      <c r="S16" s="1012"/>
      <c r="T16" s="1013"/>
      <c r="U16" s="6"/>
    </row>
    <row r="17" spans="1:21" ht="24" x14ac:dyDescent="0.2">
      <c r="A17" s="1017">
        <v>615</v>
      </c>
      <c r="B17" s="1016">
        <v>1</v>
      </c>
      <c r="C17" s="1006" t="s">
        <v>230</v>
      </c>
      <c r="D17" s="1005" t="s">
        <v>231</v>
      </c>
      <c r="E17" s="1007" t="s">
        <v>69</v>
      </c>
      <c r="F17" s="325" t="s">
        <v>20</v>
      </c>
      <c r="G17" s="325"/>
      <c r="H17" s="1008"/>
      <c r="I17" s="1009">
        <f t="shared" si="4"/>
        <v>300</v>
      </c>
      <c r="J17" s="1009">
        <v>300</v>
      </c>
      <c r="K17" s="1009"/>
      <c r="L17" s="1009">
        <f t="shared" si="0"/>
        <v>300</v>
      </c>
      <c r="M17" s="1010">
        <f t="shared" si="1"/>
        <v>0</v>
      </c>
      <c r="N17" s="1011">
        <v>600</v>
      </c>
      <c r="O17" s="1009">
        <v>600</v>
      </c>
      <c r="P17" s="1009"/>
      <c r="Q17" s="1009">
        <f t="shared" si="2"/>
        <v>600</v>
      </c>
      <c r="R17" s="1009">
        <f t="shared" si="3"/>
        <v>0</v>
      </c>
      <c r="S17" s="1012"/>
      <c r="T17" s="1013"/>
      <c r="U17" s="6"/>
    </row>
    <row r="18" spans="1:21" ht="24" x14ac:dyDescent="0.2">
      <c r="A18" s="1017"/>
      <c r="B18" s="1016">
        <v>1</v>
      </c>
      <c r="C18" s="1006" t="s">
        <v>232</v>
      </c>
      <c r="D18" s="1005" t="s">
        <v>233</v>
      </c>
      <c r="E18" s="1007" t="s">
        <v>69</v>
      </c>
      <c r="F18" s="325" t="s">
        <v>20</v>
      </c>
      <c r="G18" s="325"/>
      <c r="H18" s="1008"/>
      <c r="I18" s="1009">
        <f t="shared" si="4"/>
        <v>300</v>
      </c>
      <c r="J18" s="1009"/>
      <c r="K18" s="1009"/>
      <c r="L18" s="1009">
        <f t="shared" si="0"/>
        <v>0</v>
      </c>
      <c r="M18" s="1010">
        <f t="shared" si="1"/>
        <v>300</v>
      </c>
      <c r="N18" s="1011">
        <v>600</v>
      </c>
      <c r="O18" s="1009"/>
      <c r="P18" s="1009"/>
      <c r="Q18" s="1009">
        <f t="shared" si="2"/>
        <v>0</v>
      </c>
      <c r="R18" s="1009">
        <f t="shared" si="3"/>
        <v>600</v>
      </c>
      <c r="S18" s="1012"/>
      <c r="T18" s="1013"/>
      <c r="U18" s="6"/>
    </row>
    <row r="19" spans="1:21" ht="24" x14ac:dyDescent="0.2">
      <c r="A19" s="1017">
        <v>606</v>
      </c>
      <c r="B19" s="1016">
        <v>1</v>
      </c>
      <c r="C19" s="1006" t="s">
        <v>234</v>
      </c>
      <c r="D19" s="1005" t="s">
        <v>235</v>
      </c>
      <c r="E19" s="1007" t="s">
        <v>69</v>
      </c>
      <c r="F19" s="325" t="s">
        <v>20</v>
      </c>
      <c r="G19" s="325"/>
      <c r="H19" s="1008"/>
      <c r="I19" s="1009">
        <f t="shared" si="4"/>
        <v>300</v>
      </c>
      <c r="J19" s="1009">
        <v>150</v>
      </c>
      <c r="K19" s="1009"/>
      <c r="L19" s="1009">
        <f t="shared" si="0"/>
        <v>150</v>
      </c>
      <c r="M19" s="1010">
        <f t="shared" si="1"/>
        <v>150</v>
      </c>
      <c r="N19" s="1011">
        <v>600</v>
      </c>
      <c r="O19" s="1009"/>
      <c r="P19" s="1009"/>
      <c r="Q19" s="1009">
        <f t="shared" si="2"/>
        <v>0</v>
      </c>
      <c r="R19" s="1009">
        <f t="shared" si="3"/>
        <v>600</v>
      </c>
      <c r="S19" s="1013">
        <v>12633161</v>
      </c>
      <c r="T19" s="1013"/>
      <c r="U19" s="6"/>
    </row>
    <row r="20" spans="1:21" ht="24" x14ac:dyDescent="0.2">
      <c r="A20" s="1017">
        <v>617</v>
      </c>
      <c r="B20" s="1016">
        <v>1</v>
      </c>
      <c r="C20" s="1006" t="s">
        <v>236</v>
      </c>
      <c r="D20" s="1005" t="s">
        <v>237</v>
      </c>
      <c r="E20" s="1007" t="s">
        <v>70</v>
      </c>
      <c r="F20" s="325" t="s">
        <v>20</v>
      </c>
      <c r="G20" s="325"/>
      <c r="H20" s="1008"/>
      <c r="I20" s="1009">
        <v>400</v>
      </c>
      <c r="J20" s="1009">
        <v>400</v>
      </c>
      <c r="K20" s="1009"/>
      <c r="L20" s="1009">
        <f t="shared" si="0"/>
        <v>400</v>
      </c>
      <c r="M20" s="1010">
        <f t="shared" si="1"/>
        <v>0</v>
      </c>
      <c r="N20" s="1011">
        <v>400</v>
      </c>
      <c r="O20" s="1009">
        <v>60</v>
      </c>
      <c r="P20" s="1009"/>
      <c r="Q20" s="1009">
        <f t="shared" si="2"/>
        <v>60</v>
      </c>
      <c r="R20" s="1009">
        <f t="shared" si="3"/>
        <v>340</v>
      </c>
      <c r="S20" s="1012"/>
      <c r="T20" s="1013"/>
      <c r="U20" s="6"/>
    </row>
    <row r="21" spans="1:21" ht="24" x14ac:dyDescent="0.2">
      <c r="A21" s="1017">
        <v>656</v>
      </c>
      <c r="B21" s="1016">
        <v>1</v>
      </c>
      <c r="C21" s="1006" t="s">
        <v>238</v>
      </c>
      <c r="D21" s="1005" t="s">
        <v>239</v>
      </c>
      <c r="E21" s="1007" t="s">
        <v>69</v>
      </c>
      <c r="F21" s="325" t="s">
        <v>20</v>
      </c>
      <c r="G21" s="325"/>
      <c r="H21" s="1008"/>
      <c r="I21" s="1009">
        <f t="shared" si="4"/>
        <v>300</v>
      </c>
      <c r="J21" s="1009">
        <v>200</v>
      </c>
      <c r="K21" s="1009"/>
      <c r="L21" s="1009">
        <f t="shared" si="0"/>
        <v>200</v>
      </c>
      <c r="M21" s="1010">
        <f t="shared" si="1"/>
        <v>100</v>
      </c>
      <c r="N21" s="1011">
        <v>600</v>
      </c>
      <c r="O21" s="1009"/>
      <c r="P21" s="1009"/>
      <c r="Q21" s="1009">
        <f t="shared" si="2"/>
        <v>0</v>
      </c>
      <c r="R21" s="1009">
        <f t="shared" si="3"/>
        <v>600</v>
      </c>
      <c r="S21" s="1012" t="s">
        <v>760</v>
      </c>
      <c r="T21" s="1013" t="s">
        <v>763</v>
      </c>
      <c r="U21" s="6"/>
    </row>
    <row r="22" spans="1:21" ht="24" x14ac:dyDescent="0.2">
      <c r="A22" s="1017">
        <v>327</v>
      </c>
      <c r="B22" s="1016">
        <v>1</v>
      </c>
      <c r="C22" s="1006" t="s">
        <v>240</v>
      </c>
      <c r="D22" s="1005" t="s">
        <v>241</v>
      </c>
      <c r="E22" s="1007" t="s">
        <v>69</v>
      </c>
      <c r="F22" s="325" t="s">
        <v>20</v>
      </c>
      <c r="G22" s="325"/>
      <c r="H22" s="1008"/>
      <c r="I22" s="1009">
        <f t="shared" si="4"/>
        <v>300</v>
      </c>
      <c r="J22" s="1009">
        <v>300</v>
      </c>
      <c r="K22" s="1009"/>
      <c r="L22" s="1009">
        <f t="shared" si="0"/>
        <v>300</v>
      </c>
      <c r="M22" s="1010">
        <f t="shared" si="1"/>
        <v>0</v>
      </c>
      <c r="N22" s="1011">
        <v>600</v>
      </c>
      <c r="O22" s="1009">
        <v>500</v>
      </c>
      <c r="P22" s="1009"/>
      <c r="Q22" s="1009">
        <f t="shared" si="2"/>
        <v>500</v>
      </c>
      <c r="R22" s="1009">
        <f t="shared" si="3"/>
        <v>100</v>
      </c>
      <c r="S22" s="1012"/>
      <c r="T22" s="1013"/>
      <c r="U22" s="6"/>
    </row>
    <row r="23" spans="1:21" ht="24" x14ac:dyDescent="0.2">
      <c r="A23" s="1017">
        <v>962</v>
      </c>
      <c r="B23" s="1016">
        <v>1</v>
      </c>
      <c r="C23" s="1006" t="s">
        <v>242</v>
      </c>
      <c r="D23" s="1005" t="s">
        <v>243</v>
      </c>
      <c r="E23" s="1007" t="s">
        <v>70</v>
      </c>
      <c r="F23" s="325" t="s">
        <v>20</v>
      </c>
      <c r="G23" s="325"/>
      <c r="H23" s="1008"/>
      <c r="I23" s="1009">
        <f t="shared" si="4"/>
        <v>300</v>
      </c>
      <c r="J23" s="1009">
        <v>300</v>
      </c>
      <c r="K23" s="1009"/>
      <c r="L23" s="1009">
        <f t="shared" si="0"/>
        <v>300</v>
      </c>
      <c r="M23" s="1010">
        <f t="shared" si="1"/>
        <v>0</v>
      </c>
      <c r="N23" s="1011">
        <v>300</v>
      </c>
      <c r="O23" s="1009">
        <v>300</v>
      </c>
      <c r="P23" s="1009"/>
      <c r="Q23" s="1009">
        <f t="shared" si="2"/>
        <v>300</v>
      </c>
      <c r="R23" s="1009">
        <f t="shared" si="3"/>
        <v>0</v>
      </c>
      <c r="S23" s="1012"/>
      <c r="T23" s="1013"/>
      <c r="U23" s="6"/>
    </row>
    <row r="24" spans="1:21" ht="24" x14ac:dyDescent="0.2">
      <c r="A24" s="1017">
        <v>558</v>
      </c>
      <c r="B24" s="1016">
        <v>1</v>
      </c>
      <c r="C24" s="1006" t="s">
        <v>244</v>
      </c>
      <c r="D24" s="1005" t="s">
        <v>245</v>
      </c>
      <c r="E24" s="1007" t="s">
        <v>69</v>
      </c>
      <c r="F24" s="325" t="s">
        <v>20</v>
      </c>
      <c r="G24" s="325"/>
      <c r="H24" s="1008"/>
      <c r="I24" s="1009">
        <f t="shared" si="4"/>
        <v>300</v>
      </c>
      <c r="J24" s="1009">
        <v>300</v>
      </c>
      <c r="K24" s="1009"/>
      <c r="L24" s="1009">
        <f t="shared" si="0"/>
        <v>300</v>
      </c>
      <c r="M24" s="1010">
        <f t="shared" si="1"/>
        <v>0</v>
      </c>
      <c r="N24" s="1011">
        <v>600</v>
      </c>
      <c r="O24" s="1009">
        <v>600</v>
      </c>
      <c r="P24" s="1009"/>
      <c r="Q24" s="1009">
        <f t="shared" si="2"/>
        <v>600</v>
      </c>
      <c r="R24" s="1009">
        <f t="shared" si="3"/>
        <v>0</v>
      </c>
      <c r="S24" s="1012" t="s">
        <v>761</v>
      </c>
      <c r="T24" s="1013"/>
      <c r="U24" s="6"/>
    </row>
    <row r="25" spans="1:21" ht="24" x14ac:dyDescent="0.2">
      <c r="A25" s="1017">
        <v>599</v>
      </c>
      <c r="B25" s="1016">
        <v>1</v>
      </c>
      <c r="C25" s="1006" t="s">
        <v>246</v>
      </c>
      <c r="D25" s="1005" t="s">
        <v>247</v>
      </c>
      <c r="E25" s="1007" t="s">
        <v>69</v>
      </c>
      <c r="F25" s="325" t="s">
        <v>20</v>
      </c>
      <c r="G25" s="325"/>
      <c r="H25" s="1008"/>
      <c r="I25" s="1009">
        <v>300</v>
      </c>
      <c r="J25" s="1009">
        <v>300</v>
      </c>
      <c r="K25" s="1009"/>
      <c r="L25" s="1009">
        <f t="shared" si="0"/>
        <v>300</v>
      </c>
      <c r="M25" s="1010">
        <f t="shared" si="1"/>
        <v>0</v>
      </c>
      <c r="N25" s="1011">
        <v>600</v>
      </c>
      <c r="O25" s="1009">
        <v>600</v>
      </c>
      <c r="P25" s="1009"/>
      <c r="Q25" s="1009">
        <f t="shared" si="2"/>
        <v>600</v>
      </c>
      <c r="R25" s="1009">
        <f t="shared" si="3"/>
        <v>0</v>
      </c>
      <c r="S25" s="1012"/>
      <c r="T25" s="1013"/>
      <c r="U25" s="6"/>
    </row>
    <row r="26" spans="1:21" ht="24" x14ac:dyDescent="0.2">
      <c r="A26" s="1017">
        <v>399</v>
      </c>
      <c r="B26" s="1016">
        <v>1</v>
      </c>
      <c r="C26" s="1006" t="s">
        <v>248</v>
      </c>
      <c r="D26" s="1005" t="s">
        <v>249</v>
      </c>
      <c r="E26" s="1007" t="s">
        <v>69</v>
      </c>
      <c r="F26" s="325" t="s">
        <v>20</v>
      </c>
      <c r="G26" s="325"/>
      <c r="H26" s="1008"/>
      <c r="I26" s="1009">
        <v>400</v>
      </c>
      <c r="J26" s="1009">
        <v>400</v>
      </c>
      <c r="K26" s="1009"/>
      <c r="L26" s="1009">
        <f t="shared" si="0"/>
        <v>400</v>
      </c>
      <c r="M26" s="1010">
        <f t="shared" si="1"/>
        <v>0</v>
      </c>
      <c r="N26" s="1011">
        <v>400</v>
      </c>
      <c r="O26" s="1009">
        <v>400</v>
      </c>
      <c r="P26" s="1009"/>
      <c r="Q26" s="1009">
        <f t="shared" si="2"/>
        <v>400</v>
      </c>
      <c r="R26" s="1009">
        <f t="shared" si="3"/>
        <v>0</v>
      </c>
      <c r="S26" s="1012"/>
      <c r="T26" s="1013"/>
      <c r="U26" s="6"/>
    </row>
    <row r="27" spans="1:21" ht="24" x14ac:dyDescent="0.2">
      <c r="A27" s="1017">
        <v>565</v>
      </c>
      <c r="B27" s="1016">
        <v>1</v>
      </c>
      <c r="C27" s="1006" t="s">
        <v>250</v>
      </c>
      <c r="D27" s="1005" t="s">
        <v>251</v>
      </c>
      <c r="E27" s="1007" t="s">
        <v>69</v>
      </c>
      <c r="F27" s="325" t="s">
        <v>20</v>
      </c>
      <c r="G27" s="325"/>
      <c r="H27" s="1008"/>
      <c r="I27" s="1009">
        <v>400</v>
      </c>
      <c r="J27" s="1009">
        <v>400</v>
      </c>
      <c r="K27" s="1009"/>
      <c r="L27" s="1009">
        <f t="shared" si="0"/>
        <v>400</v>
      </c>
      <c r="M27" s="1010">
        <f t="shared" si="1"/>
        <v>0</v>
      </c>
      <c r="N27" s="1011">
        <v>400</v>
      </c>
      <c r="O27" s="1009">
        <v>400</v>
      </c>
      <c r="P27" s="1009"/>
      <c r="Q27" s="1009">
        <f t="shared" si="2"/>
        <v>400</v>
      </c>
      <c r="R27" s="1009">
        <f t="shared" si="3"/>
        <v>0</v>
      </c>
      <c r="S27" s="1012"/>
      <c r="T27" s="1013"/>
      <c r="U27" s="6"/>
    </row>
    <row r="28" spans="1:21" ht="24" x14ac:dyDescent="0.2">
      <c r="A28" s="1017">
        <v>390</v>
      </c>
      <c r="B28" s="1016">
        <v>1</v>
      </c>
      <c r="C28" s="1006" t="s">
        <v>252</v>
      </c>
      <c r="D28" s="1005" t="s">
        <v>257</v>
      </c>
      <c r="E28" s="1007" t="s">
        <v>69</v>
      </c>
      <c r="F28" s="325" t="s">
        <v>20</v>
      </c>
      <c r="G28" s="325"/>
      <c r="H28" s="1008"/>
      <c r="I28" s="1009">
        <v>400</v>
      </c>
      <c r="J28" s="1009">
        <v>400</v>
      </c>
      <c r="K28" s="1009"/>
      <c r="L28" s="1009">
        <f t="shared" si="0"/>
        <v>400</v>
      </c>
      <c r="M28" s="1010">
        <f t="shared" si="1"/>
        <v>0</v>
      </c>
      <c r="N28" s="1011">
        <v>400</v>
      </c>
      <c r="O28" s="1009">
        <v>400</v>
      </c>
      <c r="P28" s="1009"/>
      <c r="Q28" s="1009">
        <f t="shared" si="2"/>
        <v>400</v>
      </c>
      <c r="R28" s="1009">
        <f t="shared" si="3"/>
        <v>0</v>
      </c>
      <c r="S28" s="1012"/>
      <c r="T28" s="1013"/>
      <c r="U28" s="6"/>
    </row>
    <row r="29" spans="1:21" ht="24" x14ac:dyDescent="0.2">
      <c r="A29" s="1017"/>
      <c r="B29" s="1016">
        <v>1</v>
      </c>
      <c r="C29" s="1006" t="s">
        <v>263</v>
      </c>
      <c r="D29" s="1005" t="s">
        <v>264</v>
      </c>
      <c r="E29" s="1007" t="s">
        <v>69</v>
      </c>
      <c r="F29" s="325" t="s">
        <v>20</v>
      </c>
      <c r="G29" s="325"/>
      <c r="H29" s="1008"/>
      <c r="I29" s="1009">
        <v>0</v>
      </c>
      <c r="J29" s="1009"/>
      <c r="K29" s="1009"/>
      <c r="L29" s="1009">
        <f t="shared" si="0"/>
        <v>0</v>
      </c>
      <c r="M29" s="1010">
        <f t="shared" si="1"/>
        <v>0</v>
      </c>
      <c r="N29" s="1011">
        <v>0</v>
      </c>
      <c r="O29" s="1009"/>
      <c r="P29" s="1009"/>
      <c r="Q29" s="1009">
        <f t="shared" si="2"/>
        <v>0</v>
      </c>
      <c r="R29" s="1009">
        <f t="shared" si="3"/>
        <v>0</v>
      </c>
      <c r="S29" s="1012"/>
      <c r="T29" s="1013"/>
      <c r="U29" s="6"/>
    </row>
    <row r="30" spans="1:21" ht="24" x14ac:dyDescent="0.2">
      <c r="A30" s="1017"/>
      <c r="B30" s="1016">
        <v>1</v>
      </c>
      <c r="C30" s="1006" t="s">
        <v>265</v>
      </c>
      <c r="D30" s="1005" t="s">
        <v>266</v>
      </c>
      <c r="E30" s="1007" t="s">
        <v>69</v>
      </c>
      <c r="F30" s="325" t="s">
        <v>20</v>
      </c>
      <c r="G30" s="325"/>
      <c r="H30" s="1008"/>
      <c r="I30" s="1009">
        <v>300</v>
      </c>
      <c r="J30" s="1009">
        <v>100</v>
      </c>
      <c r="K30" s="1009"/>
      <c r="L30" s="1009">
        <f t="shared" si="0"/>
        <v>100</v>
      </c>
      <c r="M30" s="1010">
        <f t="shared" si="1"/>
        <v>200</v>
      </c>
      <c r="N30" s="1011">
        <v>300</v>
      </c>
      <c r="O30" s="1009"/>
      <c r="P30" s="1009"/>
      <c r="Q30" s="1009">
        <f t="shared" si="2"/>
        <v>0</v>
      </c>
      <c r="R30" s="1009">
        <f t="shared" si="3"/>
        <v>300</v>
      </c>
      <c r="S30" s="1012"/>
      <c r="T30" s="1013"/>
      <c r="U30" s="6"/>
    </row>
    <row r="31" spans="1:21" ht="24" x14ac:dyDescent="0.2">
      <c r="A31" s="1017">
        <v>609</v>
      </c>
      <c r="B31" s="1016">
        <v>1</v>
      </c>
      <c r="C31" s="1006" t="s">
        <v>253</v>
      </c>
      <c r="D31" s="1005" t="s">
        <v>254</v>
      </c>
      <c r="E31" s="1007" t="s">
        <v>69</v>
      </c>
      <c r="F31" s="325" t="s">
        <v>20</v>
      </c>
      <c r="G31" s="325"/>
      <c r="H31" s="1008"/>
      <c r="I31" s="1009">
        <v>400</v>
      </c>
      <c r="J31" s="1009">
        <v>0</v>
      </c>
      <c r="K31" s="1009"/>
      <c r="L31" s="1009">
        <f t="shared" si="0"/>
        <v>0</v>
      </c>
      <c r="M31" s="1010">
        <f t="shared" si="1"/>
        <v>400</v>
      </c>
      <c r="N31" s="1011">
        <v>600</v>
      </c>
      <c r="O31" s="1009">
        <v>0</v>
      </c>
      <c r="P31" s="1009"/>
      <c r="Q31" s="1009">
        <f t="shared" si="2"/>
        <v>0</v>
      </c>
      <c r="R31" s="1009">
        <f t="shared" si="3"/>
        <v>600</v>
      </c>
      <c r="S31" s="1012" t="s">
        <v>762</v>
      </c>
      <c r="T31" s="1013" t="s">
        <v>765</v>
      </c>
      <c r="U31" s="6"/>
    </row>
    <row r="32" spans="1:21" ht="24.75" thickBot="1" x14ac:dyDescent="0.25">
      <c r="A32" s="1017">
        <v>625</v>
      </c>
      <c r="B32" s="1016">
        <v>1</v>
      </c>
      <c r="C32" s="1006" t="s">
        <v>255</v>
      </c>
      <c r="D32" s="1005" t="s">
        <v>256</v>
      </c>
      <c r="E32" s="1007" t="s">
        <v>69</v>
      </c>
      <c r="F32" s="325" t="s">
        <v>20</v>
      </c>
      <c r="G32" s="325"/>
      <c r="H32" s="1008"/>
      <c r="I32" s="1009">
        <v>400</v>
      </c>
      <c r="J32" s="1009">
        <v>400</v>
      </c>
      <c r="K32" s="1009"/>
      <c r="L32" s="1009">
        <f t="shared" si="0"/>
        <v>400</v>
      </c>
      <c r="M32" s="1010">
        <f t="shared" si="1"/>
        <v>0</v>
      </c>
      <c r="N32" s="1011">
        <v>600</v>
      </c>
      <c r="O32" s="1009">
        <v>600</v>
      </c>
      <c r="P32" s="1009"/>
      <c r="Q32" s="1009">
        <f t="shared" si="2"/>
        <v>600</v>
      </c>
      <c r="R32" s="1009">
        <f>N32-Q32</f>
        <v>0</v>
      </c>
      <c r="S32" s="1012"/>
      <c r="T32" s="1013"/>
      <c r="U32" s="6"/>
    </row>
    <row r="33" spans="1:21" ht="26.25" thickTop="1" thickBot="1" x14ac:dyDescent="0.25">
      <c r="A33" s="57"/>
      <c r="B33" s="213">
        <f>SUM(B10:B32)</f>
        <v>23</v>
      </c>
      <c r="C33" s="106"/>
      <c r="D33" s="106"/>
      <c r="E33" s="64"/>
      <c r="F33" s="59"/>
      <c r="G33" s="59"/>
      <c r="H33" s="65"/>
      <c r="I33" s="62">
        <f>SUM(I10:I32)</f>
        <v>6750</v>
      </c>
      <c r="J33" s="62">
        <f>SUM(J10:J32)</f>
        <v>5100</v>
      </c>
      <c r="K33" s="62">
        <f>SUM(K10:K32)</f>
        <v>0</v>
      </c>
      <c r="L33" s="62"/>
      <c r="M33" s="67">
        <f>SUM(M10:M32)</f>
        <v>1650</v>
      </c>
      <c r="N33" s="63">
        <f>SUM(N10:N32)</f>
        <v>10750</v>
      </c>
      <c r="O33" s="63">
        <f>SUM(O10:O32)</f>
        <v>6710</v>
      </c>
      <c r="P33" s="63">
        <f>SUM(P10:P32)</f>
        <v>0</v>
      </c>
      <c r="Q33" s="63">
        <f>SUM(Q10:Q32)</f>
        <v>6710</v>
      </c>
      <c r="R33" s="164">
        <f>M33+Q33</f>
        <v>8360</v>
      </c>
      <c r="S33" s="59"/>
      <c r="T33" s="66"/>
      <c r="U33" s="5"/>
    </row>
    <row r="34" spans="1:21" ht="13.5" thickTop="1" x14ac:dyDescent="0.2">
      <c r="B34" s="7"/>
      <c r="D34" s="1"/>
      <c r="E34" s="5"/>
      <c r="F34" s="9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10"/>
    </row>
    <row r="35" spans="1:21" x14ac:dyDescent="0.2">
      <c r="B35" s="7"/>
      <c r="D35" s="1"/>
      <c r="E35" s="5"/>
      <c r="F35" s="9"/>
      <c r="G35" s="5"/>
      <c r="H35" s="5"/>
      <c r="I35" s="5"/>
      <c r="J35" s="5"/>
      <c r="K35" s="5"/>
      <c r="L35" s="5"/>
      <c r="M35" s="107"/>
      <c r="N35" s="5"/>
      <c r="O35" s="5"/>
      <c r="P35" s="5"/>
      <c r="Q35" s="5"/>
      <c r="R35" s="5"/>
      <c r="S35" s="5"/>
      <c r="T35" s="10"/>
    </row>
    <row r="36" spans="1:21" x14ac:dyDescent="0.2">
      <c r="B36" s="7"/>
      <c r="D36" s="1"/>
      <c r="E36" s="5"/>
      <c r="F36" s="9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10"/>
    </row>
    <row r="37" spans="1:21" x14ac:dyDescent="0.2">
      <c r="B37" s="7"/>
      <c r="D37" s="1"/>
      <c r="E37" s="5"/>
      <c r="F37" s="9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10"/>
    </row>
    <row r="38" spans="1:21" x14ac:dyDescent="0.2">
      <c r="B38" s="7"/>
      <c r="D38" s="1"/>
      <c r="E38" s="5"/>
      <c r="F38" s="9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10"/>
    </row>
    <row r="39" spans="1:21" x14ac:dyDescent="0.2">
      <c r="B39" s="7"/>
      <c r="D39" s="1"/>
      <c r="E39" s="5"/>
      <c r="F39" s="9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10"/>
    </row>
    <row r="40" spans="1:21" x14ac:dyDescent="0.2">
      <c r="B40" s="7"/>
      <c r="D40" s="1"/>
      <c r="E40" s="5"/>
      <c r="F40" s="9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10"/>
    </row>
    <row r="41" spans="1:21" x14ac:dyDescent="0.2">
      <c r="B41" s="7"/>
      <c r="D41" s="1"/>
      <c r="E41" s="5"/>
      <c r="F41" s="9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10"/>
    </row>
    <row r="42" spans="1:21" x14ac:dyDescent="0.2">
      <c r="B42" s="7"/>
      <c r="D42" s="1"/>
      <c r="E42" s="5"/>
      <c r="F42" s="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10"/>
    </row>
    <row r="43" spans="1:21" x14ac:dyDescent="0.2">
      <c r="B43" s="7"/>
      <c r="D43" s="1"/>
      <c r="E43" s="5"/>
      <c r="F43" s="9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10"/>
    </row>
    <row r="44" spans="1:21" x14ac:dyDescent="0.2">
      <c r="B44" s="7"/>
      <c r="D44" s="1"/>
      <c r="E44" s="5"/>
      <c r="F44" s="9"/>
      <c r="G44" s="5"/>
      <c r="H44" s="5"/>
      <c r="I44" s="5"/>
      <c r="J44" s="5"/>
      <c r="K44" s="5"/>
      <c r="L44" s="5"/>
      <c r="M44" s="5"/>
      <c r="N44" s="5"/>
      <c r="O44" s="107"/>
      <c r="P44" s="5"/>
      <c r="Q44" s="5"/>
      <c r="R44" s="5"/>
      <c r="S44" s="5"/>
      <c r="T44" s="10"/>
    </row>
    <row r="45" spans="1:21" x14ac:dyDescent="0.2">
      <c r="B45" s="7"/>
      <c r="D45" s="1"/>
      <c r="E45" s="5"/>
      <c r="F45" s="9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10"/>
    </row>
    <row r="46" spans="1:21" x14ac:dyDescent="0.2">
      <c r="B46" s="7"/>
      <c r="D46" s="1"/>
      <c r="E46" s="5"/>
      <c r="F46" s="9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10"/>
    </row>
    <row r="47" spans="1:21" x14ac:dyDescent="0.2">
      <c r="B47" s="7"/>
      <c r="D47" s="1"/>
      <c r="E47" s="5"/>
      <c r="F47" s="9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10"/>
    </row>
    <row r="48" spans="1:21" x14ac:dyDescent="0.2">
      <c r="B48" s="7"/>
      <c r="D48" s="1"/>
      <c r="E48" s="5"/>
      <c r="F48" s="9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10"/>
    </row>
    <row r="49" spans="2:20" ht="15.75" x14ac:dyDescent="0.25">
      <c r="B49" s="7"/>
      <c r="D49" s="1"/>
      <c r="E49" s="221"/>
      <c r="F49" s="9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10"/>
    </row>
    <row r="50" spans="2:20" x14ac:dyDescent="0.2">
      <c r="B50" s="7"/>
      <c r="D50" s="1"/>
      <c r="E50" s="5"/>
      <c r="F50" s="9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10"/>
    </row>
    <row r="51" spans="2:20" x14ac:dyDescent="0.2">
      <c r="B51" s="7"/>
      <c r="D51" s="1"/>
      <c r="E51" s="5"/>
      <c r="F51" s="9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10"/>
    </row>
    <row r="52" spans="2:20" x14ac:dyDescent="0.2">
      <c r="B52" s="7"/>
      <c r="D52" s="1"/>
      <c r="E52" s="5"/>
      <c r="F52" s="9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10"/>
    </row>
    <row r="53" spans="2:20" x14ac:dyDescent="0.2">
      <c r="B53" s="7"/>
      <c r="D53" s="1"/>
      <c r="E53" s="5"/>
      <c r="F53" s="9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10"/>
    </row>
    <row r="54" spans="2:20" x14ac:dyDescent="0.2">
      <c r="B54" s="7"/>
      <c r="D54" s="1"/>
      <c r="E54" s="5"/>
      <c r="F54" s="9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10"/>
    </row>
    <row r="55" spans="2:20" x14ac:dyDescent="0.2">
      <c r="B55" s="7"/>
      <c r="D55" s="1"/>
      <c r="E55" s="5"/>
      <c r="F55" s="9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10"/>
    </row>
    <row r="56" spans="2:20" x14ac:dyDescent="0.2">
      <c r="B56" s="7"/>
      <c r="D56" s="1"/>
      <c r="E56" s="5"/>
      <c r="F56" s="9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10"/>
    </row>
    <row r="57" spans="2:20" x14ac:dyDescent="0.2">
      <c r="B57" s="7"/>
      <c r="D57" s="1"/>
      <c r="E57" s="5"/>
      <c r="F57" s="9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10"/>
    </row>
    <row r="58" spans="2:20" x14ac:dyDescent="0.2">
      <c r="B58" s="7"/>
      <c r="D58" s="1"/>
      <c r="E58" s="5"/>
      <c r="F58" s="9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10"/>
    </row>
    <row r="59" spans="2:20" x14ac:dyDescent="0.2">
      <c r="B59" s="7"/>
      <c r="D59" s="1"/>
      <c r="E59" s="5"/>
      <c r="F59" s="9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10"/>
    </row>
    <row r="60" spans="2:20" x14ac:dyDescent="0.2">
      <c r="B60" s="7"/>
      <c r="D60" s="1"/>
      <c r="E60" s="5"/>
      <c r="F60" s="9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10"/>
    </row>
    <row r="61" spans="2:20" x14ac:dyDescent="0.2">
      <c r="B61" s="7"/>
      <c r="D61" s="1"/>
      <c r="E61" s="5"/>
      <c r="F61" s="9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10"/>
    </row>
    <row r="62" spans="2:20" x14ac:dyDescent="0.2">
      <c r="B62" s="7"/>
      <c r="D62" s="1"/>
      <c r="E62" s="5"/>
      <c r="F62" s="9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10"/>
    </row>
    <row r="63" spans="2:20" x14ac:dyDescent="0.2">
      <c r="B63" s="7"/>
      <c r="D63" s="1"/>
      <c r="E63" s="5"/>
      <c r="F63" s="9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10"/>
    </row>
    <row r="64" spans="2:20" x14ac:dyDescent="0.2">
      <c r="B64" s="7"/>
      <c r="C64" s="7"/>
      <c r="D64" s="5"/>
      <c r="E64" s="5"/>
      <c r="F64" s="9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10"/>
    </row>
    <row r="65" spans="2:20" x14ac:dyDescent="0.2">
      <c r="B65" s="7"/>
      <c r="C65" s="7"/>
      <c r="D65" s="5"/>
      <c r="E65" s="5"/>
      <c r="F65" s="9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10"/>
    </row>
    <row r="66" spans="2:20" x14ac:dyDescent="0.2">
      <c r="B66" s="7"/>
      <c r="C66" s="7"/>
      <c r="D66" s="5"/>
      <c r="E66" s="5"/>
      <c r="F66" s="9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10"/>
    </row>
    <row r="67" spans="2:20" x14ac:dyDescent="0.2">
      <c r="B67" s="7"/>
      <c r="C67" s="7"/>
      <c r="D67" s="5"/>
      <c r="E67" s="5"/>
      <c r="F67" s="9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10"/>
    </row>
    <row r="68" spans="2:20" x14ac:dyDescent="0.2">
      <c r="B68" s="7"/>
      <c r="C68" s="7"/>
      <c r="D68" s="5"/>
      <c r="E68" s="5"/>
      <c r="F68" s="9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10"/>
    </row>
    <row r="69" spans="2:20" x14ac:dyDescent="0.2">
      <c r="B69" s="7"/>
      <c r="C69" s="7"/>
      <c r="D69" s="5"/>
      <c r="E69" s="5"/>
      <c r="F69" s="9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10"/>
    </row>
    <row r="70" spans="2:20" x14ac:dyDescent="0.2">
      <c r="B70" s="7"/>
      <c r="C70" s="7"/>
      <c r="D70" s="5"/>
      <c r="E70" s="5"/>
      <c r="F70" s="9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10"/>
    </row>
    <row r="71" spans="2:20" x14ac:dyDescent="0.2">
      <c r="B71" s="7"/>
      <c r="C71" s="7"/>
      <c r="D71" s="5"/>
      <c r="E71" s="5"/>
      <c r="F71" s="9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10"/>
    </row>
    <row r="72" spans="2:20" x14ac:dyDescent="0.2">
      <c r="B72" s="7"/>
      <c r="C72" s="7"/>
      <c r="D72" s="5"/>
      <c r="E72" s="5"/>
      <c r="F72" s="9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10"/>
    </row>
    <row r="73" spans="2:20" x14ac:dyDescent="0.2">
      <c r="B73" s="7"/>
      <c r="C73" s="7"/>
      <c r="D73" s="5"/>
      <c r="E73" s="5"/>
      <c r="F73" s="9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10"/>
    </row>
    <row r="74" spans="2:20" x14ac:dyDescent="0.2">
      <c r="B74" s="7"/>
      <c r="C74" s="7"/>
      <c r="D74" s="5"/>
      <c r="E74" s="5"/>
      <c r="F74" s="9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10"/>
    </row>
    <row r="75" spans="2:20" x14ac:dyDescent="0.2">
      <c r="B75" s="7"/>
      <c r="C75" s="7"/>
      <c r="D75" s="5"/>
      <c r="E75" s="5"/>
      <c r="F75" s="9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10"/>
    </row>
    <row r="76" spans="2:20" x14ac:dyDescent="0.2">
      <c r="B76" s="7"/>
      <c r="C76" s="7"/>
      <c r="D76" s="5"/>
      <c r="E76" s="5"/>
      <c r="F76" s="9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10"/>
    </row>
    <row r="77" spans="2:20" x14ac:dyDescent="0.2">
      <c r="B77" s="7"/>
      <c r="C77" s="7"/>
      <c r="D77" s="5"/>
      <c r="E77" s="5"/>
      <c r="F77" s="9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10"/>
    </row>
    <row r="78" spans="2:20" x14ac:dyDescent="0.2">
      <c r="B78" s="7"/>
      <c r="C78" s="7"/>
      <c r="D78" s="5"/>
      <c r="E78" s="5"/>
      <c r="F78" s="9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10"/>
    </row>
    <row r="79" spans="2:20" x14ac:dyDescent="0.2">
      <c r="B79" s="7"/>
      <c r="C79" s="7"/>
      <c r="D79" s="5"/>
      <c r="E79" s="5"/>
      <c r="F79" s="9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10"/>
    </row>
    <row r="80" spans="2:20" x14ac:dyDescent="0.2">
      <c r="B80" s="7"/>
      <c r="C80" s="7"/>
      <c r="D80" s="5"/>
      <c r="E80" s="5"/>
      <c r="F80" s="9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10"/>
    </row>
    <row r="81" spans="2:20" x14ac:dyDescent="0.2">
      <c r="B81" s="7"/>
      <c r="C81" s="7"/>
      <c r="D81" s="5"/>
      <c r="E81" s="5"/>
      <c r="F81" s="9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10"/>
    </row>
    <row r="82" spans="2:20" x14ac:dyDescent="0.2">
      <c r="B82" s="7"/>
      <c r="C82" s="7"/>
      <c r="D82" s="5"/>
      <c r="E82" s="5"/>
      <c r="F82" s="9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10"/>
    </row>
    <row r="83" spans="2:20" x14ac:dyDescent="0.2">
      <c r="B83" s="7"/>
      <c r="C83" s="7"/>
      <c r="D83" s="5"/>
      <c r="E83" s="5"/>
      <c r="F83" s="9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10"/>
    </row>
    <row r="84" spans="2:20" x14ac:dyDescent="0.2">
      <c r="B84" s="7"/>
      <c r="C84" s="7"/>
      <c r="D84" s="5"/>
      <c r="E84" s="5"/>
      <c r="F84" s="9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10"/>
    </row>
    <row r="85" spans="2:20" x14ac:dyDescent="0.2">
      <c r="B85" s="7"/>
      <c r="C85" s="7"/>
      <c r="D85" s="5"/>
      <c r="E85" s="5"/>
      <c r="F85" s="9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10"/>
    </row>
    <row r="86" spans="2:20" x14ac:dyDescent="0.2">
      <c r="B86" s="7"/>
      <c r="C86" s="7"/>
      <c r="D86" s="5"/>
      <c r="E86" s="5"/>
      <c r="F86" s="9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10"/>
    </row>
    <row r="87" spans="2:20" x14ac:dyDescent="0.2">
      <c r="B87" s="7"/>
      <c r="C87" s="7"/>
      <c r="D87" s="5"/>
      <c r="E87" s="5"/>
      <c r="F87" s="9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10"/>
    </row>
    <row r="88" spans="2:20" x14ac:dyDescent="0.2">
      <c r="B88" s="7"/>
      <c r="C88" s="7"/>
      <c r="D88" s="5"/>
      <c r="E88" s="5"/>
      <c r="F88" s="9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10"/>
    </row>
    <row r="89" spans="2:20" x14ac:dyDescent="0.2">
      <c r="B89" s="7"/>
      <c r="C89" s="7"/>
      <c r="D89" s="5"/>
      <c r="E89" s="5"/>
      <c r="F89" s="9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10"/>
    </row>
    <row r="90" spans="2:20" x14ac:dyDescent="0.2">
      <c r="B90" s="7"/>
      <c r="C90" s="7"/>
      <c r="D90" s="5"/>
      <c r="E90" s="5"/>
      <c r="F90" s="9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10"/>
    </row>
    <row r="91" spans="2:20" x14ac:dyDescent="0.2">
      <c r="B91" s="7"/>
      <c r="C91" s="7"/>
      <c r="D91" s="5"/>
      <c r="E91" s="5"/>
      <c r="F91" s="9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10"/>
    </row>
    <row r="92" spans="2:20" x14ac:dyDescent="0.2">
      <c r="B92" s="7"/>
      <c r="C92" s="7"/>
      <c r="D92" s="5"/>
      <c r="E92" s="5"/>
      <c r="F92" s="9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10"/>
    </row>
    <row r="93" spans="2:20" x14ac:dyDescent="0.2">
      <c r="B93" s="7"/>
      <c r="C93" s="7"/>
      <c r="D93" s="5"/>
      <c r="E93" s="5"/>
      <c r="F93" s="9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10"/>
    </row>
    <row r="94" spans="2:20" x14ac:dyDescent="0.2">
      <c r="B94" s="7"/>
      <c r="C94" s="7"/>
      <c r="D94" s="5"/>
      <c r="E94" s="5"/>
      <c r="F94" s="9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10"/>
    </row>
    <row r="95" spans="2:20" x14ac:dyDescent="0.2">
      <c r="B95" s="7"/>
      <c r="C95" s="7"/>
      <c r="D95" s="5"/>
      <c r="E95" s="5"/>
      <c r="F95" s="9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10"/>
    </row>
    <row r="96" spans="2:20" x14ac:dyDescent="0.2">
      <c r="B96" s="7"/>
      <c r="C96" s="7"/>
      <c r="D96" s="5"/>
      <c r="E96" s="5"/>
      <c r="F96" s="9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10"/>
    </row>
    <row r="97" spans="2:20" x14ac:dyDescent="0.2">
      <c r="B97" s="7"/>
      <c r="C97" s="7"/>
      <c r="D97" s="5"/>
      <c r="E97" s="5"/>
      <c r="F97" s="9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10"/>
    </row>
    <row r="98" spans="2:20" x14ac:dyDescent="0.2">
      <c r="B98" s="7"/>
      <c r="C98" s="7"/>
      <c r="D98" s="5"/>
      <c r="E98" s="5"/>
      <c r="F98" s="9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10"/>
    </row>
    <row r="99" spans="2:20" x14ac:dyDescent="0.2">
      <c r="B99" s="7"/>
      <c r="C99" s="7"/>
      <c r="D99" s="5"/>
      <c r="E99" s="5"/>
      <c r="F99" s="9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10"/>
    </row>
    <row r="100" spans="2:20" x14ac:dyDescent="0.2">
      <c r="B100" s="7"/>
      <c r="C100" s="7"/>
      <c r="D100" s="5"/>
      <c r="E100" s="5"/>
      <c r="F100" s="9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10"/>
    </row>
    <row r="101" spans="2:20" x14ac:dyDescent="0.2">
      <c r="B101" s="7"/>
      <c r="C101" s="7"/>
      <c r="D101" s="5"/>
      <c r="E101" s="5"/>
      <c r="F101" s="9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10"/>
    </row>
    <row r="102" spans="2:20" x14ac:dyDescent="0.2">
      <c r="B102" s="7"/>
      <c r="C102" s="7"/>
      <c r="D102" s="5"/>
      <c r="E102" s="5"/>
      <c r="F102" s="9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10"/>
    </row>
    <row r="103" spans="2:20" x14ac:dyDescent="0.2">
      <c r="B103" s="7"/>
      <c r="C103" s="7"/>
      <c r="D103" s="5"/>
      <c r="E103" s="5"/>
      <c r="F103" s="9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10"/>
    </row>
    <row r="104" spans="2:20" x14ac:dyDescent="0.2">
      <c r="B104" s="7"/>
      <c r="C104" s="7"/>
      <c r="D104" s="5"/>
      <c r="E104" s="5"/>
      <c r="F104" s="9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10"/>
    </row>
    <row r="105" spans="2:20" x14ac:dyDescent="0.2">
      <c r="B105" s="7"/>
      <c r="C105" s="7"/>
      <c r="D105" s="5"/>
      <c r="E105" s="5"/>
      <c r="F105" s="9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10"/>
    </row>
    <row r="106" spans="2:20" x14ac:dyDescent="0.2">
      <c r="B106" s="7"/>
      <c r="C106" s="7"/>
      <c r="D106" s="5"/>
      <c r="E106" s="5"/>
      <c r="F106" s="9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10"/>
    </row>
    <row r="107" spans="2:20" x14ac:dyDescent="0.2">
      <c r="B107" s="7"/>
      <c r="C107" s="7"/>
      <c r="D107" s="5"/>
      <c r="E107" s="5"/>
      <c r="F107" s="9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10"/>
    </row>
    <row r="108" spans="2:20" x14ac:dyDescent="0.2">
      <c r="B108" s="7"/>
      <c r="C108" s="7"/>
      <c r="D108" s="5"/>
      <c r="E108" s="5"/>
      <c r="F108" s="9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10"/>
    </row>
    <row r="109" spans="2:20" x14ac:dyDescent="0.2">
      <c r="B109" s="7"/>
      <c r="C109" s="7"/>
      <c r="D109" s="5"/>
      <c r="E109" s="5"/>
      <c r="F109" s="9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10"/>
    </row>
    <row r="110" spans="2:20" x14ac:dyDescent="0.2">
      <c r="B110" s="7"/>
      <c r="C110" s="7"/>
      <c r="D110" s="5"/>
      <c r="E110" s="5"/>
      <c r="F110" s="9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10"/>
    </row>
    <row r="111" spans="2:20" x14ac:dyDescent="0.2">
      <c r="B111" s="7"/>
      <c r="C111" s="7"/>
      <c r="D111" s="5"/>
      <c r="E111" s="5"/>
      <c r="F111" s="9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10"/>
    </row>
    <row r="112" spans="2:20" x14ac:dyDescent="0.2">
      <c r="B112" s="7"/>
      <c r="C112" s="7"/>
      <c r="D112" s="5"/>
      <c r="E112" s="5"/>
      <c r="F112" s="9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10"/>
    </row>
    <row r="113" spans="2:20" x14ac:dyDescent="0.2">
      <c r="B113" s="7"/>
      <c r="C113" s="7"/>
      <c r="D113" s="5"/>
      <c r="E113" s="5"/>
      <c r="F113" s="9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10"/>
    </row>
    <row r="114" spans="2:20" x14ac:dyDescent="0.2">
      <c r="B114" s="7"/>
      <c r="C114" s="7"/>
      <c r="D114" s="5"/>
      <c r="E114" s="5"/>
      <c r="F114" s="9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10"/>
    </row>
    <row r="115" spans="2:20" x14ac:dyDescent="0.2">
      <c r="B115" s="7"/>
      <c r="C115" s="7"/>
      <c r="D115" s="5"/>
      <c r="E115" s="5"/>
      <c r="F115" s="9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10"/>
    </row>
    <row r="116" spans="2:20" x14ac:dyDescent="0.2">
      <c r="B116" s="7"/>
      <c r="C116" s="7"/>
      <c r="D116" s="5"/>
      <c r="E116" s="5"/>
      <c r="F116" s="9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10"/>
    </row>
    <row r="117" spans="2:20" x14ac:dyDescent="0.2">
      <c r="B117" s="7"/>
      <c r="C117" s="7"/>
      <c r="D117" s="5"/>
      <c r="E117" s="5"/>
      <c r="F117" s="9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10"/>
    </row>
    <row r="118" spans="2:20" x14ac:dyDescent="0.2">
      <c r="B118" s="7"/>
      <c r="C118" s="7"/>
      <c r="D118" s="5"/>
      <c r="E118" s="5"/>
      <c r="F118" s="9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10"/>
    </row>
    <row r="119" spans="2:20" x14ac:dyDescent="0.2">
      <c r="B119" s="7"/>
      <c r="C119" s="7"/>
      <c r="D119" s="5"/>
      <c r="E119" s="5"/>
      <c r="F119" s="9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10"/>
    </row>
    <row r="120" spans="2:20" x14ac:dyDescent="0.2">
      <c r="B120" s="7"/>
      <c r="C120" s="7"/>
      <c r="D120" s="28"/>
      <c r="E120" s="5"/>
      <c r="F120" s="9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10"/>
    </row>
    <row r="121" spans="2:20" x14ac:dyDescent="0.2">
      <c r="B121" s="7"/>
      <c r="C121" s="7"/>
      <c r="D121" s="28"/>
      <c r="E121" s="5"/>
      <c r="F121" s="9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10"/>
    </row>
    <row r="122" spans="2:20" x14ac:dyDescent="0.2">
      <c r="B122" s="7"/>
      <c r="C122" s="7"/>
      <c r="D122" s="28"/>
      <c r="E122" s="5"/>
      <c r="F122" s="9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10"/>
    </row>
    <row r="123" spans="2:20" x14ac:dyDescent="0.2">
      <c r="B123" s="7"/>
      <c r="C123" s="7"/>
      <c r="D123" s="28"/>
      <c r="E123" s="5"/>
      <c r="F123" s="9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10"/>
    </row>
    <row r="124" spans="2:20" x14ac:dyDescent="0.2">
      <c r="B124" s="7"/>
      <c r="C124" s="7"/>
      <c r="D124" s="28"/>
      <c r="E124" s="5"/>
      <c r="F124" s="9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10"/>
    </row>
    <row r="125" spans="2:20" x14ac:dyDescent="0.2">
      <c r="B125" s="7"/>
      <c r="C125" s="7"/>
      <c r="D125" s="28"/>
      <c r="E125" s="5"/>
      <c r="F125" s="9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10"/>
    </row>
    <row r="126" spans="2:20" x14ac:dyDescent="0.2">
      <c r="B126" s="7"/>
      <c r="C126" s="7"/>
      <c r="D126" s="28"/>
      <c r="E126" s="5"/>
      <c r="F126" s="9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10"/>
    </row>
    <row r="127" spans="2:20" x14ac:dyDescent="0.2">
      <c r="B127" s="7"/>
      <c r="C127" s="7"/>
      <c r="D127" s="28"/>
      <c r="E127" s="5"/>
      <c r="F127" s="9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10"/>
    </row>
    <row r="128" spans="2:20" x14ac:dyDescent="0.2">
      <c r="B128" s="7"/>
      <c r="C128" s="7"/>
      <c r="D128" s="28"/>
      <c r="E128" s="5"/>
      <c r="F128" s="9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10"/>
    </row>
    <row r="129" spans="2:20" x14ac:dyDescent="0.2">
      <c r="B129" s="7"/>
      <c r="C129" s="7"/>
      <c r="D129" s="28"/>
      <c r="E129" s="5"/>
      <c r="F129" s="9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10"/>
    </row>
    <row r="130" spans="2:20" x14ac:dyDescent="0.2">
      <c r="B130" s="7"/>
      <c r="C130" s="7"/>
      <c r="D130" s="28"/>
      <c r="E130" s="5"/>
      <c r="F130" s="9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10"/>
    </row>
    <row r="131" spans="2:20" x14ac:dyDescent="0.2">
      <c r="B131" s="7"/>
      <c r="C131" s="7"/>
      <c r="D131" s="28"/>
      <c r="E131" s="5"/>
      <c r="F131" s="9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10"/>
    </row>
    <row r="132" spans="2:20" x14ac:dyDescent="0.2">
      <c r="B132" s="7"/>
      <c r="C132" s="7"/>
      <c r="D132" s="28"/>
      <c r="E132" s="5"/>
      <c r="F132" s="9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10"/>
    </row>
    <row r="133" spans="2:20" x14ac:dyDescent="0.2">
      <c r="B133" s="7"/>
      <c r="C133" s="7"/>
      <c r="D133" s="28"/>
      <c r="E133" s="5"/>
      <c r="F133" s="9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10"/>
    </row>
    <row r="134" spans="2:20" x14ac:dyDescent="0.2">
      <c r="B134" s="7"/>
      <c r="C134" s="7"/>
      <c r="D134" s="28"/>
      <c r="E134" s="5"/>
      <c r="F134" s="9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10"/>
    </row>
    <row r="135" spans="2:20" x14ac:dyDescent="0.2">
      <c r="B135" s="7"/>
      <c r="C135" s="7"/>
      <c r="D135" s="28"/>
      <c r="E135" s="5"/>
      <c r="F135" s="9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10"/>
    </row>
    <row r="136" spans="2:20" x14ac:dyDescent="0.2">
      <c r="B136" s="7"/>
      <c r="C136" s="7"/>
      <c r="D136" s="28"/>
      <c r="E136" s="5"/>
      <c r="F136" s="9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10"/>
    </row>
    <row r="137" spans="2:20" x14ac:dyDescent="0.2">
      <c r="B137" s="7"/>
      <c r="C137" s="7"/>
      <c r="D137" s="28"/>
      <c r="E137" s="5"/>
      <c r="F137" s="9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10"/>
    </row>
    <row r="138" spans="2:20" x14ac:dyDescent="0.2">
      <c r="B138" s="7"/>
      <c r="C138" s="7"/>
      <c r="D138" s="28"/>
      <c r="E138" s="5"/>
      <c r="F138" s="9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10"/>
    </row>
    <row r="139" spans="2:20" x14ac:dyDescent="0.2">
      <c r="B139" s="7"/>
      <c r="C139" s="7"/>
      <c r="D139" s="28"/>
      <c r="E139" s="5"/>
      <c r="F139" s="9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10"/>
    </row>
    <row r="140" spans="2:20" x14ac:dyDescent="0.2">
      <c r="B140" s="7"/>
      <c r="C140" s="7"/>
      <c r="D140" s="28"/>
      <c r="E140" s="5"/>
      <c r="F140" s="9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10"/>
    </row>
    <row r="141" spans="2:20" x14ac:dyDescent="0.2">
      <c r="B141" s="7"/>
      <c r="C141" s="7"/>
      <c r="D141" s="28"/>
      <c r="E141" s="5"/>
      <c r="F141" s="9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10"/>
    </row>
    <row r="142" spans="2:20" x14ac:dyDescent="0.2">
      <c r="B142" s="7"/>
      <c r="C142" s="7"/>
      <c r="D142" s="28"/>
      <c r="E142" s="5"/>
      <c r="F142" s="9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10"/>
    </row>
    <row r="143" spans="2:20" x14ac:dyDescent="0.2">
      <c r="B143" s="7"/>
      <c r="C143" s="7"/>
      <c r="D143" s="28"/>
      <c r="E143" s="5"/>
      <c r="F143" s="9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10"/>
    </row>
    <row r="144" spans="2:20" x14ac:dyDescent="0.2">
      <c r="B144" s="7"/>
      <c r="C144" s="7"/>
      <c r="D144" s="28"/>
      <c r="E144" s="5"/>
      <c r="F144" s="9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10"/>
    </row>
    <row r="145" spans="2:20" x14ac:dyDescent="0.2">
      <c r="B145" s="7"/>
      <c r="C145" s="7"/>
      <c r="D145" s="28"/>
      <c r="E145" s="5"/>
      <c r="F145" s="9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10"/>
    </row>
    <row r="146" spans="2:20" x14ac:dyDescent="0.2">
      <c r="B146" s="7"/>
      <c r="C146" s="7"/>
      <c r="D146" s="28"/>
      <c r="E146" s="5"/>
      <c r="F146" s="9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10"/>
    </row>
    <row r="147" spans="2:20" x14ac:dyDescent="0.2">
      <c r="B147" s="7"/>
      <c r="C147" s="7"/>
      <c r="D147" s="28"/>
      <c r="E147" s="5"/>
      <c r="F147" s="9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10"/>
    </row>
    <row r="148" spans="2:20" x14ac:dyDescent="0.2">
      <c r="B148" s="7"/>
      <c r="C148" s="7"/>
      <c r="D148" s="28"/>
      <c r="E148" s="5"/>
      <c r="F148" s="9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10"/>
    </row>
    <row r="149" spans="2:20" x14ac:dyDescent="0.2">
      <c r="B149" s="7"/>
      <c r="C149" s="7"/>
      <c r="D149" s="28"/>
      <c r="E149" s="5"/>
      <c r="F149" s="9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10"/>
    </row>
    <row r="150" spans="2:20" x14ac:dyDescent="0.2">
      <c r="B150" s="7"/>
      <c r="C150" s="7"/>
      <c r="D150" s="28"/>
      <c r="E150" s="5"/>
      <c r="F150" s="9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10"/>
    </row>
    <row r="151" spans="2:20" x14ac:dyDescent="0.2">
      <c r="B151" s="7"/>
      <c r="C151" s="7"/>
      <c r="D151" s="28"/>
      <c r="E151" s="5"/>
      <c r="F151" s="9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10"/>
    </row>
    <row r="152" spans="2:20" x14ac:dyDescent="0.2">
      <c r="B152" s="7"/>
      <c r="C152" s="7"/>
      <c r="D152" s="28"/>
      <c r="E152" s="5"/>
      <c r="F152" s="9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10"/>
    </row>
    <row r="153" spans="2:20" x14ac:dyDescent="0.2">
      <c r="B153" s="7"/>
      <c r="C153" s="7"/>
      <c r="D153" s="28"/>
      <c r="E153" s="5"/>
      <c r="F153" s="9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10"/>
    </row>
    <row r="154" spans="2:20" x14ac:dyDescent="0.2">
      <c r="B154" s="7"/>
      <c r="C154" s="7"/>
      <c r="D154" s="28"/>
      <c r="E154" s="5"/>
      <c r="F154" s="9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10"/>
    </row>
    <row r="155" spans="2:20" x14ac:dyDescent="0.2">
      <c r="B155" s="7"/>
      <c r="C155" s="7"/>
      <c r="D155" s="28"/>
      <c r="E155" s="5"/>
      <c r="F155" s="9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10"/>
    </row>
    <row r="156" spans="2:20" x14ac:dyDescent="0.2">
      <c r="B156" s="7"/>
      <c r="C156" s="7"/>
      <c r="D156" s="28"/>
      <c r="E156" s="5"/>
      <c r="F156" s="9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10"/>
    </row>
    <row r="157" spans="2:20" x14ac:dyDescent="0.2">
      <c r="B157" s="7"/>
      <c r="C157" s="7"/>
      <c r="D157" s="28"/>
      <c r="E157" s="5"/>
      <c r="F157" s="9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10"/>
    </row>
    <row r="158" spans="2:20" x14ac:dyDescent="0.2">
      <c r="B158" s="7"/>
      <c r="C158" s="7"/>
      <c r="D158" s="28"/>
      <c r="E158" s="5"/>
      <c r="F158" s="9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10"/>
    </row>
    <row r="159" spans="2:20" x14ac:dyDescent="0.2">
      <c r="B159" s="7"/>
      <c r="C159" s="7"/>
      <c r="D159" s="28"/>
      <c r="E159" s="5"/>
      <c r="F159" s="9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10"/>
    </row>
    <row r="160" spans="2:20" x14ac:dyDescent="0.2">
      <c r="B160" s="7"/>
      <c r="C160" s="7"/>
      <c r="D160" s="28"/>
      <c r="E160" s="5"/>
      <c r="F160" s="9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10"/>
    </row>
    <row r="161" spans="2:20" x14ac:dyDescent="0.2">
      <c r="B161" s="7"/>
      <c r="C161" s="7"/>
      <c r="D161" s="28"/>
      <c r="E161" s="5"/>
      <c r="F161" s="9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10"/>
    </row>
    <row r="162" spans="2:20" x14ac:dyDescent="0.2">
      <c r="B162" s="7"/>
      <c r="C162" s="7"/>
      <c r="D162" s="28"/>
      <c r="E162" s="5"/>
      <c r="F162" s="9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10"/>
    </row>
    <row r="163" spans="2:20" x14ac:dyDescent="0.2">
      <c r="B163" s="7"/>
      <c r="C163" s="7"/>
      <c r="D163" s="28"/>
      <c r="E163" s="5"/>
      <c r="F163" s="9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10"/>
    </row>
    <row r="164" spans="2:20" x14ac:dyDescent="0.2">
      <c r="B164" s="7"/>
      <c r="C164" s="7"/>
      <c r="D164" s="28"/>
      <c r="E164" s="5"/>
      <c r="F164" s="9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10"/>
    </row>
    <row r="165" spans="2:20" x14ac:dyDescent="0.2">
      <c r="B165" s="7"/>
      <c r="C165" s="7"/>
      <c r="D165" s="28"/>
      <c r="E165" s="5"/>
      <c r="F165" s="9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10"/>
    </row>
    <row r="166" spans="2:20" x14ac:dyDescent="0.2">
      <c r="B166" s="7"/>
      <c r="C166" s="7"/>
      <c r="D166" s="28"/>
      <c r="E166" s="5"/>
      <c r="F166" s="9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10"/>
    </row>
    <row r="167" spans="2:20" x14ac:dyDescent="0.2">
      <c r="B167" s="7"/>
      <c r="C167" s="7"/>
      <c r="D167" s="28"/>
      <c r="E167" s="5"/>
      <c r="F167" s="9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10"/>
    </row>
    <row r="168" spans="2:20" x14ac:dyDescent="0.2">
      <c r="B168" s="7"/>
      <c r="C168" s="7"/>
      <c r="D168" s="28"/>
      <c r="E168" s="5"/>
      <c r="F168" s="9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10"/>
    </row>
    <row r="169" spans="2:20" x14ac:dyDescent="0.2">
      <c r="B169" s="7"/>
      <c r="C169" s="7"/>
      <c r="D169" s="28"/>
      <c r="E169" s="5"/>
      <c r="F169" s="9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10"/>
    </row>
    <row r="170" spans="2:20" x14ac:dyDescent="0.2">
      <c r="B170" s="7"/>
      <c r="C170" s="7"/>
      <c r="D170" s="28"/>
      <c r="E170" s="5"/>
      <c r="F170" s="9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10"/>
    </row>
    <row r="171" spans="2:20" x14ac:dyDescent="0.2">
      <c r="B171" s="7"/>
      <c r="C171" s="7"/>
      <c r="D171" s="28"/>
      <c r="E171" s="5"/>
      <c r="F171" s="9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10"/>
    </row>
    <row r="172" spans="2:20" x14ac:dyDescent="0.2">
      <c r="B172" s="7"/>
      <c r="C172" s="7"/>
      <c r="D172" s="8"/>
      <c r="E172" s="5"/>
      <c r="F172" s="9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10"/>
    </row>
    <row r="173" spans="2:20" x14ac:dyDescent="0.2">
      <c r="B173" s="7"/>
      <c r="C173" s="7"/>
      <c r="D173" s="8"/>
      <c r="E173" s="5"/>
      <c r="F173" s="9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10"/>
    </row>
    <row r="174" spans="2:20" x14ac:dyDescent="0.2">
      <c r="B174" s="7"/>
      <c r="C174" s="7"/>
      <c r="D174" s="8"/>
      <c r="E174" s="5"/>
      <c r="F174" s="9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10"/>
    </row>
    <row r="175" spans="2:20" x14ac:dyDescent="0.2">
      <c r="B175" s="7"/>
      <c r="C175" s="7"/>
      <c r="D175" s="8"/>
      <c r="E175" s="5"/>
      <c r="F175" s="9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10"/>
    </row>
    <row r="176" spans="2:20" x14ac:dyDescent="0.2">
      <c r="B176" s="7"/>
      <c r="C176" s="7"/>
      <c r="D176" s="8"/>
      <c r="E176" s="5"/>
      <c r="F176" s="9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10"/>
    </row>
    <row r="177" spans="2:20" x14ac:dyDescent="0.2">
      <c r="B177" s="7"/>
      <c r="C177" s="7"/>
      <c r="D177" s="8"/>
      <c r="E177" s="5"/>
      <c r="F177" s="9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10"/>
    </row>
    <row r="178" spans="2:20" x14ac:dyDescent="0.2">
      <c r="B178" s="7"/>
      <c r="C178" s="7"/>
      <c r="D178" s="8"/>
      <c r="E178" s="5"/>
      <c r="F178" s="9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10"/>
    </row>
    <row r="179" spans="2:20" x14ac:dyDescent="0.2">
      <c r="B179" s="7"/>
      <c r="C179" s="7"/>
      <c r="D179" s="8"/>
      <c r="E179" s="5"/>
      <c r="F179" s="9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10"/>
    </row>
    <row r="180" spans="2:20" x14ac:dyDescent="0.2">
      <c r="B180" s="7"/>
      <c r="C180" s="7"/>
      <c r="D180" s="8"/>
      <c r="E180" s="5"/>
      <c r="F180" s="9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10"/>
    </row>
    <row r="181" spans="2:20" x14ac:dyDescent="0.2">
      <c r="B181" s="7"/>
      <c r="C181" s="7"/>
      <c r="D181" s="8"/>
      <c r="E181" s="5"/>
      <c r="F181" s="9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10"/>
    </row>
    <row r="182" spans="2:20" x14ac:dyDescent="0.2">
      <c r="B182" s="7"/>
      <c r="C182" s="7"/>
      <c r="D182" s="8"/>
      <c r="E182" s="5"/>
      <c r="F182" s="9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10"/>
    </row>
    <row r="183" spans="2:20" x14ac:dyDescent="0.2">
      <c r="B183" s="7"/>
      <c r="C183" s="7"/>
      <c r="D183" s="8"/>
      <c r="E183" s="5"/>
      <c r="F183" s="9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10"/>
    </row>
    <row r="184" spans="2:20" x14ac:dyDescent="0.2">
      <c r="B184" s="7"/>
      <c r="C184" s="7"/>
      <c r="D184" s="8"/>
      <c r="E184" s="5"/>
      <c r="F184" s="9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10"/>
    </row>
    <row r="185" spans="2:20" x14ac:dyDescent="0.2">
      <c r="B185" s="7"/>
      <c r="C185" s="7"/>
      <c r="D185" s="8"/>
      <c r="E185" s="5"/>
      <c r="F185" s="9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10"/>
    </row>
    <row r="186" spans="2:20" x14ac:dyDescent="0.2">
      <c r="B186" s="7"/>
      <c r="C186" s="7"/>
      <c r="D186" s="8"/>
      <c r="E186" s="5"/>
      <c r="F186" s="9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10"/>
    </row>
    <row r="187" spans="2:20" x14ac:dyDescent="0.2">
      <c r="B187" s="7"/>
      <c r="C187" s="7"/>
      <c r="D187" s="8"/>
      <c r="E187" s="5"/>
      <c r="F187" s="9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10"/>
    </row>
    <row r="188" spans="2:20" x14ac:dyDescent="0.2">
      <c r="B188" s="7"/>
      <c r="C188" s="7"/>
      <c r="D188" s="8"/>
      <c r="E188" s="5"/>
      <c r="F188" s="9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10"/>
    </row>
    <row r="189" spans="2:20" x14ac:dyDescent="0.2">
      <c r="B189" s="7"/>
      <c r="C189" s="7"/>
      <c r="D189" s="8"/>
      <c r="E189" s="5"/>
      <c r="F189" s="9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10"/>
    </row>
    <row r="190" spans="2:20" x14ac:dyDescent="0.2">
      <c r="B190" s="7"/>
      <c r="C190" s="7"/>
      <c r="D190" s="8"/>
      <c r="E190" s="5"/>
      <c r="F190" s="9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10"/>
    </row>
    <row r="191" spans="2:20" x14ac:dyDescent="0.2">
      <c r="B191" s="7"/>
      <c r="C191" s="7"/>
      <c r="D191" s="8"/>
      <c r="E191" s="5"/>
      <c r="F191" s="9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10"/>
    </row>
    <row r="192" spans="2:20" x14ac:dyDescent="0.2">
      <c r="B192" s="7"/>
      <c r="C192" s="7"/>
      <c r="D192" s="8"/>
      <c r="E192" s="5"/>
      <c r="F192" s="9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10"/>
    </row>
    <row r="193" spans="2:20" x14ac:dyDescent="0.2">
      <c r="B193" s="7"/>
      <c r="C193" s="7"/>
      <c r="D193" s="8"/>
      <c r="E193" s="5"/>
      <c r="F193" s="9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10"/>
    </row>
    <row r="194" spans="2:20" x14ac:dyDescent="0.2">
      <c r="B194" s="7"/>
      <c r="C194" s="7"/>
      <c r="D194" s="8"/>
      <c r="E194" s="5"/>
      <c r="F194" s="9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10"/>
    </row>
    <row r="195" spans="2:20" x14ac:dyDescent="0.2">
      <c r="B195" s="7"/>
      <c r="C195" s="7"/>
      <c r="D195" s="8"/>
      <c r="E195" s="5"/>
      <c r="F195" s="9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10"/>
    </row>
    <row r="196" spans="2:20" x14ac:dyDescent="0.2">
      <c r="B196" s="7"/>
      <c r="C196" s="7"/>
      <c r="D196" s="8"/>
      <c r="E196" s="5"/>
      <c r="F196" s="9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10"/>
    </row>
    <row r="197" spans="2:20" x14ac:dyDescent="0.2">
      <c r="B197" s="7"/>
      <c r="C197" s="7"/>
      <c r="D197" s="8"/>
      <c r="E197" s="5"/>
      <c r="F197" s="9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10"/>
    </row>
    <row r="198" spans="2:20" x14ac:dyDescent="0.2">
      <c r="B198" s="7"/>
      <c r="C198" s="7"/>
      <c r="D198" s="8"/>
      <c r="E198" s="5"/>
      <c r="F198" s="9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10"/>
    </row>
    <row r="199" spans="2:20" x14ac:dyDescent="0.2">
      <c r="B199" s="7"/>
      <c r="C199" s="7"/>
      <c r="D199" s="8"/>
      <c r="E199" s="5"/>
      <c r="F199" s="9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10"/>
    </row>
    <row r="200" spans="2:20" x14ac:dyDescent="0.2">
      <c r="B200" s="7"/>
      <c r="C200" s="7"/>
      <c r="D200" s="8"/>
      <c r="E200" s="5"/>
      <c r="F200" s="9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10"/>
    </row>
    <row r="201" spans="2:20" x14ac:dyDescent="0.2">
      <c r="B201" s="7"/>
      <c r="C201" s="7"/>
      <c r="D201" s="8"/>
      <c r="E201" s="5"/>
      <c r="F201" s="9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10"/>
    </row>
    <row r="202" spans="2:20" x14ac:dyDescent="0.2">
      <c r="B202" s="7"/>
      <c r="C202" s="7"/>
      <c r="D202" s="8"/>
      <c r="E202" s="5"/>
      <c r="F202" s="9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10"/>
    </row>
    <row r="203" spans="2:20" x14ac:dyDescent="0.2">
      <c r="B203" s="7"/>
      <c r="C203" s="7"/>
      <c r="D203" s="8"/>
      <c r="E203" s="5"/>
      <c r="F203" s="9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10"/>
    </row>
    <row r="204" spans="2:20" x14ac:dyDescent="0.2">
      <c r="B204" s="7"/>
      <c r="C204" s="7"/>
      <c r="D204" s="8"/>
      <c r="E204" s="5"/>
      <c r="F204" s="9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10"/>
    </row>
    <row r="205" spans="2:20" x14ac:dyDescent="0.2">
      <c r="B205" s="7"/>
      <c r="C205" s="7"/>
      <c r="D205" s="8"/>
      <c r="E205" s="5"/>
      <c r="F205" s="9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10"/>
    </row>
    <row r="206" spans="2:20" x14ac:dyDescent="0.2">
      <c r="B206" s="7"/>
      <c r="C206" s="7"/>
      <c r="D206" s="8"/>
      <c r="E206" s="5"/>
      <c r="F206" s="9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10"/>
    </row>
    <row r="207" spans="2:20" x14ac:dyDescent="0.2">
      <c r="B207" s="7"/>
      <c r="C207" s="7"/>
      <c r="D207" s="8"/>
      <c r="E207" s="5"/>
      <c r="F207" s="9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10"/>
    </row>
    <row r="208" spans="2:20" x14ac:dyDescent="0.2">
      <c r="B208" s="7"/>
      <c r="C208" s="7"/>
      <c r="D208" s="8"/>
      <c r="E208" s="5"/>
      <c r="F208" s="9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10"/>
    </row>
    <row r="209" spans="2:20" x14ac:dyDescent="0.2">
      <c r="B209" s="7"/>
      <c r="C209" s="7"/>
      <c r="D209" s="8"/>
      <c r="E209" s="5"/>
      <c r="F209" s="9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10"/>
    </row>
    <row r="210" spans="2:20" x14ac:dyDescent="0.2">
      <c r="B210" s="7"/>
      <c r="C210" s="7"/>
      <c r="D210" s="8"/>
      <c r="E210" s="5"/>
      <c r="F210" s="9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10"/>
    </row>
    <row r="211" spans="2:20" x14ac:dyDescent="0.2">
      <c r="B211" s="7"/>
      <c r="C211" s="7"/>
      <c r="D211" s="8"/>
      <c r="E211" s="5"/>
      <c r="F211" s="9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10"/>
    </row>
  </sheetData>
  <mergeCells count="5">
    <mergeCell ref="A1:T1"/>
    <mergeCell ref="A2:T2"/>
    <mergeCell ref="A5:T5"/>
    <mergeCell ref="A6:T6"/>
    <mergeCell ref="A7:T7"/>
  </mergeCells>
  <pageMargins left="0.13" right="0" top="0.14000000000000001" bottom="0.13" header="0.14000000000000001" footer="0.13"/>
  <pageSetup scale="65" orientation="landscape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7030A0"/>
  </sheetPr>
  <dimension ref="A1:U202"/>
  <sheetViews>
    <sheetView zoomScaleNormal="100" zoomScaleSheetLayoutView="204" workbookViewId="0">
      <pane ySplit="9" topLeftCell="A16" activePane="bottomLeft" state="frozen"/>
      <selection activeCell="E1" sqref="E1"/>
      <selection pane="bottomLeft" activeCell="K10" sqref="K10"/>
    </sheetView>
  </sheetViews>
  <sheetFormatPr defaultColWidth="9.140625" defaultRowHeight="15.75" x14ac:dyDescent="0.25"/>
  <cols>
    <col min="1" max="1" width="7" style="15" bestFit="1" customWidth="1"/>
    <col min="2" max="2" width="5.140625" style="1" customWidth="1"/>
    <col min="3" max="3" width="16.7109375" style="1" customWidth="1"/>
    <col min="4" max="4" width="21.140625" style="11" customWidth="1"/>
    <col min="5" max="5" width="5.42578125" style="1" bestFit="1" customWidth="1"/>
    <col min="6" max="6" width="9.140625" style="1" customWidth="1"/>
    <col min="7" max="7" width="14.5703125" style="1" customWidth="1"/>
    <col min="8" max="8" width="13.42578125" style="1" customWidth="1"/>
    <col min="9" max="9" width="12.140625" style="1" customWidth="1"/>
    <col min="10" max="10" width="15.85546875" style="1" customWidth="1"/>
    <col min="11" max="11" width="19.28515625" style="1" customWidth="1"/>
    <col min="12" max="12" width="18" style="1" customWidth="1"/>
    <col min="13" max="13" width="10.28515625" style="1" customWidth="1"/>
    <col min="14" max="14" width="11.85546875" style="1" customWidth="1"/>
    <col min="15" max="15" width="13.85546875" style="1" customWidth="1"/>
    <col min="16" max="16" width="19.42578125" style="1" customWidth="1"/>
    <col min="17" max="17" width="16.7109375" style="1" customWidth="1"/>
    <col min="18" max="18" width="11.42578125" style="1" customWidth="1"/>
    <col min="19" max="19" width="22.42578125" style="1" customWidth="1"/>
    <col min="20" max="20" width="29.85546875" style="12" customWidth="1"/>
    <col min="21" max="21" width="9.140625" style="653"/>
    <col min="22" max="16384" width="9.140625" style="1"/>
  </cols>
  <sheetData>
    <row r="1" spans="1:21" ht="43.5" customHeight="1" x14ac:dyDescent="0.25">
      <c r="A1" s="1178" t="s">
        <v>164</v>
      </c>
      <c r="B1" s="1178"/>
      <c r="C1" s="1178"/>
      <c r="D1" s="1178"/>
      <c r="E1" s="1178"/>
      <c r="F1" s="1178"/>
      <c r="G1" s="1178"/>
      <c r="H1" s="1178"/>
      <c r="I1" s="1178"/>
      <c r="J1" s="1178"/>
      <c r="K1" s="1178"/>
      <c r="L1" s="1178"/>
      <c r="M1" s="1178"/>
      <c r="N1" s="1178"/>
      <c r="O1" s="1178"/>
      <c r="P1" s="1178"/>
      <c r="Q1" s="1178"/>
      <c r="R1" s="1178"/>
      <c r="S1" s="1178"/>
      <c r="T1" s="1178"/>
    </row>
    <row r="2" spans="1:21" ht="22.5" customHeight="1" x14ac:dyDescent="0.4">
      <c r="A2" s="1180" t="s">
        <v>163</v>
      </c>
      <c r="B2" s="1180"/>
      <c r="C2" s="1180"/>
      <c r="D2" s="1180"/>
      <c r="E2" s="1180"/>
      <c r="F2" s="1180"/>
      <c r="G2" s="1180"/>
      <c r="H2" s="1180"/>
      <c r="I2" s="1180"/>
      <c r="J2" s="1180"/>
      <c r="K2" s="1180"/>
      <c r="L2" s="1180"/>
      <c r="M2" s="1180"/>
      <c r="N2" s="1180"/>
      <c r="O2" s="1180"/>
      <c r="P2" s="1180"/>
      <c r="Q2" s="1180"/>
      <c r="R2" s="1180"/>
      <c r="S2" s="1180"/>
      <c r="T2" s="1180"/>
    </row>
    <row r="3" spans="1:21" x14ac:dyDescent="0.25">
      <c r="A3" s="3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9"/>
    </row>
    <row r="4" spans="1:21" ht="16.5" thickBot="1" x14ac:dyDescent="0.3">
      <c r="A4" s="35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1"/>
    </row>
    <row r="5" spans="1:21" s="23" customFormat="1" ht="27" customHeight="1" x14ac:dyDescent="0.25">
      <c r="A5" s="1205" t="s">
        <v>65</v>
      </c>
      <c r="B5" s="1205"/>
      <c r="C5" s="1205"/>
      <c r="D5" s="1205"/>
      <c r="E5" s="1205"/>
      <c r="F5" s="1205"/>
      <c r="G5" s="1205"/>
      <c r="H5" s="1205"/>
      <c r="I5" s="1205"/>
      <c r="J5" s="1205"/>
      <c r="K5" s="1205"/>
      <c r="L5" s="1205"/>
      <c r="M5" s="1205"/>
      <c r="N5" s="1205"/>
      <c r="O5" s="1205"/>
      <c r="P5" s="1205"/>
      <c r="Q5" s="1205"/>
      <c r="R5" s="1205"/>
      <c r="S5" s="1205"/>
      <c r="T5" s="1205"/>
      <c r="U5" s="654"/>
    </row>
    <row r="6" spans="1:21" ht="27" customHeight="1" x14ac:dyDescent="0.25">
      <c r="A6" s="1170" t="s">
        <v>970</v>
      </c>
      <c r="B6" s="1170"/>
      <c r="C6" s="1170"/>
      <c r="D6" s="1170"/>
      <c r="E6" s="1170"/>
      <c r="F6" s="1170"/>
      <c r="G6" s="1170"/>
      <c r="H6" s="1170"/>
      <c r="I6" s="1170"/>
      <c r="J6" s="1170"/>
      <c r="K6" s="1170"/>
      <c r="L6" s="1170"/>
      <c r="M6" s="1170"/>
      <c r="N6" s="1170"/>
      <c r="O6" s="1170"/>
      <c r="P6" s="1170"/>
      <c r="Q6" s="1170"/>
      <c r="R6" s="1170"/>
      <c r="S6" s="1170"/>
      <c r="T6" s="1170"/>
    </row>
    <row r="7" spans="1:21" ht="26.25" customHeight="1" thickBot="1" x14ac:dyDescent="0.3">
      <c r="A7" s="1206" t="s">
        <v>1924</v>
      </c>
      <c r="B7" s="1206"/>
      <c r="C7" s="1206"/>
      <c r="D7" s="1206"/>
      <c r="E7" s="1206"/>
      <c r="F7" s="1206"/>
      <c r="G7" s="1206"/>
      <c r="H7" s="1206"/>
      <c r="I7" s="1206"/>
      <c r="J7" s="1206"/>
      <c r="K7" s="1206"/>
      <c r="L7" s="1206"/>
      <c r="M7" s="1206"/>
      <c r="N7" s="1206"/>
      <c r="O7" s="1206"/>
      <c r="P7" s="1206"/>
      <c r="Q7" s="1206"/>
      <c r="R7" s="1206"/>
      <c r="S7" s="1206"/>
      <c r="T7" s="1206"/>
    </row>
    <row r="8" spans="1:21" ht="25.5" customHeight="1" thickTop="1" x14ac:dyDescent="0.25">
      <c r="A8" s="123" t="s">
        <v>24</v>
      </c>
      <c r="B8" s="124" t="s">
        <v>0</v>
      </c>
      <c r="C8" s="124" t="s">
        <v>7</v>
      </c>
      <c r="D8" s="125" t="s">
        <v>1</v>
      </c>
      <c r="E8" s="124" t="s">
        <v>2</v>
      </c>
      <c r="F8" s="124" t="s">
        <v>3</v>
      </c>
      <c r="G8" s="124" t="s">
        <v>4</v>
      </c>
      <c r="H8" s="126" t="s">
        <v>5</v>
      </c>
      <c r="I8" s="126" t="s">
        <v>54</v>
      </c>
      <c r="J8" s="1204" t="s">
        <v>689</v>
      </c>
      <c r="K8" s="1204"/>
      <c r="L8" s="1204"/>
      <c r="M8" s="126" t="s">
        <v>55</v>
      </c>
      <c r="N8" s="126" t="s">
        <v>53</v>
      </c>
      <c r="O8" s="1204" t="s">
        <v>689</v>
      </c>
      <c r="P8" s="1204"/>
      <c r="Q8" s="1204"/>
      <c r="R8" s="126" t="s">
        <v>55</v>
      </c>
      <c r="S8" s="126" t="s">
        <v>8</v>
      </c>
      <c r="T8" s="127" t="s">
        <v>9</v>
      </c>
    </row>
    <row r="9" spans="1:21" ht="25.5" customHeight="1" x14ac:dyDescent="0.25">
      <c r="A9" s="144"/>
      <c r="B9" s="145"/>
      <c r="C9" s="145"/>
      <c r="D9" s="146"/>
      <c r="E9" s="145"/>
      <c r="F9" s="145"/>
      <c r="G9" s="145"/>
      <c r="H9" s="147"/>
      <c r="I9" s="147"/>
      <c r="J9" s="333">
        <v>41806</v>
      </c>
      <c r="K9" s="136" t="s">
        <v>3743</v>
      </c>
      <c r="L9" s="333">
        <v>41812</v>
      </c>
      <c r="M9" s="147"/>
      <c r="N9" s="147"/>
      <c r="O9" s="333">
        <v>41806</v>
      </c>
      <c r="P9" s="136" t="s">
        <v>3743</v>
      </c>
      <c r="Q9" s="333">
        <v>41812</v>
      </c>
      <c r="R9" s="147"/>
      <c r="S9" s="147"/>
      <c r="T9" s="148"/>
      <c r="U9" s="653" t="s">
        <v>3710</v>
      </c>
    </row>
    <row r="10" spans="1:21" ht="30" x14ac:dyDescent="0.2">
      <c r="A10" s="1017">
        <v>1066</v>
      </c>
      <c r="B10" s="1016">
        <v>1</v>
      </c>
      <c r="C10" s="1006" t="s">
        <v>969</v>
      </c>
      <c r="D10" s="1005" t="s">
        <v>968</v>
      </c>
      <c r="E10" s="1007" t="s">
        <v>69</v>
      </c>
      <c r="F10" s="325" t="s">
        <v>20</v>
      </c>
      <c r="G10" s="325" t="s">
        <v>966</v>
      </c>
      <c r="H10" s="1008">
        <v>30076</v>
      </c>
      <c r="I10" s="1009">
        <v>500</v>
      </c>
      <c r="J10" s="1009">
        <v>500</v>
      </c>
      <c r="K10" s="1009"/>
      <c r="L10" s="1009">
        <f>SUM(J10+K10)</f>
        <v>500</v>
      </c>
      <c r="M10" s="1010">
        <f>I10-L10</f>
        <v>0</v>
      </c>
      <c r="N10" s="1011">
        <v>600</v>
      </c>
      <c r="O10" s="1009">
        <v>600</v>
      </c>
      <c r="P10" s="1009"/>
      <c r="Q10" s="1009">
        <f>O10+P10</f>
        <v>600</v>
      </c>
      <c r="R10" s="1009">
        <f t="shared" ref="R10:R22" si="0">N10-Q10</f>
        <v>0</v>
      </c>
      <c r="S10" s="1012" t="s">
        <v>967</v>
      </c>
      <c r="T10" s="1013"/>
      <c r="U10" s="655"/>
    </row>
    <row r="11" spans="1:21" s="294" customFormat="1" ht="24" x14ac:dyDescent="0.2">
      <c r="A11" s="1017">
        <v>311</v>
      </c>
      <c r="B11" s="1016">
        <v>1</v>
      </c>
      <c r="C11" s="1006" t="s">
        <v>965</v>
      </c>
      <c r="D11" s="1005" t="s">
        <v>964</v>
      </c>
      <c r="E11" s="1007" t="s">
        <v>70</v>
      </c>
      <c r="F11" s="325" t="s">
        <v>20</v>
      </c>
      <c r="G11" s="325" t="s">
        <v>6</v>
      </c>
      <c r="H11" s="1008">
        <v>0</v>
      </c>
      <c r="I11" s="1009">
        <v>400</v>
      </c>
      <c r="J11" s="1009">
        <v>400</v>
      </c>
      <c r="K11" s="1009"/>
      <c r="L11" s="1009">
        <f t="shared" ref="L11:L22" si="1">SUM(J11+K11)</f>
        <v>400</v>
      </c>
      <c r="M11" s="1010">
        <f t="shared" ref="M11:M19" si="2">I11-L11</f>
        <v>0</v>
      </c>
      <c r="N11" s="1011">
        <v>400</v>
      </c>
      <c r="O11" s="1009">
        <v>400</v>
      </c>
      <c r="P11" s="1009"/>
      <c r="Q11" s="1009">
        <f t="shared" ref="Q11:Q22" si="3">O11+P11</f>
        <v>400</v>
      </c>
      <c r="R11" s="1009">
        <f t="shared" si="0"/>
        <v>0</v>
      </c>
      <c r="S11" s="1012" t="s">
        <v>963</v>
      </c>
      <c r="T11" s="1013" t="s">
        <v>749</v>
      </c>
      <c r="U11" s="656"/>
    </row>
    <row r="12" spans="1:21" s="23" customFormat="1" ht="24" x14ac:dyDescent="0.25">
      <c r="A12" s="1017">
        <v>345</v>
      </c>
      <c r="B12" s="1016">
        <v>1</v>
      </c>
      <c r="C12" s="1006" t="s">
        <v>962</v>
      </c>
      <c r="D12" s="1005" t="s">
        <v>961</v>
      </c>
      <c r="E12" s="1007" t="s">
        <v>69</v>
      </c>
      <c r="F12" s="325" t="s">
        <v>20</v>
      </c>
      <c r="G12" s="325" t="s">
        <v>6</v>
      </c>
      <c r="H12" s="1008">
        <v>25495</v>
      </c>
      <c r="I12" s="1009">
        <v>400</v>
      </c>
      <c r="J12" s="1009">
        <v>400</v>
      </c>
      <c r="K12" s="1009"/>
      <c r="L12" s="1009">
        <f t="shared" si="1"/>
        <v>400</v>
      </c>
      <c r="M12" s="1010">
        <f t="shared" si="2"/>
        <v>0</v>
      </c>
      <c r="N12" s="1011">
        <v>400</v>
      </c>
      <c r="O12" s="1009">
        <v>400</v>
      </c>
      <c r="P12" s="1009"/>
      <c r="Q12" s="1009">
        <f t="shared" si="3"/>
        <v>400</v>
      </c>
      <c r="R12" s="1009">
        <f t="shared" si="0"/>
        <v>0</v>
      </c>
      <c r="S12" s="1012" t="s">
        <v>960</v>
      </c>
      <c r="T12" s="1013" t="s">
        <v>959</v>
      </c>
      <c r="U12" s="657"/>
    </row>
    <row r="13" spans="1:21" s="23" customFormat="1" ht="24" x14ac:dyDescent="0.2">
      <c r="A13" s="1017">
        <v>312</v>
      </c>
      <c r="B13" s="1016">
        <v>1</v>
      </c>
      <c r="C13" s="1006" t="s">
        <v>958</v>
      </c>
      <c r="D13" s="1005" t="s">
        <v>957</v>
      </c>
      <c r="E13" s="1007" t="s">
        <v>69</v>
      </c>
      <c r="F13" s="325" t="s">
        <v>20</v>
      </c>
      <c r="G13" s="325" t="s">
        <v>11</v>
      </c>
      <c r="H13" s="1008">
        <v>27113</v>
      </c>
      <c r="I13" s="1009">
        <v>400</v>
      </c>
      <c r="J13" s="1009">
        <v>400</v>
      </c>
      <c r="K13" s="1009"/>
      <c r="L13" s="1009">
        <f t="shared" si="1"/>
        <v>400</v>
      </c>
      <c r="M13" s="1010">
        <f t="shared" si="2"/>
        <v>0</v>
      </c>
      <c r="N13" s="1011">
        <v>400</v>
      </c>
      <c r="O13" s="1009">
        <v>400</v>
      </c>
      <c r="P13" s="1009"/>
      <c r="Q13" s="1009">
        <f t="shared" si="3"/>
        <v>400</v>
      </c>
      <c r="R13" s="1009">
        <f t="shared" si="0"/>
        <v>0</v>
      </c>
      <c r="S13" s="1012" t="s">
        <v>956</v>
      </c>
      <c r="T13" s="1013" t="s">
        <v>749</v>
      </c>
      <c r="U13" s="658"/>
    </row>
    <row r="14" spans="1:21" s="23" customFormat="1" ht="30" x14ac:dyDescent="0.25">
      <c r="A14" s="1017">
        <v>282</v>
      </c>
      <c r="B14" s="1016">
        <v>1</v>
      </c>
      <c r="C14" s="1006" t="s">
        <v>955</v>
      </c>
      <c r="D14" s="1005" t="s">
        <v>954</v>
      </c>
      <c r="E14" s="1007" t="s">
        <v>69</v>
      </c>
      <c r="F14" s="325" t="s">
        <v>20</v>
      </c>
      <c r="G14" s="325" t="s">
        <v>11</v>
      </c>
      <c r="H14" s="1008">
        <v>31694</v>
      </c>
      <c r="I14" s="1009">
        <v>150</v>
      </c>
      <c r="J14" s="1009">
        <v>150</v>
      </c>
      <c r="K14" s="1009"/>
      <c r="L14" s="1009">
        <f t="shared" si="1"/>
        <v>150</v>
      </c>
      <c r="M14" s="1010">
        <f>I14-L14</f>
        <v>0</v>
      </c>
      <c r="N14" s="1011">
        <v>150</v>
      </c>
      <c r="O14" s="1009"/>
      <c r="P14" s="1009"/>
      <c r="Q14" s="1009">
        <f t="shared" si="3"/>
        <v>0</v>
      </c>
      <c r="R14" s="1009">
        <f t="shared" si="0"/>
        <v>150</v>
      </c>
      <c r="S14" s="1012" t="s">
        <v>953</v>
      </c>
      <c r="T14" s="1013" t="s">
        <v>952</v>
      </c>
      <c r="U14" s="657" t="s">
        <v>1963</v>
      </c>
    </row>
    <row r="15" spans="1:21" s="23" customFormat="1" ht="24" x14ac:dyDescent="0.2">
      <c r="A15" s="1017">
        <v>281</v>
      </c>
      <c r="B15" s="1016">
        <v>1</v>
      </c>
      <c r="C15" s="1006" t="s">
        <v>951</v>
      </c>
      <c r="D15" s="1005" t="s">
        <v>950</v>
      </c>
      <c r="E15" s="1007" t="s">
        <v>69</v>
      </c>
      <c r="F15" s="325" t="s">
        <v>20</v>
      </c>
      <c r="G15" s="325" t="s">
        <v>11</v>
      </c>
      <c r="H15" s="1008">
        <v>21889</v>
      </c>
      <c r="I15" s="1009">
        <v>400</v>
      </c>
      <c r="J15" s="1009">
        <v>400</v>
      </c>
      <c r="K15" s="1009"/>
      <c r="L15" s="1009">
        <f t="shared" si="1"/>
        <v>400</v>
      </c>
      <c r="M15" s="1010">
        <f t="shared" si="2"/>
        <v>0</v>
      </c>
      <c r="N15" s="1011">
        <v>400</v>
      </c>
      <c r="O15" s="1009">
        <v>400</v>
      </c>
      <c r="P15" s="1009"/>
      <c r="Q15" s="1009">
        <f t="shared" si="3"/>
        <v>400</v>
      </c>
      <c r="R15" s="1009">
        <f t="shared" si="0"/>
        <v>0</v>
      </c>
      <c r="S15" s="1012" t="s">
        <v>949</v>
      </c>
      <c r="T15" s="1013" t="s">
        <v>749</v>
      </c>
      <c r="U15" s="658"/>
    </row>
    <row r="16" spans="1:21" s="23" customFormat="1" ht="24" x14ac:dyDescent="0.25">
      <c r="A16" s="1017">
        <v>594</v>
      </c>
      <c r="B16" s="1016">
        <v>1</v>
      </c>
      <c r="C16" s="1006" t="s">
        <v>948</v>
      </c>
      <c r="D16" s="1005" t="s">
        <v>947</v>
      </c>
      <c r="E16" s="1007" t="s">
        <v>69</v>
      </c>
      <c r="F16" s="325" t="s">
        <v>20</v>
      </c>
      <c r="G16" s="325" t="s">
        <v>11</v>
      </c>
      <c r="H16" s="1008">
        <v>27040</v>
      </c>
      <c r="I16" s="1009">
        <v>450</v>
      </c>
      <c r="J16" s="1009">
        <v>450</v>
      </c>
      <c r="K16" s="1009"/>
      <c r="L16" s="1009">
        <f t="shared" si="1"/>
        <v>450</v>
      </c>
      <c r="M16" s="1010">
        <f t="shared" si="2"/>
        <v>0</v>
      </c>
      <c r="N16" s="1011">
        <v>550</v>
      </c>
      <c r="O16" s="1009">
        <v>550</v>
      </c>
      <c r="P16" s="1009"/>
      <c r="Q16" s="1009">
        <f t="shared" si="3"/>
        <v>550</v>
      </c>
      <c r="R16" s="1009">
        <f t="shared" si="0"/>
        <v>0</v>
      </c>
      <c r="S16" s="1012" t="s">
        <v>946</v>
      </c>
      <c r="T16" s="1013" t="s">
        <v>998</v>
      </c>
      <c r="U16" s="657"/>
    </row>
    <row r="17" spans="1:21" s="312" customFormat="1" ht="24" x14ac:dyDescent="0.25">
      <c r="A17" s="1017"/>
      <c r="B17" s="1016">
        <v>1</v>
      </c>
      <c r="C17" s="1006" t="s">
        <v>945</v>
      </c>
      <c r="D17" s="1005" t="s">
        <v>944</v>
      </c>
      <c r="E17" s="1007" t="s">
        <v>69</v>
      </c>
      <c r="F17" s="325" t="s">
        <v>20</v>
      </c>
      <c r="G17" s="325" t="s">
        <v>11</v>
      </c>
      <c r="H17" s="1008">
        <v>26349</v>
      </c>
      <c r="I17" s="1009">
        <v>450</v>
      </c>
      <c r="J17" s="1009">
        <v>450</v>
      </c>
      <c r="K17" s="1009"/>
      <c r="L17" s="1009">
        <f t="shared" si="1"/>
        <v>450</v>
      </c>
      <c r="M17" s="1010">
        <f t="shared" si="2"/>
        <v>0</v>
      </c>
      <c r="N17" s="1011">
        <v>450</v>
      </c>
      <c r="O17" s="1009">
        <v>150</v>
      </c>
      <c r="P17" s="1009"/>
      <c r="Q17" s="1009">
        <f t="shared" si="3"/>
        <v>150</v>
      </c>
      <c r="R17" s="1009">
        <f t="shared" si="0"/>
        <v>300</v>
      </c>
      <c r="S17" s="1012" t="s">
        <v>216</v>
      </c>
      <c r="T17" s="1013" t="s">
        <v>909</v>
      </c>
      <c r="U17" s="659"/>
    </row>
    <row r="18" spans="1:21" s="116" customFormat="1" ht="30" x14ac:dyDescent="0.25">
      <c r="A18" s="1017">
        <v>318</v>
      </c>
      <c r="B18" s="1016">
        <v>1</v>
      </c>
      <c r="C18" s="1006" t="s">
        <v>940</v>
      </c>
      <c r="D18" s="1005" t="s">
        <v>939</v>
      </c>
      <c r="E18" s="1007" t="s">
        <v>69</v>
      </c>
      <c r="F18" s="325" t="s">
        <v>20</v>
      </c>
      <c r="G18" s="325" t="s">
        <v>11</v>
      </c>
      <c r="H18" s="1008">
        <v>29623</v>
      </c>
      <c r="I18" s="1009">
        <v>400</v>
      </c>
      <c r="J18" s="1009">
        <v>400</v>
      </c>
      <c r="K18" s="1009"/>
      <c r="L18" s="1009">
        <f>SUM(J18+K18)</f>
        <v>400</v>
      </c>
      <c r="M18" s="1010">
        <f t="shared" si="2"/>
        <v>0</v>
      </c>
      <c r="N18" s="1011">
        <v>400</v>
      </c>
      <c r="O18" s="1009">
        <v>400</v>
      </c>
      <c r="P18" s="1009"/>
      <c r="Q18" s="1009">
        <f t="shared" si="3"/>
        <v>400</v>
      </c>
      <c r="R18" s="1009">
        <f t="shared" si="0"/>
        <v>0</v>
      </c>
      <c r="S18" s="1012" t="s">
        <v>938</v>
      </c>
      <c r="T18" s="1013" t="s">
        <v>749</v>
      </c>
      <c r="U18" s="660"/>
    </row>
    <row r="19" spans="1:21" s="117" customFormat="1" ht="24" x14ac:dyDescent="0.25">
      <c r="A19" s="1017">
        <v>293</v>
      </c>
      <c r="B19" s="1016">
        <v>1</v>
      </c>
      <c r="C19" s="1006" t="s">
        <v>937</v>
      </c>
      <c r="D19" s="1005" t="s">
        <v>936</v>
      </c>
      <c r="E19" s="1007" t="s">
        <v>70</v>
      </c>
      <c r="F19" s="325" t="s">
        <v>20</v>
      </c>
      <c r="G19" s="325" t="s">
        <v>6</v>
      </c>
      <c r="H19" s="1008">
        <v>31444</v>
      </c>
      <c r="I19" s="1009">
        <v>350</v>
      </c>
      <c r="J19" s="1009">
        <v>350</v>
      </c>
      <c r="K19" s="1009"/>
      <c r="L19" s="1009">
        <f t="shared" si="1"/>
        <v>350</v>
      </c>
      <c r="M19" s="1010">
        <f t="shared" si="2"/>
        <v>0</v>
      </c>
      <c r="N19" s="1011">
        <v>350</v>
      </c>
      <c r="O19" s="1009">
        <v>350</v>
      </c>
      <c r="P19" s="1009"/>
      <c r="Q19" s="1009">
        <f t="shared" si="3"/>
        <v>350</v>
      </c>
      <c r="R19" s="1009">
        <f t="shared" si="0"/>
        <v>0</v>
      </c>
      <c r="S19" s="1012" t="s">
        <v>935</v>
      </c>
      <c r="T19" s="1013" t="s">
        <v>926</v>
      </c>
      <c r="U19" s="661"/>
    </row>
    <row r="20" spans="1:21" s="117" customFormat="1" ht="24" x14ac:dyDescent="0.25">
      <c r="A20" s="1017">
        <v>116</v>
      </c>
      <c r="B20" s="1016">
        <v>1</v>
      </c>
      <c r="C20" s="1006" t="s">
        <v>921</v>
      </c>
      <c r="D20" s="1005" t="s">
        <v>920</v>
      </c>
      <c r="E20" s="1007" t="s">
        <v>69</v>
      </c>
      <c r="F20" s="325" t="s">
        <v>20</v>
      </c>
      <c r="G20" s="325" t="s">
        <v>11</v>
      </c>
      <c r="H20" s="1008">
        <v>29845</v>
      </c>
      <c r="I20" s="1009">
        <v>450</v>
      </c>
      <c r="J20" s="1009">
        <v>450</v>
      </c>
      <c r="K20" s="1009"/>
      <c r="L20" s="1009">
        <f t="shared" si="1"/>
        <v>450</v>
      </c>
      <c r="M20" s="1010">
        <f>I20-L20</f>
        <v>0</v>
      </c>
      <c r="N20" s="1011">
        <v>550</v>
      </c>
      <c r="O20" s="1009">
        <v>550</v>
      </c>
      <c r="P20" s="1009"/>
      <c r="Q20" s="1009">
        <f t="shared" si="3"/>
        <v>550</v>
      </c>
      <c r="R20" s="1009">
        <f t="shared" si="0"/>
        <v>0</v>
      </c>
      <c r="S20" s="1012" t="s">
        <v>919</v>
      </c>
      <c r="T20" s="1013"/>
      <c r="U20" s="661"/>
    </row>
    <row r="21" spans="1:21" s="118" customFormat="1" ht="24" x14ac:dyDescent="0.25">
      <c r="A21" s="1017">
        <v>667</v>
      </c>
      <c r="B21" s="1016">
        <v>1</v>
      </c>
      <c r="C21" s="1006" t="s">
        <v>912</v>
      </c>
      <c r="D21" s="1005" t="s">
        <v>911</v>
      </c>
      <c r="E21" s="1007" t="s">
        <v>69</v>
      </c>
      <c r="F21" s="325" t="s">
        <v>20</v>
      </c>
      <c r="G21" s="325" t="s">
        <v>11</v>
      </c>
      <c r="H21" s="1008">
        <v>26640</v>
      </c>
      <c r="I21" s="1009">
        <v>450</v>
      </c>
      <c r="J21" s="1009">
        <v>450</v>
      </c>
      <c r="K21" s="1009"/>
      <c r="L21" s="1009">
        <f t="shared" si="1"/>
        <v>450</v>
      </c>
      <c r="M21" s="1010">
        <f>I21-L21</f>
        <v>0</v>
      </c>
      <c r="N21" s="1011">
        <v>450</v>
      </c>
      <c r="O21" s="1009">
        <v>250</v>
      </c>
      <c r="P21" s="1009"/>
      <c r="Q21" s="1009">
        <f t="shared" si="3"/>
        <v>250</v>
      </c>
      <c r="R21" s="1009">
        <f t="shared" si="0"/>
        <v>200</v>
      </c>
      <c r="S21" s="1012" t="s">
        <v>910</v>
      </c>
      <c r="T21" s="1013" t="s">
        <v>909</v>
      </c>
      <c r="U21" s="662" t="s">
        <v>2479</v>
      </c>
    </row>
    <row r="22" spans="1:21" s="344" customFormat="1" ht="24" x14ac:dyDescent="0.25">
      <c r="A22" s="1017">
        <v>385</v>
      </c>
      <c r="B22" s="1016">
        <v>1</v>
      </c>
      <c r="C22" s="1006" t="s">
        <v>908</v>
      </c>
      <c r="D22" s="1005" t="s">
        <v>907</v>
      </c>
      <c r="E22" s="1007" t="s">
        <v>69</v>
      </c>
      <c r="F22" s="325" t="s">
        <v>20</v>
      </c>
      <c r="G22" s="325" t="s">
        <v>13</v>
      </c>
      <c r="H22" s="1008">
        <v>26582</v>
      </c>
      <c r="I22" s="1009">
        <v>300</v>
      </c>
      <c r="J22" s="1009">
        <v>300</v>
      </c>
      <c r="K22" s="1009"/>
      <c r="L22" s="1009">
        <f t="shared" si="1"/>
        <v>300</v>
      </c>
      <c r="M22" s="1010">
        <f>I22-L22</f>
        <v>0</v>
      </c>
      <c r="N22" s="1011">
        <v>300</v>
      </c>
      <c r="O22" s="1009">
        <v>300</v>
      </c>
      <c r="P22" s="1009"/>
      <c r="Q22" s="1009">
        <f t="shared" si="3"/>
        <v>300</v>
      </c>
      <c r="R22" s="1009">
        <f t="shared" si="0"/>
        <v>0</v>
      </c>
      <c r="S22" s="1012" t="s">
        <v>906</v>
      </c>
      <c r="T22" s="1013"/>
      <c r="U22" s="663"/>
    </row>
    <row r="24" spans="1:21" ht="33.75" thickBot="1" x14ac:dyDescent="0.3">
      <c r="A24" s="128"/>
      <c r="B24" s="129">
        <f>SUM(B10:B23)</f>
        <v>13</v>
      </c>
      <c r="C24" s="130" t="s">
        <v>150</v>
      </c>
      <c r="D24" s="130" t="s">
        <v>151</v>
      </c>
      <c r="E24" s="224"/>
      <c r="F24" s="131"/>
      <c r="G24" s="131"/>
      <c r="H24" s="223"/>
      <c r="I24" s="132">
        <f>SUM(I10:I23)</f>
        <v>5100</v>
      </c>
      <c r="J24" s="132">
        <f>SUM(J10:J23)</f>
        <v>5100</v>
      </c>
      <c r="K24" s="132">
        <f>SUM(K10:K23)</f>
        <v>0</v>
      </c>
      <c r="L24" s="132">
        <f>SUM(L10:L23)</f>
        <v>5100</v>
      </c>
      <c r="M24" s="132">
        <f>SUM(M10:M23)</f>
        <v>0</v>
      </c>
      <c r="N24" s="133">
        <f>SUM(N10:N22)</f>
        <v>5400</v>
      </c>
      <c r="O24" s="133">
        <f>SUM(O10:O22)</f>
        <v>4750</v>
      </c>
      <c r="P24" s="133">
        <f>SUM(P10:P22)</f>
        <v>0</v>
      </c>
      <c r="Q24" s="133">
        <f>SUM(Q10:Q22)</f>
        <v>4750</v>
      </c>
      <c r="R24" s="133">
        <f>SUM(R10:R22)</f>
        <v>650</v>
      </c>
      <c r="S24" s="131"/>
      <c r="T24" s="222"/>
      <c r="U24" s="664"/>
    </row>
    <row r="25" spans="1:21" ht="13.15" customHeight="1" thickTop="1" x14ac:dyDescent="0.25">
      <c r="B25" s="7"/>
      <c r="C25" s="7"/>
      <c r="D25" s="5"/>
      <c r="E25" s="5"/>
      <c r="F25" s="9"/>
      <c r="G25" s="5"/>
      <c r="H25" s="5"/>
      <c r="I25" s="5"/>
      <c r="J25" s="5"/>
      <c r="K25" s="5"/>
      <c r="L25" s="5" t="s">
        <v>509</v>
      </c>
      <c r="M25" s="5" t="s">
        <v>820</v>
      </c>
      <c r="N25" s="5"/>
      <c r="O25" s="5"/>
      <c r="P25" s="5"/>
      <c r="Q25" s="5"/>
      <c r="R25" s="5"/>
      <c r="S25" s="5"/>
      <c r="T25" s="10"/>
    </row>
    <row r="26" spans="1:21" ht="13.15" customHeight="1" x14ac:dyDescent="0.25">
      <c r="B26" s="7"/>
      <c r="C26" s="7"/>
      <c r="D26" s="5"/>
      <c r="E26" s="5"/>
      <c r="F26" s="9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10"/>
    </row>
    <row r="27" spans="1:21" ht="13.15" customHeight="1" x14ac:dyDescent="0.25">
      <c r="B27" s="7"/>
      <c r="C27" s="7"/>
      <c r="D27" s="5"/>
      <c r="E27" s="5"/>
      <c r="F27" s="9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10"/>
    </row>
    <row r="28" spans="1:21" ht="13.15" customHeight="1" x14ac:dyDescent="0.25">
      <c r="B28" s="7"/>
      <c r="C28" s="7"/>
      <c r="D28" s="5"/>
      <c r="E28" s="5"/>
      <c r="F28" s="9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0"/>
    </row>
    <row r="29" spans="1:21" ht="13.15" customHeight="1" x14ac:dyDescent="0.25">
      <c r="B29" s="7"/>
      <c r="C29" s="7"/>
      <c r="D29" s="5"/>
      <c r="E29" s="5"/>
      <c r="F29" s="9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10"/>
    </row>
    <row r="30" spans="1:21" ht="26.65" customHeight="1" x14ac:dyDescent="0.25">
      <c r="B30" s="7"/>
      <c r="C30" s="7"/>
      <c r="D30" s="5"/>
      <c r="E30" s="5"/>
      <c r="F30" s="9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10"/>
    </row>
    <row r="31" spans="1:21" ht="13.15" customHeight="1" x14ac:dyDescent="0.25">
      <c r="B31" s="7"/>
      <c r="C31" s="7"/>
      <c r="D31" s="5"/>
      <c r="E31" s="5"/>
      <c r="F31" s="9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10"/>
    </row>
    <row r="32" spans="1:21" ht="13.15" customHeight="1" x14ac:dyDescent="0.25">
      <c r="B32" s="7"/>
      <c r="C32" s="7"/>
      <c r="D32" s="5"/>
      <c r="E32" s="5"/>
      <c r="F32" s="9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10"/>
    </row>
    <row r="33" spans="2:20" ht="13.15" customHeight="1" x14ac:dyDescent="0.25">
      <c r="B33" s="7"/>
      <c r="C33" s="7"/>
      <c r="D33" s="5"/>
      <c r="E33" s="5"/>
      <c r="F33" s="9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10"/>
    </row>
    <row r="34" spans="2:20" ht="13.15" customHeight="1" x14ac:dyDescent="0.25">
      <c r="B34" s="7"/>
      <c r="C34" s="7"/>
      <c r="D34" s="5"/>
      <c r="E34" s="5"/>
      <c r="F34" s="9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10"/>
    </row>
    <row r="35" spans="2:20" ht="13.15" customHeight="1" x14ac:dyDescent="0.25">
      <c r="B35" s="7"/>
      <c r="C35" s="7"/>
      <c r="D35" s="5"/>
      <c r="E35" s="5"/>
      <c r="F35" s="9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10"/>
    </row>
    <row r="36" spans="2:20" ht="13.15" customHeight="1" x14ac:dyDescent="0.25">
      <c r="B36" s="7"/>
      <c r="C36" s="7"/>
      <c r="D36" s="5"/>
      <c r="E36" s="5"/>
      <c r="F36" s="9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10"/>
    </row>
    <row r="37" spans="2:20" ht="13.15" customHeight="1" x14ac:dyDescent="0.25">
      <c r="B37" s="7"/>
      <c r="C37" s="7"/>
      <c r="D37" s="5"/>
      <c r="E37" s="5"/>
      <c r="F37" s="9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10"/>
    </row>
    <row r="38" spans="2:20" ht="26.65" customHeight="1" x14ac:dyDescent="0.25">
      <c r="B38" s="7"/>
      <c r="C38" s="7"/>
      <c r="D38" s="5"/>
      <c r="E38" s="5"/>
      <c r="F38" s="9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10"/>
    </row>
    <row r="39" spans="2:20" ht="13.15" customHeight="1" x14ac:dyDescent="0.25">
      <c r="B39" s="7"/>
      <c r="C39" s="7"/>
      <c r="D39" s="5"/>
      <c r="E39" s="5"/>
      <c r="F39" s="9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10"/>
    </row>
    <row r="40" spans="2:20" ht="13.15" customHeight="1" x14ac:dyDescent="0.25">
      <c r="B40" s="7"/>
      <c r="C40" s="7"/>
      <c r="D40" s="5"/>
      <c r="E40" s="5"/>
      <c r="F40" s="9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10"/>
    </row>
    <row r="41" spans="2:20" ht="26.65" customHeight="1" x14ac:dyDescent="0.25">
      <c r="B41" s="7"/>
      <c r="C41" s="7"/>
      <c r="D41" s="5"/>
      <c r="E41" s="5"/>
      <c r="F41" s="9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10"/>
    </row>
    <row r="42" spans="2:20" ht="13.15" customHeight="1" x14ac:dyDescent="0.25">
      <c r="B42" s="7"/>
      <c r="C42" s="7"/>
      <c r="D42" s="5"/>
      <c r="E42" s="5"/>
      <c r="F42" s="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10"/>
    </row>
    <row r="43" spans="2:20" ht="13.15" customHeight="1" x14ac:dyDescent="0.25">
      <c r="B43" s="7"/>
      <c r="C43" s="7"/>
      <c r="D43" s="5"/>
      <c r="E43" s="5"/>
      <c r="F43" s="9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10"/>
    </row>
    <row r="44" spans="2:20" ht="13.15" customHeight="1" x14ac:dyDescent="0.25">
      <c r="B44" s="7"/>
      <c r="C44" s="7"/>
      <c r="D44" s="5"/>
      <c r="E44" s="5"/>
      <c r="F44" s="9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10"/>
    </row>
    <row r="45" spans="2:20" ht="13.15" customHeight="1" x14ac:dyDescent="0.25">
      <c r="B45" s="7"/>
      <c r="C45" s="7"/>
      <c r="D45" s="5"/>
      <c r="E45" s="5"/>
      <c r="F45" s="9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10"/>
    </row>
    <row r="46" spans="2:20" ht="13.15" customHeight="1" x14ac:dyDescent="0.25">
      <c r="B46" s="7"/>
      <c r="C46" s="7"/>
      <c r="D46" s="5"/>
      <c r="E46" s="5"/>
      <c r="F46" s="9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10"/>
    </row>
    <row r="47" spans="2:20" ht="13.15" customHeight="1" x14ac:dyDescent="0.25">
      <c r="B47" s="7"/>
      <c r="C47" s="7"/>
      <c r="D47" s="5"/>
      <c r="E47" s="5"/>
      <c r="F47" s="9" t="s">
        <v>509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10"/>
    </row>
    <row r="48" spans="2:20" ht="13.15" customHeight="1" x14ac:dyDescent="0.25">
      <c r="B48" s="7"/>
      <c r="C48" s="7"/>
      <c r="D48" s="5"/>
      <c r="E48" s="5"/>
      <c r="F48" s="9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10"/>
    </row>
    <row r="49" spans="2:20" ht="26.65" customHeight="1" x14ac:dyDescent="0.25">
      <c r="B49" s="7"/>
      <c r="C49" s="7"/>
      <c r="D49" s="5"/>
      <c r="E49" s="5"/>
      <c r="F49" s="9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10"/>
    </row>
    <row r="50" spans="2:20" ht="13.15" customHeight="1" x14ac:dyDescent="0.25">
      <c r="B50" s="7"/>
      <c r="C50" s="7"/>
      <c r="D50" s="5"/>
      <c r="E50" s="5"/>
      <c r="F50" s="9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10"/>
    </row>
    <row r="51" spans="2:20" ht="26.65" customHeight="1" x14ac:dyDescent="0.25">
      <c r="B51" s="7"/>
      <c r="C51" s="7"/>
      <c r="D51" s="5"/>
      <c r="E51" s="5"/>
      <c r="F51" s="9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10"/>
    </row>
    <row r="52" spans="2:20" ht="13.15" customHeight="1" x14ac:dyDescent="0.25">
      <c r="B52" s="7"/>
      <c r="C52" s="7"/>
      <c r="D52" s="5"/>
      <c r="E52" s="5"/>
      <c r="F52" s="9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10"/>
    </row>
    <row r="53" spans="2:20" ht="13.15" customHeight="1" x14ac:dyDescent="0.25">
      <c r="B53" s="7"/>
      <c r="C53" s="7"/>
      <c r="D53" s="5"/>
      <c r="E53" s="5"/>
      <c r="F53" s="9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10"/>
    </row>
    <row r="54" spans="2:20" ht="13.15" customHeight="1" x14ac:dyDescent="0.25">
      <c r="B54" s="7"/>
      <c r="C54" s="7"/>
      <c r="D54" s="5"/>
      <c r="E54" s="5"/>
      <c r="F54" s="9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10"/>
    </row>
    <row r="55" spans="2:20" ht="13.15" customHeight="1" x14ac:dyDescent="0.25">
      <c r="B55" s="7"/>
      <c r="C55" s="7"/>
      <c r="D55" s="5"/>
      <c r="E55" s="5"/>
      <c r="F55" s="9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10"/>
    </row>
    <row r="56" spans="2:20" ht="13.15" customHeight="1" x14ac:dyDescent="0.25">
      <c r="B56" s="7"/>
      <c r="C56" s="7"/>
      <c r="D56" s="5"/>
      <c r="E56" s="5"/>
      <c r="F56" s="9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10"/>
    </row>
    <row r="57" spans="2:20" ht="13.15" customHeight="1" x14ac:dyDescent="0.25">
      <c r="B57" s="7"/>
      <c r="C57" s="7"/>
      <c r="D57" s="5"/>
      <c r="E57" s="5"/>
      <c r="F57" s="9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10"/>
    </row>
    <row r="58" spans="2:20" ht="13.15" customHeight="1" x14ac:dyDescent="0.25">
      <c r="B58" s="7"/>
      <c r="C58" s="7"/>
      <c r="D58" s="5"/>
      <c r="E58" s="5"/>
      <c r="F58" s="9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10"/>
    </row>
    <row r="59" spans="2:20" ht="13.15" customHeight="1" x14ac:dyDescent="0.25">
      <c r="B59" s="7"/>
      <c r="C59" s="7"/>
      <c r="D59" s="5"/>
      <c r="E59" s="5"/>
      <c r="F59" s="9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10"/>
    </row>
    <row r="60" spans="2:20" ht="13.15" customHeight="1" x14ac:dyDescent="0.25">
      <c r="B60" s="7"/>
      <c r="C60" s="7"/>
      <c r="D60" s="5"/>
      <c r="E60" s="5"/>
      <c r="F60" s="9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10"/>
    </row>
    <row r="61" spans="2:20" ht="13.15" customHeight="1" x14ac:dyDescent="0.25">
      <c r="B61" s="7"/>
      <c r="C61" s="7"/>
      <c r="D61" s="5"/>
      <c r="E61" s="5"/>
      <c r="F61" s="9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10"/>
    </row>
    <row r="62" spans="2:20" ht="13.15" customHeight="1" x14ac:dyDescent="0.25">
      <c r="B62" s="7"/>
      <c r="C62" s="7"/>
      <c r="D62" s="5"/>
      <c r="E62" s="5"/>
      <c r="F62" s="9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10"/>
    </row>
    <row r="63" spans="2:20" ht="13.15" customHeight="1" x14ac:dyDescent="0.25">
      <c r="B63" s="7"/>
      <c r="C63" s="7"/>
      <c r="D63" s="5"/>
      <c r="E63" s="5"/>
      <c r="F63" s="9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10"/>
    </row>
    <row r="64" spans="2:20" ht="13.15" customHeight="1" x14ac:dyDescent="0.25">
      <c r="B64" s="7"/>
      <c r="C64" s="7"/>
      <c r="D64" s="5"/>
      <c r="E64" s="5"/>
      <c r="F64" s="9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10"/>
    </row>
    <row r="65" spans="2:20" ht="13.15" customHeight="1" x14ac:dyDescent="0.25">
      <c r="B65" s="7"/>
      <c r="C65" s="7"/>
      <c r="D65" s="5"/>
      <c r="E65" s="5"/>
      <c r="F65" s="9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10"/>
    </row>
    <row r="66" spans="2:20" ht="13.15" customHeight="1" x14ac:dyDescent="0.25">
      <c r="B66" s="7"/>
      <c r="C66" s="7"/>
      <c r="D66" s="5"/>
      <c r="E66" s="5"/>
      <c r="F66" s="9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10"/>
    </row>
    <row r="67" spans="2:20" ht="13.15" customHeight="1" x14ac:dyDescent="0.25">
      <c r="B67" s="7"/>
      <c r="C67" s="7"/>
      <c r="D67" s="5"/>
      <c r="E67" s="5"/>
      <c r="F67" s="9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10"/>
    </row>
    <row r="68" spans="2:20" ht="13.15" customHeight="1" x14ac:dyDescent="0.25">
      <c r="B68" s="7"/>
      <c r="C68" s="7"/>
      <c r="D68" s="5"/>
      <c r="E68" s="5"/>
      <c r="F68" s="9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10"/>
    </row>
    <row r="69" spans="2:20" ht="13.15" customHeight="1" x14ac:dyDescent="0.25">
      <c r="B69" s="7"/>
      <c r="C69" s="7"/>
      <c r="D69" s="5"/>
      <c r="E69" s="5"/>
      <c r="F69" s="9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10"/>
    </row>
    <row r="70" spans="2:20" ht="13.15" customHeight="1" x14ac:dyDescent="0.25">
      <c r="B70" s="7"/>
      <c r="C70" s="7"/>
      <c r="D70" s="5"/>
      <c r="E70" s="5"/>
      <c r="F70" s="9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10"/>
    </row>
    <row r="71" spans="2:20" ht="13.15" customHeight="1" x14ac:dyDescent="0.25">
      <c r="B71" s="7"/>
      <c r="C71" s="7"/>
      <c r="D71" s="5"/>
      <c r="E71" s="5"/>
      <c r="F71" s="9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10"/>
    </row>
    <row r="72" spans="2:20" ht="13.15" customHeight="1" x14ac:dyDescent="0.25">
      <c r="B72" s="7"/>
      <c r="C72" s="7"/>
      <c r="D72" s="5"/>
      <c r="E72" s="5"/>
      <c r="F72" s="9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10"/>
    </row>
    <row r="73" spans="2:20" ht="13.15" customHeight="1" x14ac:dyDescent="0.25">
      <c r="B73" s="7"/>
      <c r="C73" s="7"/>
      <c r="D73" s="5"/>
      <c r="E73" s="5"/>
      <c r="F73" s="9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10"/>
    </row>
    <row r="74" spans="2:20" ht="13.15" customHeight="1" x14ac:dyDescent="0.25">
      <c r="B74" s="7"/>
      <c r="C74" s="7"/>
      <c r="D74" s="5"/>
      <c r="E74" s="5"/>
      <c r="F74" s="9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10"/>
    </row>
    <row r="75" spans="2:20" ht="13.15" customHeight="1" x14ac:dyDescent="0.25">
      <c r="B75" s="7"/>
      <c r="C75" s="7"/>
      <c r="D75" s="5"/>
      <c r="E75" s="5"/>
      <c r="F75" s="9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10"/>
    </row>
    <row r="76" spans="2:20" ht="13.15" customHeight="1" x14ac:dyDescent="0.25">
      <c r="B76" s="7"/>
      <c r="C76" s="7"/>
      <c r="D76" s="5"/>
      <c r="E76" s="5"/>
      <c r="F76" s="9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10"/>
    </row>
    <row r="77" spans="2:20" ht="13.15" customHeight="1" x14ac:dyDescent="0.25">
      <c r="B77" s="7"/>
      <c r="C77" s="7"/>
      <c r="D77" s="5"/>
      <c r="E77" s="5"/>
      <c r="F77" s="9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10"/>
    </row>
    <row r="78" spans="2:20" ht="13.15" customHeight="1" x14ac:dyDescent="0.25">
      <c r="B78" s="7"/>
      <c r="C78" s="7"/>
      <c r="D78" s="5"/>
      <c r="E78" s="5"/>
      <c r="F78" s="9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10"/>
    </row>
    <row r="79" spans="2:20" ht="13.15" customHeight="1" x14ac:dyDescent="0.25">
      <c r="B79" s="7"/>
      <c r="C79" s="7"/>
      <c r="D79" s="5"/>
      <c r="E79" s="5"/>
      <c r="F79" s="9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10"/>
    </row>
    <row r="80" spans="2:20" ht="13.15" customHeight="1" x14ac:dyDescent="0.25">
      <c r="B80" s="7"/>
      <c r="C80" s="7"/>
      <c r="D80" s="5"/>
      <c r="E80" s="5"/>
      <c r="F80" s="9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10"/>
    </row>
    <row r="81" spans="2:20" ht="13.15" customHeight="1" x14ac:dyDescent="0.25">
      <c r="B81" s="7"/>
      <c r="C81" s="7"/>
      <c r="D81" s="5"/>
      <c r="E81" s="5"/>
      <c r="F81" s="9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10"/>
    </row>
    <row r="82" spans="2:20" ht="13.15" customHeight="1" x14ac:dyDescent="0.25">
      <c r="B82" s="7"/>
      <c r="C82" s="7"/>
      <c r="D82" s="5"/>
      <c r="E82" s="5"/>
      <c r="F82" s="9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10"/>
    </row>
    <row r="83" spans="2:20" ht="13.15" customHeight="1" x14ac:dyDescent="0.25">
      <c r="B83" s="7"/>
      <c r="C83" s="7"/>
      <c r="D83" s="5"/>
      <c r="E83" s="5"/>
      <c r="F83" s="9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10"/>
    </row>
    <row r="84" spans="2:20" ht="13.15" customHeight="1" x14ac:dyDescent="0.25">
      <c r="B84" s="7"/>
      <c r="C84" s="7"/>
      <c r="D84" s="5"/>
      <c r="E84" s="5"/>
      <c r="F84" s="9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10"/>
    </row>
    <row r="85" spans="2:20" ht="13.15" customHeight="1" x14ac:dyDescent="0.25">
      <c r="B85" s="7"/>
      <c r="C85" s="7"/>
      <c r="D85" s="5"/>
      <c r="E85" s="5"/>
      <c r="F85" s="9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10"/>
    </row>
    <row r="86" spans="2:20" ht="26.65" customHeight="1" x14ac:dyDescent="0.25">
      <c r="B86" s="7"/>
      <c r="C86" s="7"/>
      <c r="D86" s="5"/>
      <c r="E86" s="5"/>
      <c r="F86" s="9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10"/>
    </row>
    <row r="87" spans="2:20" ht="13.15" customHeight="1" x14ac:dyDescent="0.25">
      <c r="B87" s="7"/>
      <c r="C87" s="7"/>
      <c r="D87" s="5"/>
      <c r="E87" s="5"/>
      <c r="F87" s="9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10"/>
    </row>
    <row r="88" spans="2:20" ht="13.15" customHeight="1" x14ac:dyDescent="0.25">
      <c r="B88" s="7"/>
      <c r="C88" s="7"/>
      <c r="D88" s="5"/>
      <c r="E88" s="5"/>
      <c r="F88" s="9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10"/>
    </row>
    <row r="89" spans="2:20" ht="13.15" customHeight="1" x14ac:dyDescent="0.25">
      <c r="B89" s="7"/>
      <c r="C89" s="7"/>
      <c r="D89" s="5"/>
      <c r="E89" s="5"/>
      <c r="F89" s="9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10"/>
    </row>
    <row r="90" spans="2:20" ht="13.15" customHeight="1" x14ac:dyDescent="0.25">
      <c r="B90" s="7"/>
      <c r="C90" s="7"/>
      <c r="D90" s="5"/>
      <c r="E90" s="5"/>
      <c r="F90" s="9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10"/>
    </row>
    <row r="91" spans="2:20" ht="13.15" customHeight="1" x14ac:dyDescent="0.25">
      <c r="B91" s="7"/>
      <c r="C91" s="7"/>
      <c r="D91" s="5"/>
      <c r="E91" s="5"/>
      <c r="F91" s="9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10"/>
    </row>
    <row r="92" spans="2:20" ht="13.15" customHeight="1" x14ac:dyDescent="0.25">
      <c r="B92" s="7"/>
      <c r="C92" s="7"/>
      <c r="D92" s="5"/>
      <c r="E92" s="5"/>
      <c r="F92" s="9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10"/>
    </row>
    <row r="93" spans="2:20" ht="13.15" customHeight="1" x14ac:dyDescent="0.25">
      <c r="B93" s="7"/>
      <c r="C93" s="7"/>
      <c r="D93" s="5"/>
      <c r="E93" s="5"/>
      <c r="F93" s="9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10"/>
    </row>
    <row r="94" spans="2:20" ht="13.15" customHeight="1" x14ac:dyDescent="0.25">
      <c r="B94" s="7"/>
      <c r="C94" s="7"/>
      <c r="D94" s="5"/>
      <c r="E94" s="5"/>
      <c r="F94" s="9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10"/>
    </row>
    <row r="95" spans="2:20" ht="13.15" customHeight="1" x14ac:dyDescent="0.25">
      <c r="B95" s="7"/>
      <c r="C95" s="7"/>
      <c r="D95" s="5"/>
      <c r="E95" s="5"/>
      <c r="F95" s="9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10"/>
    </row>
    <row r="96" spans="2:20" ht="21.95" customHeight="1" x14ac:dyDescent="0.25">
      <c r="B96" s="7"/>
      <c r="C96" s="7"/>
      <c r="D96" s="5"/>
      <c r="E96" s="5"/>
      <c r="F96" s="9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10"/>
    </row>
    <row r="97" spans="2:20" ht="21.95" customHeight="1" x14ac:dyDescent="0.25">
      <c r="B97" s="7"/>
      <c r="C97" s="7"/>
      <c r="D97" s="5"/>
      <c r="E97" s="5"/>
      <c r="F97" s="9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10"/>
    </row>
    <row r="98" spans="2:20" ht="13.15" customHeight="1" x14ac:dyDescent="0.25">
      <c r="B98" s="7"/>
      <c r="C98" s="7"/>
      <c r="D98" s="5"/>
      <c r="E98" s="5"/>
      <c r="F98" s="9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10"/>
    </row>
    <row r="99" spans="2:20" ht="13.15" customHeight="1" x14ac:dyDescent="0.25">
      <c r="B99" s="7"/>
      <c r="C99" s="7"/>
      <c r="D99" s="5"/>
      <c r="E99" s="5"/>
      <c r="F99" s="9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10"/>
    </row>
    <row r="100" spans="2:20" ht="13.15" customHeight="1" x14ac:dyDescent="0.25">
      <c r="B100" s="7"/>
      <c r="C100" s="7"/>
      <c r="D100" s="5"/>
      <c r="E100" s="5"/>
      <c r="F100" s="9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10"/>
    </row>
    <row r="101" spans="2:20" ht="13.15" customHeight="1" x14ac:dyDescent="0.25">
      <c r="B101" s="7"/>
      <c r="C101" s="7"/>
      <c r="D101" s="5"/>
      <c r="E101" s="5"/>
      <c r="F101" s="9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10"/>
    </row>
    <row r="102" spans="2:20" ht="13.15" customHeight="1" x14ac:dyDescent="0.25">
      <c r="B102" s="7"/>
      <c r="C102" s="7"/>
      <c r="D102" s="5"/>
      <c r="E102" s="5"/>
      <c r="F102" s="9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10"/>
    </row>
    <row r="103" spans="2:20" ht="13.15" customHeight="1" x14ac:dyDescent="0.25">
      <c r="B103" s="7"/>
      <c r="C103" s="7"/>
      <c r="D103" s="5"/>
      <c r="E103" s="5"/>
      <c r="F103" s="9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10"/>
    </row>
    <row r="104" spans="2:20" ht="13.15" customHeight="1" x14ac:dyDescent="0.25">
      <c r="B104" s="7"/>
      <c r="C104" s="7"/>
      <c r="D104" s="5"/>
      <c r="E104" s="5"/>
      <c r="F104" s="9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10"/>
    </row>
    <row r="105" spans="2:20" ht="13.15" customHeight="1" x14ac:dyDescent="0.25">
      <c r="B105" s="7"/>
      <c r="C105" s="7"/>
      <c r="D105" s="5"/>
      <c r="E105" s="5"/>
      <c r="F105" s="9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10"/>
    </row>
    <row r="106" spans="2:20" ht="13.15" customHeight="1" x14ac:dyDescent="0.25">
      <c r="B106" s="7"/>
      <c r="C106" s="7"/>
      <c r="D106" s="5"/>
      <c r="E106" s="5"/>
      <c r="F106" s="9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10"/>
    </row>
    <row r="107" spans="2:20" ht="13.15" customHeight="1" x14ac:dyDescent="0.25">
      <c r="B107" s="7"/>
      <c r="C107" s="7"/>
      <c r="D107" s="5"/>
      <c r="E107" s="5"/>
      <c r="F107" s="9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10"/>
    </row>
    <row r="108" spans="2:20" ht="13.15" customHeight="1" x14ac:dyDescent="0.25">
      <c r="B108" s="7"/>
      <c r="C108" s="7"/>
      <c r="D108" s="5"/>
      <c r="E108" s="5"/>
      <c r="F108" s="9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10"/>
    </row>
    <row r="109" spans="2:20" ht="13.15" customHeight="1" x14ac:dyDescent="0.25">
      <c r="B109" s="7"/>
      <c r="C109" s="7"/>
      <c r="D109" s="5"/>
      <c r="E109" s="5"/>
      <c r="F109" s="9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10"/>
    </row>
    <row r="110" spans="2:20" ht="13.15" customHeight="1" x14ac:dyDescent="0.25">
      <c r="B110" s="7"/>
      <c r="C110" s="7"/>
      <c r="D110" s="5"/>
      <c r="E110" s="5"/>
      <c r="F110" s="9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10"/>
    </row>
    <row r="111" spans="2:20" ht="13.15" customHeight="1" x14ac:dyDescent="0.25">
      <c r="B111" s="7"/>
      <c r="C111" s="7"/>
      <c r="D111" s="28"/>
      <c r="E111" s="5"/>
      <c r="F111" s="9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10"/>
    </row>
    <row r="112" spans="2:20" ht="13.15" customHeight="1" x14ac:dyDescent="0.25">
      <c r="B112" s="7"/>
      <c r="C112" s="7"/>
      <c r="D112" s="28"/>
      <c r="E112" s="5"/>
      <c r="F112" s="9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10"/>
    </row>
    <row r="113" spans="2:20" ht="13.15" customHeight="1" x14ac:dyDescent="0.25">
      <c r="B113" s="7"/>
      <c r="C113" s="7"/>
      <c r="D113" s="28"/>
      <c r="E113" s="5"/>
      <c r="F113" s="9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10"/>
    </row>
    <row r="114" spans="2:20" ht="13.15" customHeight="1" x14ac:dyDescent="0.25">
      <c r="B114" s="7"/>
      <c r="C114" s="7"/>
      <c r="D114" s="28"/>
      <c r="E114" s="5"/>
      <c r="F114" s="9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10"/>
    </row>
    <row r="115" spans="2:20" ht="13.15" customHeight="1" x14ac:dyDescent="0.25">
      <c r="B115" s="7"/>
      <c r="C115" s="7"/>
      <c r="D115" s="28"/>
      <c r="E115" s="5"/>
      <c r="F115" s="9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10"/>
    </row>
    <row r="116" spans="2:20" ht="13.15" customHeight="1" x14ac:dyDescent="0.25">
      <c r="B116" s="7"/>
      <c r="C116" s="7"/>
      <c r="D116" s="28"/>
      <c r="E116" s="5"/>
      <c r="F116" s="9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10"/>
    </row>
    <row r="117" spans="2:20" ht="13.15" customHeight="1" x14ac:dyDescent="0.25">
      <c r="B117" s="7"/>
      <c r="C117" s="7"/>
      <c r="D117" s="28"/>
      <c r="E117" s="5"/>
      <c r="F117" s="9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10"/>
    </row>
    <row r="118" spans="2:20" ht="13.15" customHeight="1" x14ac:dyDescent="0.25">
      <c r="B118" s="7"/>
      <c r="C118" s="7"/>
      <c r="D118" s="28"/>
      <c r="E118" s="5"/>
      <c r="F118" s="9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10"/>
    </row>
    <row r="119" spans="2:20" ht="13.15" customHeight="1" x14ac:dyDescent="0.25">
      <c r="B119" s="7"/>
      <c r="C119" s="7"/>
      <c r="D119" s="28"/>
      <c r="E119" s="5"/>
      <c r="F119" s="9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10"/>
    </row>
    <row r="120" spans="2:20" ht="13.15" customHeight="1" x14ac:dyDescent="0.25">
      <c r="B120" s="7"/>
      <c r="C120" s="7"/>
      <c r="D120" s="28"/>
      <c r="E120" s="5"/>
      <c r="F120" s="9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10"/>
    </row>
    <row r="121" spans="2:20" ht="13.15" customHeight="1" x14ac:dyDescent="0.25">
      <c r="B121" s="7"/>
      <c r="C121" s="7"/>
      <c r="D121" s="28"/>
      <c r="E121" s="5"/>
      <c r="F121" s="9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10"/>
    </row>
    <row r="122" spans="2:20" ht="13.15" customHeight="1" x14ac:dyDescent="0.25">
      <c r="B122" s="7"/>
      <c r="C122" s="7"/>
      <c r="D122" s="28"/>
      <c r="E122" s="5"/>
      <c r="F122" s="9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10"/>
    </row>
    <row r="123" spans="2:20" ht="13.15" customHeight="1" x14ac:dyDescent="0.25">
      <c r="B123" s="7"/>
      <c r="C123" s="7"/>
      <c r="D123" s="28"/>
      <c r="E123" s="5"/>
      <c r="F123" s="9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10"/>
    </row>
    <row r="124" spans="2:20" ht="13.15" customHeight="1" x14ac:dyDescent="0.25">
      <c r="B124" s="7"/>
      <c r="C124" s="7"/>
      <c r="D124" s="28"/>
      <c r="E124" s="5"/>
      <c r="F124" s="9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10"/>
    </row>
    <row r="125" spans="2:20" ht="13.15" customHeight="1" x14ac:dyDescent="0.25">
      <c r="B125" s="7"/>
      <c r="C125" s="7"/>
      <c r="D125" s="28"/>
      <c r="E125" s="5"/>
      <c r="F125" s="9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10"/>
    </row>
    <row r="126" spans="2:20" ht="13.15" customHeight="1" x14ac:dyDescent="0.25">
      <c r="B126" s="7"/>
      <c r="C126" s="7"/>
      <c r="D126" s="28"/>
      <c r="E126" s="5"/>
      <c r="F126" s="9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10"/>
    </row>
    <row r="127" spans="2:20" ht="21.95" customHeight="1" x14ac:dyDescent="0.25">
      <c r="B127" s="7"/>
      <c r="C127" s="7"/>
      <c r="D127" s="28"/>
      <c r="E127" s="5"/>
      <c r="F127" s="9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10"/>
    </row>
    <row r="128" spans="2:20" ht="13.15" customHeight="1" x14ac:dyDescent="0.25">
      <c r="B128" s="7"/>
      <c r="C128" s="7"/>
      <c r="D128" s="28"/>
      <c r="E128" s="5"/>
      <c r="F128" s="9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10"/>
    </row>
    <row r="129" spans="2:20" ht="13.15" customHeight="1" x14ac:dyDescent="0.25">
      <c r="B129" s="7"/>
      <c r="C129" s="7"/>
      <c r="D129" s="28"/>
      <c r="E129" s="5"/>
      <c r="F129" s="9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10"/>
    </row>
    <row r="130" spans="2:20" ht="13.15" customHeight="1" x14ac:dyDescent="0.25">
      <c r="B130" s="7"/>
      <c r="C130" s="7"/>
      <c r="D130" s="28"/>
      <c r="E130" s="5"/>
      <c r="F130" s="9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10"/>
    </row>
    <row r="131" spans="2:20" ht="13.15" customHeight="1" x14ac:dyDescent="0.25">
      <c r="B131" s="7"/>
      <c r="C131" s="7"/>
      <c r="D131" s="28"/>
      <c r="E131" s="5"/>
      <c r="F131" s="9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10"/>
    </row>
    <row r="132" spans="2:20" ht="13.15" customHeight="1" x14ac:dyDescent="0.25">
      <c r="B132" s="7"/>
      <c r="C132" s="7"/>
      <c r="D132" s="28"/>
      <c r="E132" s="5"/>
      <c r="F132" s="9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10"/>
    </row>
    <row r="133" spans="2:20" ht="13.15" customHeight="1" x14ac:dyDescent="0.25">
      <c r="B133" s="7"/>
      <c r="C133" s="7"/>
      <c r="D133" s="28"/>
      <c r="E133" s="5"/>
      <c r="F133" s="9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10"/>
    </row>
    <row r="134" spans="2:20" ht="21.95" customHeight="1" x14ac:dyDescent="0.25">
      <c r="B134" s="7"/>
      <c r="C134" s="7"/>
      <c r="D134" s="28"/>
      <c r="E134" s="5"/>
      <c r="F134" s="9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10"/>
    </row>
    <row r="135" spans="2:20" ht="13.15" customHeight="1" x14ac:dyDescent="0.25">
      <c r="B135" s="7"/>
      <c r="C135" s="7"/>
      <c r="D135" s="28"/>
      <c r="E135" s="5"/>
      <c r="F135" s="9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10"/>
    </row>
    <row r="136" spans="2:20" ht="13.15" customHeight="1" x14ac:dyDescent="0.25">
      <c r="B136" s="7"/>
      <c r="C136" s="7"/>
      <c r="D136" s="28"/>
      <c r="E136" s="5"/>
      <c r="F136" s="9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10"/>
    </row>
    <row r="137" spans="2:20" ht="13.15" customHeight="1" x14ac:dyDescent="0.25">
      <c r="B137" s="7"/>
      <c r="C137" s="7"/>
      <c r="D137" s="28"/>
      <c r="E137" s="5"/>
      <c r="F137" s="9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10"/>
    </row>
    <row r="138" spans="2:20" ht="13.15" customHeight="1" x14ac:dyDescent="0.25">
      <c r="B138" s="7"/>
      <c r="C138" s="7"/>
      <c r="D138" s="28"/>
      <c r="E138" s="5"/>
      <c r="F138" s="9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10"/>
    </row>
    <row r="139" spans="2:20" ht="13.15" customHeight="1" x14ac:dyDescent="0.25">
      <c r="B139" s="7"/>
      <c r="C139" s="7"/>
      <c r="D139" s="28"/>
      <c r="E139" s="5"/>
      <c r="F139" s="9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10"/>
    </row>
    <row r="140" spans="2:20" ht="13.15" customHeight="1" x14ac:dyDescent="0.25">
      <c r="B140" s="7"/>
      <c r="C140" s="7"/>
      <c r="D140" s="28"/>
      <c r="E140" s="5"/>
      <c r="F140" s="9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10"/>
    </row>
    <row r="141" spans="2:20" ht="13.15" customHeight="1" x14ac:dyDescent="0.25">
      <c r="B141" s="7"/>
      <c r="C141" s="7"/>
      <c r="D141" s="28"/>
      <c r="E141" s="5"/>
      <c r="F141" s="9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10"/>
    </row>
    <row r="142" spans="2:20" ht="26.65" customHeight="1" x14ac:dyDescent="0.25">
      <c r="B142" s="7"/>
      <c r="C142" s="7"/>
      <c r="D142" s="28"/>
      <c r="E142" s="5"/>
      <c r="F142" s="9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10"/>
    </row>
    <row r="143" spans="2:20" ht="13.15" customHeight="1" x14ac:dyDescent="0.25">
      <c r="B143" s="7"/>
      <c r="C143" s="7"/>
      <c r="D143" s="28"/>
      <c r="E143" s="5"/>
      <c r="F143" s="9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10"/>
    </row>
    <row r="144" spans="2:20" ht="13.15" customHeight="1" x14ac:dyDescent="0.25">
      <c r="B144" s="7"/>
      <c r="C144" s="7"/>
      <c r="D144" s="28"/>
      <c r="E144" s="5"/>
      <c r="F144" s="9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10"/>
    </row>
    <row r="145" spans="2:20" ht="13.15" customHeight="1" x14ac:dyDescent="0.25">
      <c r="B145" s="7"/>
      <c r="C145" s="7"/>
      <c r="D145" s="28"/>
      <c r="E145" s="5"/>
      <c r="F145" s="9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10"/>
    </row>
    <row r="146" spans="2:20" ht="13.15" customHeight="1" x14ac:dyDescent="0.25">
      <c r="B146" s="7"/>
      <c r="C146" s="7"/>
      <c r="D146" s="28"/>
      <c r="E146" s="5"/>
      <c r="F146" s="9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10"/>
    </row>
    <row r="147" spans="2:20" ht="21.95" customHeight="1" x14ac:dyDescent="0.25">
      <c r="B147" s="7"/>
      <c r="C147" s="7"/>
      <c r="D147" s="28"/>
      <c r="E147" s="5"/>
      <c r="F147" s="9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10"/>
    </row>
    <row r="148" spans="2:20" ht="13.15" customHeight="1" x14ac:dyDescent="0.25">
      <c r="B148" s="7"/>
      <c r="C148" s="7"/>
      <c r="D148" s="28"/>
      <c r="E148" s="5"/>
      <c r="F148" s="9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10"/>
    </row>
    <row r="149" spans="2:20" ht="13.15" customHeight="1" x14ac:dyDescent="0.25">
      <c r="B149" s="7"/>
      <c r="C149" s="7"/>
      <c r="D149" s="28"/>
      <c r="E149" s="5"/>
      <c r="F149" s="9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10"/>
    </row>
    <row r="150" spans="2:20" ht="13.15" customHeight="1" x14ac:dyDescent="0.25">
      <c r="B150" s="7"/>
      <c r="C150" s="7"/>
      <c r="D150" s="28"/>
      <c r="E150" s="5"/>
      <c r="F150" s="9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10"/>
    </row>
    <row r="151" spans="2:20" ht="13.15" customHeight="1" x14ac:dyDescent="0.25">
      <c r="B151" s="7"/>
      <c r="C151" s="7"/>
      <c r="D151" s="28"/>
      <c r="E151" s="5"/>
      <c r="F151" s="9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10"/>
    </row>
    <row r="152" spans="2:20" ht="13.15" customHeight="1" x14ac:dyDescent="0.25">
      <c r="B152" s="7"/>
      <c r="C152" s="7"/>
      <c r="D152" s="28"/>
      <c r="E152" s="5"/>
      <c r="F152" s="9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10"/>
    </row>
    <row r="153" spans="2:20" ht="21.95" customHeight="1" x14ac:dyDescent="0.25">
      <c r="B153" s="7"/>
      <c r="C153" s="7"/>
      <c r="D153" s="28"/>
      <c r="E153" s="5"/>
      <c r="F153" s="9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10"/>
    </row>
    <row r="154" spans="2:20" ht="21.95" customHeight="1" x14ac:dyDescent="0.25">
      <c r="B154" s="7"/>
      <c r="C154" s="7"/>
      <c r="D154" s="28"/>
      <c r="E154" s="5"/>
      <c r="F154" s="9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10"/>
    </row>
    <row r="155" spans="2:20" ht="13.15" customHeight="1" x14ac:dyDescent="0.25">
      <c r="B155" s="7"/>
      <c r="C155" s="7"/>
      <c r="D155" s="28"/>
      <c r="E155" s="5"/>
      <c r="F155" s="9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10"/>
    </row>
    <row r="156" spans="2:20" ht="21.95" customHeight="1" x14ac:dyDescent="0.25">
      <c r="B156" s="7"/>
      <c r="C156" s="7"/>
      <c r="D156" s="28"/>
      <c r="E156" s="5"/>
      <c r="F156" s="9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10"/>
    </row>
    <row r="157" spans="2:20" ht="13.15" customHeight="1" x14ac:dyDescent="0.25">
      <c r="B157" s="7"/>
      <c r="C157" s="7"/>
      <c r="D157" s="28"/>
      <c r="E157" s="5"/>
      <c r="F157" s="9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10"/>
    </row>
    <row r="158" spans="2:20" ht="26.65" customHeight="1" x14ac:dyDescent="0.25">
      <c r="B158" s="7"/>
      <c r="C158" s="7"/>
      <c r="D158" s="28"/>
      <c r="E158" s="5"/>
      <c r="F158" s="9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10"/>
    </row>
    <row r="159" spans="2:20" ht="26.65" customHeight="1" x14ac:dyDescent="0.25">
      <c r="B159" s="7"/>
      <c r="C159" s="7"/>
      <c r="D159" s="28"/>
      <c r="E159" s="5"/>
      <c r="F159" s="9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10"/>
    </row>
    <row r="160" spans="2:20" ht="21.95" customHeight="1" x14ac:dyDescent="0.25">
      <c r="B160" s="7"/>
      <c r="C160" s="7"/>
      <c r="D160" s="28"/>
      <c r="E160" s="5"/>
      <c r="F160" s="9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10"/>
    </row>
    <row r="161" spans="2:20" ht="13.15" customHeight="1" x14ac:dyDescent="0.25">
      <c r="B161" s="7"/>
      <c r="C161" s="7"/>
      <c r="D161" s="28"/>
      <c r="E161" s="5"/>
      <c r="F161" s="9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10"/>
    </row>
    <row r="162" spans="2:20" ht="21.95" customHeight="1" x14ac:dyDescent="0.25">
      <c r="B162" s="7"/>
      <c r="C162" s="7"/>
      <c r="D162" s="28"/>
      <c r="E162" s="5"/>
      <c r="F162" s="9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10"/>
    </row>
    <row r="163" spans="2:20" ht="21.95" customHeight="1" x14ac:dyDescent="0.25">
      <c r="B163" s="7"/>
      <c r="C163" s="7"/>
      <c r="D163" s="8"/>
      <c r="E163" s="5"/>
      <c r="F163" s="9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10"/>
    </row>
    <row r="164" spans="2:20" ht="13.15" customHeight="1" x14ac:dyDescent="0.25">
      <c r="B164" s="7"/>
      <c r="C164" s="7"/>
      <c r="D164" s="8"/>
      <c r="E164" s="5"/>
      <c r="F164" s="9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10"/>
    </row>
    <row r="165" spans="2:20" ht="13.15" customHeight="1" x14ac:dyDescent="0.25">
      <c r="B165" s="7"/>
      <c r="C165" s="7"/>
      <c r="D165" s="8"/>
      <c r="E165" s="5"/>
      <c r="F165" s="9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10"/>
    </row>
    <row r="166" spans="2:20" ht="21.95" customHeight="1" x14ac:dyDescent="0.25">
      <c r="B166" s="7"/>
      <c r="C166" s="7"/>
      <c r="D166" s="8"/>
      <c r="E166" s="5"/>
      <c r="F166" s="9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10"/>
    </row>
    <row r="167" spans="2:20" ht="13.15" customHeight="1" x14ac:dyDescent="0.25">
      <c r="B167" s="7"/>
      <c r="C167" s="7"/>
      <c r="D167" s="8"/>
      <c r="E167" s="5"/>
      <c r="F167" s="9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10"/>
    </row>
    <row r="168" spans="2:20" ht="13.15" customHeight="1" x14ac:dyDescent="0.25">
      <c r="B168" s="7"/>
      <c r="C168" s="7"/>
      <c r="D168" s="8"/>
      <c r="E168" s="5"/>
      <c r="F168" s="9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10"/>
    </row>
    <row r="169" spans="2:20" ht="13.15" customHeight="1" x14ac:dyDescent="0.25">
      <c r="B169" s="7"/>
      <c r="C169" s="7"/>
      <c r="D169" s="8"/>
      <c r="E169" s="5"/>
      <c r="F169" s="9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10"/>
    </row>
    <row r="170" spans="2:20" ht="13.15" customHeight="1" x14ac:dyDescent="0.25">
      <c r="B170" s="7"/>
      <c r="C170" s="7"/>
      <c r="D170" s="8"/>
      <c r="E170" s="5"/>
      <c r="F170" s="9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10"/>
    </row>
    <row r="171" spans="2:20" ht="13.15" customHeight="1" x14ac:dyDescent="0.25">
      <c r="B171" s="7"/>
      <c r="C171" s="7"/>
      <c r="D171" s="8"/>
      <c r="E171" s="5"/>
      <c r="F171" s="9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10"/>
    </row>
    <row r="172" spans="2:20" ht="13.15" customHeight="1" x14ac:dyDescent="0.25">
      <c r="B172" s="7"/>
      <c r="C172" s="7"/>
      <c r="D172" s="8"/>
      <c r="E172" s="5"/>
      <c r="F172" s="9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10"/>
    </row>
    <row r="173" spans="2:20" ht="13.15" customHeight="1" x14ac:dyDescent="0.25">
      <c r="B173" s="7"/>
      <c r="C173" s="7"/>
      <c r="D173" s="8"/>
      <c r="E173" s="5"/>
      <c r="F173" s="9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10"/>
    </row>
    <row r="174" spans="2:20" ht="13.15" customHeight="1" x14ac:dyDescent="0.25">
      <c r="B174" s="7"/>
      <c r="C174" s="7"/>
      <c r="D174" s="8"/>
      <c r="E174" s="5"/>
      <c r="F174" s="9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10"/>
    </row>
    <row r="175" spans="2:20" ht="13.15" customHeight="1" x14ac:dyDescent="0.25">
      <c r="B175" s="7"/>
      <c r="C175" s="7"/>
      <c r="D175" s="8"/>
      <c r="E175" s="5"/>
      <c r="F175" s="9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10"/>
    </row>
    <row r="176" spans="2:20" ht="26.65" customHeight="1" x14ac:dyDescent="0.25">
      <c r="B176" s="7"/>
      <c r="C176" s="7"/>
      <c r="D176" s="8"/>
      <c r="E176" s="5"/>
      <c r="F176" s="9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10"/>
    </row>
    <row r="177" spans="2:20" ht="13.15" customHeight="1" x14ac:dyDescent="0.25">
      <c r="B177" s="7"/>
      <c r="C177" s="7"/>
      <c r="D177" s="8"/>
      <c r="E177" s="5"/>
      <c r="F177" s="9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10"/>
    </row>
    <row r="178" spans="2:20" ht="21.95" customHeight="1" x14ac:dyDescent="0.25">
      <c r="B178" s="7"/>
      <c r="C178" s="7"/>
      <c r="D178" s="8"/>
      <c r="E178" s="5"/>
      <c r="F178" s="9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10"/>
    </row>
    <row r="179" spans="2:20" ht="21.95" customHeight="1" x14ac:dyDescent="0.25">
      <c r="B179" s="7"/>
      <c r="C179" s="7"/>
      <c r="D179" s="8"/>
      <c r="E179" s="5"/>
      <c r="F179" s="9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10"/>
    </row>
    <row r="180" spans="2:20" ht="21.95" customHeight="1" x14ac:dyDescent="0.25">
      <c r="B180" s="7"/>
      <c r="C180" s="7"/>
      <c r="D180" s="8"/>
      <c r="E180" s="5"/>
      <c r="F180" s="9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10"/>
    </row>
    <row r="181" spans="2:20" ht="13.15" customHeight="1" x14ac:dyDescent="0.25">
      <c r="B181" s="7"/>
      <c r="C181" s="7"/>
      <c r="D181" s="8"/>
      <c r="E181" s="5"/>
      <c r="F181" s="9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10"/>
    </row>
    <row r="182" spans="2:20" ht="13.15" customHeight="1" x14ac:dyDescent="0.25">
      <c r="B182" s="7"/>
      <c r="C182" s="7"/>
      <c r="D182" s="8"/>
      <c r="E182" s="5"/>
      <c r="F182" s="9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10"/>
    </row>
    <row r="183" spans="2:20" ht="21.95" customHeight="1" x14ac:dyDescent="0.25">
      <c r="B183" s="7"/>
      <c r="C183" s="7"/>
      <c r="D183" s="8"/>
      <c r="E183" s="5"/>
      <c r="F183" s="9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10"/>
    </row>
    <row r="184" spans="2:20" ht="21.95" customHeight="1" x14ac:dyDescent="0.25">
      <c r="B184" s="7"/>
      <c r="C184" s="7"/>
      <c r="D184" s="8"/>
      <c r="E184" s="5"/>
      <c r="F184" s="9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10"/>
    </row>
    <row r="185" spans="2:20" ht="13.15" customHeight="1" x14ac:dyDescent="0.25">
      <c r="B185" s="7"/>
      <c r="C185" s="7"/>
      <c r="D185" s="8"/>
      <c r="E185" s="5"/>
      <c r="F185" s="9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10"/>
    </row>
    <row r="186" spans="2:20" ht="13.15" customHeight="1" x14ac:dyDescent="0.25">
      <c r="B186" s="7"/>
      <c r="C186" s="7"/>
      <c r="D186" s="8"/>
      <c r="E186" s="5"/>
      <c r="F186" s="9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10"/>
    </row>
    <row r="187" spans="2:20" ht="13.15" customHeight="1" x14ac:dyDescent="0.25">
      <c r="B187" s="7"/>
      <c r="C187" s="7"/>
      <c r="D187" s="8"/>
      <c r="E187" s="5"/>
      <c r="F187" s="9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10"/>
    </row>
    <row r="188" spans="2:20" ht="21.95" customHeight="1" x14ac:dyDescent="0.25">
      <c r="B188" s="7"/>
      <c r="C188" s="7"/>
      <c r="D188" s="8"/>
      <c r="E188" s="5"/>
      <c r="F188" s="9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10"/>
    </row>
    <row r="189" spans="2:20" ht="21.95" customHeight="1" x14ac:dyDescent="0.25">
      <c r="B189" s="7"/>
      <c r="C189" s="7"/>
      <c r="D189" s="8"/>
      <c r="E189" s="5"/>
      <c r="F189" s="9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10"/>
    </row>
    <row r="190" spans="2:20" ht="13.15" customHeight="1" x14ac:dyDescent="0.25">
      <c r="B190" s="7"/>
      <c r="C190" s="7"/>
      <c r="D190" s="8"/>
      <c r="E190" s="5"/>
      <c r="F190" s="9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10"/>
    </row>
    <row r="191" spans="2:20" ht="13.15" customHeight="1" x14ac:dyDescent="0.25">
      <c r="B191" s="7"/>
      <c r="C191" s="7"/>
      <c r="D191" s="8"/>
      <c r="E191" s="5"/>
      <c r="F191" s="9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10"/>
    </row>
    <row r="192" spans="2:20" ht="13.15" customHeight="1" x14ac:dyDescent="0.25">
      <c r="B192" s="7"/>
      <c r="C192" s="7"/>
      <c r="D192" s="8"/>
      <c r="E192" s="5"/>
      <c r="F192" s="9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10"/>
    </row>
    <row r="193" spans="2:20" ht="13.15" customHeight="1" x14ac:dyDescent="0.25">
      <c r="B193" s="7"/>
      <c r="C193" s="7"/>
      <c r="D193" s="8"/>
      <c r="E193" s="5"/>
      <c r="F193" s="9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10"/>
    </row>
    <row r="194" spans="2:20" ht="21.95" customHeight="1" x14ac:dyDescent="0.25">
      <c r="B194" s="7"/>
      <c r="C194" s="7"/>
      <c r="D194" s="8"/>
      <c r="E194" s="5"/>
      <c r="F194" s="9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10"/>
    </row>
    <row r="195" spans="2:20" ht="21.95" customHeight="1" x14ac:dyDescent="0.25">
      <c r="B195" s="7"/>
      <c r="C195" s="7"/>
      <c r="D195" s="8"/>
      <c r="E195" s="5"/>
      <c r="F195" s="9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10"/>
    </row>
    <row r="196" spans="2:20" ht="21.95" customHeight="1" x14ac:dyDescent="0.25">
      <c r="B196" s="7"/>
      <c r="C196" s="7"/>
      <c r="D196" s="8"/>
      <c r="E196" s="5"/>
      <c r="F196" s="9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10"/>
    </row>
    <row r="197" spans="2:20" ht="13.15" customHeight="1" x14ac:dyDescent="0.25">
      <c r="B197" s="7"/>
      <c r="C197" s="7"/>
      <c r="D197" s="8"/>
      <c r="E197" s="5"/>
      <c r="F197" s="9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10"/>
    </row>
    <row r="198" spans="2:20" ht="26.65" customHeight="1" x14ac:dyDescent="0.25">
      <c r="B198" s="7"/>
      <c r="C198" s="7"/>
      <c r="D198" s="8"/>
      <c r="E198" s="5"/>
      <c r="F198" s="9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10"/>
    </row>
    <row r="199" spans="2:20" ht="13.15" customHeight="1" x14ac:dyDescent="0.25">
      <c r="B199" s="7"/>
      <c r="C199" s="7"/>
      <c r="D199" s="8"/>
      <c r="E199" s="5"/>
      <c r="F199" s="9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10"/>
    </row>
    <row r="200" spans="2:20" ht="13.15" customHeight="1" x14ac:dyDescent="0.25">
      <c r="B200" s="7"/>
      <c r="C200" s="7"/>
      <c r="D200" s="8"/>
      <c r="E200" s="5"/>
      <c r="F200" s="9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10"/>
    </row>
    <row r="201" spans="2:20" ht="21.95" customHeight="1" x14ac:dyDescent="0.25">
      <c r="B201" s="7"/>
      <c r="C201" s="7"/>
      <c r="D201" s="8"/>
      <c r="E201" s="5"/>
      <c r="F201" s="9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10"/>
    </row>
    <row r="202" spans="2:20" ht="21.95" customHeight="1" x14ac:dyDescent="0.25">
      <c r="B202" s="7"/>
      <c r="C202" s="7"/>
      <c r="D202" s="8"/>
      <c r="E202" s="5"/>
      <c r="F202" s="9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10"/>
    </row>
  </sheetData>
  <mergeCells count="7">
    <mergeCell ref="J8:L8"/>
    <mergeCell ref="A1:T1"/>
    <mergeCell ref="A2:T2"/>
    <mergeCell ref="A5:T5"/>
    <mergeCell ref="A6:T6"/>
    <mergeCell ref="A7:T7"/>
    <mergeCell ref="O8:Q8"/>
  </mergeCells>
  <pageMargins left="0.32" right="0.24" top="0.3" bottom="0.26" header="0.5" footer="0.21"/>
  <pageSetup paperSize="9" orientation="landscape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7030A0"/>
  </sheetPr>
  <dimension ref="A1:V65"/>
  <sheetViews>
    <sheetView zoomScale="85" zoomScaleNormal="85" zoomScaleSheetLayoutView="204" workbookViewId="0">
      <pane ySplit="8" topLeftCell="A46" activePane="bottomLeft" state="frozen"/>
      <selection pane="bottomLeft" activeCell="K52" sqref="K52"/>
    </sheetView>
  </sheetViews>
  <sheetFormatPr defaultColWidth="9.140625" defaultRowHeight="12.75" x14ac:dyDescent="0.2"/>
  <cols>
    <col min="1" max="1" width="7.5703125" style="15" customWidth="1"/>
    <col min="2" max="2" width="4.28515625" style="1" customWidth="1"/>
    <col min="3" max="3" width="17" style="1" customWidth="1"/>
    <col min="4" max="4" width="25.28515625" style="11" customWidth="1"/>
    <col min="5" max="5" width="5.42578125" style="1" customWidth="1"/>
    <col min="6" max="6" width="9.140625" style="1" customWidth="1"/>
    <col min="7" max="7" width="12" style="1" customWidth="1"/>
    <col min="8" max="8" width="14.7109375" style="1" customWidth="1"/>
    <col min="9" max="9" width="12.5703125" style="1" customWidth="1"/>
    <col min="10" max="10" width="12.140625" style="1" customWidth="1"/>
    <col min="11" max="11" width="17.42578125" style="1" customWidth="1"/>
    <col min="12" max="12" width="13.28515625" style="1" customWidth="1"/>
    <col min="13" max="13" width="11.5703125" style="1" customWidth="1"/>
    <col min="14" max="14" width="5.85546875" style="1" customWidth="1"/>
    <col min="15" max="15" width="12.28515625" style="1" customWidth="1"/>
    <col min="16" max="16" width="12.5703125" style="1" customWidth="1"/>
    <col min="17" max="17" width="15.5703125" style="1" customWidth="1"/>
    <col min="18" max="18" width="12.85546875" style="1" customWidth="1"/>
    <col min="19" max="19" width="12.140625" style="1" customWidth="1"/>
    <col min="20" max="20" width="24.140625" style="1" customWidth="1"/>
    <col min="21" max="21" width="20.42578125" style="12" customWidth="1"/>
    <col min="22" max="22" width="24.140625" style="1" customWidth="1"/>
    <col min="23" max="16384" width="9.140625" style="1"/>
  </cols>
  <sheetData>
    <row r="1" spans="1:22" ht="43.5" customHeight="1" x14ac:dyDescent="0.2">
      <c r="A1" s="1207" t="s">
        <v>164</v>
      </c>
      <c r="B1" s="1207"/>
      <c r="C1" s="1207"/>
      <c r="D1" s="1207"/>
      <c r="E1" s="1207"/>
      <c r="F1" s="1207"/>
      <c r="G1" s="1207"/>
      <c r="H1" s="1207"/>
      <c r="I1" s="1207"/>
      <c r="J1" s="1207"/>
      <c r="K1" s="1207"/>
      <c r="L1" s="1207"/>
      <c r="M1" s="1207"/>
      <c r="N1" s="1207"/>
      <c r="O1" s="1207"/>
      <c r="P1" s="1207"/>
      <c r="Q1" s="1207"/>
      <c r="R1" s="1207"/>
      <c r="S1" s="1207"/>
      <c r="T1" s="1207"/>
      <c r="U1" s="1207"/>
    </row>
    <row r="2" spans="1:22" s="298" customFormat="1" ht="22.5" customHeight="1" x14ac:dyDescent="0.4">
      <c r="A2" s="1208" t="s">
        <v>163</v>
      </c>
      <c r="B2" s="1208"/>
      <c r="C2" s="1208"/>
      <c r="D2" s="1208"/>
      <c r="E2" s="1208"/>
      <c r="F2" s="1208"/>
      <c r="G2" s="1208"/>
      <c r="H2" s="1208"/>
      <c r="I2" s="1208"/>
      <c r="J2" s="1208"/>
      <c r="K2" s="1208"/>
      <c r="L2" s="1208"/>
      <c r="M2" s="1208"/>
      <c r="N2" s="1208"/>
      <c r="O2" s="1208"/>
      <c r="P2" s="1208"/>
      <c r="Q2" s="1208"/>
      <c r="R2" s="1208"/>
      <c r="S2" s="1208"/>
      <c r="T2" s="1208"/>
      <c r="U2" s="1208"/>
    </row>
    <row r="3" spans="1:22" ht="12" customHeight="1" x14ac:dyDescent="0.2">
      <c r="A3" s="3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9"/>
    </row>
    <row r="4" spans="1:22" ht="13.5" thickBot="1" x14ac:dyDescent="0.25">
      <c r="A4" s="35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1"/>
    </row>
    <row r="5" spans="1:22" ht="27" customHeight="1" x14ac:dyDescent="0.2">
      <c r="A5" s="1170" t="s">
        <v>1045</v>
      </c>
      <c r="B5" s="1170"/>
      <c r="C5" s="1170"/>
      <c r="D5" s="1170"/>
      <c r="E5" s="1170"/>
      <c r="F5" s="1170"/>
      <c r="G5" s="1170"/>
      <c r="H5" s="1170"/>
      <c r="I5" s="1170"/>
      <c r="J5" s="1170"/>
      <c r="K5" s="1170"/>
      <c r="L5" s="1170"/>
      <c r="M5" s="1170"/>
      <c r="N5" s="1170"/>
      <c r="O5" s="1170"/>
      <c r="P5" s="1170"/>
      <c r="Q5" s="1170"/>
      <c r="R5" s="1170"/>
      <c r="S5" s="1170"/>
      <c r="T5" s="1170"/>
      <c r="U5" s="1170"/>
    </row>
    <row r="6" spans="1:22" ht="26.25" customHeight="1" thickBot="1" x14ac:dyDescent="0.25">
      <c r="A6" s="1206" t="s">
        <v>1924</v>
      </c>
      <c r="B6" s="1206"/>
      <c r="C6" s="1206"/>
      <c r="D6" s="1206"/>
      <c r="E6" s="1206"/>
      <c r="F6" s="1206"/>
      <c r="G6" s="1206"/>
      <c r="H6" s="1206"/>
      <c r="I6" s="1206"/>
      <c r="J6" s="1206"/>
      <c r="K6" s="1206"/>
      <c r="L6" s="1206"/>
      <c r="M6" s="1206"/>
      <c r="N6" s="1206"/>
      <c r="O6" s="1206"/>
      <c r="P6" s="1206"/>
      <c r="Q6" s="1206"/>
      <c r="R6" s="1206"/>
      <c r="S6" s="1206"/>
      <c r="T6" s="1206"/>
      <c r="U6" s="1206"/>
    </row>
    <row r="7" spans="1:22" ht="25.5" customHeight="1" thickTop="1" x14ac:dyDescent="0.2">
      <c r="A7" s="123" t="s">
        <v>24</v>
      </c>
      <c r="B7" s="124" t="s">
        <v>0</v>
      </c>
      <c r="C7" s="124" t="s">
        <v>7</v>
      </c>
      <c r="D7" s="125" t="s">
        <v>1</v>
      </c>
      <c r="E7" s="124" t="s">
        <v>2</v>
      </c>
      <c r="F7" s="124" t="s">
        <v>3</v>
      </c>
      <c r="G7" s="124" t="s">
        <v>4</v>
      </c>
      <c r="H7" s="126" t="s">
        <v>5</v>
      </c>
      <c r="I7" s="126" t="s">
        <v>54</v>
      </c>
      <c r="J7" s="1204" t="s">
        <v>689</v>
      </c>
      <c r="K7" s="1204"/>
      <c r="L7" s="1204"/>
      <c r="M7" s="126" t="s">
        <v>55</v>
      </c>
      <c r="N7" s="255" t="s">
        <v>2314</v>
      </c>
      <c r="O7" s="126" t="s">
        <v>53</v>
      </c>
      <c r="P7" s="1204" t="s">
        <v>689</v>
      </c>
      <c r="Q7" s="1204"/>
      <c r="R7" s="1204"/>
      <c r="S7" s="126" t="s">
        <v>55</v>
      </c>
      <c r="T7" s="126" t="s">
        <v>8</v>
      </c>
      <c r="U7" s="127" t="s">
        <v>9</v>
      </c>
    </row>
    <row r="8" spans="1:22" ht="25.5" customHeight="1" x14ac:dyDescent="0.2">
      <c r="A8" s="313"/>
      <c r="B8" s="145"/>
      <c r="C8" s="145"/>
      <c r="D8" s="146"/>
      <c r="E8" s="145"/>
      <c r="F8" s="145"/>
      <c r="G8" s="145"/>
      <c r="H8" s="147"/>
      <c r="I8" s="147"/>
      <c r="J8" s="333">
        <v>41806</v>
      </c>
      <c r="K8" s="136" t="s">
        <v>3743</v>
      </c>
      <c r="L8" s="333">
        <v>41812</v>
      </c>
      <c r="M8" s="147"/>
      <c r="N8" s="147"/>
      <c r="O8" s="147"/>
      <c r="P8" s="333">
        <v>41806</v>
      </c>
      <c r="Q8" s="136" t="s">
        <v>3743</v>
      </c>
      <c r="R8" s="333">
        <v>41812</v>
      </c>
      <c r="S8" s="147"/>
      <c r="T8" s="147"/>
      <c r="U8" s="148"/>
      <c r="V8" s="1027">
        <v>41800</v>
      </c>
    </row>
    <row r="9" spans="1:22" s="1054" customFormat="1" ht="26.25" x14ac:dyDescent="0.25">
      <c r="A9" s="1017">
        <v>939</v>
      </c>
      <c r="B9" s="1016">
        <v>1</v>
      </c>
      <c r="C9" s="1073" t="s">
        <v>943</v>
      </c>
      <c r="D9" s="1005" t="s">
        <v>942</v>
      </c>
      <c r="E9" s="1007" t="s">
        <v>69</v>
      </c>
      <c r="F9" s="325" t="s">
        <v>20</v>
      </c>
      <c r="G9" s="325" t="s">
        <v>11</v>
      </c>
      <c r="H9" s="1053">
        <v>29192</v>
      </c>
      <c r="I9" s="1009">
        <v>400</v>
      </c>
      <c r="J9" s="1009">
        <v>400</v>
      </c>
      <c r="K9" s="1009"/>
      <c r="L9" s="1009">
        <f>J9+K9</f>
        <v>400</v>
      </c>
      <c r="M9" s="1010">
        <f t="shared" ref="M9:M47" si="0">I9-L9</f>
        <v>0</v>
      </c>
      <c r="N9" s="1011">
        <v>1</v>
      </c>
      <c r="O9" s="1009">
        <v>400</v>
      </c>
      <c r="P9" s="1009">
        <v>400</v>
      </c>
      <c r="Q9" s="1009"/>
      <c r="R9" s="1009">
        <f>SUM(P9+Q9)</f>
        <v>400</v>
      </c>
      <c r="S9" s="1012">
        <f>SUM(O9-R9)</f>
        <v>0</v>
      </c>
      <c r="T9" s="1013" t="s">
        <v>941</v>
      </c>
      <c r="U9" s="1014"/>
      <c r="V9" s="1015"/>
    </row>
    <row r="10" spans="1:22" s="665" customFormat="1" ht="26.25" x14ac:dyDescent="0.2">
      <c r="A10" s="1017">
        <v>1274</v>
      </c>
      <c r="B10" s="1016">
        <v>1</v>
      </c>
      <c r="C10" s="1073" t="s">
        <v>934</v>
      </c>
      <c r="D10" s="1005" t="s">
        <v>933</v>
      </c>
      <c r="E10" s="1007" t="s">
        <v>69</v>
      </c>
      <c r="F10" s="325" t="s">
        <v>20</v>
      </c>
      <c r="G10" s="325" t="s">
        <v>11</v>
      </c>
      <c r="H10" s="1053">
        <v>31868</v>
      </c>
      <c r="I10" s="1009">
        <v>400</v>
      </c>
      <c r="J10" s="1009">
        <v>400</v>
      </c>
      <c r="K10" s="1009"/>
      <c r="L10" s="1009">
        <f t="shared" ref="L10:L47" si="1">J10+K10</f>
        <v>400</v>
      </c>
      <c r="M10" s="1010">
        <f t="shared" si="0"/>
        <v>0</v>
      </c>
      <c r="N10" s="1011">
        <v>1</v>
      </c>
      <c r="O10" s="1009">
        <v>400</v>
      </c>
      <c r="P10" s="1009">
        <v>400</v>
      </c>
      <c r="Q10" s="1009"/>
      <c r="R10" s="1009">
        <f t="shared" ref="R10:R47" si="2">SUM(P10+Q10)</f>
        <v>400</v>
      </c>
      <c r="S10" s="1012">
        <f t="shared" ref="S10:S48" si="3">SUM(O10-R10)</f>
        <v>0</v>
      </c>
      <c r="T10" s="1013" t="s">
        <v>932</v>
      </c>
      <c r="U10" s="1014" t="s">
        <v>718</v>
      </c>
      <c r="V10" s="226"/>
    </row>
    <row r="11" spans="1:22" s="665" customFormat="1" ht="26.25" x14ac:dyDescent="0.2">
      <c r="A11" s="1017">
        <v>1278</v>
      </c>
      <c r="B11" s="1016">
        <v>1</v>
      </c>
      <c r="C11" s="1073" t="s">
        <v>931</v>
      </c>
      <c r="D11" s="1005" t="s">
        <v>997</v>
      </c>
      <c r="E11" s="1007" t="s">
        <v>69</v>
      </c>
      <c r="F11" s="325" t="s">
        <v>20</v>
      </c>
      <c r="G11" s="325" t="s">
        <v>11</v>
      </c>
      <c r="H11" s="1053"/>
      <c r="I11" s="1009">
        <v>600</v>
      </c>
      <c r="J11" s="1009">
        <v>600</v>
      </c>
      <c r="K11" s="1009"/>
      <c r="L11" s="1009">
        <f t="shared" si="1"/>
        <v>600</v>
      </c>
      <c r="M11" s="1010">
        <f t="shared" si="0"/>
        <v>0</v>
      </c>
      <c r="N11" s="1011">
        <v>1</v>
      </c>
      <c r="O11" s="1009">
        <v>600</v>
      </c>
      <c r="P11" s="1009">
        <v>330</v>
      </c>
      <c r="Q11" s="1009"/>
      <c r="R11" s="1009">
        <f t="shared" si="2"/>
        <v>330</v>
      </c>
      <c r="S11" s="1012">
        <f t="shared" si="3"/>
        <v>270</v>
      </c>
      <c r="T11" s="1013" t="s">
        <v>2585</v>
      </c>
      <c r="U11" s="1014"/>
      <c r="V11" s="226"/>
    </row>
    <row r="12" spans="1:22" s="790" customFormat="1" ht="26.25" x14ac:dyDescent="0.2">
      <c r="A12" s="1017">
        <v>1522</v>
      </c>
      <c r="B12" s="1016">
        <v>1</v>
      </c>
      <c r="C12" s="1073" t="s">
        <v>930</v>
      </c>
      <c r="D12" s="1005" t="s">
        <v>929</v>
      </c>
      <c r="E12" s="1007" t="s">
        <v>70</v>
      </c>
      <c r="F12" s="325" t="s">
        <v>20</v>
      </c>
      <c r="G12" s="325" t="s">
        <v>11</v>
      </c>
      <c r="H12" s="1053">
        <v>30799</v>
      </c>
      <c r="I12" s="1009">
        <v>550</v>
      </c>
      <c r="J12" s="1009">
        <v>550</v>
      </c>
      <c r="K12" s="1009"/>
      <c r="L12" s="1009">
        <f t="shared" si="1"/>
        <v>550</v>
      </c>
      <c r="M12" s="1010">
        <f t="shared" si="0"/>
        <v>0</v>
      </c>
      <c r="N12" s="1011">
        <v>1</v>
      </c>
      <c r="O12" s="1009">
        <v>600</v>
      </c>
      <c r="P12" s="1009">
        <v>600</v>
      </c>
      <c r="Q12" s="1009"/>
      <c r="R12" s="1009">
        <f t="shared" si="2"/>
        <v>600</v>
      </c>
      <c r="S12" s="1012">
        <f t="shared" si="3"/>
        <v>0</v>
      </c>
      <c r="T12" s="1013"/>
      <c r="U12" s="1014" t="s">
        <v>926</v>
      </c>
      <c r="V12" s="1018"/>
    </row>
    <row r="13" spans="1:22" s="665" customFormat="1" ht="26.25" x14ac:dyDescent="0.2">
      <c r="A13" s="1017">
        <v>1521</v>
      </c>
      <c r="B13" s="1016">
        <v>1</v>
      </c>
      <c r="C13" s="1073" t="s">
        <v>928</v>
      </c>
      <c r="D13" s="1005" t="s">
        <v>927</v>
      </c>
      <c r="E13" s="1007" t="s">
        <v>70</v>
      </c>
      <c r="F13" s="325" t="s">
        <v>20</v>
      </c>
      <c r="G13" s="325" t="s">
        <v>11</v>
      </c>
      <c r="H13" s="1053">
        <v>29901</v>
      </c>
      <c r="I13" s="1009">
        <v>550</v>
      </c>
      <c r="J13" s="1009">
        <v>550</v>
      </c>
      <c r="K13" s="1009"/>
      <c r="L13" s="1009">
        <f t="shared" si="1"/>
        <v>550</v>
      </c>
      <c r="M13" s="1010">
        <f t="shared" si="0"/>
        <v>0</v>
      </c>
      <c r="N13" s="1011">
        <v>1</v>
      </c>
      <c r="O13" s="1009">
        <v>600</v>
      </c>
      <c r="P13" s="1009">
        <v>600</v>
      </c>
      <c r="Q13" s="1009"/>
      <c r="R13" s="1009">
        <f t="shared" si="2"/>
        <v>600</v>
      </c>
      <c r="S13" s="1012">
        <f t="shared" si="3"/>
        <v>0</v>
      </c>
      <c r="T13" s="1013"/>
      <c r="U13" s="1014" t="s">
        <v>926</v>
      </c>
      <c r="V13" s="226"/>
    </row>
    <row r="14" spans="1:22" s="191" customFormat="1" ht="26.25" x14ac:dyDescent="0.2">
      <c r="A14" s="1017">
        <v>1520</v>
      </c>
      <c r="B14" s="1016">
        <v>1</v>
      </c>
      <c r="C14" s="1073" t="s">
        <v>925</v>
      </c>
      <c r="D14" s="1005" t="s">
        <v>924</v>
      </c>
      <c r="E14" s="1007" t="s">
        <v>69</v>
      </c>
      <c r="F14" s="325" t="s">
        <v>20</v>
      </c>
      <c r="G14" s="325" t="s">
        <v>11</v>
      </c>
      <c r="H14" s="1053">
        <v>30900</v>
      </c>
      <c r="I14" s="1009">
        <v>400</v>
      </c>
      <c r="J14" s="1009">
        <v>400</v>
      </c>
      <c r="K14" s="1009"/>
      <c r="L14" s="1009">
        <f t="shared" si="1"/>
        <v>400</v>
      </c>
      <c r="M14" s="1010">
        <f t="shared" si="0"/>
        <v>0</v>
      </c>
      <c r="N14" s="1011">
        <v>1</v>
      </c>
      <c r="O14" s="1009">
        <v>400</v>
      </c>
      <c r="P14" s="1009"/>
      <c r="Q14" s="1009"/>
      <c r="R14" s="1009">
        <f t="shared" si="2"/>
        <v>0</v>
      </c>
      <c r="S14" s="1012">
        <f t="shared" si="3"/>
        <v>400</v>
      </c>
      <c r="T14" s="1013" t="s">
        <v>923</v>
      </c>
      <c r="U14" s="1014" t="s">
        <v>922</v>
      </c>
      <c r="V14" s="122" t="s">
        <v>3713</v>
      </c>
    </row>
    <row r="15" spans="1:22" s="665" customFormat="1" ht="26.25" x14ac:dyDescent="0.2">
      <c r="A15" s="1017">
        <v>5</v>
      </c>
      <c r="B15" s="1016">
        <v>1</v>
      </c>
      <c r="C15" s="1073" t="s">
        <v>146</v>
      </c>
      <c r="D15" s="1005" t="s">
        <v>25</v>
      </c>
      <c r="E15" s="1007" t="s">
        <v>70</v>
      </c>
      <c r="F15" s="325" t="s">
        <v>20</v>
      </c>
      <c r="G15" s="325" t="s">
        <v>6</v>
      </c>
      <c r="H15" s="1053">
        <v>26912</v>
      </c>
      <c r="I15" s="1009">
        <v>450</v>
      </c>
      <c r="J15" s="1009">
        <v>450</v>
      </c>
      <c r="K15" s="1009"/>
      <c r="L15" s="1009">
        <f t="shared" si="1"/>
        <v>450</v>
      </c>
      <c r="M15" s="1010">
        <f t="shared" si="0"/>
        <v>0</v>
      </c>
      <c r="N15" s="1011">
        <v>1</v>
      </c>
      <c r="O15" s="1009">
        <v>550</v>
      </c>
      <c r="P15" s="1009"/>
      <c r="Q15" s="1009">
        <v>550</v>
      </c>
      <c r="R15" s="1009">
        <f t="shared" si="2"/>
        <v>550</v>
      </c>
      <c r="S15" s="1012">
        <f t="shared" si="3"/>
        <v>0</v>
      </c>
      <c r="T15" s="1013" t="s">
        <v>3716</v>
      </c>
      <c r="U15" s="1014"/>
      <c r="V15" s="122"/>
    </row>
    <row r="16" spans="1:22" s="191" customFormat="1" ht="26.25" x14ac:dyDescent="0.2">
      <c r="A16" s="1017">
        <v>436</v>
      </c>
      <c r="B16" s="1016">
        <v>1</v>
      </c>
      <c r="C16" s="1073" t="s">
        <v>918</v>
      </c>
      <c r="D16" s="1005" t="s">
        <v>917</v>
      </c>
      <c r="E16" s="1007" t="s">
        <v>69</v>
      </c>
      <c r="F16" s="325" t="s">
        <v>20</v>
      </c>
      <c r="G16" s="325" t="s">
        <v>13</v>
      </c>
      <c r="H16" s="1053">
        <v>29847</v>
      </c>
      <c r="I16" s="1009">
        <v>450</v>
      </c>
      <c r="J16" s="1009">
        <v>450</v>
      </c>
      <c r="K16" s="1009"/>
      <c r="L16" s="1009">
        <f t="shared" si="1"/>
        <v>450</v>
      </c>
      <c r="M16" s="1010">
        <f t="shared" si="0"/>
        <v>0</v>
      </c>
      <c r="N16" s="1011">
        <v>1</v>
      </c>
      <c r="O16" s="1009">
        <v>550</v>
      </c>
      <c r="P16" s="1009">
        <v>550</v>
      </c>
      <c r="Q16" s="1009"/>
      <c r="R16" s="1009">
        <f t="shared" si="2"/>
        <v>550</v>
      </c>
      <c r="S16" s="1012">
        <f t="shared" si="3"/>
        <v>0</v>
      </c>
      <c r="T16" s="1013" t="s">
        <v>2586</v>
      </c>
      <c r="U16" s="1014" t="s">
        <v>162</v>
      </c>
      <c r="V16" s="122"/>
    </row>
    <row r="17" spans="1:22" s="191" customFormat="1" ht="26.25" x14ac:dyDescent="0.2">
      <c r="A17" s="1017">
        <v>1554</v>
      </c>
      <c r="B17" s="1016">
        <v>1</v>
      </c>
      <c r="C17" s="1073" t="s">
        <v>916</v>
      </c>
      <c r="D17" s="1005" t="s">
        <v>915</v>
      </c>
      <c r="E17" s="1007" t="s">
        <v>69</v>
      </c>
      <c r="F17" s="325" t="s">
        <v>20</v>
      </c>
      <c r="G17" s="325" t="s">
        <v>13</v>
      </c>
      <c r="H17" s="1053">
        <v>32669</v>
      </c>
      <c r="I17" s="1009">
        <v>450</v>
      </c>
      <c r="J17" s="1009">
        <v>450</v>
      </c>
      <c r="K17" s="1009"/>
      <c r="L17" s="1009">
        <f t="shared" si="1"/>
        <v>450</v>
      </c>
      <c r="M17" s="1010">
        <f t="shared" si="0"/>
        <v>0</v>
      </c>
      <c r="N17" s="1011">
        <v>1</v>
      </c>
      <c r="O17" s="1009">
        <v>450</v>
      </c>
      <c r="P17" s="1009">
        <v>450</v>
      </c>
      <c r="Q17" s="1009"/>
      <c r="R17" s="1009">
        <f t="shared" si="2"/>
        <v>450</v>
      </c>
      <c r="S17" s="1012">
        <f t="shared" si="3"/>
        <v>0</v>
      </c>
      <c r="T17" s="1013" t="s">
        <v>914</v>
      </c>
      <c r="U17" s="1014" t="s">
        <v>913</v>
      </c>
      <c r="V17" s="122"/>
    </row>
    <row r="18" spans="1:22" s="191" customFormat="1" ht="26.25" x14ac:dyDescent="0.2">
      <c r="A18" s="1017">
        <v>627</v>
      </c>
      <c r="B18" s="1016">
        <v>1</v>
      </c>
      <c r="C18" s="1073" t="s">
        <v>905</v>
      </c>
      <c r="D18" s="1005" t="s">
        <v>904</v>
      </c>
      <c r="E18" s="1007" t="s">
        <v>69</v>
      </c>
      <c r="F18" s="325" t="s">
        <v>20</v>
      </c>
      <c r="G18" s="325" t="s">
        <v>11</v>
      </c>
      <c r="H18" s="1053">
        <v>26057</v>
      </c>
      <c r="I18" s="1009">
        <v>500</v>
      </c>
      <c r="J18" s="1009">
        <v>500</v>
      </c>
      <c r="K18" s="1009"/>
      <c r="L18" s="1009">
        <f t="shared" si="1"/>
        <v>500</v>
      </c>
      <c r="M18" s="1010">
        <f t="shared" si="0"/>
        <v>0</v>
      </c>
      <c r="N18" s="1011">
        <v>1</v>
      </c>
      <c r="O18" s="1009">
        <v>500</v>
      </c>
      <c r="P18" s="1009">
        <v>500</v>
      </c>
      <c r="Q18" s="1009"/>
      <c r="R18" s="1009">
        <f t="shared" si="2"/>
        <v>500</v>
      </c>
      <c r="S18" s="1012">
        <f t="shared" si="3"/>
        <v>0</v>
      </c>
      <c r="T18" s="1013" t="s">
        <v>903</v>
      </c>
      <c r="U18" s="1014" t="s">
        <v>828</v>
      </c>
      <c r="V18" s="122"/>
    </row>
    <row r="19" spans="1:22" s="191" customFormat="1" ht="26.25" x14ac:dyDescent="0.2">
      <c r="A19" s="1017">
        <v>1578</v>
      </c>
      <c r="B19" s="1016">
        <v>1</v>
      </c>
      <c r="C19" s="1073" t="s">
        <v>902</v>
      </c>
      <c r="D19" s="1005" t="s">
        <v>901</v>
      </c>
      <c r="E19" s="1007" t="s">
        <v>69</v>
      </c>
      <c r="F19" s="325" t="s">
        <v>20</v>
      </c>
      <c r="G19" s="325" t="s">
        <v>14</v>
      </c>
      <c r="H19" s="1053">
        <v>26376</v>
      </c>
      <c r="I19" s="1009">
        <v>450</v>
      </c>
      <c r="J19" s="1009">
        <v>450</v>
      </c>
      <c r="K19" s="1009"/>
      <c r="L19" s="1009">
        <f t="shared" si="1"/>
        <v>450</v>
      </c>
      <c r="M19" s="1010">
        <f t="shared" si="0"/>
        <v>0</v>
      </c>
      <c r="N19" s="1011">
        <v>1</v>
      </c>
      <c r="O19" s="1009">
        <v>450</v>
      </c>
      <c r="P19" s="1009">
        <v>450</v>
      </c>
      <c r="Q19" s="1009"/>
      <c r="R19" s="1009">
        <f t="shared" si="2"/>
        <v>450</v>
      </c>
      <c r="S19" s="1012">
        <f t="shared" si="3"/>
        <v>0</v>
      </c>
      <c r="T19" s="1013" t="s">
        <v>900</v>
      </c>
      <c r="U19" s="1014" t="s">
        <v>774</v>
      </c>
      <c r="V19" s="122"/>
    </row>
    <row r="20" spans="1:22" s="191" customFormat="1" ht="26.25" x14ac:dyDescent="0.2">
      <c r="A20" s="1017">
        <v>1577</v>
      </c>
      <c r="B20" s="1016">
        <v>1</v>
      </c>
      <c r="C20" s="1073" t="s">
        <v>899</v>
      </c>
      <c r="D20" s="1005" t="s">
        <v>898</v>
      </c>
      <c r="E20" s="1007" t="s">
        <v>69</v>
      </c>
      <c r="F20" s="325" t="s">
        <v>20</v>
      </c>
      <c r="G20" s="325" t="s">
        <v>42</v>
      </c>
      <c r="H20" s="1053">
        <v>31243</v>
      </c>
      <c r="I20" s="1009">
        <v>500</v>
      </c>
      <c r="J20" s="1009">
        <v>500</v>
      </c>
      <c r="K20" s="1009"/>
      <c r="L20" s="1009">
        <f t="shared" si="1"/>
        <v>500</v>
      </c>
      <c r="M20" s="1010">
        <f t="shared" si="0"/>
        <v>0</v>
      </c>
      <c r="N20" s="1011">
        <v>1</v>
      </c>
      <c r="O20" s="1009">
        <v>500</v>
      </c>
      <c r="P20" s="1009">
        <v>200</v>
      </c>
      <c r="Q20" s="1009">
        <v>300</v>
      </c>
      <c r="R20" s="1009">
        <f t="shared" si="2"/>
        <v>500</v>
      </c>
      <c r="S20" s="1012">
        <f t="shared" si="3"/>
        <v>0</v>
      </c>
      <c r="T20" s="1013" t="s">
        <v>1013</v>
      </c>
      <c r="U20" s="1014" t="s">
        <v>718</v>
      </c>
      <c r="V20" s="122"/>
    </row>
    <row r="21" spans="1:22" s="191" customFormat="1" ht="26.25" x14ac:dyDescent="0.2">
      <c r="A21" s="1017">
        <v>270</v>
      </c>
      <c r="B21" s="1016">
        <v>1</v>
      </c>
      <c r="C21" s="1073" t="s">
        <v>897</v>
      </c>
      <c r="D21" s="1005" t="s">
        <v>896</v>
      </c>
      <c r="E21" s="1007" t="s">
        <v>69</v>
      </c>
      <c r="F21" s="325" t="s">
        <v>20</v>
      </c>
      <c r="G21" s="325" t="s">
        <v>11</v>
      </c>
      <c r="H21" s="1053">
        <v>31812</v>
      </c>
      <c r="I21" s="1009">
        <v>400</v>
      </c>
      <c r="J21" s="1009">
        <v>400</v>
      </c>
      <c r="K21" s="1009"/>
      <c r="L21" s="1009">
        <f t="shared" si="1"/>
        <v>400</v>
      </c>
      <c r="M21" s="1010">
        <f t="shared" si="0"/>
        <v>0</v>
      </c>
      <c r="N21" s="1011">
        <v>1</v>
      </c>
      <c r="O21" s="1009">
        <v>400</v>
      </c>
      <c r="P21" s="1009">
        <v>400</v>
      </c>
      <c r="Q21" s="1009"/>
      <c r="R21" s="1009">
        <f t="shared" si="2"/>
        <v>400</v>
      </c>
      <c r="S21" s="1012">
        <f t="shared" si="3"/>
        <v>0</v>
      </c>
      <c r="T21" s="1013" t="s">
        <v>1689</v>
      </c>
      <c r="U21" s="1014" t="s">
        <v>895</v>
      </c>
      <c r="V21" s="122" t="s">
        <v>3715</v>
      </c>
    </row>
    <row r="22" spans="1:22" s="191" customFormat="1" ht="26.25" x14ac:dyDescent="0.2">
      <c r="A22" s="1017">
        <v>1596</v>
      </c>
      <c r="B22" s="1016">
        <v>1</v>
      </c>
      <c r="C22" s="1073" t="s">
        <v>3724</v>
      </c>
      <c r="D22" s="1005" t="s">
        <v>894</v>
      </c>
      <c r="E22" s="1007" t="s">
        <v>69</v>
      </c>
      <c r="F22" s="325" t="s">
        <v>20</v>
      </c>
      <c r="G22" s="325" t="s">
        <v>13</v>
      </c>
      <c r="H22" s="1053">
        <v>29914</v>
      </c>
      <c r="I22" s="1009">
        <v>500</v>
      </c>
      <c r="J22" s="1009">
        <v>500</v>
      </c>
      <c r="K22" s="1009"/>
      <c r="L22" s="1009">
        <f t="shared" si="1"/>
        <v>500</v>
      </c>
      <c r="M22" s="1010">
        <f t="shared" si="0"/>
        <v>0</v>
      </c>
      <c r="N22" s="1011">
        <v>1</v>
      </c>
      <c r="O22" s="1009">
        <v>500</v>
      </c>
      <c r="P22" s="1009">
        <v>500</v>
      </c>
      <c r="Q22" s="1009"/>
      <c r="R22" s="1009">
        <f t="shared" si="2"/>
        <v>500</v>
      </c>
      <c r="S22" s="1012">
        <f t="shared" si="3"/>
        <v>0</v>
      </c>
      <c r="T22" s="1013" t="s">
        <v>893</v>
      </c>
      <c r="U22" s="1014" t="s">
        <v>892</v>
      </c>
      <c r="V22" s="122"/>
    </row>
    <row r="23" spans="1:22" s="191" customFormat="1" ht="26.25" x14ac:dyDescent="0.2">
      <c r="A23" s="1017">
        <v>501</v>
      </c>
      <c r="B23" s="1016">
        <v>1</v>
      </c>
      <c r="C23" s="1073" t="s">
        <v>891</v>
      </c>
      <c r="D23" s="1005" t="s">
        <v>890</v>
      </c>
      <c r="E23" s="1007" t="s">
        <v>70</v>
      </c>
      <c r="F23" s="325" t="s">
        <v>20</v>
      </c>
      <c r="G23" s="325" t="s">
        <v>11</v>
      </c>
      <c r="H23" s="1053">
        <v>30155</v>
      </c>
      <c r="I23" s="1009">
        <v>450</v>
      </c>
      <c r="J23" s="1009">
        <v>450</v>
      </c>
      <c r="K23" s="1009"/>
      <c r="L23" s="1009">
        <f t="shared" si="1"/>
        <v>450</v>
      </c>
      <c r="M23" s="1010">
        <f t="shared" si="0"/>
        <v>0</v>
      </c>
      <c r="N23" s="1011">
        <v>1</v>
      </c>
      <c r="O23" s="1009">
        <v>550</v>
      </c>
      <c r="P23" s="1009">
        <v>550</v>
      </c>
      <c r="Q23" s="1009"/>
      <c r="R23" s="1009">
        <f t="shared" si="2"/>
        <v>550</v>
      </c>
      <c r="S23" s="1012">
        <f t="shared" si="3"/>
        <v>0</v>
      </c>
      <c r="T23" s="1013" t="s">
        <v>889</v>
      </c>
      <c r="U23" s="1014"/>
      <c r="V23" s="122"/>
    </row>
    <row r="24" spans="1:22" s="191" customFormat="1" ht="26.25" x14ac:dyDescent="0.2">
      <c r="A24" s="1017">
        <v>230</v>
      </c>
      <c r="B24" s="1016">
        <v>1</v>
      </c>
      <c r="C24" s="1026" t="s">
        <v>888</v>
      </c>
      <c r="D24" s="1005" t="s">
        <v>887</v>
      </c>
      <c r="E24" s="1007" t="s">
        <v>70</v>
      </c>
      <c r="F24" s="325" t="s">
        <v>20</v>
      </c>
      <c r="G24" s="325" t="s">
        <v>6</v>
      </c>
      <c r="H24" s="1053">
        <v>32721</v>
      </c>
      <c r="I24" s="1009">
        <v>450</v>
      </c>
      <c r="J24" s="1009">
        <v>100</v>
      </c>
      <c r="K24" s="1009"/>
      <c r="L24" s="1009">
        <f t="shared" si="1"/>
        <v>100</v>
      </c>
      <c r="M24" s="1010">
        <f t="shared" si="0"/>
        <v>350</v>
      </c>
      <c r="N24" s="1011"/>
      <c r="O24" s="1009">
        <v>550</v>
      </c>
      <c r="P24" s="1009"/>
      <c r="Q24" s="1009"/>
      <c r="R24" s="1009">
        <f t="shared" si="2"/>
        <v>0</v>
      </c>
      <c r="S24" s="1012">
        <f t="shared" si="3"/>
        <v>550</v>
      </c>
      <c r="T24" s="1013" t="s">
        <v>886</v>
      </c>
      <c r="U24" s="1024" t="s">
        <v>998</v>
      </c>
      <c r="V24" s="122" t="s">
        <v>680</v>
      </c>
    </row>
    <row r="25" spans="1:22" s="191" customFormat="1" ht="26.25" x14ac:dyDescent="0.2">
      <c r="A25" s="1017">
        <v>530</v>
      </c>
      <c r="B25" s="1016">
        <v>1</v>
      </c>
      <c r="C25" s="1073" t="s">
        <v>882</v>
      </c>
      <c r="D25" s="1005" t="s">
        <v>881</v>
      </c>
      <c r="E25" s="1007" t="s">
        <v>69</v>
      </c>
      <c r="F25" s="325" t="s">
        <v>20</v>
      </c>
      <c r="G25" s="325" t="s">
        <v>11</v>
      </c>
      <c r="H25" s="1053">
        <v>28010</v>
      </c>
      <c r="I25" s="1009">
        <v>450</v>
      </c>
      <c r="J25" s="1009">
        <v>0</v>
      </c>
      <c r="K25" s="1009"/>
      <c r="L25" s="1009">
        <f t="shared" si="1"/>
        <v>0</v>
      </c>
      <c r="M25" s="1010">
        <f t="shared" si="0"/>
        <v>450</v>
      </c>
      <c r="N25" s="1011">
        <v>1</v>
      </c>
      <c r="O25" s="1009">
        <v>600</v>
      </c>
      <c r="P25" s="1009"/>
      <c r="Q25" s="1009"/>
      <c r="R25" s="1009">
        <f t="shared" si="2"/>
        <v>0</v>
      </c>
      <c r="S25" s="1012">
        <f t="shared" si="3"/>
        <v>600</v>
      </c>
      <c r="T25" s="1013" t="s">
        <v>880</v>
      </c>
      <c r="U25" s="1014" t="s">
        <v>1900</v>
      </c>
      <c r="V25" s="122" t="s">
        <v>3717</v>
      </c>
    </row>
    <row r="26" spans="1:22" s="191" customFormat="1" ht="27" x14ac:dyDescent="0.2">
      <c r="A26" s="1031">
        <v>1632</v>
      </c>
      <c r="B26" s="16">
        <v>1</v>
      </c>
      <c r="C26" s="1073" t="s">
        <v>2584</v>
      </c>
      <c r="D26" s="1055" t="s">
        <v>879</v>
      </c>
      <c r="E26" s="41" t="s">
        <v>69</v>
      </c>
      <c r="F26" s="13" t="s">
        <v>20</v>
      </c>
      <c r="G26" s="13" t="s">
        <v>11</v>
      </c>
      <c r="H26" s="698">
        <v>29591</v>
      </c>
      <c r="I26" s="19">
        <v>450</v>
      </c>
      <c r="J26" s="19">
        <v>450</v>
      </c>
      <c r="K26" s="19"/>
      <c r="L26" s="154">
        <f t="shared" si="1"/>
        <v>450</v>
      </c>
      <c r="M26" s="1028">
        <f t="shared" si="0"/>
        <v>0</v>
      </c>
      <c r="N26" s="1029">
        <v>1</v>
      </c>
      <c r="O26" s="19">
        <v>450</v>
      </c>
      <c r="P26" s="19">
        <v>450</v>
      </c>
      <c r="Q26" s="19"/>
      <c r="R26" s="154">
        <f t="shared" ref="R26" si="4">SUM(P26+Q26)</f>
        <v>450</v>
      </c>
      <c r="S26" s="1030">
        <v>0</v>
      </c>
      <c r="T26" s="13" t="s">
        <v>3614</v>
      </c>
      <c r="U26" s="20" t="s">
        <v>775</v>
      </c>
      <c r="V26" s="122"/>
    </row>
    <row r="27" spans="1:22" s="191" customFormat="1" ht="26.25" x14ac:dyDescent="0.2">
      <c r="A27" s="1017">
        <v>1633</v>
      </c>
      <c r="B27" s="1016">
        <v>1</v>
      </c>
      <c r="C27" s="1073" t="s">
        <v>878</v>
      </c>
      <c r="D27" s="1005" t="s">
        <v>877</v>
      </c>
      <c r="E27" s="1007" t="s">
        <v>69</v>
      </c>
      <c r="F27" s="325" t="s">
        <v>20</v>
      </c>
      <c r="G27" s="325" t="s">
        <v>11</v>
      </c>
      <c r="H27" s="1053">
        <v>26855</v>
      </c>
      <c r="I27" s="1009">
        <v>600</v>
      </c>
      <c r="J27" s="1009">
        <v>600</v>
      </c>
      <c r="K27" s="1009"/>
      <c r="L27" s="1009">
        <f t="shared" si="1"/>
        <v>600</v>
      </c>
      <c r="M27" s="1010">
        <f t="shared" si="0"/>
        <v>0</v>
      </c>
      <c r="N27" s="1011">
        <v>1</v>
      </c>
      <c r="O27" s="1009">
        <v>600</v>
      </c>
      <c r="P27" s="1009">
        <v>600</v>
      </c>
      <c r="Q27" s="1009"/>
      <c r="R27" s="1009">
        <f t="shared" si="2"/>
        <v>600</v>
      </c>
      <c r="S27" s="1012">
        <f t="shared" si="3"/>
        <v>0</v>
      </c>
      <c r="T27" s="1013" t="s">
        <v>876</v>
      </c>
      <c r="U27" s="1014" t="s">
        <v>3614</v>
      </c>
      <c r="V27" s="122"/>
    </row>
    <row r="28" spans="1:22" s="191" customFormat="1" ht="26.25" x14ac:dyDescent="0.2">
      <c r="A28" s="1017">
        <v>431</v>
      </c>
      <c r="B28" s="1016">
        <v>1</v>
      </c>
      <c r="C28" s="1073" t="s">
        <v>145</v>
      </c>
      <c r="D28" s="1005" t="s">
        <v>875</v>
      </c>
      <c r="E28" s="1007" t="s">
        <v>69</v>
      </c>
      <c r="F28" s="325" t="s">
        <v>20</v>
      </c>
      <c r="G28" s="325" t="s">
        <v>13</v>
      </c>
      <c r="H28" s="1053">
        <v>29876</v>
      </c>
      <c r="I28" s="1009">
        <v>300</v>
      </c>
      <c r="J28" s="1009">
        <v>0</v>
      </c>
      <c r="K28" s="1009">
        <v>300</v>
      </c>
      <c r="L28" s="1009">
        <f t="shared" si="1"/>
        <v>300</v>
      </c>
      <c r="M28" s="1010">
        <f t="shared" si="0"/>
        <v>0</v>
      </c>
      <c r="N28" s="1011">
        <v>1</v>
      </c>
      <c r="O28" s="1009">
        <v>300</v>
      </c>
      <c r="P28" s="1009"/>
      <c r="Q28" s="1009"/>
      <c r="R28" s="1009">
        <f t="shared" si="2"/>
        <v>0</v>
      </c>
      <c r="S28" s="1012">
        <f t="shared" si="3"/>
        <v>300</v>
      </c>
      <c r="T28" s="1013" t="s">
        <v>3719</v>
      </c>
      <c r="U28" s="1014" t="s">
        <v>870</v>
      </c>
      <c r="V28" s="122"/>
    </row>
    <row r="29" spans="1:22" s="191" customFormat="1" ht="26.25" x14ac:dyDescent="0.2">
      <c r="A29" s="1017">
        <v>280</v>
      </c>
      <c r="B29" s="1016">
        <v>1</v>
      </c>
      <c r="C29" s="1073" t="s">
        <v>874</v>
      </c>
      <c r="D29" s="1005" t="s">
        <v>873</v>
      </c>
      <c r="E29" s="1007" t="s">
        <v>69</v>
      </c>
      <c r="F29" s="325" t="s">
        <v>20</v>
      </c>
      <c r="G29" s="325" t="s">
        <v>6</v>
      </c>
      <c r="H29" s="1053"/>
      <c r="I29" s="1009">
        <v>450</v>
      </c>
      <c r="J29" s="1009">
        <v>100</v>
      </c>
      <c r="K29" s="1009"/>
      <c r="L29" s="1009">
        <f t="shared" si="1"/>
        <v>100</v>
      </c>
      <c r="M29" s="1010">
        <f t="shared" si="0"/>
        <v>350</v>
      </c>
      <c r="N29" s="1011">
        <v>1</v>
      </c>
      <c r="O29" s="1009">
        <v>450</v>
      </c>
      <c r="P29" s="1009"/>
      <c r="Q29" s="1009"/>
      <c r="R29" s="1009">
        <f t="shared" si="2"/>
        <v>0</v>
      </c>
      <c r="S29" s="1012">
        <f t="shared" si="3"/>
        <v>450</v>
      </c>
      <c r="T29" s="1013" t="s">
        <v>3718</v>
      </c>
      <c r="U29" s="1014" t="s">
        <v>870</v>
      </c>
      <c r="V29" s="122" t="s">
        <v>3720</v>
      </c>
    </row>
    <row r="30" spans="1:22" s="191" customFormat="1" ht="26.25" x14ac:dyDescent="0.2">
      <c r="A30" s="1017">
        <v>215</v>
      </c>
      <c r="B30" s="1016">
        <v>1</v>
      </c>
      <c r="C30" s="1073" t="s">
        <v>872</v>
      </c>
      <c r="D30" s="1005" t="s">
        <v>871</v>
      </c>
      <c r="E30" s="1007" t="s">
        <v>69</v>
      </c>
      <c r="F30" s="325" t="s">
        <v>20</v>
      </c>
      <c r="G30" s="325" t="s">
        <v>6</v>
      </c>
      <c r="H30" s="1053"/>
      <c r="I30" s="1009">
        <v>450</v>
      </c>
      <c r="J30" s="1009">
        <v>450</v>
      </c>
      <c r="K30" s="1009"/>
      <c r="L30" s="1009">
        <f t="shared" si="1"/>
        <v>450</v>
      </c>
      <c r="M30" s="1010">
        <f t="shared" si="0"/>
        <v>0</v>
      </c>
      <c r="N30" s="1011">
        <v>1</v>
      </c>
      <c r="O30" s="1009">
        <v>450</v>
      </c>
      <c r="P30" s="1009">
        <v>450</v>
      </c>
      <c r="Q30" s="1009"/>
      <c r="R30" s="1009">
        <f t="shared" si="2"/>
        <v>450</v>
      </c>
      <c r="S30" s="1012">
        <f t="shared" si="3"/>
        <v>0</v>
      </c>
      <c r="T30" s="1013" t="s">
        <v>3721</v>
      </c>
      <c r="U30" s="1014" t="s">
        <v>870</v>
      </c>
      <c r="V30" s="122"/>
    </row>
    <row r="31" spans="1:22" s="191" customFormat="1" ht="26.25" x14ac:dyDescent="0.2">
      <c r="A31" s="1017">
        <v>1660</v>
      </c>
      <c r="B31" s="1016">
        <v>1</v>
      </c>
      <c r="C31" s="1073" t="s">
        <v>869</v>
      </c>
      <c r="D31" s="1005" t="s">
        <v>868</v>
      </c>
      <c r="E31" s="1007" t="s">
        <v>69</v>
      </c>
      <c r="F31" s="325" t="s">
        <v>20</v>
      </c>
      <c r="G31" s="325" t="s">
        <v>867</v>
      </c>
      <c r="H31" s="1053">
        <v>31700</v>
      </c>
      <c r="I31" s="1009">
        <v>500</v>
      </c>
      <c r="J31" s="1009">
        <v>250</v>
      </c>
      <c r="K31" s="1009">
        <v>250</v>
      </c>
      <c r="L31" s="1009">
        <f t="shared" si="1"/>
        <v>500</v>
      </c>
      <c r="M31" s="1010">
        <f t="shared" si="0"/>
        <v>0</v>
      </c>
      <c r="N31" s="1011">
        <v>1</v>
      </c>
      <c r="O31" s="1009">
        <v>500</v>
      </c>
      <c r="P31" s="1009"/>
      <c r="Q31" s="1009">
        <v>50</v>
      </c>
      <c r="R31" s="1009">
        <f t="shared" si="2"/>
        <v>50</v>
      </c>
      <c r="S31" s="1012">
        <f t="shared" si="3"/>
        <v>450</v>
      </c>
      <c r="T31" s="1013" t="s">
        <v>866</v>
      </c>
      <c r="U31" s="1014" t="s">
        <v>865</v>
      </c>
      <c r="V31" s="122"/>
    </row>
    <row r="32" spans="1:22" s="191" customFormat="1" ht="26.25" x14ac:dyDescent="0.2">
      <c r="A32" s="1017">
        <v>1664</v>
      </c>
      <c r="B32" s="1016">
        <v>1</v>
      </c>
      <c r="C32" s="1073" t="s">
        <v>971</v>
      </c>
      <c r="D32" s="1005" t="s">
        <v>972</v>
      </c>
      <c r="E32" s="1007" t="s">
        <v>69</v>
      </c>
      <c r="F32" s="325" t="s">
        <v>20</v>
      </c>
      <c r="G32" s="325" t="s">
        <v>6</v>
      </c>
      <c r="H32" s="1053">
        <v>40929</v>
      </c>
      <c r="I32" s="1009">
        <v>600</v>
      </c>
      <c r="J32" s="1009">
        <v>0</v>
      </c>
      <c r="K32" s="1009">
        <v>200</v>
      </c>
      <c r="L32" s="1009">
        <f t="shared" si="1"/>
        <v>200</v>
      </c>
      <c r="M32" s="1010">
        <f t="shared" si="0"/>
        <v>400</v>
      </c>
      <c r="N32" s="1011">
        <v>1</v>
      </c>
      <c r="O32" s="1009">
        <v>600</v>
      </c>
      <c r="P32" s="1009"/>
      <c r="Q32" s="1009"/>
      <c r="R32" s="1009">
        <f t="shared" si="2"/>
        <v>0</v>
      </c>
      <c r="S32" s="1012">
        <f t="shared" si="3"/>
        <v>600</v>
      </c>
      <c r="T32" s="1013" t="s">
        <v>973</v>
      </c>
      <c r="U32" s="1014"/>
      <c r="V32" s="122"/>
    </row>
    <row r="33" spans="1:22" s="191" customFormat="1" ht="26.25" x14ac:dyDescent="0.2">
      <c r="A33" s="1017">
        <v>1668</v>
      </c>
      <c r="B33" s="1016">
        <v>1</v>
      </c>
      <c r="C33" s="1073" t="s">
        <v>977</v>
      </c>
      <c r="D33" s="1005" t="s">
        <v>978</v>
      </c>
      <c r="E33" s="1007" t="s">
        <v>70</v>
      </c>
      <c r="F33" s="325" t="s">
        <v>20</v>
      </c>
      <c r="G33" s="325" t="s">
        <v>11</v>
      </c>
      <c r="H33" s="1053">
        <v>26582</v>
      </c>
      <c r="I33" s="1009">
        <v>500</v>
      </c>
      <c r="J33" s="1009">
        <v>500</v>
      </c>
      <c r="K33" s="1009"/>
      <c r="L33" s="1009">
        <f t="shared" si="1"/>
        <v>500</v>
      </c>
      <c r="M33" s="1010">
        <f t="shared" si="0"/>
        <v>0</v>
      </c>
      <c r="N33" s="1011">
        <v>1</v>
      </c>
      <c r="O33" s="1009">
        <v>500</v>
      </c>
      <c r="P33" s="1009">
        <v>500</v>
      </c>
      <c r="Q33" s="1009"/>
      <c r="R33" s="1009">
        <f t="shared" si="2"/>
        <v>500</v>
      </c>
      <c r="S33" s="1012">
        <f t="shared" si="3"/>
        <v>0</v>
      </c>
      <c r="T33" s="1013" t="s">
        <v>3714</v>
      </c>
      <c r="U33" s="1014"/>
      <c r="V33" s="122"/>
    </row>
    <row r="34" spans="1:22" s="191" customFormat="1" ht="26.25" x14ac:dyDescent="0.2">
      <c r="A34" s="1017">
        <v>61</v>
      </c>
      <c r="B34" s="1016">
        <v>1</v>
      </c>
      <c r="C34" s="1026" t="s">
        <v>204</v>
      </c>
      <c r="D34" s="1005" t="s">
        <v>203</v>
      </c>
      <c r="E34" s="1007" t="s">
        <v>69</v>
      </c>
      <c r="F34" s="325" t="s">
        <v>20</v>
      </c>
      <c r="G34" s="325" t="s">
        <v>11</v>
      </c>
      <c r="H34" s="1053">
        <v>30292</v>
      </c>
      <c r="I34" s="1009">
        <v>450</v>
      </c>
      <c r="J34" s="1009">
        <v>150</v>
      </c>
      <c r="K34" s="1009"/>
      <c r="L34" s="1009">
        <f t="shared" si="1"/>
        <v>150</v>
      </c>
      <c r="M34" s="1010">
        <f t="shared" si="0"/>
        <v>300</v>
      </c>
      <c r="N34" s="1011"/>
      <c r="O34" s="1009">
        <v>450</v>
      </c>
      <c r="P34" s="1009"/>
      <c r="Q34" s="1009"/>
      <c r="R34" s="1009">
        <f t="shared" si="2"/>
        <v>0</v>
      </c>
      <c r="S34" s="1012">
        <f t="shared" si="3"/>
        <v>450</v>
      </c>
      <c r="T34" s="1013" t="s">
        <v>993</v>
      </c>
      <c r="U34" s="1014" t="s">
        <v>922</v>
      </c>
      <c r="V34" s="122" t="s">
        <v>3720</v>
      </c>
    </row>
    <row r="35" spans="1:22" s="191" customFormat="1" ht="26.25" x14ac:dyDescent="0.2">
      <c r="A35" s="1017">
        <v>1683</v>
      </c>
      <c r="B35" s="1016">
        <v>1</v>
      </c>
      <c r="C35" s="1073" t="s">
        <v>994</v>
      </c>
      <c r="D35" s="1005" t="s">
        <v>995</v>
      </c>
      <c r="E35" s="1007" t="s">
        <v>69</v>
      </c>
      <c r="F35" s="325" t="s">
        <v>20</v>
      </c>
      <c r="G35" s="325" t="s">
        <v>6</v>
      </c>
      <c r="H35" s="1053">
        <v>31827</v>
      </c>
      <c r="I35" s="1009">
        <v>450</v>
      </c>
      <c r="J35" s="1009">
        <v>450</v>
      </c>
      <c r="K35" s="1009"/>
      <c r="L35" s="1009">
        <f t="shared" si="1"/>
        <v>450</v>
      </c>
      <c r="M35" s="1010">
        <f t="shared" si="0"/>
        <v>0</v>
      </c>
      <c r="N35" s="1011">
        <v>1</v>
      </c>
      <c r="O35" s="1009">
        <v>450</v>
      </c>
      <c r="P35" s="1009">
        <v>450</v>
      </c>
      <c r="Q35" s="1009"/>
      <c r="R35" s="1009">
        <f t="shared" si="2"/>
        <v>450</v>
      </c>
      <c r="S35" s="1012">
        <f t="shared" si="3"/>
        <v>0</v>
      </c>
      <c r="T35" s="1013" t="s">
        <v>996</v>
      </c>
      <c r="U35" s="1014" t="s">
        <v>860</v>
      </c>
      <c r="V35" s="122"/>
    </row>
    <row r="36" spans="1:22" s="191" customFormat="1" ht="26.25" x14ac:dyDescent="0.2">
      <c r="A36" s="1017">
        <v>44</v>
      </c>
      <c r="B36" s="1016">
        <v>1</v>
      </c>
      <c r="C36" s="1073" t="s">
        <v>147</v>
      </c>
      <c r="D36" s="1005" t="s">
        <v>999</v>
      </c>
      <c r="E36" s="1007" t="s">
        <v>69</v>
      </c>
      <c r="F36" s="325" t="s">
        <v>20</v>
      </c>
      <c r="G36" s="325" t="s">
        <v>11</v>
      </c>
      <c r="H36" s="1053">
        <v>21402</v>
      </c>
      <c r="I36" s="1009">
        <v>400</v>
      </c>
      <c r="J36" s="1009">
        <v>400</v>
      </c>
      <c r="K36" s="1009"/>
      <c r="L36" s="1009">
        <f t="shared" si="1"/>
        <v>400</v>
      </c>
      <c r="M36" s="1010">
        <f t="shared" si="0"/>
        <v>0</v>
      </c>
      <c r="N36" s="1011">
        <v>1</v>
      </c>
      <c r="O36" s="1009">
        <v>400</v>
      </c>
      <c r="P36" s="1009"/>
      <c r="Q36" s="1009">
        <v>200</v>
      </c>
      <c r="R36" s="1009">
        <f t="shared" si="2"/>
        <v>200</v>
      </c>
      <c r="S36" s="1012">
        <f t="shared" si="3"/>
        <v>200</v>
      </c>
      <c r="T36" s="1013" t="s">
        <v>3337</v>
      </c>
      <c r="U36" s="1014" t="s">
        <v>1988</v>
      </c>
      <c r="V36" s="122"/>
    </row>
    <row r="37" spans="1:22" s="191" customFormat="1" ht="26.25" x14ac:dyDescent="0.2">
      <c r="A37" s="1017">
        <v>771</v>
      </c>
      <c r="B37" s="1016">
        <v>1</v>
      </c>
      <c r="C37" s="1073" t="s">
        <v>1022</v>
      </c>
      <c r="D37" s="1005" t="s">
        <v>1023</v>
      </c>
      <c r="E37" s="1007" t="s">
        <v>69</v>
      </c>
      <c r="F37" s="325" t="s">
        <v>20</v>
      </c>
      <c r="G37" s="325" t="s">
        <v>11</v>
      </c>
      <c r="H37" s="1053">
        <v>29848</v>
      </c>
      <c r="I37" s="1009">
        <v>450</v>
      </c>
      <c r="J37" s="1009">
        <v>450</v>
      </c>
      <c r="K37" s="1009"/>
      <c r="L37" s="1009">
        <f t="shared" si="1"/>
        <v>450</v>
      </c>
      <c r="M37" s="1010">
        <f t="shared" si="0"/>
        <v>0</v>
      </c>
      <c r="N37" s="1011">
        <v>1</v>
      </c>
      <c r="O37" s="1009">
        <v>450</v>
      </c>
      <c r="P37" s="1009">
        <v>95</v>
      </c>
      <c r="Q37" s="1009">
        <v>355</v>
      </c>
      <c r="R37" s="1009">
        <f t="shared" si="2"/>
        <v>450</v>
      </c>
      <c r="S37" s="1012">
        <f t="shared" si="3"/>
        <v>0</v>
      </c>
      <c r="T37" s="1013" t="s">
        <v>1024</v>
      </c>
      <c r="U37" s="1014"/>
      <c r="V37" s="122"/>
    </row>
    <row r="38" spans="1:22" s="191" customFormat="1" ht="26.25" x14ac:dyDescent="0.2">
      <c r="A38" s="1017">
        <v>143</v>
      </c>
      <c r="B38" s="1016">
        <v>1</v>
      </c>
      <c r="C38" s="1073" t="s">
        <v>3395</v>
      </c>
      <c r="D38" s="1005" t="s">
        <v>1025</v>
      </c>
      <c r="E38" s="1007" t="s">
        <v>69</v>
      </c>
      <c r="F38" s="325" t="s">
        <v>20</v>
      </c>
      <c r="G38" s="325" t="s">
        <v>11</v>
      </c>
      <c r="H38" s="1053">
        <v>30343</v>
      </c>
      <c r="I38" s="1009">
        <v>450</v>
      </c>
      <c r="J38" s="1009">
        <v>450</v>
      </c>
      <c r="K38" s="1009"/>
      <c r="L38" s="1009">
        <f t="shared" si="1"/>
        <v>450</v>
      </c>
      <c r="M38" s="1010">
        <f t="shared" si="0"/>
        <v>0</v>
      </c>
      <c r="N38" s="1011">
        <v>1</v>
      </c>
      <c r="O38" s="1009">
        <v>450</v>
      </c>
      <c r="P38" s="1009">
        <v>450</v>
      </c>
      <c r="Q38" s="1009"/>
      <c r="R38" s="1009">
        <f t="shared" si="2"/>
        <v>450</v>
      </c>
      <c r="S38" s="1012">
        <f t="shared" si="3"/>
        <v>0</v>
      </c>
      <c r="T38" s="1013" t="s">
        <v>1026</v>
      </c>
      <c r="U38" s="1014" t="s">
        <v>775</v>
      </c>
      <c r="V38" s="122"/>
    </row>
    <row r="39" spans="1:22" s="191" customFormat="1" ht="26.25" x14ac:dyDescent="0.2">
      <c r="A39" s="1017">
        <v>35</v>
      </c>
      <c r="B39" s="1016">
        <v>1</v>
      </c>
      <c r="C39" s="1073" t="s">
        <v>1058</v>
      </c>
      <c r="D39" s="1005" t="s">
        <v>1059</v>
      </c>
      <c r="E39" s="1007" t="s">
        <v>69</v>
      </c>
      <c r="F39" s="325" t="s">
        <v>20</v>
      </c>
      <c r="G39" s="325" t="s">
        <v>11</v>
      </c>
      <c r="H39" s="1053">
        <v>32686</v>
      </c>
      <c r="I39" s="1009">
        <v>450</v>
      </c>
      <c r="J39" s="1009">
        <v>450</v>
      </c>
      <c r="K39" s="1009"/>
      <c r="L39" s="1009">
        <f t="shared" si="1"/>
        <v>450</v>
      </c>
      <c r="M39" s="1010">
        <f t="shared" si="0"/>
        <v>0</v>
      </c>
      <c r="N39" s="1011">
        <v>1</v>
      </c>
      <c r="O39" s="1009">
        <v>450</v>
      </c>
      <c r="P39" s="1009">
        <v>450</v>
      </c>
      <c r="Q39" s="1009"/>
      <c r="R39" s="1009">
        <f t="shared" si="2"/>
        <v>450</v>
      </c>
      <c r="S39" s="1012">
        <f>SUM(O39-R39)</f>
        <v>0</v>
      </c>
      <c r="T39" s="1013" t="s">
        <v>1060</v>
      </c>
      <c r="U39" s="1014" t="s">
        <v>1061</v>
      </c>
      <c r="V39" s="122"/>
    </row>
    <row r="40" spans="1:22" s="191" customFormat="1" ht="26.25" x14ac:dyDescent="0.2">
      <c r="A40" s="1017">
        <v>156</v>
      </c>
      <c r="B40" s="1016">
        <v>1</v>
      </c>
      <c r="C40" s="1073" t="s">
        <v>1359</v>
      </c>
      <c r="D40" s="1005" t="s">
        <v>1360</v>
      </c>
      <c r="E40" s="1007" t="s">
        <v>69</v>
      </c>
      <c r="F40" s="325" t="s">
        <v>20</v>
      </c>
      <c r="G40" s="325" t="s">
        <v>11</v>
      </c>
      <c r="H40" s="1053">
        <v>32601</v>
      </c>
      <c r="I40" s="1009">
        <v>500</v>
      </c>
      <c r="J40" s="1009">
        <v>500</v>
      </c>
      <c r="K40" s="1009"/>
      <c r="L40" s="1009">
        <f t="shared" si="1"/>
        <v>500</v>
      </c>
      <c r="M40" s="1010">
        <f t="shared" si="0"/>
        <v>0</v>
      </c>
      <c r="N40" s="1011">
        <v>1</v>
      </c>
      <c r="O40" s="1009">
        <v>500</v>
      </c>
      <c r="P40" s="1009"/>
      <c r="Q40" s="1009"/>
      <c r="R40" s="1009">
        <f t="shared" si="2"/>
        <v>0</v>
      </c>
      <c r="S40" s="1012">
        <f>SUM(O40-R40)</f>
        <v>500</v>
      </c>
      <c r="T40" s="1013" t="s">
        <v>3712</v>
      </c>
      <c r="U40" s="1014" t="s">
        <v>865</v>
      </c>
      <c r="V40" s="122"/>
    </row>
    <row r="41" spans="1:22" s="191" customFormat="1" ht="26.25" x14ac:dyDescent="0.2">
      <c r="A41" s="1017">
        <v>749</v>
      </c>
      <c r="B41" s="1016">
        <v>1</v>
      </c>
      <c r="C41" s="1026" t="s">
        <v>1671</v>
      </c>
      <c r="D41" s="1005" t="s">
        <v>1672</v>
      </c>
      <c r="E41" s="1007" t="s">
        <v>69</v>
      </c>
      <c r="F41" s="325" t="s">
        <v>20</v>
      </c>
      <c r="G41" s="325" t="s">
        <v>11</v>
      </c>
      <c r="H41" s="1053"/>
      <c r="I41" s="1009">
        <v>510</v>
      </c>
      <c r="J41" s="1009">
        <v>510</v>
      </c>
      <c r="K41" s="1009"/>
      <c r="L41" s="1009">
        <f t="shared" si="1"/>
        <v>510</v>
      </c>
      <c r="M41" s="1010">
        <f t="shared" si="0"/>
        <v>0</v>
      </c>
      <c r="N41" s="1011">
        <v>1</v>
      </c>
      <c r="O41" s="1009">
        <v>500</v>
      </c>
      <c r="P41" s="1009">
        <v>500</v>
      </c>
      <c r="Q41" s="1009"/>
      <c r="R41" s="1009">
        <f t="shared" si="2"/>
        <v>500</v>
      </c>
      <c r="S41" s="1012">
        <f t="shared" si="3"/>
        <v>0</v>
      </c>
      <c r="T41" s="1013" t="s">
        <v>1673</v>
      </c>
      <c r="U41" s="1014" t="s">
        <v>922</v>
      </c>
      <c r="V41" s="122"/>
    </row>
    <row r="42" spans="1:22" s="191" customFormat="1" ht="26.25" x14ac:dyDescent="0.2">
      <c r="A42" s="1017">
        <v>23</v>
      </c>
      <c r="B42" s="1016">
        <v>1</v>
      </c>
      <c r="C42" s="1026" t="s">
        <v>1675</v>
      </c>
      <c r="D42" s="1005" t="s">
        <v>1676</v>
      </c>
      <c r="E42" s="1007" t="s">
        <v>69</v>
      </c>
      <c r="F42" s="325" t="s">
        <v>20</v>
      </c>
      <c r="G42" s="325" t="s">
        <v>11</v>
      </c>
      <c r="H42" s="1053"/>
      <c r="I42" s="1009">
        <v>600</v>
      </c>
      <c r="J42" s="1009">
        <v>50</v>
      </c>
      <c r="K42" s="1009"/>
      <c r="L42" s="1009">
        <f t="shared" si="1"/>
        <v>50</v>
      </c>
      <c r="M42" s="1010">
        <f t="shared" si="0"/>
        <v>550</v>
      </c>
      <c r="N42" s="1011"/>
      <c r="O42" s="1009">
        <v>600</v>
      </c>
      <c r="P42" s="1009"/>
      <c r="Q42" s="1009"/>
      <c r="R42" s="1009">
        <f t="shared" si="2"/>
        <v>0</v>
      </c>
      <c r="S42" s="1012">
        <f t="shared" si="3"/>
        <v>600</v>
      </c>
      <c r="T42" s="1013" t="s">
        <v>1677</v>
      </c>
      <c r="U42" s="1014" t="s">
        <v>860</v>
      </c>
      <c r="V42" s="122" t="s">
        <v>2126</v>
      </c>
    </row>
    <row r="43" spans="1:22" s="191" customFormat="1" ht="26.25" x14ac:dyDescent="0.2">
      <c r="A43" s="1017">
        <v>2063</v>
      </c>
      <c r="B43" s="1016">
        <v>1</v>
      </c>
      <c r="C43" s="1026" t="s">
        <v>1690</v>
      </c>
      <c r="D43" s="1005" t="s">
        <v>1691</v>
      </c>
      <c r="E43" s="1007" t="s">
        <v>69</v>
      </c>
      <c r="F43" s="325" t="s">
        <v>20</v>
      </c>
      <c r="G43" s="325" t="s">
        <v>13</v>
      </c>
      <c r="H43" s="1053"/>
      <c r="I43" s="1009">
        <v>600</v>
      </c>
      <c r="J43" s="1009">
        <v>0</v>
      </c>
      <c r="K43" s="1009"/>
      <c r="L43" s="1009">
        <f t="shared" si="1"/>
        <v>0</v>
      </c>
      <c r="M43" s="1010">
        <f t="shared" si="0"/>
        <v>600</v>
      </c>
      <c r="N43" s="1011"/>
      <c r="O43" s="1009">
        <v>600</v>
      </c>
      <c r="P43" s="1009"/>
      <c r="Q43" s="1009"/>
      <c r="R43" s="1009">
        <f t="shared" si="2"/>
        <v>0</v>
      </c>
      <c r="S43" s="1012">
        <f t="shared" si="3"/>
        <v>600</v>
      </c>
      <c r="T43" s="1013" t="s">
        <v>1692</v>
      </c>
      <c r="U43" s="1014" t="s">
        <v>162</v>
      </c>
      <c r="V43" s="122" t="s">
        <v>2126</v>
      </c>
    </row>
    <row r="44" spans="1:22" s="191" customFormat="1" ht="26.25" x14ac:dyDescent="0.2">
      <c r="A44" s="1017">
        <v>466</v>
      </c>
      <c r="B44" s="1016">
        <v>1</v>
      </c>
      <c r="C44" s="1026" t="s">
        <v>1805</v>
      </c>
      <c r="D44" s="1005" t="s">
        <v>1806</v>
      </c>
      <c r="E44" s="1007" t="s">
        <v>70</v>
      </c>
      <c r="F44" s="325" t="s">
        <v>20</v>
      </c>
      <c r="G44" s="325" t="s">
        <v>6</v>
      </c>
      <c r="H44" s="1053"/>
      <c r="I44" s="1009">
        <v>550</v>
      </c>
      <c r="J44" s="1009">
        <v>550</v>
      </c>
      <c r="K44" s="1009"/>
      <c r="L44" s="1009">
        <f t="shared" si="1"/>
        <v>550</v>
      </c>
      <c r="M44" s="1010">
        <f t="shared" si="0"/>
        <v>0</v>
      </c>
      <c r="N44" s="1011"/>
      <c r="O44" s="1009">
        <v>550</v>
      </c>
      <c r="P44" s="1009"/>
      <c r="Q44" s="1009"/>
      <c r="R44" s="1009">
        <f t="shared" si="2"/>
        <v>0</v>
      </c>
      <c r="S44" s="1012">
        <f t="shared" si="3"/>
        <v>550</v>
      </c>
      <c r="T44" s="1013" t="s">
        <v>2587</v>
      </c>
      <c r="U44" s="1014" t="s">
        <v>1095</v>
      </c>
      <c r="V44" s="122"/>
    </row>
    <row r="45" spans="1:22" s="191" customFormat="1" ht="26.25" x14ac:dyDescent="0.2">
      <c r="A45" s="1017">
        <v>67</v>
      </c>
      <c r="B45" s="1016">
        <v>1</v>
      </c>
      <c r="C45" s="1073" t="s">
        <v>1985</v>
      </c>
      <c r="D45" s="1005" t="s">
        <v>1918</v>
      </c>
      <c r="E45" s="1007" t="s">
        <v>69</v>
      </c>
      <c r="F45" s="325" t="s">
        <v>20</v>
      </c>
      <c r="G45" s="325" t="s">
        <v>11</v>
      </c>
      <c r="H45" s="1053"/>
      <c r="I45" s="1009">
        <v>500</v>
      </c>
      <c r="J45" s="1009">
        <v>500</v>
      </c>
      <c r="K45" s="1009"/>
      <c r="L45" s="1009">
        <f t="shared" si="1"/>
        <v>500</v>
      </c>
      <c r="M45" s="1010">
        <f t="shared" si="0"/>
        <v>0</v>
      </c>
      <c r="N45" s="1011">
        <v>1</v>
      </c>
      <c r="O45" s="1009">
        <v>500</v>
      </c>
      <c r="P45" s="1009">
        <v>200</v>
      </c>
      <c r="Q45" s="1009"/>
      <c r="R45" s="1009">
        <f t="shared" si="2"/>
        <v>200</v>
      </c>
      <c r="S45" s="1012">
        <f t="shared" si="3"/>
        <v>300</v>
      </c>
      <c r="T45" s="1013" t="s">
        <v>1919</v>
      </c>
      <c r="U45" s="1014"/>
      <c r="V45" s="122"/>
    </row>
    <row r="46" spans="1:22" s="191" customFormat="1" ht="26.25" x14ac:dyDescent="0.2">
      <c r="A46" s="1017">
        <v>563</v>
      </c>
      <c r="B46" s="1016">
        <v>1</v>
      </c>
      <c r="C46" s="1073" t="s">
        <v>1807</v>
      </c>
      <c r="D46" s="1005" t="s">
        <v>1808</v>
      </c>
      <c r="E46" s="1007" t="s">
        <v>69</v>
      </c>
      <c r="F46" s="325" t="s">
        <v>20</v>
      </c>
      <c r="G46" s="325" t="s">
        <v>11</v>
      </c>
      <c r="H46" s="1053"/>
      <c r="I46" s="1009">
        <v>500</v>
      </c>
      <c r="J46" s="1009">
        <v>500</v>
      </c>
      <c r="K46" s="1009"/>
      <c r="L46" s="1009">
        <f t="shared" si="1"/>
        <v>500</v>
      </c>
      <c r="M46" s="1010">
        <f t="shared" si="0"/>
        <v>0</v>
      </c>
      <c r="N46" s="1011">
        <v>1</v>
      </c>
      <c r="O46" s="1009">
        <v>500</v>
      </c>
      <c r="P46" s="1009">
        <v>500</v>
      </c>
      <c r="Q46" s="1009"/>
      <c r="R46" s="1009">
        <f t="shared" si="2"/>
        <v>500</v>
      </c>
      <c r="S46" s="1012">
        <f t="shared" si="3"/>
        <v>0</v>
      </c>
      <c r="T46" s="1013" t="s">
        <v>1809</v>
      </c>
      <c r="U46" s="1014" t="s">
        <v>1810</v>
      </c>
      <c r="V46" s="122"/>
    </row>
    <row r="47" spans="1:22" s="191" customFormat="1" ht="26.25" x14ac:dyDescent="0.2">
      <c r="A47" s="1017">
        <v>6</v>
      </c>
      <c r="B47" s="1016">
        <v>1</v>
      </c>
      <c r="C47" s="1073" t="s">
        <v>1830</v>
      </c>
      <c r="D47" s="1005" t="s">
        <v>1831</v>
      </c>
      <c r="E47" s="1007" t="s">
        <v>69</v>
      </c>
      <c r="F47" s="325" t="s">
        <v>20</v>
      </c>
      <c r="G47" s="325" t="s">
        <v>11</v>
      </c>
      <c r="H47" s="1053"/>
      <c r="I47" s="1009">
        <v>375</v>
      </c>
      <c r="J47" s="1009">
        <v>150</v>
      </c>
      <c r="K47" s="1009"/>
      <c r="L47" s="1009">
        <f t="shared" si="1"/>
        <v>150</v>
      </c>
      <c r="M47" s="1010">
        <f t="shared" si="0"/>
        <v>225</v>
      </c>
      <c r="N47" s="1011">
        <v>1</v>
      </c>
      <c r="O47" s="1009">
        <v>375</v>
      </c>
      <c r="P47" s="1009"/>
      <c r="Q47" s="1009"/>
      <c r="R47" s="1009">
        <f t="shared" si="2"/>
        <v>0</v>
      </c>
      <c r="S47" s="1012">
        <f t="shared" si="3"/>
        <v>375</v>
      </c>
      <c r="T47" s="1013" t="s">
        <v>1832</v>
      </c>
      <c r="U47" s="1014" t="s">
        <v>1095</v>
      </c>
      <c r="V47" s="122" t="s">
        <v>2126</v>
      </c>
    </row>
    <row r="48" spans="1:22" s="191" customFormat="1" ht="26.25" x14ac:dyDescent="0.2">
      <c r="A48" s="1017">
        <v>117</v>
      </c>
      <c r="B48" s="1016">
        <v>1</v>
      </c>
      <c r="C48" s="1073" t="s">
        <v>1976</v>
      </c>
      <c r="D48" s="1005" t="s">
        <v>1987</v>
      </c>
      <c r="E48" s="1007" t="s">
        <v>69</v>
      </c>
      <c r="F48" s="325" t="s">
        <v>20</v>
      </c>
      <c r="G48" s="325" t="s">
        <v>11</v>
      </c>
      <c r="H48" s="1053"/>
      <c r="I48" s="1009">
        <v>500</v>
      </c>
      <c r="J48" s="1009">
        <v>500</v>
      </c>
      <c r="K48" s="1009"/>
      <c r="L48" s="1009">
        <f>J48+K48</f>
        <v>500</v>
      </c>
      <c r="M48" s="1010">
        <f>I48-L48</f>
        <v>0</v>
      </c>
      <c r="N48" s="1011">
        <v>1</v>
      </c>
      <c r="O48" s="1009">
        <v>500</v>
      </c>
      <c r="P48" s="1009">
        <v>500</v>
      </c>
      <c r="Q48" s="1009"/>
      <c r="R48" s="1009">
        <f>SUM(P48+Q48)</f>
        <v>500</v>
      </c>
      <c r="S48" s="1012">
        <f t="shared" si="3"/>
        <v>0</v>
      </c>
      <c r="T48" s="1013" t="s">
        <v>2588</v>
      </c>
      <c r="U48" s="1014"/>
      <c r="V48" s="122"/>
    </row>
    <row r="49" spans="1:22" s="191" customFormat="1" ht="26.25" x14ac:dyDescent="0.2">
      <c r="A49" s="1017">
        <v>252</v>
      </c>
      <c r="B49" s="1016">
        <v>1</v>
      </c>
      <c r="C49" s="1073" t="s">
        <v>885</v>
      </c>
      <c r="D49" s="1005" t="s">
        <v>884</v>
      </c>
      <c r="E49" s="1007" t="s">
        <v>70</v>
      </c>
      <c r="F49" s="325" t="s">
        <v>20</v>
      </c>
      <c r="G49" s="325" t="s">
        <v>11</v>
      </c>
      <c r="H49" s="1053">
        <v>30743</v>
      </c>
      <c r="I49" s="1009">
        <v>450</v>
      </c>
      <c r="J49" s="1009">
        <v>450</v>
      </c>
      <c r="K49" s="1009"/>
      <c r="L49" s="1009">
        <f t="shared" ref="L49" si="5">J49+K49</f>
        <v>450</v>
      </c>
      <c r="M49" s="1010">
        <f t="shared" ref="M49:M50" si="6">I49-L49</f>
        <v>0</v>
      </c>
      <c r="N49" s="1011">
        <v>1</v>
      </c>
      <c r="O49" s="1009">
        <v>550</v>
      </c>
      <c r="P49" s="1009"/>
      <c r="Q49" s="1009"/>
      <c r="R49" s="1009">
        <f t="shared" ref="R49:R56" si="7">SUM(P49+Q49)</f>
        <v>0</v>
      </c>
      <c r="S49" s="1012">
        <f t="shared" ref="S49:S56" si="8">SUM(O49-R49)</f>
        <v>550</v>
      </c>
      <c r="T49" s="1013" t="s">
        <v>883</v>
      </c>
      <c r="U49" s="1014"/>
      <c r="V49" s="122" t="s">
        <v>1905</v>
      </c>
    </row>
    <row r="50" spans="1:22" s="191" customFormat="1" ht="26.25" x14ac:dyDescent="0.2">
      <c r="A50" s="1017">
        <v>2543</v>
      </c>
      <c r="B50" s="1016">
        <v>1</v>
      </c>
      <c r="C50" s="1073" t="s">
        <v>801</v>
      </c>
      <c r="D50" s="1005" t="s">
        <v>802</v>
      </c>
      <c r="E50" s="1007" t="s">
        <v>69</v>
      </c>
      <c r="F50" s="325" t="s">
        <v>20</v>
      </c>
      <c r="G50" s="325" t="s">
        <v>13</v>
      </c>
      <c r="H50" s="1053">
        <v>30224</v>
      </c>
      <c r="I50" s="1009">
        <v>500</v>
      </c>
      <c r="J50" s="1009">
        <v>500</v>
      </c>
      <c r="K50" s="1009"/>
      <c r="L50" s="1009">
        <f>J50+K50</f>
        <v>500</v>
      </c>
      <c r="M50" s="1010">
        <f t="shared" si="6"/>
        <v>0</v>
      </c>
      <c r="N50" s="1011">
        <v>1</v>
      </c>
      <c r="O50" s="1009">
        <v>500</v>
      </c>
      <c r="P50" s="1009"/>
      <c r="Q50" s="1009"/>
      <c r="R50" s="1009">
        <f t="shared" si="7"/>
        <v>0</v>
      </c>
      <c r="S50" s="1012">
        <f t="shared" si="8"/>
        <v>500</v>
      </c>
      <c r="T50" s="1013">
        <v>965952727</v>
      </c>
      <c r="U50" s="1014"/>
      <c r="V50" s="122" t="s">
        <v>1905</v>
      </c>
    </row>
    <row r="51" spans="1:22" s="191" customFormat="1" ht="26.25" x14ac:dyDescent="0.2">
      <c r="A51" s="1017">
        <v>1258</v>
      </c>
      <c r="B51" s="1016">
        <v>1</v>
      </c>
      <c r="C51" s="1073" t="s">
        <v>3372</v>
      </c>
      <c r="D51" s="1005" t="s">
        <v>3373</v>
      </c>
      <c r="E51" s="1007" t="s">
        <v>69</v>
      </c>
      <c r="F51" s="325" t="s">
        <v>20</v>
      </c>
      <c r="G51" s="325" t="s">
        <v>42</v>
      </c>
      <c r="H51" s="1053"/>
      <c r="I51" s="1009">
        <v>600</v>
      </c>
      <c r="J51" s="1009">
        <v>0</v>
      </c>
      <c r="K51" s="1009">
        <v>600</v>
      </c>
      <c r="L51" s="1009">
        <f t="shared" ref="L51:L56" si="9">J51+K51</f>
        <v>600</v>
      </c>
      <c r="M51" s="1010">
        <f t="shared" ref="M51:M56" si="10">I51-L51</f>
        <v>0</v>
      </c>
      <c r="N51" s="1011">
        <v>1</v>
      </c>
      <c r="O51" s="1009">
        <v>600</v>
      </c>
      <c r="P51" s="1009"/>
      <c r="Q51" s="1009">
        <v>600</v>
      </c>
      <c r="R51" s="1009">
        <f t="shared" si="7"/>
        <v>600</v>
      </c>
      <c r="S51" s="1012">
        <f t="shared" si="8"/>
        <v>0</v>
      </c>
      <c r="T51" s="1013" t="s">
        <v>3731</v>
      </c>
      <c r="U51" s="1014"/>
      <c r="V51" s="122"/>
    </row>
    <row r="52" spans="1:22" s="191" customFormat="1" ht="26.25" x14ac:dyDescent="0.2">
      <c r="A52" s="1044">
        <v>1263</v>
      </c>
      <c r="B52" s="1045">
        <v>1</v>
      </c>
      <c r="C52" s="1073" t="s">
        <v>3732</v>
      </c>
      <c r="D52" s="1046" t="s">
        <v>3726</v>
      </c>
      <c r="E52" s="1047" t="s">
        <v>69</v>
      </c>
      <c r="F52" s="1048" t="s">
        <v>20</v>
      </c>
      <c r="G52" s="1048" t="s">
        <v>11</v>
      </c>
      <c r="H52" s="1053">
        <v>30980</v>
      </c>
      <c r="I52" s="861">
        <v>500</v>
      </c>
      <c r="J52" s="861"/>
      <c r="K52" s="861">
        <v>400</v>
      </c>
      <c r="L52" s="1009">
        <f t="shared" si="9"/>
        <v>400</v>
      </c>
      <c r="M52" s="1010">
        <f t="shared" si="10"/>
        <v>100</v>
      </c>
      <c r="N52" s="1049">
        <v>1</v>
      </c>
      <c r="O52" s="861">
        <v>500</v>
      </c>
      <c r="P52" s="861"/>
      <c r="Q52" s="861"/>
      <c r="R52" s="1009">
        <f t="shared" si="7"/>
        <v>0</v>
      </c>
      <c r="S52" s="1012">
        <f t="shared" si="8"/>
        <v>500</v>
      </c>
      <c r="T52" s="1050" t="s">
        <v>3730</v>
      </c>
      <c r="U52" s="1051" t="s">
        <v>895</v>
      </c>
      <c r="V52" s="122"/>
    </row>
    <row r="53" spans="1:22" s="1057" customFormat="1" ht="26.25" x14ac:dyDescent="0.25">
      <c r="A53" s="1044">
        <v>1692</v>
      </c>
      <c r="B53" s="1045">
        <v>1</v>
      </c>
      <c r="C53" s="1073" t="s">
        <v>3727</v>
      </c>
      <c r="D53" s="1046" t="s">
        <v>3728</v>
      </c>
      <c r="E53" s="1047" t="s">
        <v>69</v>
      </c>
      <c r="F53" s="1048" t="s">
        <v>20</v>
      </c>
      <c r="G53" s="1048" t="s">
        <v>11</v>
      </c>
      <c r="H53" s="1053">
        <v>25609</v>
      </c>
      <c r="I53" s="861">
        <v>600</v>
      </c>
      <c r="J53" s="861"/>
      <c r="K53" s="861"/>
      <c r="L53" s="1009">
        <f t="shared" si="9"/>
        <v>0</v>
      </c>
      <c r="M53" s="1010">
        <f t="shared" si="10"/>
        <v>600</v>
      </c>
      <c r="N53" s="1049">
        <v>1</v>
      </c>
      <c r="O53" s="861">
        <v>600</v>
      </c>
      <c r="P53" s="861"/>
      <c r="Q53" s="861"/>
      <c r="R53" s="1009">
        <f t="shared" si="7"/>
        <v>0</v>
      </c>
      <c r="S53" s="1012">
        <f t="shared" si="8"/>
        <v>600</v>
      </c>
      <c r="T53" s="1052" t="s">
        <v>3729</v>
      </c>
      <c r="U53" s="1056" t="s">
        <v>895</v>
      </c>
    </row>
    <row r="54" spans="1:22" s="1057" customFormat="1" ht="26.25" x14ac:dyDescent="0.25">
      <c r="A54" s="1044"/>
      <c r="B54" s="1045">
        <v>1</v>
      </c>
      <c r="C54" s="1073" t="s">
        <v>3733</v>
      </c>
      <c r="D54" s="1046" t="s">
        <v>3734</v>
      </c>
      <c r="E54" s="1047" t="s">
        <v>69</v>
      </c>
      <c r="F54" s="1048" t="s">
        <v>20</v>
      </c>
      <c r="G54" s="1048"/>
      <c r="H54" s="1053"/>
      <c r="I54" s="861">
        <v>600</v>
      </c>
      <c r="J54" s="861"/>
      <c r="K54" s="861"/>
      <c r="L54" s="1009">
        <f t="shared" si="9"/>
        <v>0</v>
      </c>
      <c r="M54" s="1010">
        <f t="shared" si="10"/>
        <v>600</v>
      </c>
      <c r="N54" s="1049"/>
      <c r="O54" s="861">
        <v>600</v>
      </c>
      <c r="P54" s="861"/>
      <c r="Q54" s="861"/>
      <c r="R54" s="1009">
        <f t="shared" si="7"/>
        <v>0</v>
      </c>
      <c r="S54" s="1012">
        <f t="shared" si="8"/>
        <v>600</v>
      </c>
      <c r="T54" s="1052"/>
      <c r="U54" s="1056"/>
    </row>
    <row r="55" spans="1:22" s="1057" customFormat="1" ht="26.25" x14ac:dyDescent="0.25">
      <c r="A55" s="1058"/>
      <c r="B55" s="1059">
        <v>1</v>
      </c>
      <c r="C55" s="1073" t="s">
        <v>3735</v>
      </c>
      <c r="D55" s="1060" t="s">
        <v>3736</v>
      </c>
      <c r="E55" s="1061" t="s">
        <v>69</v>
      </c>
      <c r="F55" s="1062" t="s">
        <v>20</v>
      </c>
      <c r="G55" s="1062"/>
      <c r="H55" s="1063">
        <v>31298</v>
      </c>
      <c r="I55" s="1064">
        <v>600</v>
      </c>
      <c r="J55" s="1064"/>
      <c r="K55" s="1064"/>
      <c r="L55" s="1009">
        <f t="shared" si="9"/>
        <v>0</v>
      </c>
      <c r="M55" s="1010">
        <f t="shared" si="10"/>
        <v>600</v>
      </c>
      <c r="N55" s="1065"/>
      <c r="O55" s="1064">
        <v>600</v>
      </c>
      <c r="P55" s="1064"/>
      <c r="Q55" s="1064"/>
      <c r="R55" s="1009">
        <f t="shared" si="7"/>
        <v>0</v>
      </c>
      <c r="S55" s="1012">
        <f t="shared" si="8"/>
        <v>600</v>
      </c>
      <c r="T55" s="1066"/>
      <c r="U55" s="1067"/>
      <c r="V55" s="1057" t="s">
        <v>3737</v>
      </c>
    </row>
    <row r="56" spans="1:22" s="1057" customFormat="1" ht="26.25" x14ac:dyDescent="0.25">
      <c r="A56" s="1058"/>
      <c r="B56" s="1059">
        <v>1</v>
      </c>
      <c r="C56" s="1073" t="s">
        <v>3738</v>
      </c>
      <c r="D56" s="1060" t="s">
        <v>3739</v>
      </c>
      <c r="E56" s="1061"/>
      <c r="F56" s="1062" t="s">
        <v>20</v>
      </c>
      <c r="G56" s="1062"/>
      <c r="H56" s="1063">
        <v>30753</v>
      </c>
      <c r="I56" s="1064">
        <v>600</v>
      </c>
      <c r="J56" s="1064"/>
      <c r="K56" s="1064"/>
      <c r="L56" s="1009">
        <f t="shared" si="9"/>
        <v>0</v>
      </c>
      <c r="M56" s="1010">
        <f t="shared" si="10"/>
        <v>600</v>
      </c>
      <c r="N56" s="1065"/>
      <c r="O56" s="1064">
        <v>600</v>
      </c>
      <c r="P56" s="1064"/>
      <c r="Q56" s="1064"/>
      <c r="R56" s="1009">
        <f t="shared" si="7"/>
        <v>0</v>
      </c>
      <c r="S56" s="1012">
        <f t="shared" si="8"/>
        <v>600</v>
      </c>
      <c r="T56" s="1066"/>
      <c r="U56" s="1067"/>
      <c r="V56" s="1057" t="s">
        <v>3737</v>
      </c>
    </row>
    <row r="57" spans="1:22" ht="33.75" thickBot="1" x14ac:dyDescent="0.25">
      <c r="A57" s="128"/>
      <c r="B57" s="129">
        <f>SUM(B9:B56)</f>
        <v>48</v>
      </c>
      <c r="C57" s="130" t="s">
        <v>150</v>
      </c>
      <c r="D57" s="130" t="s">
        <v>151</v>
      </c>
      <c r="E57" s="224"/>
      <c r="F57" s="131"/>
      <c r="G57" s="131"/>
      <c r="H57" s="223"/>
      <c r="I57" s="132">
        <f t="shared" ref="I57:S57" si="11">SUM(I9:I56)</f>
        <v>23535</v>
      </c>
      <c r="J57" s="132">
        <f t="shared" si="11"/>
        <v>16060</v>
      </c>
      <c r="K57" s="132">
        <f t="shared" si="11"/>
        <v>1750</v>
      </c>
      <c r="L57" s="132">
        <f t="shared" si="11"/>
        <v>17810</v>
      </c>
      <c r="M57" s="132">
        <f t="shared" si="11"/>
        <v>5725</v>
      </c>
      <c r="N57" s="510">
        <f>SUM(N9:N56)</f>
        <v>40</v>
      </c>
      <c r="O57" s="133">
        <f t="shared" si="11"/>
        <v>24275</v>
      </c>
      <c r="P57" s="133">
        <f t="shared" si="11"/>
        <v>11075</v>
      </c>
      <c r="Q57" s="133">
        <f t="shared" si="11"/>
        <v>2055</v>
      </c>
      <c r="R57" s="133">
        <f t="shared" si="11"/>
        <v>13130</v>
      </c>
      <c r="S57" s="133">
        <f t="shared" si="11"/>
        <v>11145</v>
      </c>
      <c r="T57" s="131"/>
      <c r="U57" s="222"/>
      <c r="V57" s="5"/>
    </row>
    <row r="58" spans="1:22" ht="13.15" customHeight="1" thickTop="1" x14ac:dyDescent="0.2">
      <c r="B58" s="7"/>
      <c r="C58" s="7"/>
      <c r="D58" s="5"/>
      <c r="E58" s="5"/>
      <c r="F58" s="9"/>
      <c r="G58" s="5"/>
      <c r="H58" s="5"/>
      <c r="I58" s="5"/>
      <c r="J58" s="5"/>
      <c r="K58" s="5"/>
      <c r="L58" s="5" t="s">
        <v>509</v>
      </c>
      <c r="M58" s="5" t="s">
        <v>820</v>
      </c>
      <c r="N58" s="5"/>
      <c r="O58" s="5"/>
      <c r="P58" s="5"/>
      <c r="Q58" s="5"/>
      <c r="R58" s="5"/>
      <c r="S58" s="5"/>
      <c r="T58" s="5"/>
      <c r="U58" s="10"/>
    </row>
    <row r="59" spans="1:22" ht="13.15" customHeight="1" x14ac:dyDescent="0.2">
      <c r="B59" s="7"/>
      <c r="C59" s="7"/>
      <c r="D59" s="5"/>
      <c r="E59" s="5"/>
      <c r="F59" s="9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10"/>
    </row>
    <row r="60" spans="1:22" ht="13.15" customHeight="1" x14ac:dyDescent="0.2">
      <c r="B60" s="7"/>
      <c r="C60" s="7"/>
      <c r="D60" s="5"/>
      <c r="E60" s="5"/>
      <c r="F60" s="9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10"/>
    </row>
    <row r="61" spans="1:22" ht="13.15" customHeight="1" x14ac:dyDescent="0.2">
      <c r="B61" s="7"/>
      <c r="C61" s="7"/>
      <c r="D61" s="5"/>
      <c r="E61" s="5"/>
      <c r="F61" s="9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10"/>
    </row>
    <row r="62" spans="1:22" ht="13.15" customHeight="1" x14ac:dyDescent="0.2">
      <c r="B62" s="7"/>
      <c r="C62" s="7"/>
      <c r="D62" s="5"/>
      <c r="E62" s="5"/>
      <c r="F62" s="9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10"/>
    </row>
    <row r="63" spans="1:22" ht="26.65" customHeight="1" x14ac:dyDescent="0.2">
      <c r="B63" s="7"/>
      <c r="C63" s="7"/>
      <c r="D63" s="5"/>
      <c r="E63" s="5"/>
      <c r="F63" s="9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10"/>
    </row>
    <row r="64" spans="1:22" ht="13.15" customHeight="1" x14ac:dyDescent="0.2">
      <c r="B64" s="7"/>
      <c r="C64" s="7"/>
      <c r="D64" s="5"/>
      <c r="E64" s="5"/>
      <c r="F64" s="9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10"/>
    </row>
    <row r="65" spans="2:21" ht="13.15" customHeight="1" x14ac:dyDescent="0.2">
      <c r="B65" s="7"/>
      <c r="C65" s="7"/>
      <c r="D65" s="5"/>
      <c r="E65" s="5"/>
      <c r="F65" s="9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10"/>
    </row>
  </sheetData>
  <mergeCells count="6">
    <mergeCell ref="J7:L7"/>
    <mergeCell ref="A1:U1"/>
    <mergeCell ref="A2:U2"/>
    <mergeCell ref="A5:U5"/>
    <mergeCell ref="A6:U6"/>
    <mergeCell ref="P7:R7"/>
  </mergeCells>
  <pageMargins left="0" right="0" top="0.3" bottom="0.26" header="0" footer="0.21"/>
  <pageSetup paperSize="9" scale="90" orientation="landscape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7030A0"/>
  </sheetPr>
  <dimension ref="A1:AG37"/>
  <sheetViews>
    <sheetView zoomScaleSheetLayoutView="204" workbookViewId="0">
      <pane ySplit="9" topLeftCell="A25" activePane="bottomLeft" state="frozen"/>
      <selection activeCell="K52" sqref="K52"/>
      <selection pane="bottomLeft" activeCell="K52" sqref="K52"/>
    </sheetView>
  </sheetViews>
  <sheetFormatPr defaultColWidth="9.140625" defaultRowHeight="12.75" x14ac:dyDescent="0.2"/>
  <cols>
    <col min="1" max="1" width="7" style="15" bestFit="1" customWidth="1"/>
    <col min="2" max="2" width="4.5703125" style="1" customWidth="1"/>
    <col min="3" max="3" width="17.140625" style="1" customWidth="1"/>
    <col min="4" max="4" width="24.5703125" style="11" customWidth="1"/>
    <col min="5" max="5" width="5.85546875" style="1" customWidth="1"/>
    <col min="6" max="6" width="7.5703125" style="1" customWidth="1"/>
    <col min="7" max="7" width="9.5703125" style="26" customWidth="1"/>
    <col min="8" max="8" width="14.140625" style="1" customWidth="1"/>
    <col min="9" max="9" width="11.42578125" style="1" customWidth="1"/>
    <col min="10" max="10" width="14" style="1" customWidth="1"/>
    <col min="11" max="11" width="13.28515625" style="1" customWidth="1"/>
    <col min="12" max="12" width="12.42578125" style="1" customWidth="1"/>
    <col min="13" max="13" width="11.5703125" style="1" customWidth="1"/>
    <col min="14" max="14" width="12.28515625" style="1" customWidth="1"/>
    <col min="15" max="15" width="12.140625" style="1" customWidth="1"/>
    <col min="16" max="16" width="12.42578125" style="1" customWidth="1"/>
    <col min="17" max="17" width="12.5703125" style="1" customWidth="1"/>
    <col min="18" max="18" width="11.140625" style="1" customWidth="1"/>
    <col min="19" max="19" width="27.42578125" style="1" customWidth="1"/>
    <col min="20" max="20" width="28" style="12" customWidth="1"/>
    <col min="21" max="21" width="14.5703125" style="1" customWidth="1"/>
    <col min="22" max="16384" width="9.140625" style="1"/>
  </cols>
  <sheetData>
    <row r="1" spans="1:21" ht="43.5" customHeight="1" x14ac:dyDescent="0.2">
      <c r="A1" s="1207" t="s">
        <v>164</v>
      </c>
      <c r="B1" s="1207"/>
      <c r="C1" s="1207"/>
      <c r="D1" s="1207"/>
      <c r="E1" s="1207"/>
      <c r="F1" s="1207"/>
      <c r="G1" s="1207"/>
      <c r="H1" s="1207"/>
      <c r="I1" s="1207"/>
      <c r="J1" s="1207"/>
      <c r="K1" s="1207"/>
      <c r="L1" s="1207"/>
      <c r="M1" s="1207"/>
      <c r="N1" s="1207"/>
      <c r="O1" s="1207"/>
      <c r="P1" s="1207"/>
      <c r="Q1" s="1207"/>
      <c r="R1" s="1207"/>
      <c r="S1" s="1207"/>
      <c r="T1" s="1207"/>
    </row>
    <row r="2" spans="1:21" s="298" customFormat="1" ht="22.5" customHeight="1" x14ac:dyDescent="0.4">
      <c r="A2" s="1208" t="s">
        <v>163</v>
      </c>
      <c r="B2" s="1208"/>
      <c r="C2" s="1208"/>
      <c r="D2" s="1208"/>
      <c r="E2" s="1208"/>
      <c r="F2" s="1208"/>
      <c r="G2" s="1208"/>
      <c r="H2" s="1208"/>
      <c r="I2" s="1208"/>
      <c r="J2" s="1208"/>
      <c r="K2" s="1208"/>
      <c r="L2" s="1208"/>
      <c r="M2" s="1208"/>
      <c r="N2" s="1208"/>
      <c r="O2" s="1208"/>
      <c r="P2" s="1208"/>
      <c r="Q2" s="1208"/>
      <c r="R2" s="1208"/>
      <c r="S2" s="1208"/>
      <c r="T2" s="1208"/>
    </row>
    <row r="3" spans="1:21" x14ac:dyDescent="0.2">
      <c r="A3" s="34"/>
      <c r="B3" s="25"/>
      <c r="C3" s="25"/>
      <c r="D3" s="25"/>
      <c r="E3" s="25"/>
      <c r="F3" s="25"/>
      <c r="G3" s="33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9"/>
    </row>
    <row r="4" spans="1:21" ht="13.5" thickBot="1" x14ac:dyDescent="0.25">
      <c r="A4" s="35"/>
      <c r="B4" s="30"/>
      <c r="C4" s="30"/>
      <c r="D4" s="30"/>
      <c r="E4" s="30"/>
      <c r="F4" s="30"/>
      <c r="G4" s="678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1"/>
    </row>
    <row r="5" spans="1:21" ht="27" customHeight="1" x14ac:dyDescent="0.2">
      <c r="A5" s="1203" t="s">
        <v>65</v>
      </c>
      <c r="B5" s="1203"/>
      <c r="C5" s="1203"/>
      <c r="D5" s="1203"/>
      <c r="E5" s="1203"/>
      <c r="F5" s="1203"/>
      <c r="G5" s="1203"/>
      <c r="H5" s="1203"/>
      <c r="I5" s="1203"/>
      <c r="J5" s="1203"/>
      <c r="K5" s="1203"/>
      <c r="L5" s="1203"/>
      <c r="M5" s="1203"/>
      <c r="N5" s="1203"/>
      <c r="O5" s="1203"/>
      <c r="P5" s="1203"/>
      <c r="Q5" s="1203"/>
      <c r="R5" s="1203"/>
      <c r="S5" s="1203"/>
      <c r="T5" s="1203"/>
    </row>
    <row r="6" spans="1:21" ht="27" customHeight="1" x14ac:dyDescent="0.2">
      <c r="A6" s="1170" t="s">
        <v>3149</v>
      </c>
      <c r="B6" s="1170"/>
      <c r="C6" s="1170"/>
      <c r="D6" s="1170"/>
      <c r="E6" s="1170"/>
      <c r="F6" s="1170"/>
      <c r="G6" s="1170"/>
      <c r="H6" s="1170"/>
      <c r="I6" s="1170"/>
      <c r="J6" s="1170"/>
      <c r="K6" s="1170"/>
      <c r="L6" s="1170"/>
      <c r="M6" s="1170"/>
      <c r="N6" s="1170"/>
      <c r="O6" s="1170"/>
      <c r="P6" s="1170"/>
      <c r="Q6" s="1170"/>
      <c r="R6" s="1170"/>
      <c r="S6" s="1170"/>
      <c r="T6" s="1170"/>
    </row>
    <row r="7" spans="1:21" ht="26.25" customHeight="1" thickBot="1" x14ac:dyDescent="0.25">
      <c r="A7" s="1206" t="s">
        <v>1924</v>
      </c>
      <c r="B7" s="1206"/>
      <c r="C7" s="1206"/>
      <c r="D7" s="1206"/>
      <c r="E7" s="1206"/>
      <c r="F7" s="1206"/>
      <c r="G7" s="1206"/>
      <c r="H7" s="1206"/>
      <c r="I7" s="1206"/>
      <c r="J7" s="1206"/>
      <c r="K7" s="1206"/>
      <c r="L7" s="1206"/>
      <c r="M7" s="1206"/>
      <c r="N7" s="1206"/>
      <c r="O7" s="1206"/>
      <c r="P7" s="1206"/>
      <c r="Q7" s="1206"/>
      <c r="R7" s="1206"/>
      <c r="S7" s="1206"/>
      <c r="T7" s="1206"/>
    </row>
    <row r="8" spans="1:21" ht="25.5" customHeight="1" thickTop="1" x14ac:dyDescent="0.2">
      <c r="A8" s="123" t="s">
        <v>24</v>
      </c>
      <c r="B8" s="124" t="s">
        <v>0</v>
      </c>
      <c r="C8" s="124" t="s">
        <v>7</v>
      </c>
      <c r="D8" s="125" t="s">
        <v>1</v>
      </c>
      <c r="E8" s="124" t="s">
        <v>2</v>
      </c>
      <c r="F8" s="124" t="s">
        <v>3</v>
      </c>
      <c r="G8" s="124" t="s">
        <v>4</v>
      </c>
      <c r="H8" s="305" t="s">
        <v>5</v>
      </c>
      <c r="I8" s="305" t="s">
        <v>54</v>
      </c>
      <c r="J8" s="1204" t="s">
        <v>689</v>
      </c>
      <c r="K8" s="1204"/>
      <c r="L8" s="1204"/>
      <c r="M8" s="307" t="s">
        <v>55</v>
      </c>
      <c r="N8" s="305" t="s">
        <v>53</v>
      </c>
      <c r="O8" s="1204" t="s">
        <v>689</v>
      </c>
      <c r="P8" s="1204"/>
      <c r="Q8" s="1204"/>
      <c r="R8" s="305" t="s">
        <v>55</v>
      </c>
      <c r="S8" s="305" t="s">
        <v>8</v>
      </c>
      <c r="T8" s="127" t="s">
        <v>9</v>
      </c>
      <c r="U8" s="706" t="s">
        <v>3566</v>
      </c>
    </row>
    <row r="9" spans="1:21" ht="21.75" customHeight="1" x14ac:dyDescent="0.2">
      <c r="A9" s="237"/>
      <c r="B9" s="149"/>
      <c r="C9" s="309"/>
      <c r="D9" s="310"/>
      <c r="E9" s="309"/>
      <c r="F9" s="309"/>
      <c r="G9" s="149"/>
      <c r="H9" s="238"/>
      <c r="I9" s="238"/>
      <c r="J9" s="333">
        <v>41806</v>
      </c>
      <c r="K9" s="136" t="s">
        <v>3743</v>
      </c>
      <c r="L9" s="333">
        <v>41812</v>
      </c>
      <c r="M9" s="238"/>
      <c r="N9" s="238"/>
      <c r="O9" s="333">
        <v>41806</v>
      </c>
      <c r="P9" s="136" t="s">
        <v>3743</v>
      </c>
      <c r="Q9" s="333">
        <v>41812</v>
      </c>
      <c r="R9" s="238"/>
      <c r="S9" s="238"/>
      <c r="T9" s="152"/>
    </row>
    <row r="10" spans="1:21" s="118" customFormat="1" ht="21.75" customHeight="1" x14ac:dyDescent="0.2">
      <c r="A10" s="1017">
        <v>251</v>
      </c>
      <c r="B10" s="1016">
        <v>1</v>
      </c>
      <c r="C10" s="1006" t="s">
        <v>1970</v>
      </c>
      <c r="D10" s="1005" t="s">
        <v>1971</v>
      </c>
      <c r="E10" s="1007" t="s">
        <v>1986</v>
      </c>
      <c r="F10" s="1013" t="s">
        <v>20</v>
      </c>
      <c r="G10" s="1013" t="s">
        <v>11</v>
      </c>
      <c r="H10" s="1008"/>
      <c r="I10" s="1009">
        <v>375</v>
      </c>
      <c r="J10" s="1009">
        <v>375</v>
      </c>
      <c r="K10" s="1009"/>
      <c r="L10" s="1009">
        <f>SUM(J10+K10)</f>
        <v>375</v>
      </c>
      <c r="M10" s="1010">
        <f>SUM(I10-L10)</f>
        <v>0</v>
      </c>
      <c r="N10" s="1011">
        <v>375</v>
      </c>
      <c r="O10" s="1009"/>
      <c r="P10" s="1009"/>
      <c r="Q10" s="1009">
        <f>SUM(O10+P10)</f>
        <v>0</v>
      </c>
      <c r="R10" s="1009">
        <f>SUM(N10-Q10)</f>
        <v>375</v>
      </c>
      <c r="S10" s="1012" t="s">
        <v>1972</v>
      </c>
      <c r="T10" s="1013" t="s">
        <v>1095</v>
      </c>
      <c r="U10" s="122"/>
    </row>
    <row r="11" spans="1:21" s="116" customFormat="1" ht="21.75" customHeight="1" x14ac:dyDescent="0.2">
      <c r="A11" s="1017">
        <v>2213</v>
      </c>
      <c r="B11" s="1016">
        <v>1</v>
      </c>
      <c r="C11" s="1006" t="s">
        <v>2032</v>
      </c>
      <c r="D11" s="1005" t="s">
        <v>2033</v>
      </c>
      <c r="E11" s="1007" t="s">
        <v>1027</v>
      </c>
      <c r="F11" s="1013" t="s">
        <v>20</v>
      </c>
      <c r="G11" s="1013" t="s">
        <v>11</v>
      </c>
      <c r="H11" s="1008"/>
      <c r="I11" s="1009">
        <v>750</v>
      </c>
      <c r="J11" s="1009">
        <v>50</v>
      </c>
      <c r="K11" s="1009"/>
      <c r="L11" s="1009">
        <f t="shared" ref="L11:L24" si="0">SUM(J11+K11)</f>
        <v>50</v>
      </c>
      <c r="M11" s="1010">
        <f t="shared" ref="M11:M25" si="1">SUM(I11-L11)</f>
        <v>700</v>
      </c>
      <c r="N11" s="1011">
        <v>750</v>
      </c>
      <c r="O11" s="1009"/>
      <c r="P11" s="1009"/>
      <c r="Q11" s="1009">
        <f t="shared" ref="Q11:Q25" si="2">SUM(O11+P11)</f>
        <v>0</v>
      </c>
      <c r="R11" s="1009">
        <f t="shared" ref="R11:R25" si="3">SUM(N11-Q11)</f>
        <v>750</v>
      </c>
      <c r="S11" s="1012">
        <v>12504390</v>
      </c>
      <c r="T11" s="1013"/>
      <c r="U11" s="226" t="s">
        <v>3567</v>
      </c>
    </row>
    <row r="12" spans="1:21" s="116" customFormat="1" ht="21.75" customHeight="1" x14ac:dyDescent="0.2">
      <c r="A12" s="1017">
        <v>2229</v>
      </c>
      <c r="B12" s="1016">
        <v>1</v>
      </c>
      <c r="C12" s="1006" t="s">
        <v>143</v>
      </c>
      <c r="D12" s="1005" t="s">
        <v>16</v>
      </c>
      <c r="E12" s="1007" t="s">
        <v>1986</v>
      </c>
      <c r="F12" s="1013" t="s">
        <v>20</v>
      </c>
      <c r="G12" s="1013" t="s">
        <v>11</v>
      </c>
      <c r="H12" s="1008">
        <v>29672</v>
      </c>
      <c r="I12" s="1009">
        <v>600</v>
      </c>
      <c r="J12" s="1009"/>
      <c r="K12" s="1009"/>
      <c r="L12" s="1009">
        <f t="shared" si="0"/>
        <v>0</v>
      </c>
      <c r="M12" s="1010">
        <f t="shared" si="1"/>
        <v>600</v>
      </c>
      <c r="N12" s="1011">
        <v>600</v>
      </c>
      <c r="O12" s="1009"/>
      <c r="P12" s="1009"/>
      <c r="Q12" s="1009">
        <f t="shared" si="2"/>
        <v>0</v>
      </c>
      <c r="R12" s="1009">
        <f t="shared" si="3"/>
        <v>600</v>
      </c>
      <c r="S12" s="1012" t="s">
        <v>3130</v>
      </c>
      <c r="T12" s="1013"/>
      <c r="U12" s="226" t="s">
        <v>3568</v>
      </c>
    </row>
    <row r="13" spans="1:21" s="116" customFormat="1" ht="21.75" customHeight="1" x14ac:dyDescent="0.2">
      <c r="A13" s="1017">
        <v>2233</v>
      </c>
      <c r="B13" s="1016">
        <v>1</v>
      </c>
      <c r="C13" s="1006" t="s">
        <v>2508</v>
      </c>
      <c r="D13" s="1005" t="s">
        <v>2509</v>
      </c>
      <c r="E13" s="1007" t="s">
        <v>1986</v>
      </c>
      <c r="F13" s="1013" t="s">
        <v>20</v>
      </c>
      <c r="G13" s="1013" t="s">
        <v>21</v>
      </c>
      <c r="H13" s="1008">
        <v>32936</v>
      </c>
      <c r="I13" s="1009">
        <v>300</v>
      </c>
      <c r="J13" s="1009"/>
      <c r="K13" s="1009"/>
      <c r="L13" s="1009">
        <f t="shared" si="0"/>
        <v>0</v>
      </c>
      <c r="M13" s="1010">
        <f t="shared" si="1"/>
        <v>300</v>
      </c>
      <c r="N13" s="1011">
        <v>300</v>
      </c>
      <c r="O13" s="1009"/>
      <c r="P13" s="1009"/>
      <c r="Q13" s="1009">
        <f t="shared" si="2"/>
        <v>0</v>
      </c>
      <c r="R13" s="1009">
        <f t="shared" si="3"/>
        <v>300</v>
      </c>
      <c r="S13" s="1012" t="s">
        <v>2510</v>
      </c>
      <c r="T13" s="1013" t="s">
        <v>1942</v>
      </c>
      <c r="U13" s="226"/>
    </row>
    <row r="14" spans="1:21" s="118" customFormat="1" ht="21.75" customHeight="1" x14ac:dyDescent="0.2">
      <c r="A14" s="1017">
        <v>2235</v>
      </c>
      <c r="B14" s="1016">
        <v>1</v>
      </c>
      <c r="C14" s="1006" t="s">
        <v>2551</v>
      </c>
      <c r="D14" s="1005" t="s">
        <v>3132</v>
      </c>
      <c r="E14" s="1007" t="s">
        <v>1027</v>
      </c>
      <c r="F14" s="1013" t="s">
        <v>20</v>
      </c>
      <c r="G14" s="1013" t="s">
        <v>21</v>
      </c>
      <c r="H14" s="1008">
        <v>29747</v>
      </c>
      <c r="I14" s="1009">
        <v>300</v>
      </c>
      <c r="J14" s="1009"/>
      <c r="K14" s="1009"/>
      <c r="L14" s="1009">
        <f t="shared" si="0"/>
        <v>0</v>
      </c>
      <c r="M14" s="1010">
        <f t="shared" si="1"/>
        <v>300</v>
      </c>
      <c r="N14" s="1011">
        <v>300</v>
      </c>
      <c r="O14" s="1009"/>
      <c r="P14" s="1009"/>
      <c r="Q14" s="1009">
        <f t="shared" si="2"/>
        <v>0</v>
      </c>
      <c r="R14" s="1009">
        <f t="shared" si="3"/>
        <v>300</v>
      </c>
      <c r="S14" s="1012" t="s">
        <v>3188</v>
      </c>
      <c r="T14" s="1013" t="s">
        <v>1942</v>
      </c>
      <c r="U14" s="122"/>
    </row>
    <row r="15" spans="1:21" s="118" customFormat="1" ht="21.75" customHeight="1" x14ac:dyDescent="0.2">
      <c r="A15" s="1017">
        <v>2428</v>
      </c>
      <c r="B15" s="1016">
        <v>1</v>
      </c>
      <c r="C15" s="1006" t="s">
        <v>799</v>
      </c>
      <c r="D15" s="1005" t="s">
        <v>800</v>
      </c>
      <c r="E15" s="1007" t="s">
        <v>1986</v>
      </c>
      <c r="F15" s="1013" t="s">
        <v>20</v>
      </c>
      <c r="G15" s="1013" t="s">
        <v>11</v>
      </c>
      <c r="H15" s="1008">
        <v>31542</v>
      </c>
      <c r="I15" s="1009">
        <v>600</v>
      </c>
      <c r="J15" s="1009">
        <v>600</v>
      </c>
      <c r="K15" s="1009"/>
      <c r="L15" s="1009">
        <f t="shared" si="0"/>
        <v>600</v>
      </c>
      <c r="M15" s="1010">
        <f t="shared" si="1"/>
        <v>0</v>
      </c>
      <c r="N15" s="1011">
        <v>600</v>
      </c>
      <c r="O15" s="1009"/>
      <c r="P15" s="1009"/>
      <c r="Q15" s="1009">
        <f t="shared" si="2"/>
        <v>0</v>
      </c>
      <c r="R15" s="1009">
        <f t="shared" si="3"/>
        <v>600</v>
      </c>
      <c r="S15" s="1012" t="s">
        <v>3131</v>
      </c>
      <c r="T15" s="1013" t="s">
        <v>3189</v>
      </c>
      <c r="U15" s="122"/>
    </row>
    <row r="16" spans="1:21" s="118" customFormat="1" ht="21.75" customHeight="1" x14ac:dyDescent="0.2">
      <c r="A16" s="1017">
        <v>2468</v>
      </c>
      <c r="B16" s="1016">
        <v>1</v>
      </c>
      <c r="C16" s="1006" t="s">
        <v>3300</v>
      </c>
      <c r="D16" s="1005" t="s">
        <v>3299</v>
      </c>
      <c r="E16" s="1007" t="s">
        <v>1986</v>
      </c>
      <c r="F16" s="1013" t="s">
        <v>20</v>
      </c>
      <c r="G16" s="1013" t="s">
        <v>11</v>
      </c>
      <c r="H16" s="1008">
        <v>32290</v>
      </c>
      <c r="I16" s="1009">
        <v>750</v>
      </c>
      <c r="J16" s="1009">
        <v>750</v>
      </c>
      <c r="K16" s="1009"/>
      <c r="L16" s="1009">
        <f t="shared" si="0"/>
        <v>750</v>
      </c>
      <c r="M16" s="1010">
        <f t="shared" si="1"/>
        <v>0</v>
      </c>
      <c r="N16" s="1011">
        <v>750</v>
      </c>
      <c r="O16" s="1009"/>
      <c r="P16" s="1009"/>
      <c r="Q16" s="1009">
        <f t="shared" si="2"/>
        <v>0</v>
      </c>
      <c r="R16" s="1009">
        <f t="shared" si="3"/>
        <v>750</v>
      </c>
      <c r="S16" s="1012" t="s">
        <v>3298</v>
      </c>
      <c r="T16" s="1013"/>
      <c r="U16" s="122"/>
    </row>
    <row r="17" spans="1:33" s="25" customFormat="1" ht="21.75" customHeight="1" x14ac:dyDescent="0.2">
      <c r="A17" s="1017">
        <v>2487</v>
      </c>
      <c r="B17" s="1016">
        <v>1</v>
      </c>
      <c r="C17" s="1006" t="s">
        <v>3393</v>
      </c>
      <c r="D17" s="1005" t="s">
        <v>22</v>
      </c>
      <c r="E17" s="1007" t="s">
        <v>1986</v>
      </c>
      <c r="F17" s="1013" t="s">
        <v>20</v>
      </c>
      <c r="G17" s="1013" t="s">
        <v>21</v>
      </c>
      <c r="H17" s="1008">
        <v>31418</v>
      </c>
      <c r="I17" s="1009">
        <v>600</v>
      </c>
      <c r="J17" s="1009"/>
      <c r="K17" s="1009"/>
      <c r="L17" s="1009">
        <f t="shared" si="0"/>
        <v>0</v>
      </c>
      <c r="M17" s="1010">
        <f t="shared" si="1"/>
        <v>600</v>
      </c>
      <c r="N17" s="1011">
        <v>600</v>
      </c>
      <c r="O17" s="1009"/>
      <c r="P17" s="1009"/>
      <c r="Q17" s="1009">
        <f t="shared" si="2"/>
        <v>0</v>
      </c>
      <c r="R17" s="1009">
        <f t="shared" si="3"/>
        <v>600</v>
      </c>
      <c r="S17" s="1012" t="s">
        <v>3394</v>
      </c>
      <c r="T17" s="1013" t="s">
        <v>3189</v>
      </c>
      <c r="U17" s="761">
        <v>41641</v>
      </c>
      <c r="V17" s="587"/>
      <c r="W17" s="587"/>
      <c r="X17" s="19"/>
      <c r="Y17" s="619"/>
      <c r="Z17" s="621"/>
      <c r="AA17" s="587"/>
      <c r="AB17" s="587"/>
      <c r="AC17" s="587"/>
      <c r="AD17" s="19">
        <v>0</v>
      </c>
      <c r="AE17" s="619">
        <v>30</v>
      </c>
      <c r="AF17" s="603" t="s">
        <v>2862</v>
      </c>
      <c r="AG17" s="620" t="s">
        <v>2559</v>
      </c>
    </row>
    <row r="18" spans="1:33" s="25" customFormat="1" ht="21.75" customHeight="1" x14ac:dyDescent="0.2">
      <c r="A18" s="1017">
        <v>2505</v>
      </c>
      <c r="B18" s="1016">
        <v>1</v>
      </c>
      <c r="C18" s="1006" t="s">
        <v>3416</v>
      </c>
      <c r="D18" s="1005" t="s">
        <v>3417</v>
      </c>
      <c r="E18" s="1007" t="s">
        <v>1986</v>
      </c>
      <c r="F18" s="1013" t="s">
        <v>20</v>
      </c>
      <c r="G18" s="1013" t="s">
        <v>11</v>
      </c>
      <c r="H18" s="1008">
        <v>29295</v>
      </c>
      <c r="I18" s="1009">
        <v>450</v>
      </c>
      <c r="J18" s="1009">
        <v>450</v>
      </c>
      <c r="K18" s="1009"/>
      <c r="L18" s="1009">
        <f t="shared" si="0"/>
        <v>450</v>
      </c>
      <c r="M18" s="1010">
        <f t="shared" si="1"/>
        <v>0</v>
      </c>
      <c r="N18" s="1011">
        <v>450</v>
      </c>
      <c r="O18" s="1009"/>
      <c r="P18" s="1009"/>
      <c r="Q18" s="1009">
        <f t="shared" si="2"/>
        <v>0</v>
      </c>
      <c r="R18" s="1009">
        <f t="shared" si="3"/>
        <v>450</v>
      </c>
      <c r="S18" s="1012" t="s">
        <v>3418</v>
      </c>
      <c r="T18" s="1013" t="s">
        <v>3189</v>
      </c>
      <c r="U18" s="673"/>
      <c r="V18" s="673"/>
      <c r="W18" s="673"/>
      <c r="X18" s="674"/>
      <c r="Y18" s="70"/>
      <c r="Z18" s="675"/>
      <c r="AA18" s="673"/>
      <c r="AB18" s="673"/>
      <c r="AC18" s="673"/>
      <c r="AD18" s="674"/>
      <c r="AE18" s="70"/>
      <c r="AF18" s="676"/>
      <c r="AG18" s="677"/>
    </row>
    <row r="19" spans="1:33" s="25" customFormat="1" ht="21.75" customHeight="1" x14ac:dyDescent="0.2">
      <c r="A19" s="1017">
        <v>2506</v>
      </c>
      <c r="B19" s="1016">
        <v>1</v>
      </c>
      <c r="C19" s="1006" t="s">
        <v>3430</v>
      </c>
      <c r="D19" s="1005" t="s">
        <v>27</v>
      </c>
      <c r="E19" s="1007" t="s">
        <v>1986</v>
      </c>
      <c r="F19" s="1013" t="s">
        <v>20</v>
      </c>
      <c r="G19" s="1013" t="s">
        <v>2500</v>
      </c>
      <c r="H19" s="1008">
        <v>25846</v>
      </c>
      <c r="I19" s="1009">
        <v>400</v>
      </c>
      <c r="J19" s="1009">
        <v>400</v>
      </c>
      <c r="K19" s="1009"/>
      <c r="L19" s="1009">
        <f t="shared" si="0"/>
        <v>400</v>
      </c>
      <c r="M19" s="1010">
        <f t="shared" si="1"/>
        <v>0</v>
      </c>
      <c r="N19" s="1011">
        <v>400</v>
      </c>
      <c r="O19" s="1009"/>
      <c r="P19" s="1009"/>
      <c r="Q19" s="1009">
        <f t="shared" si="2"/>
        <v>0</v>
      </c>
      <c r="R19" s="1009">
        <f t="shared" si="3"/>
        <v>400</v>
      </c>
      <c r="S19" s="1012" t="s">
        <v>3431</v>
      </c>
      <c r="T19" s="1013" t="s">
        <v>3471</v>
      </c>
      <c r="U19" s="673"/>
      <c r="V19" s="673"/>
      <c r="W19" s="673"/>
      <c r="X19" s="674"/>
      <c r="Y19" s="70"/>
      <c r="Z19" s="675"/>
      <c r="AA19" s="673"/>
      <c r="AB19" s="673"/>
      <c r="AC19" s="673"/>
      <c r="AD19" s="674"/>
      <c r="AE19" s="70"/>
      <c r="AF19" s="676"/>
      <c r="AG19" s="677"/>
    </row>
    <row r="20" spans="1:33" s="25" customFormat="1" ht="21.75" customHeight="1" x14ac:dyDescent="0.2">
      <c r="A20" s="1017">
        <v>2508</v>
      </c>
      <c r="B20" s="1016">
        <v>1</v>
      </c>
      <c r="C20" s="1006" t="s">
        <v>3447</v>
      </c>
      <c r="D20" s="1005" t="s">
        <v>3448</v>
      </c>
      <c r="E20" s="1007" t="s">
        <v>1986</v>
      </c>
      <c r="F20" s="1013" t="s">
        <v>20</v>
      </c>
      <c r="G20" s="1013" t="s">
        <v>13</v>
      </c>
      <c r="H20" s="1008"/>
      <c r="I20" s="1009">
        <v>610</v>
      </c>
      <c r="J20" s="1009">
        <v>300</v>
      </c>
      <c r="K20" s="1009"/>
      <c r="L20" s="1009">
        <f t="shared" si="0"/>
        <v>300</v>
      </c>
      <c r="M20" s="1010">
        <f t="shared" si="1"/>
        <v>310</v>
      </c>
      <c r="N20" s="1011">
        <v>600</v>
      </c>
      <c r="O20" s="1009"/>
      <c r="P20" s="1009"/>
      <c r="Q20" s="1009">
        <f t="shared" si="2"/>
        <v>0</v>
      </c>
      <c r="R20" s="1009">
        <f t="shared" si="3"/>
        <v>600</v>
      </c>
      <c r="S20" s="1012" t="s">
        <v>3449</v>
      </c>
      <c r="T20" s="1013" t="s">
        <v>3189</v>
      </c>
      <c r="U20" s="673" t="s">
        <v>1963</v>
      </c>
      <c r="V20" s="673"/>
      <c r="W20" s="673"/>
      <c r="X20" s="674"/>
      <c r="Y20" s="70"/>
      <c r="Z20" s="675"/>
      <c r="AA20" s="673"/>
      <c r="AB20" s="673"/>
      <c r="AC20" s="673"/>
      <c r="AD20" s="674"/>
      <c r="AE20" s="70"/>
      <c r="AF20" s="676"/>
      <c r="AG20" s="677"/>
    </row>
    <row r="21" spans="1:33" s="25" customFormat="1" ht="21.75" customHeight="1" x14ac:dyDescent="0.2">
      <c r="A21" s="1017">
        <v>2511</v>
      </c>
      <c r="B21" s="1016">
        <v>1</v>
      </c>
      <c r="C21" s="1006" t="s">
        <v>3462</v>
      </c>
      <c r="D21" s="1005" t="s">
        <v>3463</v>
      </c>
      <c r="E21" s="1007" t="s">
        <v>1027</v>
      </c>
      <c r="F21" s="1013" t="s">
        <v>20</v>
      </c>
      <c r="G21" s="1013" t="s">
        <v>21</v>
      </c>
      <c r="H21" s="1008">
        <v>30548</v>
      </c>
      <c r="I21" s="1009">
        <v>300</v>
      </c>
      <c r="J21" s="1009"/>
      <c r="K21" s="1009"/>
      <c r="L21" s="1009">
        <f t="shared" si="0"/>
        <v>0</v>
      </c>
      <c r="M21" s="1010">
        <f t="shared" si="1"/>
        <v>300</v>
      </c>
      <c r="N21" s="1011">
        <v>300</v>
      </c>
      <c r="O21" s="1009"/>
      <c r="P21" s="1009"/>
      <c r="Q21" s="1009">
        <f t="shared" si="2"/>
        <v>0</v>
      </c>
      <c r="R21" s="1009">
        <f t="shared" si="3"/>
        <v>300</v>
      </c>
      <c r="S21" s="1012" t="s">
        <v>3464</v>
      </c>
      <c r="T21" s="1013" t="s">
        <v>1942</v>
      </c>
      <c r="U21" s="673"/>
      <c r="V21" s="673"/>
      <c r="W21" s="673"/>
      <c r="X21" s="674"/>
      <c r="Y21" s="70"/>
      <c r="Z21" s="675"/>
      <c r="AA21" s="673"/>
      <c r="AB21" s="673"/>
      <c r="AC21" s="673"/>
      <c r="AD21" s="674"/>
      <c r="AE21" s="70"/>
      <c r="AF21" s="676"/>
      <c r="AG21" s="677"/>
    </row>
    <row r="22" spans="1:33" s="25" customFormat="1" ht="21.75" customHeight="1" x14ac:dyDescent="0.2">
      <c r="A22" s="1017">
        <v>2519</v>
      </c>
      <c r="B22" s="1016">
        <v>1</v>
      </c>
      <c r="C22" s="1006" t="s">
        <v>3519</v>
      </c>
      <c r="D22" s="1005" t="s">
        <v>3520</v>
      </c>
      <c r="E22" s="1007" t="s">
        <v>1027</v>
      </c>
      <c r="F22" s="1013" t="s">
        <v>20</v>
      </c>
      <c r="G22" s="1013" t="s">
        <v>21</v>
      </c>
      <c r="H22" s="1008">
        <v>33144</v>
      </c>
      <c r="I22" s="1009">
        <v>300</v>
      </c>
      <c r="J22" s="1009"/>
      <c r="K22" s="1009"/>
      <c r="L22" s="1009">
        <f t="shared" si="0"/>
        <v>0</v>
      </c>
      <c r="M22" s="1010">
        <f t="shared" si="1"/>
        <v>300</v>
      </c>
      <c r="N22" s="1011">
        <v>300</v>
      </c>
      <c r="O22" s="1009"/>
      <c r="P22" s="1009"/>
      <c r="Q22" s="1009">
        <f t="shared" si="2"/>
        <v>0</v>
      </c>
      <c r="R22" s="1009">
        <f t="shared" si="3"/>
        <v>300</v>
      </c>
      <c r="S22" s="1012" t="s">
        <v>3521</v>
      </c>
      <c r="T22" s="1013"/>
      <c r="U22" s="673"/>
      <c r="V22" s="673"/>
      <c r="W22" s="673"/>
      <c r="X22" s="674"/>
      <c r="Y22" s="70"/>
      <c r="Z22" s="675"/>
      <c r="AA22" s="673"/>
      <c r="AB22" s="673"/>
      <c r="AC22" s="673"/>
      <c r="AD22" s="674"/>
      <c r="AE22" s="70"/>
      <c r="AF22" s="676"/>
      <c r="AG22" s="677"/>
    </row>
    <row r="23" spans="1:33" s="25" customFormat="1" ht="21.75" customHeight="1" x14ac:dyDescent="0.2">
      <c r="A23" s="1017">
        <v>2522</v>
      </c>
      <c r="B23" s="1016">
        <v>1</v>
      </c>
      <c r="C23" s="1006" t="s">
        <v>169</v>
      </c>
      <c r="D23" s="1005" t="s">
        <v>170</v>
      </c>
      <c r="E23" s="1007" t="s">
        <v>1986</v>
      </c>
      <c r="F23" s="1013" t="s">
        <v>20</v>
      </c>
      <c r="G23" s="1013" t="s">
        <v>11</v>
      </c>
      <c r="H23" s="1008">
        <v>29771</v>
      </c>
      <c r="I23" s="1009">
        <v>400</v>
      </c>
      <c r="J23" s="1009">
        <v>400</v>
      </c>
      <c r="K23" s="1009"/>
      <c r="L23" s="1009">
        <f t="shared" si="0"/>
        <v>400</v>
      </c>
      <c r="M23" s="1010">
        <f t="shared" si="1"/>
        <v>0</v>
      </c>
      <c r="N23" s="1011">
        <v>400</v>
      </c>
      <c r="O23" s="1009"/>
      <c r="P23" s="1009"/>
      <c r="Q23" s="1009">
        <f t="shared" si="2"/>
        <v>0</v>
      </c>
      <c r="R23" s="1009">
        <f t="shared" si="3"/>
        <v>400</v>
      </c>
      <c r="S23" s="1012" t="s">
        <v>3546</v>
      </c>
      <c r="T23" s="1013" t="s">
        <v>3049</v>
      </c>
      <c r="U23" s="673" t="s">
        <v>1963</v>
      </c>
      <c r="V23" s="673"/>
      <c r="W23" s="673"/>
      <c r="X23" s="674"/>
      <c r="Y23" s="70"/>
      <c r="Z23" s="675"/>
      <c r="AA23" s="673"/>
      <c r="AB23" s="673"/>
      <c r="AC23" s="673"/>
      <c r="AD23" s="674"/>
      <c r="AE23" s="70"/>
      <c r="AF23" s="676"/>
      <c r="AG23" s="677"/>
    </row>
    <row r="24" spans="1:33" s="25" customFormat="1" ht="21.75" customHeight="1" x14ac:dyDescent="0.2">
      <c r="A24" s="1017">
        <v>2523</v>
      </c>
      <c r="B24" s="1016">
        <v>1</v>
      </c>
      <c r="C24" s="1006" t="s">
        <v>3547</v>
      </c>
      <c r="D24" s="1005" t="s">
        <v>171</v>
      </c>
      <c r="E24" s="1007" t="s">
        <v>1986</v>
      </c>
      <c r="F24" s="1013" t="s">
        <v>20</v>
      </c>
      <c r="G24" s="1013" t="s">
        <v>11</v>
      </c>
      <c r="H24" s="1008">
        <v>29333</v>
      </c>
      <c r="I24" s="1009">
        <v>400</v>
      </c>
      <c r="J24" s="1009">
        <v>400</v>
      </c>
      <c r="K24" s="1009"/>
      <c r="L24" s="1009">
        <f t="shared" si="0"/>
        <v>400</v>
      </c>
      <c r="M24" s="1010">
        <f t="shared" si="1"/>
        <v>0</v>
      </c>
      <c r="N24" s="1011">
        <v>400</v>
      </c>
      <c r="O24" s="1009"/>
      <c r="P24" s="1009"/>
      <c r="Q24" s="1009">
        <f t="shared" si="2"/>
        <v>0</v>
      </c>
      <c r="R24" s="1009">
        <f t="shared" si="3"/>
        <v>400</v>
      </c>
      <c r="S24" s="1012" t="s">
        <v>3548</v>
      </c>
      <c r="T24" s="1013" t="s">
        <v>3049</v>
      </c>
      <c r="U24" s="673" t="s">
        <v>3569</v>
      </c>
      <c r="V24" s="673"/>
      <c r="W24" s="673"/>
      <c r="X24" s="674"/>
      <c r="Y24" s="70"/>
      <c r="Z24" s="675"/>
      <c r="AA24" s="673"/>
      <c r="AB24" s="673"/>
      <c r="AC24" s="673"/>
      <c r="AD24" s="674"/>
      <c r="AE24" s="70"/>
      <c r="AF24" s="676"/>
      <c r="AG24" s="677"/>
    </row>
    <row r="25" spans="1:33" s="25" customFormat="1" ht="21.75" customHeight="1" x14ac:dyDescent="0.2">
      <c r="A25" s="1017">
        <v>2524</v>
      </c>
      <c r="B25" s="1016">
        <v>1</v>
      </c>
      <c r="C25" s="1006" t="s">
        <v>155</v>
      </c>
      <c r="D25" s="1005" t="s">
        <v>3549</v>
      </c>
      <c r="E25" s="1007" t="s">
        <v>1027</v>
      </c>
      <c r="F25" s="1013" t="s">
        <v>20</v>
      </c>
      <c r="G25" s="1013" t="s">
        <v>11</v>
      </c>
      <c r="H25" s="1008">
        <v>31775</v>
      </c>
      <c r="I25" s="1009">
        <v>400</v>
      </c>
      <c r="J25" s="1009">
        <v>400</v>
      </c>
      <c r="K25" s="1009"/>
      <c r="L25" s="1009">
        <f>SUM(J25+K25)</f>
        <v>400</v>
      </c>
      <c r="M25" s="1010">
        <f t="shared" si="1"/>
        <v>0</v>
      </c>
      <c r="N25" s="1011">
        <v>400</v>
      </c>
      <c r="O25" s="1009"/>
      <c r="P25" s="1009"/>
      <c r="Q25" s="1009">
        <f t="shared" si="2"/>
        <v>0</v>
      </c>
      <c r="R25" s="1009">
        <f t="shared" si="3"/>
        <v>400</v>
      </c>
      <c r="S25" s="1012" t="s">
        <v>3550</v>
      </c>
      <c r="T25" s="1013" t="s">
        <v>3049</v>
      </c>
      <c r="U25" s="673"/>
      <c r="V25" s="673"/>
      <c r="W25" s="673"/>
      <c r="X25" s="674"/>
      <c r="Y25" s="70"/>
      <c r="Z25" s="675"/>
      <c r="AA25" s="673"/>
      <c r="AB25" s="673"/>
      <c r="AC25" s="673"/>
      <c r="AD25" s="674"/>
      <c r="AE25" s="70"/>
      <c r="AF25" s="676"/>
      <c r="AG25" s="677"/>
    </row>
    <row r="26" spans="1:33" s="25" customFormat="1" ht="21.75" customHeight="1" x14ac:dyDescent="0.2">
      <c r="A26" s="1017">
        <v>2528</v>
      </c>
      <c r="B26" s="1016">
        <v>1</v>
      </c>
      <c r="C26" s="1006" t="s">
        <v>3575</v>
      </c>
      <c r="D26" s="1005" t="s">
        <v>3576</v>
      </c>
      <c r="E26" s="1007" t="s">
        <v>1986</v>
      </c>
      <c r="F26" s="1013" t="s">
        <v>20</v>
      </c>
      <c r="G26" s="1013" t="s">
        <v>11</v>
      </c>
      <c r="H26" s="1008">
        <v>29802</v>
      </c>
      <c r="I26" s="1009">
        <v>500</v>
      </c>
      <c r="J26" s="1009"/>
      <c r="K26" s="1009"/>
      <c r="L26" s="1009">
        <f t="shared" ref="L26:L30" si="4">SUM(J26+K26)</f>
        <v>0</v>
      </c>
      <c r="M26" s="1010">
        <f t="shared" ref="M26:M30" si="5">SUM(I26-L26)</f>
        <v>500</v>
      </c>
      <c r="N26" s="1011">
        <v>500</v>
      </c>
      <c r="O26" s="1009"/>
      <c r="P26" s="1009"/>
      <c r="Q26" s="1009">
        <f t="shared" ref="Q26:Q30" si="6">SUM(O26+P26)</f>
        <v>0</v>
      </c>
      <c r="R26" s="1009">
        <f t="shared" ref="R26:R30" si="7">SUM(N26-Q26)</f>
        <v>500</v>
      </c>
      <c r="S26" s="1012" t="s">
        <v>3577</v>
      </c>
      <c r="T26" s="1013"/>
      <c r="U26" s="673"/>
      <c r="V26" s="673"/>
      <c r="W26" s="673"/>
      <c r="X26" s="674"/>
      <c r="Y26" s="70"/>
      <c r="Z26" s="675"/>
      <c r="AA26" s="673"/>
      <c r="AB26" s="673"/>
      <c r="AC26" s="673"/>
      <c r="AD26" s="674"/>
      <c r="AE26" s="70"/>
      <c r="AF26" s="676"/>
      <c r="AG26" s="677"/>
    </row>
    <row r="27" spans="1:33" s="25" customFormat="1" ht="21.75" customHeight="1" x14ac:dyDescent="0.2">
      <c r="A27" s="1017">
        <v>2318</v>
      </c>
      <c r="B27" s="1016">
        <v>1</v>
      </c>
      <c r="C27" s="1006" t="s">
        <v>2784</v>
      </c>
      <c r="D27" s="1005" t="s">
        <v>2785</v>
      </c>
      <c r="E27" s="1007" t="s">
        <v>1027</v>
      </c>
      <c r="F27" s="1013" t="s">
        <v>20</v>
      </c>
      <c r="G27" s="1013" t="s">
        <v>663</v>
      </c>
      <c r="H27" s="1008">
        <v>31797</v>
      </c>
      <c r="I27" s="1009"/>
      <c r="J27" s="1009"/>
      <c r="K27" s="1009"/>
      <c r="L27" s="1009"/>
      <c r="M27" s="1010"/>
      <c r="N27" s="1011"/>
      <c r="O27" s="1009"/>
      <c r="P27" s="1009"/>
      <c r="Q27" s="1009"/>
      <c r="R27" s="1009"/>
      <c r="S27" s="1012" t="s">
        <v>2786</v>
      </c>
      <c r="T27" s="1013" t="s">
        <v>2904</v>
      </c>
      <c r="U27" s="673"/>
      <c r="V27" s="673"/>
      <c r="W27" s="673"/>
      <c r="X27" s="674"/>
      <c r="Y27" s="70"/>
      <c r="Z27" s="675"/>
      <c r="AA27" s="673"/>
      <c r="AB27" s="673"/>
      <c r="AC27" s="673"/>
      <c r="AD27" s="674"/>
      <c r="AE27" s="70"/>
      <c r="AF27" s="676"/>
      <c r="AG27" s="677"/>
    </row>
    <row r="28" spans="1:33" s="25" customFormat="1" ht="21.75" customHeight="1" x14ac:dyDescent="0.2">
      <c r="A28" s="1017">
        <v>2319</v>
      </c>
      <c r="B28" s="1016">
        <v>1</v>
      </c>
      <c r="C28" s="1006" t="s">
        <v>2787</v>
      </c>
      <c r="D28" s="1005" t="s">
        <v>2788</v>
      </c>
      <c r="E28" s="1007" t="s">
        <v>1986</v>
      </c>
      <c r="F28" s="1013" t="s">
        <v>20</v>
      </c>
      <c r="G28" s="1013" t="s">
        <v>663</v>
      </c>
      <c r="H28" s="1008">
        <v>31482</v>
      </c>
      <c r="I28" s="1009"/>
      <c r="J28" s="1009"/>
      <c r="K28" s="1009"/>
      <c r="L28" s="1009"/>
      <c r="M28" s="1010"/>
      <c r="N28" s="1011"/>
      <c r="O28" s="1009"/>
      <c r="P28" s="1009"/>
      <c r="Q28" s="1009"/>
      <c r="R28" s="1009"/>
      <c r="S28" s="1012" t="s">
        <v>2789</v>
      </c>
      <c r="T28" s="1013" t="s">
        <v>2904</v>
      </c>
      <c r="U28" s="673"/>
      <c r="V28" s="673"/>
      <c r="W28" s="673"/>
      <c r="X28" s="674"/>
      <c r="Y28" s="70"/>
      <c r="Z28" s="675"/>
      <c r="AA28" s="673"/>
      <c r="AB28" s="673"/>
      <c r="AC28" s="673"/>
      <c r="AD28" s="674"/>
      <c r="AE28" s="70"/>
      <c r="AF28" s="676"/>
      <c r="AG28" s="677"/>
    </row>
    <row r="29" spans="1:33" s="25" customFormat="1" ht="17.25" customHeight="1" x14ac:dyDescent="0.2">
      <c r="A29" s="1017"/>
      <c r="B29" s="1016"/>
      <c r="C29" s="1006"/>
      <c r="D29" s="1005"/>
      <c r="E29" s="1007"/>
      <c r="F29" s="325"/>
      <c r="G29" s="325"/>
      <c r="H29" s="1008"/>
      <c r="I29" s="1009"/>
      <c r="J29" s="1009"/>
      <c r="K29" s="1009"/>
      <c r="L29" s="1009"/>
      <c r="M29" s="1010"/>
      <c r="N29" s="1011"/>
      <c r="O29" s="1009"/>
      <c r="P29" s="1009"/>
      <c r="Q29" s="1009"/>
      <c r="R29" s="1009"/>
      <c r="S29" s="1012"/>
      <c r="T29" s="1013"/>
      <c r="U29" s="673"/>
      <c r="V29" s="673"/>
      <c r="W29" s="673"/>
      <c r="X29" s="674"/>
      <c r="Y29" s="70"/>
      <c r="Z29" s="675"/>
      <c r="AA29" s="673"/>
      <c r="AB29" s="673"/>
      <c r="AC29" s="673"/>
      <c r="AD29" s="674"/>
      <c r="AE29" s="70"/>
      <c r="AF29" s="676"/>
      <c r="AG29" s="677"/>
    </row>
    <row r="30" spans="1:33" s="25" customFormat="1" ht="17.25" customHeight="1" x14ac:dyDescent="0.2">
      <c r="A30" s="1017"/>
      <c r="B30" s="1016"/>
      <c r="C30" s="1006"/>
      <c r="D30" s="1005"/>
      <c r="E30" s="1007"/>
      <c r="F30" s="325"/>
      <c r="G30" s="325"/>
      <c r="H30" s="1008"/>
      <c r="I30" s="1009"/>
      <c r="J30" s="1009"/>
      <c r="K30" s="1009"/>
      <c r="L30" s="1009">
        <f t="shared" si="4"/>
        <v>0</v>
      </c>
      <c r="M30" s="1010">
        <f t="shared" si="5"/>
        <v>0</v>
      </c>
      <c r="N30" s="1011"/>
      <c r="O30" s="1009"/>
      <c r="P30" s="1009"/>
      <c r="Q30" s="1009">
        <f t="shared" si="6"/>
        <v>0</v>
      </c>
      <c r="R30" s="1009">
        <f t="shared" si="7"/>
        <v>0</v>
      </c>
      <c r="S30" s="1012"/>
      <c r="T30" s="1013"/>
      <c r="U30" s="673"/>
      <c r="V30" s="673"/>
      <c r="W30" s="673"/>
      <c r="X30" s="674"/>
      <c r="Y30" s="70"/>
      <c r="Z30" s="675"/>
      <c r="AA30" s="673"/>
      <c r="AB30" s="673"/>
      <c r="AC30" s="673"/>
      <c r="AD30" s="674"/>
      <c r="AE30" s="70"/>
      <c r="AF30" s="676"/>
      <c r="AG30" s="677"/>
    </row>
    <row r="31" spans="1:33" ht="33.75" thickBot="1" x14ac:dyDescent="0.25">
      <c r="A31" s="128"/>
      <c r="B31" s="129">
        <f>SUM(B10:B30)</f>
        <v>19</v>
      </c>
      <c r="C31" s="130" t="s">
        <v>150</v>
      </c>
      <c r="D31" s="130" t="s">
        <v>151</v>
      </c>
      <c r="E31" s="224"/>
      <c r="F31" s="131"/>
      <c r="G31" s="131"/>
      <c r="H31" s="223"/>
      <c r="I31" s="132">
        <f t="shared" ref="I31:P31" si="8">SUM(I10:I30)</f>
        <v>8035</v>
      </c>
      <c r="J31" s="132">
        <f t="shared" si="8"/>
        <v>4125</v>
      </c>
      <c r="K31" s="132">
        <f t="shared" si="8"/>
        <v>0</v>
      </c>
      <c r="L31" s="132">
        <f t="shared" si="8"/>
        <v>4125</v>
      </c>
      <c r="M31" s="132">
        <f t="shared" si="8"/>
        <v>3910</v>
      </c>
      <c r="N31" s="133">
        <f t="shared" si="8"/>
        <v>8025</v>
      </c>
      <c r="O31" s="133">
        <f t="shared" si="8"/>
        <v>0</v>
      </c>
      <c r="P31" s="133">
        <f t="shared" si="8"/>
        <v>0</v>
      </c>
      <c r="Q31" s="133">
        <f t="shared" ref="Q31:R31" si="9">SUM(Q10:Q30)</f>
        <v>0</v>
      </c>
      <c r="R31" s="133">
        <f t="shared" si="9"/>
        <v>8025</v>
      </c>
      <c r="S31" s="131"/>
      <c r="T31" s="222"/>
      <c r="U31" s="5"/>
    </row>
    <row r="32" spans="1:33" ht="13.15" customHeight="1" thickTop="1" x14ac:dyDescent="0.2">
      <c r="B32" s="7"/>
      <c r="C32" s="7"/>
      <c r="D32" s="5"/>
      <c r="E32" s="5"/>
      <c r="F32" s="9"/>
      <c r="G32" s="27"/>
      <c r="H32" s="5"/>
      <c r="I32" s="5"/>
      <c r="J32" s="5"/>
      <c r="K32" s="5"/>
      <c r="L32" s="5" t="s">
        <v>509</v>
      </c>
      <c r="M32" s="5" t="s">
        <v>820</v>
      </c>
      <c r="N32" s="5"/>
      <c r="O32" s="5"/>
      <c r="P32" s="5"/>
      <c r="Q32" s="5"/>
      <c r="R32" s="5"/>
      <c r="S32" s="5"/>
      <c r="T32" s="10"/>
    </row>
    <row r="33" spans="2:20" ht="13.15" customHeight="1" x14ac:dyDescent="0.2">
      <c r="B33" s="7"/>
      <c r="C33" s="7"/>
      <c r="D33" s="5"/>
      <c r="E33" s="5"/>
      <c r="F33" s="9"/>
      <c r="G33" s="27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10"/>
    </row>
    <row r="34" spans="2:20" ht="13.15" customHeight="1" x14ac:dyDescent="0.2">
      <c r="B34" s="7"/>
      <c r="C34" s="7"/>
      <c r="D34" s="5"/>
      <c r="E34" s="5"/>
      <c r="F34" s="9"/>
      <c r="G34" s="27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10"/>
    </row>
    <row r="35" spans="2:20" ht="13.15" customHeight="1" x14ac:dyDescent="0.2">
      <c r="B35" s="7"/>
      <c r="C35" s="7"/>
      <c r="D35" s="5"/>
      <c r="E35" s="5"/>
      <c r="F35" s="9"/>
      <c r="G35" s="27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10"/>
    </row>
    <row r="36" spans="2:20" ht="13.15" customHeight="1" x14ac:dyDescent="0.2">
      <c r="B36" s="7"/>
      <c r="C36" s="7"/>
      <c r="D36" s="5"/>
      <c r="E36" s="5"/>
      <c r="F36" s="9"/>
      <c r="G36" s="27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10"/>
    </row>
    <row r="37" spans="2:20" ht="26.65" customHeight="1" x14ac:dyDescent="0.2">
      <c r="B37" s="7"/>
      <c r="C37" s="7"/>
      <c r="D37" s="5"/>
      <c r="E37" s="5"/>
      <c r="F37" s="9"/>
      <c r="G37" s="27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10"/>
    </row>
  </sheetData>
  <mergeCells count="7">
    <mergeCell ref="J8:L8"/>
    <mergeCell ref="O8:Q8"/>
    <mergeCell ref="A1:T1"/>
    <mergeCell ref="A2:T2"/>
    <mergeCell ref="A5:T5"/>
    <mergeCell ref="A6:T6"/>
    <mergeCell ref="A7:T7"/>
  </mergeCells>
  <pageMargins left="0.32" right="0.24" top="0.3" bottom="0.26" header="0.5" footer="0.21"/>
  <pageSetup paperSize="9" orientation="landscape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7030A0"/>
  </sheetPr>
  <dimension ref="A1:U29"/>
  <sheetViews>
    <sheetView topLeftCell="J1" zoomScaleSheetLayoutView="204" workbookViewId="0">
      <pane ySplit="9" topLeftCell="A10" activePane="bottomLeft" state="frozen"/>
      <selection activeCell="G1" sqref="G1"/>
      <selection pane="bottomLeft" activeCell="M23" sqref="M23"/>
    </sheetView>
  </sheetViews>
  <sheetFormatPr defaultColWidth="9.140625" defaultRowHeight="12.75" x14ac:dyDescent="0.2"/>
  <cols>
    <col min="1" max="1" width="7" style="15" bestFit="1" customWidth="1"/>
    <col min="2" max="2" width="5.140625" style="1" customWidth="1"/>
    <col min="3" max="3" width="18.28515625" style="1" bestFit="1" customWidth="1"/>
    <col min="4" max="4" width="27.5703125" style="11" customWidth="1"/>
    <col min="5" max="5" width="5.42578125" style="1" bestFit="1" customWidth="1"/>
    <col min="6" max="6" width="9.140625" style="1" customWidth="1"/>
    <col min="7" max="7" width="26" style="1" customWidth="1"/>
    <col min="8" max="8" width="16.28515625" style="1" customWidth="1"/>
    <col min="9" max="9" width="11.5703125" style="1" customWidth="1"/>
    <col min="10" max="10" width="17" style="1" customWidth="1"/>
    <col min="11" max="11" width="19.42578125" style="1" customWidth="1"/>
    <col min="12" max="12" width="18" style="1" customWidth="1"/>
    <col min="13" max="13" width="11.5703125" style="1" customWidth="1"/>
    <col min="14" max="14" width="12.28515625" style="1" customWidth="1"/>
    <col min="15" max="15" width="17" style="1" customWidth="1"/>
    <col min="16" max="16" width="17.140625" style="1" customWidth="1"/>
    <col min="17" max="17" width="14.85546875" style="1" customWidth="1"/>
    <col min="18" max="18" width="12.140625" style="1" customWidth="1"/>
    <col min="19" max="19" width="27.42578125" style="1" customWidth="1"/>
    <col min="20" max="20" width="29.85546875" style="12" customWidth="1"/>
    <col min="21" max="16384" width="9.140625" style="1"/>
  </cols>
  <sheetData>
    <row r="1" spans="1:21" ht="43.5" customHeight="1" x14ac:dyDescent="0.2">
      <c r="A1" s="1207" t="s">
        <v>164</v>
      </c>
      <c r="B1" s="1207"/>
      <c r="C1" s="1207"/>
      <c r="D1" s="1207"/>
      <c r="E1" s="1207"/>
      <c r="F1" s="1207"/>
      <c r="G1" s="1207"/>
      <c r="H1" s="1207"/>
      <c r="I1" s="1207"/>
      <c r="J1" s="1207"/>
      <c r="K1" s="1207"/>
      <c r="L1" s="1207"/>
      <c r="M1" s="1207"/>
      <c r="N1" s="1207"/>
      <c r="O1" s="1207"/>
      <c r="P1" s="1207"/>
      <c r="Q1" s="1207"/>
      <c r="R1" s="1207"/>
      <c r="S1" s="1207"/>
      <c r="T1" s="1207"/>
    </row>
    <row r="2" spans="1:21" s="298" customFormat="1" ht="22.5" customHeight="1" x14ac:dyDescent="0.4">
      <c r="A2" s="1208" t="s">
        <v>163</v>
      </c>
      <c r="B2" s="1208"/>
      <c r="C2" s="1208"/>
      <c r="D2" s="1208"/>
      <c r="E2" s="1208"/>
      <c r="F2" s="1208"/>
      <c r="G2" s="1208"/>
      <c r="H2" s="1208"/>
      <c r="I2" s="1208"/>
      <c r="J2" s="1208"/>
      <c r="K2" s="1208"/>
      <c r="L2" s="1208"/>
      <c r="M2" s="1208"/>
      <c r="N2" s="1208"/>
      <c r="O2" s="1208"/>
      <c r="P2" s="1208"/>
      <c r="Q2" s="1208"/>
      <c r="R2" s="1208"/>
      <c r="S2" s="1208"/>
      <c r="T2" s="1208"/>
    </row>
    <row r="3" spans="1:21" x14ac:dyDescent="0.2">
      <c r="A3" s="3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9"/>
    </row>
    <row r="4" spans="1:21" ht="13.5" thickBot="1" x14ac:dyDescent="0.25">
      <c r="A4" s="35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1"/>
    </row>
    <row r="5" spans="1:21" ht="27" customHeight="1" x14ac:dyDescent="0.2">
      <c r="A5" s="1203" t="s">
        <v>65</v>
      </c>
      <c r="B5" s="1203"/>
      <c r="C5" s="1203"/>
      <c r="D5" s="1203"/>
      <c r="E5" s="1203"/>
      <c r="F5" s="1203"/>
      <c r="G5" s="1203"/>
      <c r="H5" s="1203"/>
      <c r="I5" s="1203"/>
      <c r="J5" s="1203"/>
      <c r="K5" s="1203"/>
      <c r="L5" s="1203"/>
      <c r="M5" s="1203"/>
      <c r="N5" s="1203"/>
      <c r="O5" s="1203"/>
      <c r="P5" s="1203"/>
      <c r="Q5" s="1203"/>
      <c r="R5" s="1203"/>
      <c r="S5" s="1203"/>
      <c r="T5" s="1203"/>
    </row>
    <row r="6" spans="1:21" ht="27" customHeight="1" x14ac:dyDescent="0.2">
      <c r="A6" s="1170" t="s">
        <v>1045</v>
      </c>
      <c r="B6" s="1170"/>
      <c r="C6" s="1170"/>
      <c r="D6" s="1170"/>
      <c r="E6" s="1170"/>
      <c r="F6" s="1170"/>
      <c r="G6" s="1170"/>
      <c r="H6" s="1170"/>
      <c r="I6" s="1170"/>
      <c r="J6" s="1170"/>
      <c r="K6" s="1170"/>
      <c r="L6" s="1170"/>
      <c r="M6" s="1170"/>
      <c r="N6" s="1170"/>
      <c r="O6" s="1170"/>
      <c r="P6" s="1170"/>
      <c r="Q6" s="1170"/>
      <c r="R6" s="1170"/>
      <c r="S6" s="1170"/>
      <c r="T6" s="1170"/>
    </row>
    <row r="7" spans="1:21" ht="26.25" customHeight="1" thickBot="1" x14ac:dyDescent="0.25">
      <c r="A7" s="1206" t="s">
        <v>1924</v>
      </c>
      <c r="B7" s="1206"/>
      <c r="C7" s="1206"/>
      <c r="D7" s="1206"/>
      <c r="E7" s="1206"/>
      <c r="F7" s="1206"/>
      <c r="G7" s="1206"/>
      <c r="H7" s="1206"/>
      <c r="I7" s="1206"/>
      <c r="J7" s="1206"/>
      <c r="K7" s="1206"/>
      <c r="L7" s="1206"/>
      <c r="M7" s="1206"/>
      <c r="N7" s="1206"/>
      <c r="O7" s="1206"/>
      <c r="P7" s="1206"/>
      <c r="Q7" s="1206"/>
      <c r="R7" s="1206"/>
      <c r="S7" s="1206"/>
      <c r="T7" s="1206"/>
    </row>
    <row r="8" spans="1:21" ht="25.5" customHeight="1" thickTop="1" x14ac:dyDescent="0.2">
      <c r="A8" s="123" t="s">
        <v>24</v>
      </c>
      <c r="B8" s="124" t="s">
        <v>0</v>
      </c>
      <c r="C8" s="124" t="s">
        <v>7</v>
      </c>
      <c r="D8" s="125" t="s">
        <v>1</v>
      </c>
      <c r="E8" s="124" t="s">
        <v>2</v>
      </c>
      <c r="F8" s="124" t="s">
        <v>3</v>
      </c>
      <c r="G8" s="124" t="s">
        <v>4</v>
      </c>
      <c r="H8" s="306" t="s">
        <v>5</v>
      </c>
      <c r="I8" s="306" t="s">
        <v>54</v>
      </c>
      <c r="J8" s="1204" t="s">
        <v>689</v>
      </c>
      <c r="K8" s="1204"/>
      <c r="L8" s="1204"/>
      <c r="M8" s="306" t="s">
        <v>55</v>
      </c>
      <c r="N8" s="306" t="s">
        <v>53</v>
      </c>
      <c r="O8" s="1204" t="s">
        <v>689</v>
      </c>
      <c r="P8" s="1204"/>
      <c r="Q8" s="1204"/>
      <c r="R8" s="306" t="s">
        <v>55</v>
      </c>
      <c r="S8" s="306" t="s">
        <v>8</v>
      </c>
      <c r="T8" s="127" t="s">
        <v>9</v>
      </c>
    </row>
    <row r="9" spans="1:21" ht="25.5" customHeight="1" x14ac:dyDescent="0.2">
      <c r="A9" s="237"/>
      <c r="B9" s="149"/>
      <c r="C9" s="309"/>
      <c r="D9" s="310"/>
      <c r="E9" s="309"/>
      <c r="F9" s="309"/>
      <c r="G9" s="149"/>
      <c r="H9" s="238"/>
      <c r="I9" s="238"/>
      <c r="J9" s="333">
        <v>41806</v>
      </c>
      <c r="K9" s="136" t="s">
        <v>3743</v>
      </c>
      <c r="L9" s="333">
        <v>41812</v>
      </c>
      <c r="M9" s="151"/>
      <c r="N9" s="238"/>
      <c r="O9" s="333">
        <v>41806</v>
      </c>
      <c r="P9" s="136" t="s">
        <v>3743</v>
      </c>
      <c r="Q9" s="333">
        <v>41812</v>
      </c>
      <c r="R9" s="238"/>
      <c r="S9" s="238"/>
      <c r="T9" s="311"/>
    </row>
    <row r="10" spans="1:21" s="118" customFormat="1" ht="27" x14ac:dyDescent="0.2">
      <c r="A10" s="55"/>
      <c r="B10" s="16">
        <v>1</v>
      </c>
      <c r="C10" s="345" t="s">
        <v>1955</v>
      </c>
      <c r="D10" s="303" t="s">
        <v>1956</v>
      </c>
      <c r="E10" s="69" t="s">
        <v>69</v>
      </c>
      <c r="F10" s="56" t="s">
        <v>1957</v>
      </c>
      <c r="G10" s="13" t="s">
        <v>11</v>
      </c>
      <c r="H10" s="105"/>
      <c r="I10" s="52">
        <v>3000</v>
      </c>
      <c r="J10" s="19">
        <v>1315</v>
      </c>
      <c r="K10" s="52"/>
      <c r="L10" s="19">
        <f>J10+K10</f>
        <v>1315</v>
      </c>
      <c r="M10" s="53">
        <f>SUM(I10-L10)</f>
        <v>1685</v>
      </c>
      <c r="N10" s="52">
        <v>3000</v>
      </c>
      <c r="O10" s="52"/>
      <c r="P10" s="52"/>
      <c r="Q10" s="346"/>
      <c r="R10" s="304">
        <v>3000</v>
      </c>
      <c r="S10" s="56" t="s">
        <v>2060</v>
      </c>
      <c r="T10" s="37"/>
      <c r="U10" s="122"/>
    </row>
    <row r="11" spans="1:21" s="118" customFormat="1" ht="27" x14ac:dyDescent="0.2">
      <c r="A11" s="55"/>
      <c r="B11" s="16">
        <v>1</v>
      </c>
      <c r="C11" s="345" t="s">
        <v>2046</v>
      </c>
      <c r="D11" s="303" t="s">
        <v>2053</v>
      </c>
      <c r="E11" s="69" t="s">
        <v>69</v>
      </c>
      <c r="F11" s="56" t="s">
        <v>1957</v>
      </c>
      <c r="G11" s="13" t="s">
        <v>11</v>
      </c>
      <c r="H11" s="105"/>
      <c r="I11" s="52">
        <v>3000</v>
      </c>
      <c r="J11" s="19">
        <v>750</v>
      </c>
      <c r="K11" s="52"/>
      <c r="L11" s="19">
        <f t="shared" ref="L11:L21" si="0">J11+K11</f>
        <v>750</v>
      </c>
      <c r="M11" s="53">
        <f t="shared" ref="M11:M21" si="1">SUM(I11-L11)</f>
        <v>2250</v>
      </c>
      <c r="N11" s="52">
        <v>3000</v>
      </c>
      <c r="O11" s="52"/>
      <c r="P11" s="52"/>
      <c r="Q11" s="346"/>
      <c r="R11" s="304">
        <v>3000</v>
      </c>
      <c r="S11" s="56" t="s">
        <v>2061</v>
      </c>
      <c r="T11" s="37"/>
      <c r="U11" s="122"/>
    </row>
    <row r="12" spans="1:21" s="118" customFormat="1" ht="27" x14ac:dyDescent="0.2">
      <c r="A12" s="55"/>
      <c r="B12" s="16">
        <v>1</v>
      </c>
      <c r="C12" s="345" t="s">
        <v>2047</v>
      </c>
      <c r="D12" s="303" t="s">
        <v>2054</v>
      </c>
      <c r="E12" s="69" t="s">
        <v>69</v>
      </c>
      <c r="F12" s="56" t="s">
        <v>1957</v>
      </c>
      <c r="G12" s="13" t="s">
        <v>11</v>
      </c>
      <c r="H12" s="105"/>
      <c r="I12" s="52">
        <v>3000</v>
      </c>
      <c r="J12" s="19"/>
      <c r="K12" s="52"/>
      <c r="L12" s="19">
        <f t="shared" si="0"/>
        <v>0</v>
      </c>
      <c r="M12" s="53">
        <f t="shared" si="1"/>
        <v>3000</v>
      </c>
      <c r="N12" s="52">
        <v>3000</v>
      </c>
      <c r="O12" s="52"/>
      <c r="P12" s="52"/>
      <c r="Q12" s="346"/>
      <c r="R12" s="304">
        <v>3000</v>
      </c>
      <c r="S12" s="56" t="s">
        <v>2062</v>
      </c>
      <c r="T12" s="37"/>
      <c r="U12" s="122"/>
    </row>
    <row r="13" spans="1:21" s="118" customFormat="1" ht="27" x14ac:dyDescent="0.2">
      <c r="A13" s="55"/>
      <c r="B13" s="16">
        <v>1</v>
      </c>
      <c r="C13" s="345" t="s">
        <v>2048</v>
      </c>
      <c r="D13" s="303" t="s">
        <v>2055</v>
      </c>
      <c r="E13" s="69" t="s">
        <v>69</v>
      </c>
      <c r="F13" s="56" t="s">
        <v>1957</v>
      </c>
      <c r="G13" s="13" t="s">
        <v>11</v>
      </c>
      <c r="H13" s="105"/>
      <c r="I13" s="52">
        <v>3000</v>
      </c>
      <c r="J13" s="19"/>
      <c r="K13" s="52"/>
      <c r="L13" s="19">
        <f t="shared" si="0"/>
        <v>0</v>
      </c>
      <c r="M13" s="53">
        <f t="shared" si="1"/>
        <v>3000</v>
      </c>
      <c r="N13" s="52">
        <v>3000</v>
      </c>
      <c r="O13" s="52"/>
      <c r="P13" s="52"/>
      <c r="Q13" s="346"/>
      <c r="R13" s="304">
        <v>3000</v>
      </c>
      <c r="S13" s="56" t="s">
        <v>2063</v>
      </c>
      <c r="T13" s="37"/>
      <c r="U13" s="122"/>
    </row>
    <row r="14" spans="1:21" s="118" customFormat="1" ht="27" x14ac:dyDescent="0.2">
      <c r="A14" s="55"/>
      <c r="B14" s="16">
        <v>1</v>
      </c>
      <c r="C14" s="345" t="s">
        <v>2049</v>
      </c>
      <c r="D14" s="303" t="s">
        <v>2056</v>
      </c>
      <c r="E14" s="69" t="s">
        <v>69</v>
      </c>
      <c r="F14" s="56" t="s">
        <v>1957</v>
      </c>
      <c r="G14" s="13" t="s">
        <v>11</v>
      </c>
      <c r="H14" s="105"/>
      <c r="I14" s="52">
        <v>3000</v>
      </c>
      <c r="J14" s="19"/>
      <c r="K14" s="52"/>
      <c r="L14" s="19">
        <f t="shared" si="0"/>
        <v>0</v>
      </c>
      <c r="M14" s="53">
        <f t="shared" si="1"/>
        <v>3000</v>
      </c>
      <c r="N14" s="52">
        <v>3000</v>
      </c>
      <c r="O14" s="52"/>
      <c r="P14" s="52"/>
      <c r="Q14" s="346"/>
      <c r="R14" s="304">
        <v>3000</v>
      </c>
      <c r="S14" s="56" t="s">
        <v>2064</v>
      </c>
      <c r="T14" s="37"/>
      <c r="U14" s="122"/>
    </row>
    <row r="15" spans="1:21" s="118" customFormat="1" ht="27" x14ac:dyDescent="0.2">
      <c r="A15" s="55"/>
      <c r="B15" s="16">
        <v>1</v>
      </c>
      <c r="C15" s="345" t="s">
        <v>2050</v>
      </c>
      <c r="D15" s="303" t="s">
        <v>2057</v>
      </c>
      <c r="E15" s="69" t="s">
        <v>69</v>
      </c>
      <c r="F15" s="56" t="s">
        <v>1957</v>
      </c>
      <c r="G15" s="13" t="s">
        <v>11</v>
      </c>
      <c r="H15" s="105"/>
      <c r="I15" s="52">
        <v>3000</v>
      </c>
      <c r="J15" s="19"/>
      <c r="K15" s="52"/>
      <c r="L15" s="19">
        <f t="shared" si="0"/>
        <v>0</v>
      </c>
      <c r="M15" s="53">
        <f t="shared" si="1"/>
        <v>3000</v>
      </c>
      <c r="N15" s="52">
        <v>3000</v>
      </c>
      <c r="O15" s="52"/>
      <c r="P15" s="52"/>
      <c r="Q15" s="346"/>
      <c r="R15" s="304">
        <v>3000</v>
      </c>
      <c r="S15" s="56"/>
      <c r="T15" s="37"/>
      <c r="U15" s="122"/>
    </row>
    <row r="16" spans="1:21" s="118" customFormat="1" ht="27" x14ac:dyDescent="0.2">
      <c r="A16" s="55"/>
      <c r="B16" s="16">
        <v>1</v>
      </c>
      <c r="C16" s="345" t="s">
        <v>2051</v>
      </c>
      <c r="D16" s="303" t="s">
        <v>2058</v>
      </c>
      <c r="E16" s="69" t="s">
        <v>69</v>
      </c>
      <c r="F16" s="56" t="s">
        <v>1957</v>
      </c>
      <c r="G16" s="13" t="s">
        <v>11</v>
      </c>
      <c r="H16" s="105"/>
      <c r="I16" s="52">
        <v>3000</v>
      </c>
      <c r="J16" s="19"/>
      <c r="K16" s="52"/>
      <c r="L16" s="19">
        <f t="shared" si="0"/>
        <v>0</v>
      </c>
      <c r="M16" s="53">
        <f t="shared" si="1"/>
        <v>3000</v>
      </c>
      <c r="N16" s="52">
        <v>3000</v>
      </c>
      <c r="O16" s="52"/>
      <c r="P16" s="52"/>
      <c r="Q16" s="346"/>
      <c r="R16" s="304">
        <v>3000</v>
      </c>
      <c r="S16" s="56" t="s">
        <v>2066</v>
      </c>
      <c r="T16" s="37"/>
      <c r="U16" s="122"/>
    </row>
    <row r="17" spans="1:21" s="116" customFormat="1" ht="27" x14ac:dyDescent="0.2">
      <c r="A17" s="24"/>
      <c r="B17" s="16">
        <v>1</v>
      </c>
      <c r="C17" s="227" t="s">
        <v>2052</v>
      </c>
      <c r="D17" s="104" t="s">
        <v>2059</v>
      </c>
      <c r="E17" s="69" t="s">
        <v>69</v>
      </c>
      <c r="F17" s="56" t="s">
        <v>1957</v>
      </c>
      <c r="G17" s="13" t="s">
        <v>11</v>
      </c>
      <c r="H17" s="86"/>
      <c r="I17" s="52">
        <v>3000</v>
      </c>
      <c r="J17" s="19">
        <v>125</v>
      </c>
      <c r="K17" s="19"/>
      <c r="L17" s="19">
        <f t="shared" si="0"/>
        <v>125</v>
      </c>
      <c r="M17" s="53">
        <f t="shared" si="1"/>
        <v>2875</v>
      </c>
      <c r="N17" s="52">
        <v>3000</v>
      </c>
      <c r="O17" s="19"/>
      <c r="P17" s="19"/>
      <c r="Q17" s="19"/>
      <c r="R17" s="304">
        <v>3000</v>
      </c>
      <c r="S17" s="13" t="s">
        <v>2065</v>
      </c>
      <c r="T17" s="20"/>
      <c r="U17" s="226"/>
    </row>
    <row r="18" spans="1:21" s="116" customFormat="1" ht="27" x14ac:dyDescent="0.2">
      <c r="A18" s="24"/>
      <c r="B18" s="16">
        <v>1</v>
      </c>
      <c r="C18" s="227" t="s">
        <v>3438</v>
      </c>
      <c r="D18" s="104" t="s">
        <v>3439</v>
      </c>
      <c r="E18" s="69" t="s">
        <v>69</v>
      </c>
      <c r="F18" s="56" t="s">
        <v>1957</v>
      </c>
      <c r="G18" s="13" t="s">
        <v>11</v>
      </c>
      <c r="H18" s="86"/>
      <c r="I18" s="52">
        <v>3000</v>
      </c>
      <c r="J18" s="19">
        <v>1000</v>
      </c>
      <c r="K18" s="19"/>
      <c r="L18" s="19">
        <f t="shared" si="0"/>
        <v>1000</v>
      </c>
      <c r="M18" s="53">
        <f t="shared" si="1"/>
        <v>2000</v>
      </c>
      <c r="N18" s="52">
        <v>3000</v>
      </c>
      <c r="O18" s="19"/>
      <c r="P18" s="19"/>
      <c r="Q18" s="19"/>
      <c r="R18" s="304">
        <v>3000</v>
      </c>
      <c r="S18" s="13" t="s">
        <v>3505</v>
      </c>
      <c r="T18" s="20"/>
      <c r="U18" s="226"/>
    </row>
    <row r="19" spans="1:21" s="116" customFormat="1" ht="27" x14ac:dyDescent="0.2">
      <c r="A19" s="24"/>
      <c r="B19" s="16"/>
      <c r="C19" s="227"/>
      <c r="D19" s="104"/>
      <c r="E19" s="69"/>
      <c r="F19" s="56"/>
      <c r="G19" s="13"/>
      <c r="H19" s="86"/>
      <c r="I19" s="52"/>
      <c r="J19" s="19"/>
      <c r="K19" s="19"/>
      <c r="L19" s="19">
        <f t="shared" si="0"/>
        <v>0</v>
      </c>
      <c r="M19" s="53">
        <f t="shared" si="1"/>
        <v>0</v>
      </c>
      <c r="N19" s="52"/>
      <c r="O19" s="19"/>
      <c r="P19" s="19"/>
      <c r="Q19" s="19"/>
      <c r="R19" s="225"/>
      <c r="S19" s="13"/>
      <c r="T19" s="20"/>
      <c r="U19" s="226"/>
    </row>
    <row r="20" spans="1:21" s="116" customFormat="1" ht="27" x14ac:dyDescent="0.2">
      <c r="A20" s="24"/>
      <c r="B20" s="16"/>
      <c r="C20" s="227"/>
      <c r="D20" s="104"/>
      <c r="E20" s="69"/>
      <c r="F20" s="56"/>
      <c r="G20" s="13"/>
      <c r="H20" s="86"/>
      <c r="I20" s="52"/>
      <c r="J20" s="19"/>
      <c r="K20" s="19"/>
      <c r="L20" s="19">
        <f t="shared" si="0"/>
        <v>0</v>
      </c>
      <c r="M20" s="53">
        <f t="shared" si="1"/>
        <v>0</v>
      </c>
      <c r="N20" s="52"/>
      <c r="O20" s="19"/>
      <c r="P20" s="19"/>
      <c r="Q20" s="19"/>
      <c r="R20" s="225"/>
      <c r="S20" s="13"/>
      <c r="T20" s="20"/>
      <c r="U20" s="226"/>
    </row>
    <row r="21" spans="1:21" s="116" customFormat="1" ht="27" x14ac:dyDescent="0.2">
      <c r="A21" s="24"/>
      <c r="B21" s="16"/>
      <c r="C21" s="227"/>
      <c r="D21" s="104"/>
      <c r="E21" s="41"/>
      <c r="F21" s="13"/>
      <c r="G21" s="13"/>
      <c r="H21" s="86"/>
      <c r="I21" s="19"/>
      <c r="J21" s="19"/>
      <c r="K21" s="19"/>
      <c r="L21" s="19">
        <f t="shared" si="0"/>
        <v>0</v>
      </c>
      <c r="M21" s="53">
        <f t="shared" si="1"/>
        <v>0</v>
      </c>
      <c r="N21" s="52"/>
      <c r="O21" s="19"/>
      <c r="P21" s="19"/>
      <c r="Q21" s="19"/>
      <c r="R21" s="225"/>
      <c r="S21" s="13"/>
      <c r="T21" s="20"/>
      <c r="U21" s="226"/>
    </row>
    <row r="22" spans="1:21" ht="33.75" thickBot="1" x14ac:dyDescent="0.25">
      <c r="A22" s="128"/>
      <c r="B22" s="129">
        <f>SUM(B10:B21)</f>
        <v>9</v>
      </c>
      <c r="C22" s="130" t="s">
        <v>150</v>
      </c>
      <c r="D22" s="130" t="s">
        <v>151</v>
      </c>
      <c r="E22" s="224"/>
      <c r="F22" s="131"/>
      <c r="G22" s="131"/>
      <c r="H22" s="223"/>
      <c r="I22" s="132">
        <f t="shared" ref="I22:P22" si="2">SUM(I10:I21)</f>
        <v>27000</v>
      </c>
      <c r="J22" s="132">
        <f t="shared" si="2"/>
        <v>3190</v>
      </c>
      <c r="K22" s="132">
        <f t="shared" si="2"/>
        <v>0</v>
      </c>
      <c r="L22" s="132">
        <f t="shared" si="2"/>
        <v>3190</v>
      </c>
      <c r="M22" s="132">
        <f>SUM(M10:M21)</f>
        <v>23810</v>
      </c>
      <c r="N22" s="133">
        <f t="shared" si="2"/>
        <v>27000</v>
      </c>
      <c r="O22" s="133">
        <f t="shared" si="2"/>
        <v>0</v>
      </c>
      <c r="P22" s="133">
        <f t="shared" si="2"/>
        <v>0</v>
      </c>
      <c r="Q22" s="308"/>
      <c r="R22" s="133">
        <f>SUM(R10:R21)</f>
        <v>27000</v>
      </c>
      <c r="S22" s="131"/>
      <c r="T22" s="222"/>
      <c r="U22" s="5"/>
    </row>
    <row r="23" spans="1:21" ht="13.15" customHeight="1" thickTop="1" x14ac:dyDescent="0.2">
      <c r="B23" s="7"/>
      <c r="C23" s="7"/>
      <c r="D23" s="5"/>
      <c r="E23" s="5"/>
      <c r="F23" s="9"/>
      <c r="G23" s="5"/>
      <c r="H23" s="5"/>
      <c r="I23" s="5"/>
      <c r="J23" s="5"/>
      <c r="K23" s="5"/>
      <c r="L23" s="5" t="s">
        <v>509</v>
      </c>
      <c r="M23" s="5" t="s">
        <v>820</v>
      </c>
      <c r="N23" s="5"/>
      <c r="O23" s="5"/>
      <c r="P23" s="5"/>
      <c r="Q23" s="5"/>
      <c r="R23" s="5"/>
      <c r="S23" s="5"/>
      <c r="T23" s="10"/>
    </row>
    <row r="24" spans="1:21" ht="13.15" customHeight="1" x14ac:dyDescent="0.2">
      <c r="B24" s="7"/>
      <c r="C24" s="7"/>
      <c r="D24" s="5"/>
      <c r="E24" s="5"/>
      <c r="F24" s="9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10"/>
    </row>
    <row r="25" spans="1:21" ht="13.15" customHeight="1" x14ac:dyDescent="0.2">
      <c r="B25" s="7"/>
      <c r="C25" s="7"/>
      <c r="D25" s="5"/>
      <c r="E25" s="5"/>
      <c r="F25" s="9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10"/>
    </row>
    <row r="26" spans="1:21" ht="13.15" customHeight="1" x14ac:dyDescent="0.2">
      <c r="B26" s="7"/>
      <c r="C26" s="7"/>
      <c r="D26" s="5"/>
      <c r="E26" s="5"/>
      <c r="F26" s="9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10"/>
    </row>
    <row r="27" spans="1:21" ht="13.15" customHeight="1" x14ac:dyDescent="0.2">
      <c r="B27" s="7"/>
      <c r="C27" s="7"/>
      <c r="D27" s="5"/>
      <c r="E27" s="5"/>
      <c r="F27" s="9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10"/>
    </row>
    <row r="28" spans="1:21" ht="26.65" customHeight="1" x14ac:dyDescent="0.2">
      <c r="B28" s="7"/>
      <c r="C28" s="7"/>
      <c r="D28" s="5"/>
      <c r="E28" s="5"/>
      <c r="F28" s="9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0"/>
    </row>
    <row r="29" spans="1:21" ht="13.15" customHeight="1" x14ac:dyDescent="0.2">
      <c r="B29" s="7"/>
      <c r="C29" s="7"/>
      <c r="D29" s="5"/>
      <c r="E29" s="5"/>
      <c r="F29" s="9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10"/>
    </row>
  </sheetData>
  <mergeCells count="7">
    <mergeCell ref="J8:L8"/>
    <mergeCell ref="O8:Q8"/>
    <mergeCell ref="A1:T1"/>
    <mergeCell ref="A2:T2"/>
    <mergeCell ref="A5:T5"/>
    <mergeCell ref="A6:T6"/>
    <mergeCell ref="A7:T7"/>
  </mergeCells>
  <pageMargins left="0.32" right="0.24" top="0.3" bottom="0.26" header="0.5" footer="0.21"/>
  <pageSetup paperSize="9" orientation="landscape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2:H28"/>
  <sheetViews>
    <sheetView workbookViewId="0">
      <pane ySplit="2" topLeftCell="A3" activePane="bottomLeft" state="frozen"/>
      <selection pane="bottomLeft" activeCell="I14" sqref="I14"/>
    </sheetView>
  </sheetViews>
  <sheetFormatPr defaultRowHeight="15" x14ac:dyDescent="0.25"/>
  <cols>
    <col min="1" max="1" width="29.42578125" customWidth="1"/>
    <col min="2" max="2" width="12" customWidth="1"/>
    <col min="3" max="3" width="14.140625" customWidth="1"/>
    <col min="4" max="4" width="12.7109375" customWidth="1"/>
    <col min="5" max="5" width="12.85546875" customWidth="1"/>
    <col min="6" max="6" width="17" customWidth="1"/>
    <col min="7" max="15" width="12.42578125" customWidth="1"/>
  </cols>
  <sheetData>
    <row r="2" spans="1:6" ht="22.5" customHeight="1" x14ac:dyDescent="0.25">
      <c r="A2" s="524" t="s">
        <v>2354</v>
      </c>
      <c r="B2" s="524" t="s">
        <v>2355</v>
      </c>
      <c r="C2" s="524" t="s">
        <v>2356</v>
      </c>
      <c r="D2" s="524" t="s">
        <v>2357</v>
      </c>
      <c r="E2" s="524" t="s">
        <v>2358</v>
      </c>
      <c r="F2" s="524" t="s">
        <v>2359</v>
      </c>
    </row>
    <row r="3" spans="1:6" ht="22.5" customHeight="1" x14ac:dyDescent="0.25">
      <c r="A3" s="525" t="s">
        <v>3497</v>
      </c>
      <c r="B3" s="526">
        <f>'Y2,p11'!K345</f>
        <v>0</v>
      </c>
      <c r="C3" s="559">
        <f>'Y2,p11'!Q345</f>
        <v>420</v>
      </c>
      <c r="D3" s="559"/>
      <c r="E3" s="559"/>
      <c r="F3" s="528">
        <f t="shared" ref="F3:F16" si="0">SUM(B3:E3)</f>
        <v>420</v>
      </c>
    </row>
    <row r="4" spans="1:6" ht="22.5" customHeight="1" x14ac:dyDescent="0.25">
      <c r="A4" s="525" t="s">
        <v>3498</v>
      </c>
      <c r="B4" s="526">
        <f>'Y3,P10 Room B (English)'!K27</f>
        <v>0</v>
      </c>
      <c r="C4" s="559">
        <f>'Y3,P10 Room B (English)'!S27</f>
        <v>0</v>
      </c>
      <c r="D4" s="559">
        <f>'Y3,P10 Room B (English)'!Y27</f>
        <v>0</v>
      </c>
      <c r="E4" s="559"/>
      <c r="F4" s="528">
        <f t="shared" si="0"/>
        <v>0</v>
      </c>
    </row>
    <row r="5" spans="1:6" ht="22.5" customHeight="1" x14ac:dyDescent="0.25">
      <c r="A5" s="525" t="s">
        <v>3499</v>
      </c>
      <c r="B5" s="526">
        <f>'Y3,P10 Room A'!K52</f>
        <v>0</v>
      </c>
      <c r="C5" s="559">
        <f>'Y3,P10 Room A'!R52</f>
        <v>0</v>
      </c>
      <c r="D5" s="559">
        <f>'Y3,P10 Room A'!X52</f>
        <v>0</v>
      </c>
      <c r="E5" s="559"/>
      <c r="F5" s="528">
        <f t="shared" si="0"/>
        <v>0</v>
      </c>
    </row>
    <row r="6" spans="1:6" ht="22.5" customHeight="1" x14ac:dyDescent="0.25">
      <c r="A6" s="525" t="s">
        <v>3500</v>
      </c>
      <c r="B6" s="526">
        <f>'Y3,P10 Room E '!K49</f>
        <v>0</v>
      </c>
      <c r="C6" s="559">
        <f>'Y3,P10 Room E '!Q49</f>
        <v>0</v>
      </c>
      <c r="D6" s="559">
        <f>'Y3,P10 Room E '!W49</f>
        <v>0</v>
      </c>
      <c r="E6" s="559"/>
      <c r="F6" s="528">
        <f t="shared" si="0"/>
        <v>0</v>
      </c>
    </row>
    <row r="7" spans="1:6" ht="22.5" customHeight="1" x14ac:dyDescent="0.25">
      <c r="A7" s="1025" t="s">
        <v>3501</v>
      </c>
      <c r="B7" s="526">
        <f>'Y3,P10 Room F'!K19</f>
        <v>0</v>
      </c>
      <c r="C7" s="559">
        <f>'Y3,P10 Room F'!S19</f>
        <v>0</v>
      </c>
      <c r="D7" s="559">
        <f>'Y3,P10 Room F'!Y19</f>
        <v>0</v>
      </c>
      <c r="E7" s="559"/>
      <c r="F7" s="528">
        <f t="shared" si="0"/>
        <v>0</v>
      </c>
    </row>
    <row r="8" spans="1:6" ht="22.5" customHeight="1" x14ac:dyDescent="0.25">
      <c r="A8" s="1025" t="s">
        <v>3502</v>
      </c>
      <c r="B8" s="526">
        <f>'Y3 P10  ( Everning) '!K36</f>
        <v>0</v>
      </c>
      <c r="C8" s="559">
        <f>'Y3 P10  ( Everning) '!Q36</f>
        <v>0</v>
      </c>
      <c r="D8" s="559">
        <f>'Y3 P10  ( Everning) '!W36</f>
        <v>0</v>
      </c>
      <c r="E8" s="559"/>
      <c r="F8" s="528">
        <f t="shared" si="0"/>
        <v>0</v>
      </c>
    </row>
    <row r="9" spans="1:6" ht="22.5" customHeight="1" x14ac:dyDescent="0.25">
      <c r="A9" s="1025" t="s">
        <v>3503</v>
      </c>
      <c r="B9" s="526">
        <f>'Y3,P10(S-S)'!K107</f>
        <v>0</v>
      </c>
      <c r="C9" s="559">
        <f>'Y3,P10(S-S)'!Q107</f>
        <v>0</v>
      </c>
      <c r="D9" s="559">
        <f>'Y3,P10(S-S)'!W107</f>
        <v>280</v>
      </c>
      <c r="E9" s="559">
        <f>'Y3,P10(S-S)'!AC107</f>
        <v>0</v>
      </c>
      <c r="F9" s="528">
        <f t="shared" si="0"/>
        <v>280</v>
      </c>
    </row>
    <row r="10" spans="1:6" ht="22.5" customHeight="1" x14ac:dyDescent="0.25">
      <c r="A10" s="1025" t="s">
        <v>3504</v>
      </c>
      <c r="B10" s="526">
        <f>'Y4,P9 (S-S)'!K107</f>
        <v>0</v>
      </c>
      <c r="C10" s="559">
        <f>'Y4,P9 (S-S)'!P107</f>
        <v>0</v>
      </c>
      <c r="D10" s="559">
        <f>'Y4,P9 (S-S)'!T107</f>
        <v>0</v>
      </c>
      <c r="E10" s="559">
        <f>'Y4,P9 (S-S)'!Z107</f>
        <v>0</v>
      </c>
      <c r="F10" s="528">
        <f>SUM(B10:E10)</f>
        <v>0</v>
      </c>
    </row>
    <row r="11" spans="1:6" ht="22.5" customHeight="1" x14ac:dyDescent="0.25">
      <c r="A11" s="1025" t="s">
        <v>2473</v>
      </c>
      <c r="B11" s="526">
        <f>'Y1,P12'!M282</f>
        <v>160</v>
      </c>
      <c r="C11" s="559">
        <f>'Y1,P12'!S282</f>
        <v>0</v>
      </c>
      <c r="D11" s="559">
        <f>'Y1,P12'!Y282</f>
        <v>0</v>
      </c>
      <c r="E11" s="559">
        <f>'Y1,P12'!AE282</f>
        <v>0</v>
      </c>
      <c r="F11" s="528">
        <f t="shared" si="0"/>
        <v>160</v>
      </c>
    </row>
    <row r="12" spans="1:6" ht="22.5" customHeight="1" x14ac:dyDescent="0.25">
      <c r="A12" s="1025" t="s">
        <v>2350</v>
      </c>
      <c r="B12" s="526">
        <f>'MBA,P2'!K33</f>
        <v>0</v>
      </c>
      <c r="C12" s="559">
        <f>'MBA,P2'!P33</f>
        <v>0</v>
      </c>
      <c r="D12" s="559">
        <f>'MBA,P2'!K33</f>
        <v>0</v>
      </c>
      <c r="E12" s="559">
        <f>'MBA,P2'!P33</f>
        <v>0</v>
      </c>
      <c r="F12" s="528">
        <f t="shared" si="0"/>
        <v>0</v>
      </c>
    </row>
    <row r="13" spans="1:6" ht="22.5" customHeight="1" x14ac:dyDescent="0.25">
      <c r="A13" s="1025" t="s">
        <v>2351</v>
      </c>
      <c r="B13" s="526">
        <f>'MBA,P3'!K24</f>
        <v>0</v>
      </c>
      <c r="C13" s="559">
        <f>'MBA,P3'!P24</f>
        <v>0</v>
      </c>
      <c r="D13" s="559">
        <f>'MBA,P3'!K24</f>
        <v>0</v>
      </c>
      <c r="E13" s="559"/>
      <c r="F13" s="528">
        <f t="shared" si="0"/>
        <v>0</v>
      </c>
    </row>
    <row r="14" spans="1:6" ht="22.5" customHeight="1" x14ac:dyDescent="0.25">
      <c r="A14" s="1025" t="s">
        <v>2352</v>
      </c>
      <c r="B14" s="526">
        <f>'MBA,P4'!K57</f>
        <v>1750</v>
      </c>
      <c r="C14" s="559">
        <f>'MBA,P4'!Q57</f>
        <v>2055</v>
      </c>
      <c r="D14" s="559"/>
      <c r="E14" s="559"/>
      <c r="F14" s="528">
        <f t="shared" si="0"/>
        <v>3805</v>
      </c>
    </row>
    <row r="15" spans="1:6" ht="22.5" customHeight="1" x14ac:dyDescent="0.25">
      <c r="A15" s="1025" t="s">
        <v>2353</v>
      </c>
      <c r="B15" s="526">
        <f>'MBA,P5'!K31</f>
        <v>0</v>
      </c>
      <c r="C15" s="559">
        <f>'MBA,P5'!P31</f>
        <v>0</v>
      </c>
      <c r="D15" s="559"/>
      <c r="E15" s="559"/>
      <c r="F15" s="528">
        <f t="shared" si="0"/>
        <v>0</v>
      </c>
    </row>
    <row r="16" spans="1:6" ht="22.5" customHeight="1" x14ac:dyDescent="0.25">
      <c r="A16" s="1025" t="s">
        <v>1957</v>
      </c>
      <c r="B16" s="526">
        <f>'PHD,Y1,P1'!K22</f>
        <v>0</v>
      </c>
      <c r="C16" s="559">
        <f>'PHD,Y1,P1'!P22</f>
        <v>0</v>
      </c>
      <c r="D16" s="559"/>
      <c r="E16" s="559"/>
      <c r="F16" s="528">
        <f t="shared" si="0"/>
        <v>0</v>
      </c>
    </row>
    <row r="17" spans="1:8" ht="20.25" customHeight="1" x14ac:dyDescent="0.25">
      <c r="A17" s="527" t="s">
        <v>2360</v>
      </c>
      <c r="B17" s="529">
        <f>SUM(B3:B16)</f>
        <v>1910</v>
      </c>
      <c r="C17" s="529">
        <f>SUM(C3:C16)</f>
        <v>2475</v>
      </c>
      <c r="D17" s="529">
        <f>SUM(D3:D16)</f>
        <v>280</v>
      </c>
      <c r="E17" s="529">
        <f>SUM(E3:E16)</f>
        <v>0</v>
      </c>
      <c r="F17" s="530">
        <f>SUM(F3:F16)</f>
        <v>4665</v>
      </c>
      <c r="H17" s="633"/>
    </row>
    <row r="18" spans="1:8" x14ac:dyDescent="0.25">
      <c r="E18" t="s">
        <v>3451</v>
      </c>
    </row>
    <row r="28" spans="1:8" ht="12.75" customHeight="1" x14ac:dyDescent="0.25"/>
  </sheetData>
  <pageMargins left="0.25" right="0" top="0" bottom="0.25" header="0" footer="0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K24"/>
  <sheetViews>
    <sheetView zoomScale="85" zoomScaleNormal="85" zoomScaleSheetLayoutView="204" workbookViewId="0">
      <pane ySplit="7" topLeftCell="A11" activePane="bottomLeft" state="frozen"/>
      <selection pane="bottomLeft" activeCell="L16" sqref="L16"/>
    </sheetView>
  </sheetViews>
  <sheetFormatPr defaultColWidth="9.140625" defaultRowHeight="12.75" x14ac:dyDescent="0.2"/>
  <cols>
    <col min="1" max="1" width="7.5703125" style="15" customWidth="1"/>
    <col min="2" max="2" width="4.28515625" style="1" customWidth="1"/>
    <col min="3" max="3" width="17" style="1" customWidth="1"/>
    <col min="4" max="4" width="25.28515625" style="11" customWidth="1"/>
    <col min="5" max="5" width="5.42578125" style="1" customWidth="1"/>
    <col min="6" max="6" width="9.140625" style="1" customWidth="1"/>
    <col min="7" max="7" width="12" style="1" customWidth="1"/>
    <col min="8" max="8" width="15.7109375" style="1" customWidth="1"/>
    <col min="9" max="9" width="24.140625" style="1" customWidth="1"/>
    <col min="10" max="10" width="20.42578125" style="12" customWidth="1"/>
    <col min="11" max="11" width="24.140625" style="1" customWidth="1"/>
    <col min="12" max="16384" width="9.140625" style="1"/>
  </cols>
  <sheetData>
    <row r="1" spans="1:11" ht="43.5" customHeight="1" x14ac:dyDescent="0.2">
      <c r="A1" s="1207" t="s">
        <v>164</v>
      </c>
      <c r="B1" s="1207"/>
      <c r="C1" s="1207"/>
      <c r="D1" s="1207"/>
      <c r="E1" s="1207"/>
      <c r="F1" s="1207"/>
      <c r="G1" s="1207"/>
      <c r="H1" s="1207"/>
      <c r="I1" s="1207"/>
      <c r="J1" s="1207"/>
    </row>
    <row r="2" spans="1:11" s="298" customFormat="1" ht="22.5" customHeight="1" x14ac:dyDescent="0.4">
      <c r="A2" s="1208" t="s">
        <v>163</v>
      </c>
      <c r="B2" s="1208"/>
      <c r="C2" s="1208"/>
      <c r="D2" s="1208"/>
      <c r="E2" s="1208"/>
      <c r="F2" s="1208"/>
      <c r="G2" s="1208"/>
      <c r="H2" s="1208"/>
      <c r="I2" s="1208"/>
      <c r="J2" s="1208"/>
    </row>
    <row r="3" spans="1:11" ht="12" customHeight="1" x14ac:dyDescent="0.2">
      <c r="A3" s="34"/>
      <c r="B3" s="25"/>
      <c r="C3" s="25"/>
      <c r="D3" s="25"/>
      <c r="E3" s="25"/>
      <c r="F3" s="25"/>
      <c r="G3" s="25"/>
      <c r="H3" s="25"/>
      <c r="I3" s="25"/>
      <c r="J3" s="29"/>
    </row>
    <row r="4" spans="1:11" ht="13.5" thickBot="1" x14ac:dyDescent="0.25">
      <c r="A4" s="35"/>
      <c r="B4" s="30"/>
      <c r="C4" s="30"/>
      <c r="D4" s="30"/>
      <c r="E4" s="30"/>
      <c r="F4" s="30"/>
      <c r="G4" s="30"/>
      <c r="H4" s="30"/>
      <c r="I4" s="30"/>
      <c r="J4" s="31"/>
    </row>
    <row r="5" spans="1:11" ht="27" customHeight="1" x14ac:dyDescent="0.2">
      <c r="A5" s="1170" t="s">
        <v>3747</v>
      </c>
      <c r="B5" s="1170"/>
      <c r="C5" s="1170"/>
      <c r="D5" s="1170"/>
      <c r="E5" s="1170"/>
      <c r="F5" s="1170"/>
      <c r="G5" s="1170"/>
      <c r="H5" s="1170"/>
      <c r="I5" s="1170"/>
      <c r="J5" s="1170"/>
    </row>
    <row r="6" spans="1:11" ht="26.25" customHeight="1" thickBot="1" x14ac:dyDescent="0.25">
      <c r="A6" s="1206" t="s">
        <v>1924</v>
      </c>
      <c r="B6" s="1206"/>
      <c r="C6" s="1206"/>
      <c r="D6" s="1206"/>
      <c r="E6" s="1206"/>
      <c r="F6" s="1206"/>
      <c r="G6" s="1206"/>
      <c r="H6" s="1206"/>
      <c r="I6" s="1206"/>
      <c r="J6" s="1206"/>
    </row>
    <row r="7" spans="1:11" ht="25.5" customHeight="1" thickTop="1" x14ac:dyDescent="0.2">
      <c r="A7" s="123" t="s">
        <v>24</v>
      </c>
      <c r="B7" s="124" t="s">
        <v>0</v>
      </c>
      <c r="C7" s="124" t="s">
        <v>7</v>
      </c>
      <c r="D7" s="125" t="s">
        <v>1</v>
      </c>
      <c r="E7" s="124" t="s">
        <v>2</v>
      </c>
      <c r="F7" s="124" t="s">
        <v>3</v>
      </c>
      <c r="G7" s="124" t="s">
        <v>4</v>
      </c>
      <c r="H7" s="1074" t="s">
        <v>3745</v>
      </c>
      <c r="I7" s="1074" t="s">
        <v>8</v>
      </c>
      <c r="J7" s="127" t="s">
        <v>9</v>
      </c>
    </row>
    <row r="8" spans="1:11" s="191" customFormat="1" ht="26.25" x14ac:dyDescent="0.2">
      <c r="A8" s="1017">
        <v>530</v>
      </c>
      <c r="B8" s="1016">
        <v>1</v>
      </c>
      <c r="C8" s="1081" t="s">
        <v>882</v>
      </c>
      <c r="D8" s="1005" t="s">
        <v>881</v>
      </c>
      <c r="E8" s="1007" t="s">
        <v>69</v>
      </c>
      <c r="F8" s="325" t="s">
        <v>20</v>
      </c>
      <c r="G8" s="325" t="s">
        <v>11</v>
      </c>
      <c r="H8" s="1053">
        <v>41871</v>
      </c>
      <c r="I8" s="1013" t="s">
        <v>880</v>
      </c>
      <c r="J8" s="1014"/>
      <c r="K8" s="122"/>
    </row>
    <row r="9" spans="1:11" s="191" customFormat="1" ht="26.25" x14ac:dyDescent="0.2">
      <c r="A9" s="1017">
        <v>431</v>
      </c>
      <c r="B9" s="1016">
        <v>1</v>
      </c>
      <c r="C9" s="1081" t="s">
        <v>145</v>
      </c>
      <c r="D9" s="1005" t="s">
        <v>875</v>
      </c>
      <c r="E9" s="1007" t="s">
        <v>69</v>
      </c>
      <c r="F9" s="325" t="s">
        <v>20</v>
      </c>
      <c r="G9" s="325" t="s">
        <v>13</v>
      </c>
      <c r="H9" s="1053">
        <v>41841</v>
      </c>
      <c r="I9" s="1013" t="s">
        <v>3719</v>
      </c>
      <c r="J9" s="1014"/>
      <c r="K9" s="122"/>
    </row>
    <row r="10" spans="1:11" s="191" customFormat="1" ht="26.25" x14ac:dyDescent="0.2">
      <c r="A10" s="1017">
        <v>1660</v>
      </c>
      <c r="B10" s="1016">
        <v>1</v>
      </c>
      <c r="C10" s="1081" t="s">
        <v>869</v>
      </c>
      <c r="D10" s="1005" t="s">
        <v>868</v>
      </c>
      <c r="E10" s="1007" t="s">
        <v>69</v>
      </c>
      <c r="F10" s="325" t="s">
        <v>20</v>
      </c>
      <c r="G10" s="325" t="s">
        <v>867</v>
      </c>
      <c r="H10" s="1053"/>
      <c r="I10" s="1013" t="s">
        <v>866</v>
      </c>
      <c r="J10" s="1014"/>
      <c r="K10" s="122"/>
    </row>
    <row r="11" spans="1:11" s="191" customFormat="1" ht="26.25" x14ac:dyDescent="0.2">
      <c r="A11" s="1017">
        <v>1664</v>
      </c>
      <c r="B11" s="1016">
        <v>1</v>
      </c>
      <c r="C11" s="1081" t="s">
        <v>971</v>
      </c>
      <c r="D11" s="1005" t="s">
        <v>972</v>
      </c>
      <c r="E11" s="1007" t="s">
        <v>69</v>
      </c>
      <c r="F11" s="325" t="s">
        <v>20</v>
      </c>
      <c r="G11" s="325" t="s">
        <v>6</v>
      </c>
      <c r="H11" s="1053"/>
      <c r="I11" s="1013" t="s">
        <v>973</v>
      </c>
      <c r="J11" s="1014"/>
      <c r="K11" s="122"/>
    </row>
    <row r="12" spans="1:11" s="191" customFormat="1" ht="26.25" x14ac:dyDescent="0.2">
      <c r="A12" s="1017">
        <v>44</v>
      </c>
      <c r="B12" s="1016">
        <v>1</v>
      </c>
      <c r="C12" s="1081" t="s">
        <v>147</v>
      </c>
      <c r="D12" s="1005" t="s">
        <v>999</v>
      </c>
      <c r="E12" s="1007" t="s">
        <v>69</v>
      </c>
      <c r="F12" s="325" t="s">
        <v>20</v>
      </c>
      <c r="G12" s="325" t="s">
        <v>11</v>
      </c>
      <c r="H12" s="1053"/>
      <c r="I12" s="1013" t="s">
        <v>3337</v>
      </c>
      <c r="J12" s="1014"/>
      <c r="K12" s="122"/>
    </row>
    <row r="13" spans="1:11" s="191" customFormat="1" ht="26.25" x14ac:dyDescent="0.2">
      <c r="A13" s="1017">
        <v>252</v>
      </c>
      <c r="B13" s="1016">
        <v>1</v>
      </c>
      <c r="C13" s="1081" t="s">
        <v>885</v>
      </c>
      <c r="D13" s="1005" t="s">
        <v>884</v>
      </c>
      <c r="E13" s="1007" t="s">
        <v>70</v>
      </c>
      <c r="F13" s="325" t="s">
        <v>20</v>
      </c>
      <c r="G13" s="325" t="s">
        <v>11</v>
      </c>
      <c r="H13" s="1053">
        <v>42947</v>
      </c>
      <c r="I13" s="1013" t="s">
        <v>883</v>
      </c>
      <c r="J13" s="1014"/>
      <c r="K13" s="122"/>
    </row>
    <row r="14" spans="1:11" s="191" customFormat="1" ht="26.25" x14ac:dyDescent="0.2">
      <c r="A14" s="1017">
        <v>2543</v>
      </c>
      <c r="B14" s="1016">
        <v>1</v>
      </c>
      <c r="C14" s="1081" t="s">
        <v>801</v>
      </c>
      <c r="D14" s="1005" t="s">
        <v>802</v>
      </c>
      <c r="E14" s="1007" t="s">
        <v>69</v>
      </c>
      <c r="F14" s="325" t="s">
        <v>20</v>
      </c>
      <c r="G14" s="325" t="s">
        <v>13</v>
      </c>
      <c r="H14" s="1053">
        <v>42005</v>
      </c>
      <c r="I14" s="1013" t="s">
        <v>3746</v>
      </c>
      <c r="J14" s="1014"/>
      <c r="K14" s="122"/>
    </row>
    <row r="15" spans="1:11" s="191" customFormat="1" ht="26.25" x14ac:dyDescent="0.2">
      <c r="A15" s="1044">
        <v>1263</v>
      </c>
      <c r="B15" s="1045">
        <v>1</v>
      </c>
      <c r="C15" s="1081" t="s">
        <v>3732</v>
      </c>
      <c r="D15" s="1046" t="s">
        <v>3726</v>
      </c>
      <c r="E15" s="1047" t="s">
        <v>69</v>
      </c>
      <c r="F15" s="1048" t="s">
        <v>20</v>
      </c>
      <c r="G15" s="1048" t="s">
        <v>11</v>
      </c>
      <c r="H15" s="1053"/>
      <c r="I15" s="1050" t="s">
        <v>3730</v>
      </c>
      <c r="J15" s="1014"/>
      <c r="K15" s="122"/>
    </row>
    <row r="16" spans="1:11" ht="33.75" thickBot="1" x14ac:dyDescent="0.25">
      <c r="A16" s="128"/>
      <c r="B16" s="129">
        <f>SUM(B8:B15)</f>
        <v>8</v>
      </c>
      <c r="C16" s="130" t="s">
        <v>150</v>
      </c>
      <c r="D16" s="130" t="s">
        <v>151</v>
      </c>
      <c r="E16" s="224"/>
      <c r="F16" s="131"/>
      <c r="G16" s="131"/>
      <c r="H16" s="223"/>
      <c r="I16" s="131"/>
      <c r="J16" s="222"/>
      <c r="K16" s="5"/>
    </row>
    <row r="17" spans="2:10" ht="13.15" customHeight="1" thickTop="1" x14ac:dyDescent="0.2">
      <c r="B17" s="7"/>
      <c r="C17" s="7"/>
      <c r="D17" s="5"/>
      <c r="E17" s="5"/>
      <c r="F17" s="9"/>
      <c r="G17" s="5"/>
      <c r="H17" s="5"/>
      <c r="I17" s="5"/>
      <c r="J17" s="10"/>
    </row>
    <row r="18" spans="2:10" ht="13.15" customHeight="1" x14ac:dyDescent="0.2">
      <c r="B18" s="7"/>
      <c r="C18" s="7"/>
      <c r="D18" s="5"/>
      <c r="E18" s="5"/>
      <c r="F18" s="9"/>
      <c r="G18" s="5"/>
      <c r="H18" s="5"/>
      <c r="I18" s="5"/>
      <c r="J18" s="10"/>
    </row>
    <row r="19" spans="2:10" ht="13.15" customHeight="1" x14ac:dyDescent="0.2">
      <c r="B19" s="7"/>
      <c r="C19" s="7"/>
      <c r="D19" s="5"/>
      <c r="E19" s="5"/>
      <c r="F19" s="9"/>
      <c r="G19" s="5"/>
      <c r="H19" s="5"/>
      <c r="I19" s="5"/>
      <c r="J19" s="10"/>
    </row>
    <row r="20" spans="2:10" ht="13.15" customHeight="1" x14ac:dyDescent="0.2">
      <c r="B20" s="7"/>
      <c r="C20" s="7"/>
      <c r="D20" s="5"/>
      <c r="E20" s="5"/>
      <c r="F20" s="9"/>
      <c r="G20" s="5"/>
      <c r="H20" s="5"/>
      <c r="I20" s="5"/>
      <c r="J20" s="10"/>
    </row>
    <row r="21" spans="2:10" ht="13.15" customHeight="1" x14ac:dyDescent="0.2">
      <c r="B21" s="7"/>
      <c r="C21" s="7"/>
      <c r="D21" s="5"/>
      <c r="E21" s="5"/>
      <c r="F21" s="9"/>
      <c r="G21" s="5"/>
      <c r="H21" s="5"/>
      <c r="I21" s="5"/>
      <c r="J21" s="10"/>
    </row>
    <row r="22" spans="2:10" ht="26.65" customHeight="1" x14ac:dyDescent="0.2">
      <c r="B22" s="7"/>
      <c r="C22" s="7"/>
      <c r="D22" s="5"/>
      <c r="E22" s="5"/>
      <c r="F22" s="9"/>
      <c r="G22" s="5"/>
      <c r="H22" s="5"/>
      <c r="I22" s="5"/>
      <c r="J22" s="10"/>
    </row>
    <row r="23" spans="2:10" ht="13.15" customHeight="1" x14ac:dyDescent="0.2">
      <c r="B23" s="7"/>
      <c r="C23" s="7"/>
      <c r="D23" s="5"/>
      <c r="E23" s="5"/>
      <c r="F23" s="9"/>
      <c r="G23" s="5"/>
      <c r="H23" s="5"/>
      <c r="I23" s="5"/>
      <c r="J23" s="10"/>
    </row>
    <row r="24" spans="2:10" ht="13.15" customHeight="1" x14ac:dyDescent="0.2">
      <c r="B24" s="7"/>
      <c r="C24" s="7"/>
      <c r="D24" s="5"/>
      <c r="E24" s="5"/>
      <c r="F24" s="9"/>
      <c r="G24" s="5"/>
      <c r="H24" s="5"/>
      <c r="I24" s="5"/>
      <c r="J24" s="10"/>
    </row>
  </sheetData>
  <mergeCells count="4">
    <mergeCell ref="A1:J1"/>
    <mergeCell ref="A2:J2"/>
    <mergeCell ref="A5:J5"/>
    <mergeCell ref="A6:J6"/>
  </mergeCells>
  <pageMargins left="0" right="0" top="0.3" bottom="0.26" header="0" footer="0.21"/>
  <pageSetup paperSize="9" scale="9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R28"/>
  <sheetViews>
    <sheetView workbookViewId="0">
      <selection activeCell="N16" sqref="N16"/>
    </sheetView>
  </sheetViews>
  <sheetFormatPr defaultRowHeight="14.25" customHeight="1" x14ac:dyDescent="0.25"/>
  <cols>
    <col min="1" max="1" width="12.7109375" customWidth="1"/>
    <col min="2" max="2" width="19" customWidth="1"/>
    <col min="3" max="3" width="9.5703125" customWidth="1"/>
    <col min="4" max="4" width="11.140625" customWidth="1"/>
    <col min="5" max="5" width="9.42578125" customWidth="1"/>
    <col min="6" max="6" width="11.7109375" customWidth="1"/>
    <col min="7" max="7" width="12.140625" customWidth="1"/>
    <col min="8" max="8" width="13" customWidth="1"/>
    <col min="9" max="9" width="12.42578125" customWidth="1"/>
    <col min="10" max="10" width="13.28515625" customWidth="1"/>
    <col min="11" max="11" width="17.85546875" customWidth="1"/>
    <col min="12" max="12" width="8.28515625" customWidth="1"/>
    <col min="13" max="13" width="1.5703125" customWidth="1"/>
    <col min="14" max="14" width="4.7109375" customWidth="1"/>
    <col min="15" max="15" width="5.5703125" customWidth="1"/>
    <col min="16" max="16" width="5" customWidth="1"/>
    <col min="17" max="17" width="8.7109375" customWidth="1"/>
    <col min="18" max="18" width="10.5703125" style="165" bestFit="1" customWidth="1"/>
  </cols>
  <sheetData>
    <row r="2" spans="1:18" ht="19.5" customHeight="1" thickBot="1" x14ac:dyDescent="0.35">
      <c r="C2" s="1142" t="s">
        <v>3740</v>
      </c>
      <c r="D2" s="1142"/>
      <c r="E2" s="1142"/>
      <c r="F2" s="1142"/>
      <c r="G2" s="1142"/>
      <c r="H2" s="1142"/>
      <c r="I2" s="1142"/>
      <c r="J2" s="139" t="s">
        <v>692</v>
      </c>
    </row>
    <row r="3" spans="1:18" ht="19.5" customHeight="1" thickTop="1" x14ac:dyDescent="0.25">
      <c r="A3" s="1143" t="s">
        <v>3089</v>
      </c>
      <c r="B3" s="1144"/>
      <c r="C3" s="267" t="s">
        <v>1738</v>
      </c>
      <c r="D3" s="267" t="s">
        <v>1018</v>
      </c>
      <c r="E3" s="267" t="s">
        <v>1019</v>
      </c>
      <c r="F3" s="1145" t="s">
        <v>1978</v>
      </c>
      <c r="G3" s="1145"/>
      <c r="H3" s="1145"/>
      <c r="I3" s="1154" t="s">
        <v>687</v>
      </c>
      <c r="J3" s="1155"/>
      <c r="K3" s="268" t="s">
        <v>55</v>
      </c>
      <c r="L3" s="140" t="s">
        <v>1851</v>
      </c>
      <c r="M3" s="140"/>
      <c r="N3" s="1154" t="s">
        <v>694</v>
      </c>
      <c r="O3" s="1159"/>
      <c r="P3" s="1155"/>
      <c r="Q3" s="137" t="s">
        <v>55</v>
      </c>
    </row>
    <row r="4" spans="1:18" ht="19.5" customHeight="1" x14ac:dyDescent="0.25">
      <c r="A4" s="1149"/>
      <c r="B4" s="1150"/>
      <c r="C4" s="95" t="s">
        <v>1739</v>
      </c>
      <c r="D4" s="95" t="s">
        <v>1630</v>
      </c>
      <c r="E4" s="95"/>
      <c r="F4" s="95" t="s">
        <v>210</v>
      </c>
      <c r="G4" s="95" t="s">
        <v>211</v>
      </c>
      <c r="H4" s="646" t="s">
        <v>3741</v>
      </c>
      <c r="I4" s="647">
        <v>41806</v>
      </c>
      <c r="J4" s="646" t="s">
        <v>688</v>
      </c>
      <c r="K4" s="648" t="s">
        <v>3742</v>
      </c>
      <c r="L4" s="141"/>
      <c r="M4" s="141"/>
      <c r="N4" s="98" t="s">
        <v>693</v>
      </c>
      <c r="O4" s="95" t="s">
        <v>271</v>
      </c>
      <c r="P4" s="95" t="s">
        <v>270</v>
      </c>
      <c r="Q4" s="138" t="s">
        <v>272</v>
      </c>
    </row>
    <row r="5" spans="1:18" ht="19.5" customHeight="1" x14ac:dyDescent="0.25">
      <c r="A5" s="159"/>
      <c r="B5" s="160"/>
      <c r="C5" s="95"/>
      <c r="D5" s="95"/>
      <c r="F5" s="95" t="s">
        <v>683</v>
      </c>
      <c r="G5" s="95" t="s">
        <v>684</v>
      </c>
      <c r="H5" s="158"/>
      <c r="I5" s="95" t="s">
        <v>685</v>
      </c>
      <c r="J5" s="95" t="s">
        <v>690</v>
      </c>
      <c r="K5" s="269" t="s">
        <v>691</v>
      </c>
      <c r="L5" s="142"/>
      <c r="M5" s="142"/>
      <c r="N5" s="95"/>
      <c r="O5" s="95"/>
      <c r="P5" s="95"/>
      <c r="Q5" s="138"/>
    </row>
    <row r="6" spans="1:18" ht="19.5" customHeight="1" x14ac:dyDescent="0.25">
      <c r="A6" s="1160" t="s">
        <v>1002</v>
      </c>
      <c r="B6" s="1161"/>
      <c r="C6" s="103">
        <f>'MBA,P3'!B24</f>
        <v>13</v>
      </c>
      <c r="D6" s="240"/>
      <c r="E6" s="240">
        <f>'MBA,P3'!K24</f>
        <v>0</v>
      </c>
      <c r="F6" s="102">
        <f>'MBA,P3'!N24</f>
        <v>5400</v>
      </c>
      <c r="G6" s="102">
        <f>'MBA,P3'!O24</f>
        <v>4750</v>
      </c>
      <c r="H6" s="102">
        <f>'MBA,P3'!R24</f>
        <v>650</v>
      </c>
      <c r="I6" s="102">
        <f>'MBA,P3'!P24</f>
        <v>0</v>
      </c>
      <c r="J6" s="102">
        <f>G6+I6</f>
        <v>4750</v>
      </c>
      <c r="K6" s="270">
        <f>F6-J6</f>
        <v>650</v>
      </c>
      <c r="L6" s="290">
        <f t="shared" ref="L6:L11" si="0">K6/F6</f>
        <v>0.12037037037037036</v>
      </c>
      <c r="M6" s="143"/>
      <c r="N6" s="102"/>
      <c r="O6" s="99"/>
      <c r="P6" s="100"/>
      <c r="Q6" s="108"/>
    </row>
    <row r="7" spans="1:18" ht="19.5" customHeight="1" x14ac:dyDescent="0.25">
      <c r="A7" s="1160" t="s">
        <v>1001</v>
      </c>
      <c r="B7" s="1161"/>
      <c r="C7" s="1163">
        <f>SUM('MBA,P4'!B57)</f>
        <v>48</v>
      </c>
      <c r="D7" s="103"/>
      <c r="E7" s="103"/>
      <c r="F7" s="102">
        <f>'MBA,P4'!I57</f>
        <v>23535</v>
      </c>
      <c r="G7" s="102">
        <f>'MBA,P4'!J57</f>
        <v>16060</v>
      </c>
      <c r="H7" s="102">
        <f>'MBA,P4'!M57</f>
        <v>5725</v>
      </c>
      <c r="I7" s="102">
        <f>'MBA,P4'!K57</f>
        <v>1750</v>
      </c>
      <c r="J7" s="102">
        <f t="shared" ref="J7:J9" si="1">G7+I7</f>
        <v>17810</v>
      </c>
      <c r="K7" s="270">
        <f>'MBA,P4'!M57</f>
        <v>5725</v>
      </c>
      <c r="L7" s="290">
        <f t="shared" si="0"/>
        <v>0.24325472700233694</v>
      </c>
      <c r="M7" s="143"/>
      <c r="N7" s="102"/>
      <c r="O7" s="99"/>
      <c r="P7" s="100"/>
      <c r="Q7" s="108"/>
    </row>
    <row r="8" spans="1:18" ht="19.5" customHeight="1" x14ac:dyDescent="0.25">
      <c r="A8" s="1160" t="s">
        <v>1923</v>
      </c>
      <c r="B8" s="1161"/>
      <c r="C8" s="1164"/>
      <c r="D8" s="103"/>
      <c r="E8" s="103"/>
      <c r="F8" s="102">
        <f>'MBA,P4'!O57</f>
        <v>24275</v>
      </c>
      <c r="G8" s="102">
        <f>'MBA,P4'!$P$57</f>
        <v>11075</v>
      </c>
      <c r="H8" s="102">
        <f>'MBA,P4'!$S$57</f>
        <v>11145</v>
      </c>
      <c r="I8" s="102">
        <f>'MBA,P4'!Q57</f>
        <v>2055</v>
      </c>
      <c r="J8" s="102">
        <f t="shared" si="1"/>
        <v>13130</v>
      </c>
      <c r="K8" s="270">
        <f>'MBA,P4'!S57</f>
        <v>11145</v>
      </c>
      <c r="L8" s="290">
        <f t="shared" si="0"/>
        <v>0.45911431513903195</v>
      </c>
      <c r="M8" s="143"/>
      <c r="N8" s="102"/>
      <c r="O8" s="99"/>
      <c r="P8" s="100"/>
      <c r="Q8" s="108"/>
    </row>
    <row r="9" spans="1:18" ht="19.5" customHeight="1" x14ac:dyDescent="0.25">
      <c r="A9" s="1160" t="s">
        <v>1983</v>
      </c>
      <c r="B9" s="1161"/>
      <c r="C9" s="103">
        <f>'MBA,P5'!B31</f>
        <v>19</v>
      </c>
      <c r="D9" s="103"/>
      <c r="E9" s="103"/>
      <c r="F9" s="102">
        <f>'MBA,P5'!I31</f>
        <v>8035</v>
      </c>
      <c r="G9" s="102">
        <f>'MBA,P5'!J31</f>
        <v>4125</v>
      </c>
      <c r="H9" s="102">
        <f>'MBA,P5'!L31</f>
        <v>4125</v>
      </c>
      <c r="I9" s="102">
        <f>'MBA,P5'!K31+'MBA,P5'!P31</f>
        <v>0</v>
      </c>
      <c r="J9" s="102">
        <f t="shared" si="1"/>
        <v>4125</v>
      </c>
      <c r="K9" s="270">
        <f>F9-J9</f>
        <v>3910</v>
      </c>
      <c r="L9" s="290">
        <f t="shared" si="0"/>
        <v>0.48662103298070941</v>
      </c>
      <c r="M9" s="143"/>
      <c r="N9" s="102"/>
      <c r="O9" s="99"/>
      <c r="P9" s="100"/>
      <c r="Q9" s="108"/>
    </row>
    <row r="10" spans="1:18" ht="19.5" customHeight="1" x14ac:dyDescent="0.25">
      <c r="A10" s="1160" t="s">
        <v>1984</v>
      </c>
      <c r="B10" s="1161"/>
      <c r="C10" s="103">
        <f>'PHD,Y1,P1'!B22</f>
        <v>9</v>
      </c>
      <c r="D10" s="103"/>
      <c r="E10" s="103"/>
      <c r="F10" s="102">
        <f>'PHD,Y1,P1'!$I$22</f>
        <v>27000</v>
      </c>
      <c r="G10" s="102">
        <f>'PHD,Y1,P1'!$J$22</f>
        <v>3190</v>
      </c>
      <c r="H10" s="102">
        <f>'PHD,Y1,P1'!$M$22</f>
        <v>23810</v>
      </c>
      <c r="I10" s="102">
        <f>'PHD,Y1,P1'!$K$22</f>
        <v>0</v>
      </c>
      <c r="J10" s="102">
        <f>'PHD,Y1,P1'!$L$22</f>
        <v>3190</v>
      </c>
      <c r="K10" s="270">
        <f>F10-J10</f>
        <v>23810</v>
      </c>
      <c r="L10" s="290">
        <f t="shared" si="0"/>
        <v>0.88185185185185189</v>
      </c>
      <c r="M10" s="143"/>
      <c r="N10" s="102"/>
      <c r="O10" s="99"/>
      <c r="P10" s="100"/>
      <c r="Q10" s="108"/>
    </row>
    <row r="11" spans="1:18" ht="19.5" customHeight="1" x14ac:dyDescent="0.25">
      <c r="A11" s="159"/>
      <c r="B11" s="271" t="s">
        <v>213</v>
      </c>
      <c r="C11" s="112">
        <f>SUM(C6:C10)</f>
        <v>89</v>
      </c>
      <c r="D11" s="112"/>
      <c r="E11" s="112">
        <f t="shared" ref="E11:J11" si="2">SUM(E6:E10)</f>
        <v>0</v>
      </c>
      <c r="F11" s="113">
        <f t="shared" si="2"/>
        <v>88245</v>
      </c>
      <c r="G11" s="113">
        <f t="shared" si="2"/>
        <v>39200</v>
      </c>
      <c r="H11" s="113">
        <f t="shared" si="2"/>
        <v>45455</v>
      </c>
      <c r="I11" s="113">
        <f>SUM(I6:I10)</f>
        <v>3805</v>
      </c>
      <c r="J11" s="113">
        <f t="shared" si="2"/>
        <v>43005</v>
      </c>
      <c r="K11" s="110">
        <f>SUM(K6:K10)</f>
        <v>45240</v>
      </c>
      <c r="L11" s="290">
        <f t="shared" si="0"/>
        <v>0.51266360700322966</v>
      </c>
      <c r="M11" s="113"/>
      <c r="N11" s="113"/>
      <c r="O11" s="113"/>
      <c r="P11" s="113"/>
      <c r="Q11" s="114"/>
    </row>
    <row r="12" spans="1:18" ht="19.5" customHeight="1" x14ac:dyDescent="0.25">
      <c r="A12" s="329"/>
      <c r="B12" s="274" t="s">
        <v>1050</v>
      </c>
      <c r="C12" s="275"/>
      <c r="D12" s="275" t="s">
        <v>1051</v>
      </c>
      <c r="E12" s="275"/>
      <c r="F12" s="275" t="s">
        <v>509</v>
      </c>
      <c r="G12" s="275"/>
      <c r="H12" s="275"/>
      <c r="I12" s="273"/>
      <c r="J12" s="272"/>
      <c r="K12" s="276"/>
    </row>
    <row r="13" spans="1:18" ht="19.5" customHeight="1" x14ac:dyDescent="0.25">
      <c r="A13" s="601"/>
      <c r="B13" s="598" t="s">
        <v>1033</v>
      </c>
      <c r="C13" s="599"/>
      <c r="D13" s="277"/>
      <c r="E13" s="275"/>
      <c r="F13" s="277"/>
      <c r="G13" s="275"/>
      <c r="H13" s="330"/>
      <c r="I13" s="273"/>
      <c r="J13" s="272"/>
      <c r="K13" s="592">
        <v>300</v>
      </c>
    </row>
    <row r="14" spans="1:18" ht="19.5" customHeight="1" x14ac:dyDescent="0.25">
      <c r="A14" s="601"/>
      <c r="B14" s="598" t="s">
        <v>1896</v>
      </c>
      <c r="C14" s="599"/>
      <c r="D14" s="277"/>
      <c r="E14" s="275"/>
      <c r="F14" s="277"/>
      <c r="G14" s="275"/>
      <c r="H14" s="275"/>
      <c r="I14" s="327"/>
      <c r="J14" s="272"/>
      <c r="K14" s="278"/>
    </row>
    <row r="15" spans="1:18" ht="19.5" customHeight="1" x14ac:dyDescent="0.25">
      <c r="A15" s="1162" t="s">
        <v>2041</v>
      </c>
      <c r="B15" s="1162"/>
      <c r="C15" s="1162"/>
      <c r="D15" s="331"/>
      <c r="E15" s="275"/>
      <c r="F15" s="277"/>
      <c r="G15" s="275"/>
      <c r="H15" s="275"/>
      <c r="I15" s="328"/>
      <c r="J15" s="272"/>
      <c r="K15" s="278"/>
      <c r="R15" s="666" t="s">
        <v>509</v>
      </c>
    </row>
    <row r="16" spans="1:18" ht="19.5" customHeight="1" x14ac:dyDescent="0.25">
      <c r="A16" s="601"/>
      <c r="B16" s="598" t="s">
        <v>1981</v>
      </c>
      <c r="C16" s="599"/>
      <c r="D16" s="275"/>
      <c r="E16" s="275"/>
      <c r="F16" s="277"/>
      <c r="G16" s="275"/>
      <c r="H16" s="275"/>
      <c r="I16" s="328"/>
      <c r="J16" s="272"/>
      <c r="K16" s="278"/>
    </row>
    <row r="17" spans="1:18" ht="19.5" customHeight="1" x14ac:dyDescent="0.25">
      <c r="A17" s="601"/>
      <c r="B17" s="598" t="s">
        <v>2020</v>
      </c>
      <c r="C17" s="599"/>
      <c r="D17" s="275"/>
      <c r="E17" s="275"/>
      <c r="F17" s="277"/>
      <c r="G17" s="275"/>
      <c r="H17" s="275"/>
      <c r="I17" s="328"/>
      <c r="J17" s="272"/>
      <c r="K17" s="278"/>
    </row>
    <row r="18" spans="1:18" ht="19.5" customHeight="1" x14ac:dyDescent="0.25">
      <c r="A18" s="601"/>
      <c r="B18" s="598" t="s">
        <v>1982</v>
      </c>
      <c r="C18" s="599"/>
      <c r="D18" s="275"/>
      <c r="E18" s="275"/>
      <c r="F18" s="275"/>
      <c r="G18" s="275"/>
      <c r="H18" s="275"/>
      <c r="I18" s="327"/>
      <c r="J18" s="272"/>
      <c r="K18" s="278"/>
    </row>
    <row r="19" spans="1:18" ht="19.5" customHeight="1" x14ac:dyDescent="0.25">
      <c r="A19" s="601"/>
      <c r="B19" s="598" t="s">
        <v>825</v>
      </c>
      <c r="C19" s="599"/>
      <c r="D19" s="275"/>
      <c r="E19" s="275"/>
      <c r="F19" s="277"/>
      <c r="G19" s="275"/>
      <c r="H19" s="275"/>
      <c r="I19" s="588">
        <f>SUM(I11+I12+I13+I14+I15+I16+I17+I18)</f>
        <v>3805</v>
      </c>
      <c r="J19" s="272"/>
      <c r="K19" s="279"/>
    </row>
    <row r="20" spans="1:18" ht="14.25" customHeight="1" x14ac:dyDescent="0.25">
      <c r="I20" s="272"/>
      <c r="J20" s="272"/>
      <c r="K20" s="280"/>
    </row>
    <row r="21" spans="1:18" ht="14.25" customHeight="1" x14ac:dyDescent="0.4">
      <c r="I21" s="272"/>
      <c r="J21" s="272"/>
      <c r="K21" s="281">
        <f>K19-K20</f>
        <v>0</v>
      </c>
    </row>
    <row r="22" spans="1:18" s="221" customFormat="1" ht="14.25" customHeight="1" x14ac:dyDescent="0.25">
      <c r="B22" s="282" t="s">
        <v>1742</v>
      </c>
      <c r="F22" s="221" t="s">
        <v>1741</v>
      </c>
      <c r="G22" s="282"/>
      <c r="J22" s="221" t="s">
        <v>1740</v>
      </c>
      <c r="R22" s="283"/>
    </row>
    <row r="23" spans="1:18" s="221" customFormat="1" ht="14.25" customHeight="1" x14ac:dyDescent="0.25">
      <c r="R23" s="283"/>
    </row>
    <row r="24" spans="1:18" s="221" customFormat="1" ht="14.25" customHeight="1" x14ac:dyDescent="0.25">
      <c r="R24" s="283"/>
    </row>
    <row r="25" spans="1:18" s="221" customFormat="1" ht="14.25" customHeight="1" x14ac:dyDescent="0.25">
      <c r="R25" s="283"/>
    </row>
    <row r="26" spans="1:18" s="221" customFormat="1" ht="14.25" customHeight="1" x14ac:dyDescent="0.25">
      <c r="B26" s="282" t="s">
        <v>1743</v>
      </c>
      <c r="F26" s="221" t="s">
        <v>2151</v>
      </c>
      <c r="J26" s="221" t="s">
        <v>2361</v>
      </c>
      <c r="R26" s="283"/>
    </row>
    <row r="27" spans="1:18" s="221" customFormat="1" ht="14.25" customHeight="1" x14ac:dyDescent="0.25">
      <c r="B27" s="221" t="s">
        <v>1744</v>
      </c>
      <c r="F27" s="221" t="s">
        <v>1744</v>
      </c>
      <c r="J27" s="221" t="s">
        <v>1744</v>
      </c>
      <c r="R27" s="283"/>
    </row>
    <row r="28" spans="1:18" ht="14.25" customHeight="1" x14ac:dyDescent="0.25">
      <c r="F28" s="221"/>
    </row>
  </sheetData>
  <mergeCells count="13">
    <mergeCell ref="A4:B4"/>
    <mergeCell ref="A10:B10"/>
    <mergeCell ref="A15:C15"/>
    <mergeCell ref="A6:B6"/>
    <mergeCell ref="A7:B7"/>
    <mergeCell ref="C7:C8"/>
    <mergeCell ref="A8:B8"/>
    <mergeCell ref="A9:B9"/>
    <mergeCell ref="A3:B3"/>
    <mergeCell ref="F3:H3"/>
    <mergeCell ref="I3:J3"/>
    <mergeCell ref="N3:P3"/>
    <mergeCell ref="C2:I2"/>
  </mergeCells>
  <printOptions horizontalCentered="1"/>
  <pageMargins left="0.23" right="0" top="0.39" bottom="0.75" header="0.3" footer="0.3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2060"/>
  </sheetPr>
  <dimension ref="A1:AK286"/>
  <sheetViews>
    <sheetView zoomScaleNormal="100" zoomScaleSheetLayoutView="204" workbookViewId="0">
      <pane ySplit="10" topLeftCell="A269" activePane="bottomLeft" state="frozen"/>
      <selection activeCell="F1" sqref="F1"/>
      <selection pane="bottomLeft" activeCell="M167" sqref="M167"/>
    </sheetView>
  </sheetViews>
  <sheetFormatPr defaultColWidth="9.140625" defaultRowHeight="27.75" x14ac:dyDescent="0.85"/>
  <cols>
    <col min="1" max="1" width="7.5703125" style="1" customWidth="1"/>
    <col min="2" max="2" width="6.7109375" style="163" customWidth="1"/>
    <col min="3" max="3" width="18" style="1" customWidth="1"/>
    <col min="4" max="4" width="25.7109375" style="11" customWidth="1"/>
    <col min="5" max="5" width="14.140625" style="398" customWidth="1"/>
    <col min="6" max="6" width="5.28515625" style="1" customWidth="1"/>
    <col min="7" max="7" width="8" style="1" customWidth="1"/>
    <col min="8" max="8" width="10.28515625" style="1" customWidth="1"/>
    <col min="9" max="9" width="5.5703125" style="1" customWidth="1"/>
    <col min="10" max="10" width="5.85546875" style="1" customWidth="1"/>
    <col min="11" max="11" width="12.42578125" style="1" customWidth="1"/>
    <col min="12" max="12" width="12.7109375" style="1" customWidth="1"/>
    <col min="13" max="13" width="15.5703125" style="1" customWidth="1"/>
    <col min="14" max="14" width="12.85546875" style="1" customWidth="1"/>
    <col min="15" max="15" width="13.7109375" style="15" customWidth="1"/>
    <col min="16" max="16" width="6.140625" style="370" customWidth="1"/>
    <col min="17" max="17" width="14.42578125" style="1" customWidth="1"/>
    <col min="18" max="18" width="16.28515625" style="1" hidden="1" customWidth="1"/>
    <col min="19" max="19" width="19" style="1" hidden="1" customWidth="1"/>
    <col min="20" max="20" width="17.5703125" style="1" hidden="1" customWidth="1"/>
    <col min="21" max="21" width="13.85546875" style="15" hidden="1" customWidth="1"/>
    <col min="22" max="22" width="6.140625" style="370" hidden="1" customWidth="1"/>
    <col min="23" max="23" width="16.7109375" style="1" hidden="1" customWidth="1"/>
    <col min="24" max="24" width="16.28515625" style="1" hidden="1" customWidth="1"/>
    <col min="25" max="25" width="19" style="1" hidden="1" customWidth="1"/>
    <col min="26" max="26" width="17.5703125" style="1" hidden="1" customWidth="1"/>
    <col min="27" max="27" width="13.85546875" style="15" hidden="1" customWidth="1"/>
    <col min="28" max="28" width="6.140625" style="370" hidden="1" customWidth="1"/>
    <col min="29" max="29" width="16.7109375" style="1" hidden="1" customWidth="1"/>
    <col min="30" max="30" width="16.28515625" style="1" hidden="1" customWidth="1"/>
    <col min="31" max="31" width="19" style="1" hidden="1" customWidth="1"/>
    <col min="32" max="32" width="17.5703125" style="1" hidden="1" customWidth="1"/>
    <col min="33" max="33" width="13.85546875" style="15" hidden="1" customWidth="1"/>
    <col min="34" max="34" width="21.28515625" style="1" customWidth="1"/>
    <col min="35" max="35" width="34.85546875" style="1" customWidth="1"/>
    <col min="36" max="16384" width="9.140625" style="1"/>
  </cols>
  <sheetData>
    <row r="1" spans="1:36" ht="37.5" customHeight="1" x14ac:dyDescent="0.2">
      <c r="A1" s="1168" t="s">
        <v>164</v>
      </c>
      <c r="B1" s="1168"/>
      <c r="C1" s="1168"/>
      <c r="D1" s="1168"/>
      <c r="E1" s="1168"/>
      <c r="F1" s="1168"/>
      <c r="G1" s="1168"/>
      <c r="H1" s="1168"/>
      <c r="I1" s="1168"/>
      <c r="J1" s="1168"/>
      <c r="K1" s="1168"/>
      <c r="L1" s="1168"/>
      <c r="M1" s="1168"/>
      <c r="N1" s="1168"/>
      <c r="O1" s="1168"/>
      <c r="P1" s="1168"/>
      <c r="Q1" s="1168"/>
      <c r="R1" s="1168"/>
      <c r="S1" s="1168"/>
      <c r="T1" s="1168"/>
      <c r="U1" s="1"/>
      <c r="V1" s="1"/>
      <c r="AA1" s="1"/>
      <c r="AB1" s="1"/>
      <c r="AG1" s="1"/>
    </row>
    <row r="2" spans="1:36" x14ac:dyDescent="0.2">
      <c r="A2" s="1169" t="s">
        <v>163</v>
      </c>
      <c r="B2" s="1169"/>
      <c r="C2" s="1169"/>
      <c r="D2" s="1169"/>
      <c r="E2" s="1169"/>
      <c r="F2" s="1169"/>
      <c r="G2" s="1169"/>
      <c r="H2" s="1169"/>
      <c r="I2" s="1169"/>
      <c r="J2" s="1169"/>
      <c r="K2" s="1169"/>
      <c r="L2" s="1169"/>
      <c r="M2" s="1169"/>
      <c r="N2" s="1169"/>
      <c r="O2" s="1169"/>
      <c r="P2" s="1169"/>
      <c r="Q2" s="1169"/>
      <c r="R2" s="1169"/>
      <c r="S2" s="1169"/>
      <c r="T2" s="1169"/>
      <c r="U2" s="1"/>
      <c r="V2" s="1"/>
      <c r="AA2" s="1"/>
      <c r="AB2" s="1"/>
      <c r="AG2" s="1"/>
    </row>
    <row r="3" spans="1:36" ht="7.5" customHeight="1" x14ac:dyDescent="0.85"/>
    <row r="4" spans="1:36" ht="7.5" customHeight="1" thickBot="1" x14ac:dyDescent="0.9">
      <c r="A4" s="21"/>
      <c r="B4" s="584"/>
      <c r="C4" s="21"/>
      <c r="D4" s="22"/>
      <c r="E4" s="396"/>
      <c r="F4" s="21"/>
      <c r="G4" s="21"/>
      <c r="H4" s="21"/>
      <c r="I4" s="21"/>
      <c r="J4" s="21"/>
      <c r="K4" s="21"/>
      <c r="L4" s="21"/>
      <c r="M4" s="21"/>
      <c r="N4" s="21"/>
      <c r="O4" s="32"/>
      <c r="P4" s="366"/>
      <c r="Q4" s="21"/>
      <c r="R4" s="21"/>
      <c r="S4" s="21"/>
      <c r="T4" s="21"/>
      <c r="U4" s="32"/>
      <c r="V4" s="366"/>
      <c r="W4" s="21"/>
      <c r="X4" s="21"/>
      <c r="Y4" s="21"/>
      <c r="Z4" s="21"/>
      <c r="AA4" s="32"/>
      <c r="AB4" s="366"/>
      <c r="AC4" s="21"/>
      <c r="AD4" s="21"/>
      <c r="AE4" s="21"/>
      <c r="AF4" s="21"/>
      <c r="AG4" s="32"/>
    </row>
    <row r="5" spans="1:36" ht="32.25" customHeight="1" x14ac:dyDescent="0.2">
      <c r="A5" s="1170" t="s">
        <v>3709</v>
      </c>
      <c r="B5" s="1170"/>
      <c r="C5" s="1170"/>
      <c r="D5" s="1170"/>
      <c r="E5" s="1170"/>
      <c r="F5" s="1170"/>
      <c r="G5" s="1170"/>
      <c r="H5" s="1170"/>
      <c r="I5" s="1170"/>
      <c r="J5" s="1170"/>
      <c r="K5" s="1170"/>
      <c r="L5" s="1170"/>
      <c r="M5" s="1170"/>
      <c r="N5" s="1170"/>
      <c r="O5" s="1170"/>
      <c r="P5" s="1170"/>
      <c r="Q5" s="1170"/>
      <c r="R5" s="1170"/>
      <c r="S5" s="1170"/>
      <c r="T5" s="1170"/>
      <c r="U5" s="1"/>
      <c r="V5" s="1"/>
      <c r="AA5" s="1"/>
      <c r="AB5" s="1"/>
      <c r="AG5" s="1"/>
    </row>
    <row r="6" spans="1:36" ht="27" customHeight="1" x14ac:dyDescent="0.2">
      <c r="A6" s="1170" t="s">
        <v>3147</v>
      </c>
      <c r="B6" s="1170"/>
      <c r="C6" s="1170"/>
      <c r="D6" s="1170"/>
      <c r="E6" s="1170"/>
      <c r="F6" s="1170"/>
      <c r="G6" s="1170"/>
      <c r="H6" s="1170"/>
      <c r="I6" s="1170"/>
      <c r="J6" s="1170"/>
      <c r="K6" s="1170"/>
      <c r="L6" s="1170"/>
      <c r="M6" s="1170"/>
      <c r="N6" s="1170"/>
      <c r="O6" s="1170"/>
      <c r="P6" s="1170"/>
      <c r="Q6" s="1170"/>
      <c r="R6" s="1170"/>
      <c r="S6" s="1170"/>
      <c r="T6" s="1170"/>
      <c r="U6" s="1"/>
      <c r="V6" s="1"/>
      <c r="AA6" s="1"/>
      <c r="AB6" s="1"/>
      <c r="AG6" s="1"/>
    </row>
    <row r="7" spans="1:36" ht="27" customHeight="1" thickBot="1" x14ac:dyDescent="0.25">
      <c r="A7" s="1170" t="s">
        <v>1924</v>
      </c>
      <c r="B7" s="1170"/>
      <c r="C7" s="1170"/>
      <c r="D7" s="1170"/>
      <c r="E7" s="1170"/>
      <c r="F7" s="1170"/>
      <c r="G7" s="1170"/>
      <c r="H7" s="1170"/>
      <c r="I7" s="1170"/>
      <c r="J7" s="1170"/>
      <c r="K7" s="1170"/>
      <c r="L7" s="1170"/>
      <c r="M7" s="1170"/>
      <c r="N7" s="1170"/>
      <c r="O7" s="1170"/>
      <c r="P7" s="1170"/>
      <c r="Q7" s="1170"/>
      <c r="R7" s="1170"/>
      <c r="S7" s="1170"/>
      <c r="T7" s="1170"/>
      <c r="U7" s="1"/>
      <c r="V7" s="1"/>
      <c r="AA7" s="1"/>
      <c r="AB7" s="1"/>
      <c r="AG7" s="1"/>
    </row>
    <row r="8" spans="1:36" ht="18" customHeight="1" thickTop="1" thickBot="1" x14ac:dyDescent="0.25">
      <c r="A8" s="123" t="s">
        <v>24</v>
      </c>
      <c r="B8" s="124" t="s">
        <v>0</v>
      </c>
      <c r="C8" s="124" t="s">
        <v>7</v>
      </c>
      <c r="D8" s="125" t="s">
        <v>1</v>
      </c>
      <c r="E8" s="393" t="s">
        <v>5</v>
      </c>
      <c r="F8" s="124" t="s">
        <v>2</v>
      </c>
      <c r="G8" s="124" t="s">
        <v>3</v>
      </c>
      <c r="H8" s="124" t="s">
        <v>4</v>
      </c>
      <c r="I8" s="124" t="s">
        <v>3630</v>
      </c>
      <c r="J8" s="124" t="s">
        <v>3631</v>
      </c>
      <c r="K8" s="575" t="s">
        <v>54</v>
      </c>
      <c r="L8" s="1167" t="s">
        <v>1028</v>
      </c>
      <c r="M8" s="1167"/>
      <c r="N8" s="1167"/>
      <c r="O8" s="565" t="s">
        <v>55</v>
      </c>
      <c r="P8" s="367" t="s">
        <v>0</v>
      </c>
      <c r="Q8" s="575" t="s">
        <v>53</v>
      </c>
      <c r="R8" s="1167" t="s">
        <v>1028</v>
      </c>
      <c r="S8" s="1167"/>
      <c r="T8" s="1167"/>
      <c r="U8" s="565" t="s">
        <v>55</v>
      </c>
      <c r="V8" s="367" t="s">
        <v>0</v>
      </c>
      <c r="W8" s="575" t="s">
        <v>56</v>
      </c>
      <c r="X8" s="1167" t="s">
        <v>1028</v>
      </c>
      <c r="Y8" s="1167"/>
      <c r="Z8" s="1167"/>
      <c r="AA8" s="557" t="s">
        <v>55</v>
      </c>
      <c r="AB8" s="367" t="s">
        <v>0</v>
      </c>
      <c r="AC8" s="575" t="s">
        <v>57</v>
      </c>
      <c r="AD8" s="1167" t="s">
        <v>1028</v>
      </c>
      <c r="AE8" s="1167"/>
      <c r="AF8" s="1167"/>
      <c r="AG8" s="557" t="s">
        <v>55</v>
      </c>
      <c r="AH8" s="410" t="s">
        <v>2429</v>
      </c>
      <c r="AI8" s="410" t="s">
        <v>9</v>
      </c>
    </row>
    <row r="9" spans="1:36" ht="18" customHeight="1" thickTop="1" x14ac:dyDescent="0.2">
      <c r="A9" s="153"/>
      <c r="B9" s="585"/>
      <c r="C9" s="149"/>
      <c r="D9" s="150"/>
      <c r="E9" s="394"/>
      <c r="F9" s="149"/>
      <c r="G9" s="149"/>
      <c r="H9" s="149"/>
      <c r="I9" s="149"/>
      <c r="J9" s="149"/>
      <c r="K9" s="147"/>
      <c r="L9" s="333">
        <v>41806</v>
      </c>
      <c r="M9" s="136" t="s">
        <v>3743</v>
      </c>
      <c r="N9" s="333">
        <v>41812</v>
      </c>
      <c r="O9" s="728"/>
      <c r="P9" s="368"/>
      <c r="Q9" s="230"/>
      <c r="R9" s="333">
        <v>41630</v>
      </c>
      <c r="S9" s="136" t="s">
        <v>3420</v>
      </c>
      <c r="T9" s="333">
        <v>41624</v>
      </c>
      <c r="U9" s="151"/>
      <c r="V9" s="368"/>
      <c r="W9" s="230"/>
      <c r="X9" s="333">
        <v>41630</v>
      </c>
      <c r="Y9" s="136" t="s">
        <v>3420</v>
      </c>
      <c r="Z9" s="333">
        <v>41624</v>
      </c>
      <c r="AA9" s="556"/>
      <c r="AB9" s="368"/>
      <c r="AC9" s="230"/>
      <c r="AD9" s="333">
        <v>41623</v>
      </c>
      <c r="AE9" s="136" t="s">
        <v>3406</v>
      </c>
      <c r="AF9" s="333">
        <v>41618</v>
      </c>
      <c r="AG9" s="556"/>
      <c r="AH9" s="456"/>
      <c r="AI9" s="456"/>
    </row>
    <row r="10" spans="1:36" ht="18" customHeight="1" x14ac:dyDescent="0.2">
      <c r="A10" s="144"/>
      <c r="B10" s="586"/>
      <c r="C10" s="36"/>
      <c r="D10" s="260"/>
      <c r="E10" s="395"/>
      <c r="F10" s="145"/>
      <c r="G10" s="145"/>
      <c r="H10" s="145"/>
      <c r="I10" s="789"/>
      <c r="J10" s="789"/>
      <c r="K10" s="228" t="s">
        <v>683</v>
      </c>
      <c r="L10" s="228" t="s">
        <v>684</v>
      </c>
      <c r="M10" s="168" t="s">
        <v>685</v>
      </c>
      <c r="N10" s="228" t="s">
        <v>690</v>
      </c>
      <c r="O10" s="168" t="s">
        <v>1010</v>
      </c>
      <c r="P10" s="254"/>
      <c r="Q10" s="261" t="s">
        <v>683</v>
      </c>
      <c r="R10" s="392" t="s">
        <v>823</v>
      </c>
      <c r="S10" s="261" t="s">
        <v>824</v>
      </c>
      <c r="T10" s="261" t="s">
        <v>690</v>
      </c>
      <c r="U10" s="392" t="s">
        <v>1010</v>
      </c>
      <c r="V10" s="254"/>
      <c r="W10" s="261" t="s">
        <v>683</v>
      </c>
      <c r="X10" s="392" t="s">
        <v>823</v>
      </c>
      <c r="Y10" s="261" t="s">
        <v>824</v>
      </c>
      <c r="Z10" s="261" t="s">
        <v>690</v>
      </c>
      <c r="AA10" s="558" t="s">
        <v>1010</v>
      </c>
      <c r="AB10" s="254"/>
      <c r="AC10" s="261" t="s">
        <v>683</v>
      </c>
      <c r="AD10" s="392" t="s">
        <v>823</v>
      </c>
      <c r="AE10" s="261" t="s">
        <v>824</v>
      </c>
      <c r="AF10" s="261" t="s">
        <v>690</v>
      </c>
      <c r="AG10" s="558" t="s">
        <v>1010</v>
      </c>
      <c r="AH10" s="456"/>
      <c r="AI10" s="456"/>
    </row>
    <row r="11" spans="1:36" s="25" customFormat="1" ht="20.25" customHeight="1" x14ac:dyDescent="0.2">
      <c r="A11" s="756">
        <v>2225</v>
      </c>
      <c r="B11" s="583">
        <v>1</v>
      </c>
      <c r="C11" s="980" t="s">
        <v>2435</v>
      </c>
      <c r="D11" s="1069" t="s">
        <v>2436</v>
      </c>
      <c r="E11" s="1070">
        <v>29429</v>
      </c>
      <c r="F11" s="1071" t="s">
        <v>1027</v>
      </c>
      <c r="G11" s="1071" t="s">
        <v>10</v>
      </c>
      <c r="H11" s="757" t="s">
        <v>13</v>
      </c>
      <c r="I11" s="757"/>
      <c r="J11" s="757"/>
      <c r="K11" s="796">
        <v>260</v>
      </c>
      <c r="L11" s="796">
        <v>150</v>
      </c>
      <c r="M11" s="796"/>
      <c r="N11" s="796">
        <f>L11+M11</f>
        <v>150</v>
      </c>
      <c r="O11" s="797">
        <f>K11-N11</f>
        <v>110</v>
      </c>
      <c r="P11" s="1072"/>
      <c r="Q11" s="796">
        <v>300</v>
      </c>
      <c r="R11" s="19"/>
      <c r="S11" s="19"/>
      <c r="T11" s="19">
        <f>SUM(R11+S11)</f>
        <v>0</v>
      </c>
      <c r="U11" s="53">
        <f>SUM(Q11-T11)</f>
        <v>300</v>
      </c>
      <c r="V11" s="758"/>
      <c r="W11" s="19">
        <v>300</v>
      </c>
      <c r="X11" s="19"/>
      <c r="Y11" s="19"/>
      <c r="Z11" s="19">
        <f>SUM(X11+Y11)</f>
        <v>0</v>
      </c>
      <c r="AA11" s="619">
        <f>SUM(W11-Z11)</f>
        <v>300</v>
      </c>
      <c r="AB11" s="758"/>
      <c r="AC11" s="19">
        <v>300</v>
      </c>
      <c r="AD11" s="19"/>
      <c r="AE11" s="19"/>
      <c r="AF11" s="19">
        <f>SUM(AD11+AE11)</f>
        <v>0</v>
      </c>
      <c r="AG11" s="619">
        <f>SUM(AC11-AF11)</f>
        <v>300</v>
      </c>
      <c r="AH11" s="620">
        <v>972099929</v>
      </c>
      <c r="AI11" s="620" t="s">
        <v>2437</v>
      </c>
      <c r="AJ11" s="25" t="s">
        <v>3573</v>
      </c>
    </row>
    <row r="12" spans="1:36" s="25" customFormat="1" ht="20.25" customHeight="1" x14ac:dyDescent="0.2">
      <c r="A12" s="756">
        <v>2231</v>
      </c>
      <c r="B12" s="583">
        <v>2</v>
      </c>
      <c r="C12" s="980" t="s">
        <v>2503</v>
      </c>
      <c r="D12" s="1069" t="s">
        <v>2504</v>
      </c>
      <c r="E12" s="1070">
        <v>34719</v>
      </c>
      <c r="F12" s="1071" t="s">
        <v>1027</v>
      </c>
      <c r="G12" s="1071" t="s">
        <v>10</v>
      </c>
      <c r="H12" s="757" t="s">
        <v>2505</v>
      </c>
      <c r="I12" s="757"/>
      <c r="J12" s="757"/>
      <c r="K12" s="796">
        <v>150</v>
      </c>
      <c r="L12" s="796">
        <v>150</v>
      </c>
      <c r="M12" s="796"/>
      <c r="N12" s="796">
        <f t="shared" ref="N12:N67" si="0">L12+M12</f>
        <v>150</v>
      </c>
      <c r="O12" s="797">
        <f t="shared" ref="O12:O67" si="1">K12-N12</f>
        <v>0</v>
      </c>
      <c r="P12" s="1072"/>
      <c r="Q12" s="796">
        <v>300</v>
      </c>
      <c r="R12" s="19"/>
      <c r="S12" s="19"/>
      <c r="T12" s="19">
        <f t="shared" ref="T12:T63" si="2">SUM(R12+S12)</f>
        <v>0</v>
      </c>
      <c r="U12" s="53">
        <f t="shared" ref="U12:U75" si="3">SUM(Q12-T12)</f>
        <v>300</v>
      </c>
      <c r="V12" s="758"/>
      <c r="W12" s="19">
        <v>300</v>
      </c>
      <c r="X12" s="19"/>
      <c r="Y12" s="19"/>
      <c r="Z12" s="19">
        <f t="shared" ref="Z12:Z63" si="4">SUM(X12+Y12)</f>
        <v>0</v>
      </c>
      <c r="AA12" s="619">
        <f t="shared" ref="AA12:AA75" si="5">SUM(W12-Z12)</f>
        <v>300</v>
      </c>
      <c r="AB12" s="758"/>
      <c r="AC12" s="19">
        <v>300</v>
      </c>
      <c r="AD12" s="19"/>
      <c r="AE12" s="19"/>
      <c r="AF12" s="19">
        <f t="shared" ref="AF12:AF63" si="6">SUM(AD12+AE12)</f>
        <v>0</v>
      </c>
      <c r="AG12" s="619">
        <f t="shared" ref="AG12:AG75" si="7">SUM(AC12-AF12)</f>
        <v>300</v>
      </c>
      <c r="AH12" s="603" t="s">
        <v>2506</v>
      </c>
      <c r="AI12" s="620" t="s">
        <v>2507</v>
      </c>
    </row>
    <row r="13" spans="1:36" s="25" customFormat="1" ht="20.25" customHeight="1" x14ac:dyDescent="0.2">
      <c r="A13" s="756">
        <v>2232</v>
      </c>
      <c r="B13" s="583">
        <v>3</v>
      </c>
      <c r="C13" s="980" t="s">
        <v>2503</v>
      </c>
      <c r="D13" s="1069" t="s">
        <v>2504</v>
      </c>
      <c r="E13" s="1070">
        <v>34719</v>
      </c>
      <c r="F13" s="1071" t="s">
        <v>1027</v>
      </c>
      <c r="G13" s="1071" t="s">
        <v>10</v>
      </c>
      <c r="H13" s="757" t="s">
        <v>19</v>
      </c>
      <c r="I13" s="757"/>
      <c r="J13" s="757"/>
      <c r="K13" s="796">
        <v>150</v>
      </c>
      <c r="L13" s="796">
        <v>150</v>
      </c>
      <c r="M13" s="796"/>
      <c r="N13" s="796">
        <f t="shared" si="0"/>
        <v>150</v>
      </c>
      <c r="O13" s="797">
        <f t="shared" si="1"/>
        <v>0</v>
      </c>
      <c r="P13" s="1072"/>
      <c r="Q13" s="796">
        <v>300</v>
      </c>
      <c r="R13" s="19"/>
      <c r="S13" s="19"/>
      <c r="T13" s="19">
        <f t="shared" si="2"/>
        <v>0</v>
      </c>
      <c r="U13" s="53">
        <f t="shared" si="3"/>
        <v>300</v>
      </c>
      <c r="V13" s="758"/>
      <c r="W13" s="19">
        <v>300</v>
      </c>
      <c r="X13" s="19"/>
      <c r="Y13" s="19"/>
      <c r="Z13" s="19">
        <f t="shared" si="4"/>
        <v>0</v>
      </c>
      <c r="AA13" s="619">
        <f t="shared" si="5"/>
        <v>300</v>
      </c>
      <c r="AB13" s="758"/>
      <c r="AC13" s="19">
        <v>300</v>
      </c>
      <c r="AD13" s="19"/>
      <c r="AE13" s="19"/>
      <c r="AF13" s="19">
        <f t="shared" si="6"/>
        <v>0</v>
      </c>
      <c r="AG13" s="619">
        <f t="shared" si="7"/>
        <v>300</v>
      </c>
      <c r="AH13" s="603" t="s">
        <v>2506</v>
      </c>
      <c r="AI13" s="620" t="s">
        <v>2507</v>
      </c>
    </row>
    <row r="14" spans="1:36" s="25" customFormat="1" ht="20.25" customHeight="1" x14ac:dyDescent="0.2">
      <c r="A14" s="756">
        <v>2234</v>
      </c>
      <c r="B14" s="583">
        <v>4</v>
      </c>
      <c r="C14" s="980" t="s">
        <v>2511</v>
      </c>
      <c r="D14" s="1069" t="s">
        <v>2512</v>
      </c>
      <c r="E14" s="1070">
        <v>33095</v>
      </c>
      <c r="F14" s="1071" t="s">
        <v>1027</v>
      </c>
      <c r="G14" s="1071" t="s">
        <v>10</v>
      </c>
      <c r="H14" s="757" t="s">
        <v>11</v>
      </c>
      <c r="I14" s="757"/>
      <c r="J14" s="757"/>
      <c r="K14" s="796">
        <v>260</v>
      </c>
      <c r="L14" s="796">
        <v>260</v>
      </c>
      <c r="M14" s="796"/>
      <c r="N14" s="796">
        <f t="shared" si="0"/>
        <v>260</v>
      </c>
      <c r="O14" s="797">
        <f t="shared" si="1"/>
        <v>0</v>
      </c>
      <c r="P14" s="1072"/>
      <c r="Q14" s="796">
        <v>300</v>
      </c>
      <c r="R14" s="19"/>
      <c r="S14" s="19"/>
      <c r="T14" s="19">
        <f t="shared" si="2"/>
        <v>0</v>
      </c>
      <c r="U14" s="53">
        <f t="shared" si="3"/>
        <v>300</v>
      </c>
      <c r="V14" s="758"/>
      <c r="W14" s="19">
        <v>300</v>
      </c>
      <c r="X14" s="19"/>
      <c r="Y14" s="19"/>
      <c r="Z14" s="19">
        <f t="shared" si="4"/>
        <v>0</v>
      </c>
      <c r="AA14" s="619">
        <f t="shared" si="5"/>
        <v>300</v>
      </c>
      <c r="AB14" s="758"/>
      <c r="AC14" s="19">
        <v>300</v>
      </c>
      <c r="AD14" s="19"/>
      <c r="AE14" s="19"/>
      <c r="AF14" s="19">
        <f t="shared" si="6"/>
        <v>0</v>
      </c>
      <c r="AG14" s="619">
        <f t="shared" si="7"/>
        <v>300</v>
      </c>
      <c r="AH14" s="603" t="s">
        <v>2514</v>
      </c>
      <c r="AI14" s="620" t="s">
        <v>2515</v>
      </c>
    </row>
    <row r="15" spans="1:36" s="25" customFormat="1" ht="20.25" customHeight="1" x14ac:dyDescent="0.2">
      <c r="A15" s="582">
        <v>2237</v>
      </c>
      <c r="B15" s="583">
        <v>5</v>
      </c>
      <c r="C15" s="980" t="s">
        <v>2544</v>
      </c>
      <c r="D15" s="1069" t="s">
        <v>2545</v>
      </c>
      <c r="E15" s="1070">
        <v>34708</v>
      </c>
      <c r="F15" s="1071" t="s">
        <v>1027</v>
      </c>
      <c r="G15" s="1071" t="s">
        <v>10</v>
      </c>
      <c r="H15" s="757" t="s">
        <v>11</v>
      </c>
      <c r="I15" s="757"/>
      <c r="J15" s="757"/>
      <c r="K15" s="796">
        <v>260</v>
      </c>
      <c r="L15" s="796">
        <v>260</v>
      </c>
      <c r="M15" s="796"/>
      <c r="N15" s="796">
        <f t="shared" si="0"/>
        <v>260</v>
      </c>
      <c r="O15" s="797">
        <f t="shared" si="1"/>
        <v>0</v>
      </c>
      <c r="P15" s="1072"/>
      <c r="Q15" s="796">
        <v>300</v>
      </c>
      <c r="R15" s="587"/>
      <c r="S15" s="587"/>
      <c r="T15" s="19">
        <f t="shared" si="2"/>
        <v>0</v>
      </c>
      <c r="U15" s="53">
        <f t="shared" si="3"/>
        <v>300</v>
      </c>
      <c r="V15" s="621"/>
      <c r="W15" s="19">
        <v>300</v>
      </c>
      <c r="X15" s="587"/>
      <c r="Y15" s="587"/>
      <c r="Z15" s="19">
        <f t="shared" si="4"/>
        <v>0</v>
      </c>
      <c r="AA15" s="619">
        <f t="shared" si="5"/>
        <v>300</v>
      </c>
      <c r="AB15" s="621"/>
      <c r="AC15" s="19">
        <v>300</v>
      </c>
      <c r="AD15" s="587"/>
      <c r="AE15" s="587"/>
      <c r="AF15" s="19">
        <f t="shared" si="6"/>
        <v>0</v>
      </c>
      <c r="AG15" s="619">
        <f t="shared" si="7"/>
        <v>300</v>
      </c>
      <c r="AH15" s="603" t="s">
        <v>2546</v>
      </c>
      <c r="AI15" s="750" t="s">
        <v>2547</v>
      </c>
    </row>
    <row r="16" spans="1:36" s="25" customFormat="1" ht="20.25" customHeight="1" x14ac:dyDescent="0.2">
      <c r="A16" s="582">
        <v>2238</v>
      </c>
      <c r="B16" s="583">
        <v>6</v>
      </c>
      <c r="C16" s="980" t="s">
        <v>2548</v>
      </c>
      <c r="D16" s="1069" t="s">
        <v>2555</v>
      </c>
      <c r="E16" s="1070">
        <v>34427</v>
      </c>
      <c r="F16" s="1071" t="s">
        <v>1027</v>
      </c>
      <c r="G16" s="1071" t="s">
        <v>10</v>
      </c>
      <c r="H16" s="757" t="s">
        <v>11</v>
      </c>
      <c r="I16" s="757"/>
      <c r="J16" s="757"/>
      <c r="K16" s="796">
        <v>260</v>
      </c>
      <c r="L16" s="796">
        <v>260</v>
      </c>
      <c r="M16" s="796"/>
      <c r="N16" s="796">
        <f t="shared" si="0"/>
        <v>260</v>
      </c>
      <c r="O16" s="797">
        <f t="shared" si="1"/>
        <v>0</v>
      </c>
      <c r="P16" s="1072"/>
      <c r="Q16" s="796">
        <v>300</v>
      </c>
      <c r="R16" s="587"/>
      <c r="S16" s="587"/>
      <c r="T16" s="19">
        <f t="shared" si="2"/>
        <v>0</v>
      </c>
      <c r="U16" s="53">
        <f t="shared" si="3"/>
        <v>300</v>
      </c>
      <c r="V16" s="621"/>
      <c r="W16" s="19">
        <v>300</v>
      </c>
      <c r="X16" s="587"/>
      <c r="Y16" s="587"/>
      <c r="Z16" s="19">
        <f t="shared" si="4"/>
        <v>0</v>
      </c>
      <c r="AA16" s="619">
        <f t="shared" si="5"/>
        <v>300</v>
      </c>
      <c r="AB16" s="621"/>
      <c r="AC16" s="19">
        <v>300</v>
      </c>
      <c r="AD16" s="587"/>
      <c r="AE16" s="587"/>
      <c r="AF16" s="19">
        <f t="shared" si="6"/>
        <v>0</v>
      </c>
      <c r="AG16" s="619">
        <f t="shared" si="7"/>
        <v>300</v>
      </c>
      <c r="AH16" s="603" t="s">
        <v>2549</v>
      </c>
      <c r="AI16" s="620" t="s">
        <v>2550</v>
      </c>
    </row>
    <row r="17" spans="1:36" s="25" customFormat="1" ht="20.25" customHeight="1" x14ac:dyDescent="0.2">
      <c r="A17" s="582">
        <v>2240</v>
      </c>
      <c r="B17" s="583">
        <v>7</v>
      </c>
      <c r="C17" s="980" t="s">
        <v>2561</v>
      </c>
      <c r="D17" s="1069" t="s">
        <v>2562</v>
      </c>
      <c r="E17" s="1070">
        <v>34464</v>
      </c>
      <c r="F17" s="1071" t="s">
        <v>1027</v>
      </c>
      <c r="G17" s="1071" t="s">
        <v>10</v>
      </c>
      <c r="H17" s="757" t="s">
        <v>11</v>
      </c>
      <c r="I17" s="757"/>
      <c r="J17" s="757"/>
      <c r="K17" s="796">
        <v>260</v>
      </c>
      <c r="L17" s="796">
        <v>260</v>
      </c>
      <c r="M17" s="796"/>
      <c r="N17" s="796">
        <f t="shared" si="0"/>
        <v>260</v>
      </c>
      <c r="O17" s="797">
        <f t="shared" si="1"/>
        <v>0</v>
      </c>
      <c r="P17" s="1072"/>
      <c r="Q17" s="796">
        <v>300</v>
      </c>
      <c r="R17" s="587"/>
      <c r="S17" s="587"/>
      <c r="T17" s="19">
        <f t="shared" si="2"/>
        <v>0</v>
      </c>
      <c r="U17" s="53">
        <f t="shared" si="3"/>
        <v>300</v>
      </c>
      <c r="V17" s="621"/>
      <c r="W17" s="19">
        <v>300</v>
      </c>
      <c r="X17" s="587"/>
      <c r="Y17" s="587"/>
      <c r="Z17" s="19">
        <f t="shared" si="4"/>
        <v>0</v>
      </c>
      <c r="AA17" s="619">
        <f t="shared" si="5"/>
        <v>300</v>
      </c>
      <c r="AB17" s="621"/>
      <c r="AC17" s="19">
        <v>300</v>
      </c>
      <c r="AD17" s="587"/>
      <c r="AE17" s="587"/>
      <c r="AF17" s="19">
        <f t="shared" si="6"/>
        <v>0</v>
      </c>
      <c r="AG17" s="619">
        <f t="shared" si="7"/>
        <v>300</v>
      </c>
      <c r="AH17" s="603" t="s">
        <v>2563</v>
      </c>
      <c r="AI17" s="750" t="s">
        <v>3057</v>
      </c>
    </row>
    <row r="18" spans="1:36" s="25" customFormat="1" ht="20.25" customHeight="1" x14ac:dyDescent="0.2">
      <c r="A18" s="582">
        <v>2241</v>
      </c>
      <c r="B18" s="583">
        <v>8</v>
      </c>
      <c r="C18" s="980" t="s">
        <v>2564</v>
      </c>
      <c r="D18" s="1069" t="s">
        <v>2565</v>
      </c>
      <c r="E18" s="1070">
        <v>34380</v>
      </c>
      <c r="F18" s="1071" t="s">
        <v>1027</v>
      </c>
      <c r="G18" s="1071" t="s">
        <v>10</v>
      </c>
      <c r="H18" s="757" t="s">
        <v>11</v>
      </c>
      <c r="I18" s="757"/>
      <c r="J18" s="757"/>
      <c r="K18" s="796">
        <v>260</v>
      </c>
      <c r="L18" s="796">
        <v>260</v>
      </c>
      <c r="M18" s="796"/>
      <c r="N18" s="796">
        <f t="shared" si="0"/>
        <v>260</v>
      </c>
      <c r="O18" s="797">
        <f t="shared" si="1"/>
        <v>0</v>
      </c>
      <c r="P18" s="1072"/>
      <c r="Q18" s="796">
        <v>300</v>
      </c>
      <c r="R18" s="587"/>
      <c r="S18" s="587"/>
      <c r="T18" s="19">
        <f t="shared" si="2"/>
        <v>0</v>
      </c>
      <c r="U18" s="53">
        <f t="shared" si="3"/>
        <v>300</v>
      </c>
      <c r="V18" s="621"/>
      <c r="W18" s="19">
        <v>300</v>
      </c>
      <c r="X18" s="587"/>
      <c r="Y18" s="587"/>
      <c r="Z18" s="19">
        <f t="shared" si="4"/>
        <v>0</v>
      </c>
      <c r="AA18" s="619">
        <f t="shared" si="5"/>
        <v>300</v>
      </c>
      <c r="AB18" s="621"/>
      <c r="AC18" s="19">
        <v>300</v>
      </c>
      <c r="AD18" s="587"/>
      <c r="AE18" s="587"/>
      <c r="AF18" s="19">
        <f t="shared" si="6"/>
        <v>0</v>
      </c>
      <c r="AG18" s="619">
        <f t="shared" si="7"/>
        <v>300</v>
      </c>
      <c r="AH18" s="603" t="s">
        <v>2566</v>
      </c>
      <c r="AI18" s="750" t="s">
        <v>3058</v>
      </c>
    </row>
    <row r="19" spans="1:36" s="25" customFormat="1" ht="20.25" customHeight="1" x14ac:dyDescent="0.2">
      <c r="A19" s="582">
        <v>2244</v>
      </c>
      <c r="B19" s="583">
        <v>9</v>
      </c>
      <c r="C19" s="980" t="s">
        <v>2567</v>
      </c>
      <c r="D19" s="1069" t="s">
        <v>2568</v>
      </c>
      <c r="E19" s="1070">
        <v>34743</v>
      </c>
      <c r="F19" s="1071" t="s">
        <v>1027</v>
      </c>
      <c r="G19" s="1071" t="s">
        <v>10</v>
      </c>
      <c r="H19" s="757" t="s">
        <v>11</v>
      </c>
      <c r="I19" s="757"/>
      <c r="J19" s="757"/>
      <c r="K19" s="796">
        <v>260</v>
      </c>
      <c r="L19" s="796">
        <v>260</v>
      </c>
      <c r="M19" s="796"/>
      <c r="N19" s="796">
        <f t="shared" si="0"/>
        <v>260</v>
      </c>
      <c r="O19" s="797">
        <f t="shared" si="1"/>
        <v>0</v>
      </c>
      <c r="P19" s="1072"/>
      <c r="Q19" s="796">
        <v>300</v>
      </c>
      <c r="R19" s="587"/>
      <c r="S19" s="587"/>
      <c r="T19" s="19">
        <f t="shared" si="2"/>
        <v>0</v>
      </c>
      <c r="U19" s="53">
        <f t="shared" si="3"/>
        <v>300</v>
      </c>
      <c r="V19" s="621"/>
      <c r="W19" s="19">
        <v>300</v>
      </c>
      <c r="X19" s="587"/>
      <c r="Y19" s="587"/>
      <c r="Z19" s="19">
        <f t="shared" si="4"/>
        <v>0</v>
      </c>
      <c r="AA19" s="619">
        <f t="shared" si="5"/>
        <v>300</v>
      </c>
      <c r="AB19" s="621"/>
      <c r="AC19" s="19">
        <v>300</v>
      </c>
      <c r="AD19" s="587"/>
      <c r="AE19" s="19"/>
      <c r="AF19" s="19">
        <f t="shared" si="6"/>
        <v>0</v>
      </c>
      <c r="AG19" s="619">
        <f t="shared" si="7"/>
        <v>300</v>
      </c>
      <c r="AH19" s="603" t="s">
        <v>2569</v>
      </c>
      <c r="AI19" s="750" t="s">
        <v>3059</v>
      </c>
    </row>
    <row r="20" spans="1:36" s="25" customFormat="1" ht="20.25" customHeight="1" x14ac:dyDescent="0.2">
      <c r="A20" s="582">
        <v>2246</v>
      </c>
      <c r="B20" s="583">
        <v>10</v>
      </c>
      <c r="C20" s="980" t="s">
        <v>2570</v>
      </c>
      <c r="D20" s="1069" t="s">
        <v>2571</v>
      </c>
      <c r="E20" s="1070">
        <v>34740</v>
      </c>
      <c r="F20" s="1071" t="s">
        <v>1027</v>
      </c>
      <c r="G20" s="1071" t="s">
        <v>10</v>
      </c>
      <c r="H20" s="757" t="s">
        <v>23</v>
      </c>
      <c r="I20" s="757"/>
      <c r="J20" s="757"/>
      <c r="K20" s="796">
        <v>260</v>
      </c>
      <c r="L20" s="796">
        <v>260</v>
      </c>
      <c r="M20" s="796"/>
      <c r="N20" s="796">
        <f t="shared" si="0"/>
        <v>260</v>
      </c>
      <c r="O20" s="797">
        <f t="shared" si="1"/>
        <v>0</v>
      </c>
      <c r="P20" s="1072"/>
      <c r="Q20" s="796">
        <v>300</v>
      </c>
      <c r="R20" s="587"/>
      <c r="S20" s="587"/>
      <c r="T20" s="19">
        <f t="shared" si="2"/>
        <v>0</v>
      </c>
      <c r="U20" s="53">
        <f t="shared" si="3"/>
        <v>300</v>
      </c>
      <c r="V20" s="621"/>
      <c r="W20" s="19">
        <v>300</v>
      </c>
      <c r="X20" s="587"/>
      <c r="Y20" s="587"/>
      <c r="Z20" s="19">
        <f t="shared" si="4"/>
        <v>0</v>
      </c>
      <c r="AA20" s="619">
        <f t="shared" si="5"/>
        <v>300</v>
      </c>
      <c r="AB20" s="621"/>
      <c r="AC20" s="19">
        <v>300</v>
      </c>
      <c r="AD20" s="587"/>
      <c r="AE20" s="587"/>
      <c r="AF20" s="19">
        <f t="shared" si="6"/>
        <v>0</v>
      </c>
      <c r="AG20" s="619">
        <f t="shared" si="7"/>
        <v>300</v>
      </c>
      <c r="AH20" s="603" t="s">
        <v>2572</v>
      </c>
      <c r="AI20" s="750" t="s">
        <v>3059</v>
      </c>
    </row>
    <row r="21" spans="1:36" s="25" customFormat="1" ht="20.25" customHeight="1" x14ac:dyDescent="0.2">
      <c r="A21" s="582">
        <v>2248</v>
      </c>
      <c r="B21" s="583">
        <v>11</v>
      </c>
      <c r="C21" s="980" t="s">
        <v>2576</v>
      </c>
      <c r="D21" s="1069" t="s">
        <v>2577</v>
      </c>
      <c r="E21" s="1070">
        <v>34434</v>
      </c>
      <c r="F21" s="1071" t="s">
        <v>1986</v>
      </c>
      <c r="G21" s="1071" t="s">
        <v>10</v>
      </c>
      <c r="H21" s="757" t="s">
        <v>529</v>
      </c>
      <c r="I21" s="757"/>
      <c r="J21" s="757"/>
      <c r="K21" s="796">
        <v>260</v>
      </c>
      <c r="L21" s="796">
        <v>260</v>
      </c>
      <c r="M21" s="796"/>
      <c r="N21" s="796">
        <f t="shared" si="0"/>
        <v>260</v>
      </c>
      <c r="O21" s="797">
        <f t="shared" si="1"/>
        <v>0</v>
      </c>
      <c r="P21" s="1072"/>
      <c r="Q21" s="796">
        <v>300</v>
      </c>
      <c r="R21" s="587"/>
      <c r="S21" s="587"/>
      <c r="T21" s="19">
        <f t="shared" si="2"/>
        <v>0</v>
      </c>
      <c r="U21" s="53">
        <f t="shared" si="3"/>
        <v>300</v>
      </c>
      <c r="V21" s="621"/>
      <c r="W21" s="19">
        <v>300</v>
      </c>
      <c r="X21" s="587"/>
      <c r="Y21" s="587"/>
      <c r="Z21" s="19">
        <f t="shared" si="4"/>
        <v>0</v>
      </c>
      <c r="AA21" s="619">
        <f t="shared" si="5"/>
        <v>300</v>
      </c>
      <c r="AB21" s="621"/>
      <c r="AC21" s="19">
        <v>300</v>
      </c>
      <c r="AD21" s="587"/>
      <c r="AE21" s="587"/>
      <c r="AF21" s="19">
        <f t="shared" si="6"/>
        <v>0</v>
      </c>
      <c r="AG21" s="619">
        <f t="shared" si="7"/>
        <v>300</v>
      </c>
      <c r="AH21" s="603" t="s">
        <v>3525</v>
      </c>
      <c r="AI21" s="750" t="s">
        <v>3058</v>
      </c>
    </row>
    <row r="22" spans="1:36" s="25" customFormat="1" ht="20.25" customHeight="1" x14ac:dyDescent="0.2">
      <c r="A22" s="756">
        <v>2258</v>
      </c>
      <c r="B22" s="583">
        <v>12</v>
      </c>
      <c r="C22" s="980" t="s">
        <v>2608</v>
      </c>
      <c r="D22" s="1069" t="s">
        <v>2609</v>
      </c>
      <c r="E22" s="1070">
        <v>34892</v>
      </c>
      <c r="F22" s="1071" t="s">
        <v>1986</v>
      </c>
      <c r="G22" s="1071" t="s">
        <v>10</v>
      </c>
      <c r="H22" s="757" t="s">
        <v>11</v>
      </c>
      <c r="I22" s="757"/>
      <c r="J22" s="757"/>
      <c r="K22" s="796">
        <v>260</v>
      </c>
      <c r="L22" s="796">
        <v>260</v>
      </c>
      <c r="M22" s="796"/>
      <c r="N22" s="796">
        <f t="shared" si="0"/>
        <v>260</v>
      </c>
      <c r="O22" s="797">
        <f t="shared" si="1"/>
        <v>0</v>
      </c>
      <c r="P22" s="1072"/>
      <c r="Q22" s="796">
        <v>300</v>
      </c>
      <c r="R22" s="19"/>
      <c r="S22" s="19"/>
      <c r="T22" s="19">
        <f t="shared" si="2"/>
        <v>0</v>
      </c>
      <c r="U22" s="53">
        <f t="shared" si="3"/>
        <v>300</v>
      </c>
      <c r="V22" s="758"/>
      <c r="W22" s="19">
        <v>300</v>
      </c>
      <c r="X22" s="19"/>
      <c r="Y22" s="19"/>
      <c r="Z22" s="19">
        <f t="shared" si="4"/>
        <v>0</v>
      </c>
      <c r="AA22" s="619">
        <f t="shared" si="5"/>
        <v>300</v>
      </c>
      <c r="AB22" s="758"/>
      <c r="AC22" s="19">
        <v>300</v>
      </c>
      <c r="AD22" s="19"/>
      <c r="AE22" s="19"/>
      <c r="AF22" s="19">
        <f t="shared" si="6"/>
        <v>0</v>
      </c>
      <c r="AG22" s="619">
        <f t="shared" si="7"/>
        <v>300</v>
      </c>
      <c r="AH22" s="603" t="s">
        <v>2610</v>
      </c>
      <c r="AI22" s="620" t="s">
        <v>2611</v>
      </c>
    </row>
    <row r="23" spans="1:36" s="25" customFormat="1" ht="20.25" customHeight="1" x14ac:dyDescent="0.2">
      <c r="A23" s="582">
        <v>2259</v>
      </c>
      <c r="B23" s="583">
        <v>13</v>
      </c>
      <c r="C23" s="980" t="s">
        <v>2612</v>
      </c>
      <c r="D23" s="1069" t="s">
        <v>2630</v>
      </c>
      <c r="E23" s="1070">
        <v>34521</v>
      </c>
      <c r="F23" s="1071" t="s">
        <v>1027</v>
      </c>
      <c r="G23" s="1071" t="s">
        <v>10</v>
      </c>
      <c r="H23" s="757" t="s">
        <v>11</v>
      </c>
      <c r="I23" s="757"/>
      <c r="J23" s="757"/>
      <c r="K23" s="796">
        <v>260</v>
      </c>
      <c r="L23" s="796">
        <v>260</v>
      </c>
      <c r="M23" s="796"/>
      <c r="N23" s="796">
        <f t="shared" si="0"/>
        <v>260</v>
      </c>
      <c r="O23" s="797">
        <f t="shared" si="1"/>
        <v>0</v>
      </c>
      <c r="P23" s="1072"/>
      <c r="Q23" s="796">
        <v>300</v>
      </c>
      <c r="R23" s="587"/>
      <c r="S23" s="587"/>
      <c r="T23" s="19">
        <f t="shared" si="2"/>
        <v>0</v>
      </c>
      <c r="U23" s="53">
        <f t="shared" si="3"/>
        <v>300</v>
      </c>
      <c r="V23" s="621"/>
      <c r="W23" s="19">
        <v>300</v>
      </c>
      <c r="X23" s="587"/>
      <c r="Y23" s="587"/>
      <c r="Z23" s="19">
        <f t="shared" si="4"/>
        <v>0</v>
      </c>
      <c r="AA23" s="619">
        <f t="shared" si="5"/>
        <v>300</v>
      </c>
      <c r="AB23" s="621"/>
      <c r="AC23" s="19">
        <v>300</v>
      </c>
      <c r="AD23" s="587"/>
      <c r="AE23" s="19"/>
      <c r="AF23" s="19">
        <f t="shared" si="6"/>
        <v>0</v>
      </c>
      <c r="AG23" s="619">
        <f t="shared" si="7"/>
        <v>300</v>
      </c>
      <c r="AH23" s="603" t="s">
        <v>2613</v>
      </c>
      <c r="AI23" s="750" t="s">
        <v>3059</v>
      </c>
    </row>
    <row r="24" spans="1:36" s="25" customFormat="1" ht="20.25" customHeight="1" x14ac:dyDescent="0.2">
      <c r="A24" s="582">
        <v>2260</v>
      </c>
      <c r="B24" s="583">
        <v>14</v>
      </c>
      <c r="C24" s="980" t="s">
        <v>2614</v>
      </c>
      <c r="D24" s="1069" t="s">
        <v>2615</v>
      </c>
      <c r="E24" s="1070">
        <v>34342</v>
      </c>
      <c r="F24" s="1071" t="s">
        <v>1027</v>
      </c>
      <c r="G24" s="1071" t="s">
        <v>10</v>
      </c>
      <c r="H24" s="757" t="s">
        <v>11</v>
      </c>
      <c r="I24" s="757"/>
      <c r="J24" s="757"/>
      <c r="K24" s="796">
        <v>260</v>
      </c>
      <c r="L24" s="796">
        <v>260</v>
      </c>
      <c r="M24" s="796"/>
      <c r="N24" s="796">
        <f t="shared" si="0"/>
        <v>260</v>
      </c>
      <c r="O24" s="797">
        <f t="shared" si="1"/>
        <v>0</v>
      </c>
      <c r="P24" s="1072"/>
      <c r="Q24" s="796">
        <v>300</v>
      </c>
      <c r="R24" s="587"/>
      <c r="S24" s="587"/>
      <c r="T24" s="19">
        <f t="shared" si="2"/>
        <v>0</v>
      </c>
      <c r="U24" s="53">
        <f t="shared" si="3"/>
        <v>300</v>
      </c>
      <c r="V24" s="621"/>
      <c r="W24" s="19">
        <v>300</v>
      </c>
      <c r="X24" s="587"/>
      <c r="Y24" s="587"/>
      <c r="Z24" s="19">
        <f t="shared" si="4"/>
        <v>0</v>
      </c>
      <c r="AA24" s="619">
        <f t="shared" si="5"/>
        <v>300</v>
      </c>
      <c r="AB24" s="621"/>
      <c r="AC24" s="19">
        <v>300</v>
      </c>
      <c r="AD24" s="587"/>
      <c r="AE24" s="19"/>
      <c r="AF24" s="19">
        <f t="shared" si="6"/>
        <v>0</v>
      </c>
      <c r="AG24" s="619">
        <f t="shared" si="7"/>
        <v>300</v>
      </c>
      <c r="AH24" s="603" t="s">
        <v>2616</v>
      </c>
      <c r="AI24" s="750" t="s">
        <v>3057</v>
      </c>
    </row>
    <row r="25" spans="1:36" s="25" customFormat="1" ht="20.25" customHeight="1" x14ac:dyDescent="0.2">
      <c r="A25" s="582">
        <v>2261</v>
      </c>
      <c r="B25" s="583">
        <v>15</v>
      </c>
      <c r="C25" s="980" t="s">
        <v>2617</v>
      </c>
      <c r="D25" s="1069" t="s">
        <v>2618</v>
      </c>
      <c r="E25" s="1070">
        <v>34354</v>
      </c>
      <c r="F25" s="1071" t="s">
        <v>1027</v>
      </c>
      <c r="G25" s="1071" t="s">
        <v>10</v>
      </c>
      <c r="H25" s="757" t="s">
        <v>11</v>
      </c>
      <c r="I25" s="757"/>
      <c r="J25" s="757"/>
      <c r="K25" s="796">
        <v>260</v>
      </c>
      <c r="L25" s="796">
        <v>260</v>
      </c>
      <c r="M25" s="796"/>
      <c r="N25" s="796">
        <f t="shared" si="0"/>
        <v>260</v>
      </c>
      <c r="O25" s="797">
        <f t="shared" si="1"/>
        <v>0</v>
      </c>
      <c r="P25" s="1072"/>
      <c r="Q25" s="796">
        <v>300</v>
      </c>
      <c r="R25" s="587"/>
      <c r="S25" s="587"/>
      <c r="T25" s="19">
        <f t="shared" si="2"/>
        <v>0</v>
      </c>
      <c r="U25" s="53">
        <f t="shared" si="3"/>
        <v>300</v>
      </c>
      <c r="V25" s="621"/>
      <c r="W25" s="19">
        <v>300</v>
      </c>
      <c r="X25" s="587"/>
      <c r="Y25" s="587"/>
      <c r="Z25" s="19">
        <f t="shared" si="4"/>
        <v>0</v>
      </c>
      <c r="AA25" s="619">
        <f t="shared" si="5"/>
        <v>300</v>
      </c>
      <c r="AB25" s="621"/>
      <c r="AC25" s="19">
        <v>300</v>
      </c>
      <c r="AD25" s="587"/>
      <c r="AE25" s="19"/>
      <c r="AF25" s="19">
        <f t="shared" si="6"/>
        <v>0</v>
      </c>
      <c r="AG25" s="619">
        <f t="shared" si="7"/>
        <v>300</v>
      </c>
      <c r="AH25" s="603" t="s">
        <v>2619</v>
      </c>
      <c r="AI25" s="750" t="s">
        <v>3057</v>
      </c>
    </row>
    <row r="26" spans="1:36" s="25" customFormat="1" ht="20.25" customHeight="1" x14ac:dyDescent="0.2">
      <c r="A26" s="582">
        <v>2262</v>
      </c>
      <c r="B26" s="583">
        <v>16</v>
      </c>
      <c r="C26" s="980" t="s">
        <v>2631</v>
      </c>
      <c r="D26" s="1069" t="s">
        <v>2632</v>
      </c>
      <c r="E26" s="1070">
        <v>33797</v>
      </c>
      <c r="F26" s="1071" t="s">
        <v>1986</v>
      </c>
      <c r="G26" s="1071" t="s">
        <v>10</v>
      </c>
      <c r="H26" s="757" t="s">
        <v>11</v>
      </c>
      <c r="I26" s="757"/>
      <c r="J26" s="757"/>
      <c r="K26" s="796">
        <v>260</v>
      </c>
      <c r="L26" s="796">
        <v>260</v>
      </c>
      <c r="M26" s="796"/>
      <c r="N26" s="796">
        <f t="shared" si="0"/>
        <v>260</v>
      </c>
      <c r="O26" s="797">
        <f t="shared" si="1"/>
        <v>0</v>
      </c>
      <c r="P26" s="1072"/>
      <c r="Q26" s="796">
        <v>300</v>
      </c>
      <c r="R26" s="587"/>
      <c r="S26" s="587"/>
      <c r="T26" s="19">
        <f t="shared" si="2"/>
        <v>0</v>
      </c>
      <c r="U26" s="53">
        <f t="shared" si="3"/>
        <v>300</v>
      </c>
      <c r="V26" s="621"/>
      <c r="W26" s="19">
        <v>300</v>
      </c>
      <c r="X26" s="587"/>
      <c r="Y26" s="587"/>
      <c r="Z26" s="19">
        <f t="shared" si="4"/>
        <v>0</v>
      </c>
      <c r="AA26" s="619">
        <f t="shared" si="5"/>
        <v>300</v>
      </c>
      <c r="AB26" s="621"/>
      <c r="AC26" s="19">
        <v>300</v>
      </c>
      <c r="AD26" s="587"/>
      <c r="AE26" s="587"/>
      <c r="AF26" s="19">
        <f t="shared" si="6"/>
        <v>0</v>
      </c>
      <c r="AG26" s="619">
        <f t="shared" si="7"/>
        <v>300</v>
      </c>
      <c r="AH26" s="603" t="s">
        <v>2633</v>
      </c>
      <c r="AI26" s="750" t="s">
        <v>3057</v>
      </c>
    </row>
    <row r="27" spans="1:36" s="25" customFormat="1" ht="20.25" customHeight="1" x14ac:dyDescent="0.2">
      <c r="A27" s="582">
        <v>2263</v>
      </c>
      <c r="B27" s="583">
        <v>17</v>
      </c>
      <c r="C27" s="980" t="s">
        <v>2635</v>
      </c>
      <c r="D27" s="1069" t="s">
        <v>2648</v>
      </c>
      <c r="E27" s="1070">
        <v>34920</v>
      </c>
      <c r="F27" s="1071" t="s">
        <v>1986</v>
      </c>
      <c r="G27" s="1071" t="s">
        <v>10</v>
      </c>
      <c r="H27" s="757" t="s">
        <v>2505</v>
      </c>
      <c r="I27" s="757"/>
      <c r="J27" s="757"/>
      <c r="K27" s="796">
        <v>260</v>
      </c>
      <c r="L27" s="796">
        <v>260</v>
      </c>
      <c r="M27" s="796"/>
      <c r="N27" s="796">
        <f t="shared" si="0"/>
        <v>260</v>
      </c>
      <c r="O27" s="797">
        <f t="shared" si="1"/>
        <v>0</v>
      </c>
      <c r="P27" s="1072"/>
      <c r="Q27" s="796">
        <v>300</v>
      </c>
      <c r="R27" s="587"/>
      <c r="S27" s="587"/>
      <c r="T27" s="19">
        <f t="shared" si="2"/>
        <v>0</v>
      </c>
      <c r="U27" s="53">
        <f t="shared" si="3"/>
        <v>300</v>
      </c>
      <c r="V27" s="621"/>
      <c r="W27" s="19">
        <v>300</v>
      </c>
      <c r="X27" s="587"/>
      <c r="Y27" s="587"/>
      <c r="Z27" s="19">
        <f t="shared" si="4"/>
        <v>0</v>
      </c>
      <c r="AA27" s="619">
        <f t="shared" si="5"/>
        <v>300</v>
      </c>
      <c r="AB27" s="621"/>
      <c r="AC27" s="19">
        <v>300</v>
      </c>
      <c r="AD27" s="587"/>
      <c r="AE27" s="19"/>
      <c r="AF27" s="19">
        <f t="shared" si="6"/>
        <v>0</v>
      </c>
      <c r="AG27" s="619">
        <f t="shared" si="7"/>
        <v>300</v>
      </c>
      <c r="AH27" s="603" t="s">
        <v>2651</v>
      </c>
      <c r="AI27" s="750" t="s">
        <v>3057</v>
      </c>
    </row>
    <row r="28" spans="1:36" s="25" customFormat="1" ht="20.25" customHeight="1" x14ac:dyDescent="0.2">
      <c r="A28" s="582">
        <v>2284</v>
      </c>
      <c r="B28" s="583">
        <v>18</v>
      </c>
      <c r="C28" s="980" t="s">
        <v>2697</v>
      </c>
      <c r="D28" s="1069" t="s">
        <v>2698</v>
      </c>
      <c r="E28" s="1070">
        <v>36067</v>
      </c>
      <c r="F28" s="1071" t="s">
        <v>1027</v>
      </c>
      <c r="G28" s="1071" t="s">
        <v>10</v>
      </c>
      <c r="H28" s="757" t="s">
        <v>198</v>
      </c>
      <c r="I28" s="757"/>
      <c r="J28" s="757"/>
      <c r="K28" s="796">
        <v>260</v>
      </c>
      <c r="L28" s="796">
        <v>260</v>
      </c>
      <c r="M28" s="796"/>
      <c r="N28" s="796">
        <f t="shared" si="0"/>
        <v>260</v>
      </c>
      <c r="O28" s="797">
        <f t="shared" si="1"/>
        <v>0</v>
      </c>
      <c r="P28" s="1072"/>
      <c r="Q28" s="796">
        <v>300</v>
      </c>
      <c r="R28" s="587"/>
      <c r="S28" s="587"/>
      <c r="T28" s="19">
        <f t="shared" si="2"/>
        <v>0</v>
      </c>
      <c r="U28" s="53">
        <f t="shared" si="3"/>
        <v>300</v>
      </c>
      <c r="V28" s="621"/>
      <c r="W28" s="19">
        <v>300</v>
      </c>
      <c r="X28" s="587"/>
      <c r="Y28" s="587"/>
      <c r="Z28" s="19">
        <f t="shared" si="4"/>
        <v>0</v>
      </c>
      <c r="AA28" s="619">
        <f t="shared" si="5"/>
        <v>300</v>
      </c>
      <c r="AB28" s="621"/>
      <c r="AC28" s="19">
        <v>300</v>
      </c>
      <c r="AD28" s="587"/>
      <c r="AE28" s="19"/>
      <c r="AF28" s="19">
        <f t="shared" si="6"/>
        <v>0</v>
      </c>
      <c r="AG28" s="619">
        <f t="shared" si="7"/>
        <v>300</v>
      </c>
      <c r="AH28" s="603" t="s">
        <v>2699</v>
      </c>
      <c r="AI28" s="750" t="s">
        <v>2611</v>
      </c>
    </row>
    <row r="29" spans="1:36" s="25" customFormat="1" ht="20.25" customHeight="1" x14ac:dyDescent="0.2">
      <c r="A29" s="582">
        <v>2287</v>
      </c>
      <c r="B29" s="583">
        <v>19</v>
      </c>
      <c r="C29" s="980" t="s">
        <v>2706</v>
      </c>
      <c r="D29" s="1069" t="s">
        <v>2707</v>
      </c>
      <c r="E29" s="1070">
        <v>34760</v>
      </c>
      <c r="F29" s="1071" t="s">
        <v>1986</v>
      </c>
      <c r="G29" s="1071" t="s">
        <v>10</v>
      </c>
      <c r="H29" s="757" t="s">
        <v>198</v>
      </c>
      <c r="I29" s="757"/>
      <c r="J29" s="757"/>
      <c r="K29" s="796">
        <v>260</v>
      </c>
      <c r="L29" s="796">
        <v>260</v>
      </c>
      <c r="M29" s="796"/>
      <c r="N29" s="796">
        <f t="shared" si="0"/>
        <v>260</v>
      </c>
      <c r="O29" s="797">
        <f t="shared" si="1"/>
        <v>0</v>
      </c>
      <c r="P29" s="1072"/>
      <c r="Q29" s="796">
        <v>300</v>
      </c>
      <c r="R29" s="587"/>
      <c r="S29" s="587"/>
      <c r="T29" s="19">
        <f t="shared" si="2"/>
        <v>0</v>
      </c>
      <c r="U29" s="53">
        <f t="shared" si="3"/>
        <v>300</v>
      </c>
      <c r="V29" s="621"/>
      <c r="W29" s="19">
        <v>300</v>
      </c>
      <c r="X29" s="587"/>
      <c r="Y29" s="587"/>
      <c r="Z29" s="19">
        <f t="shared" si="4"/>
        <v>0</v>
      </c>
      <c r="AA29" s="619">
        <f t="shared" si="5"/>
        <v>300</v>
      </c>
      <c r="AB29" s="621"/>
      <c r="AC29" s="19">
        <v>300</v>
      </c>
      <c r="AD29" s="587"/>
      <c r="AE29" s="19"/>
      <c r="AF29" s="19">
        <f t="shared" si="6"/>
        <v>0</v>
      </c>
      <c r="AG29" s="619">
        <f t="shared" si="7"/>
        <v>300</v>
      </c>
      <c r="AH29" s="603" t="s">
        <v>2708</v>
      </c>
      <c r="AI29" s="750"/>
    </row>
    <row r="30" spans="1:36" s="25" customFormat="1" ht="20.25" customHeight="1" x14ac:dyDescent="0.2">
      <c r="A30" s="756">
        <v>2293</v>
      </c>
      <c r="B30" s="583">
        <v>20</v>
      </c>
      <c r="C30" s="980" t="s">
        <v>2723</v>
      </c>
      <c r="D30" s="1069" t="s">
        <v>2724</v>
      </c>
      <c r="E30" s="1070">
        <v>33088</v>
      </c>
      <c r="F30" s="1071" t="s">
        <v>1027</v>
      </c>
      <c r="G30" s="1071" t="s">
        <v>10</v>
      </c>
      <c r="H30" s="757" t="s">
        <v>2505</v>
      </c>
      <c r="I30" s="757"/>
      <c r="J30" s="757"/>
      <c r="K30" s="796">
        <v>260</v>
      </c>
      <c r="L30" s="796">
        <v>260</v>
      </c>
      <c r="M30" s="796"/>
      <c r="N30" s="796">
        <f t="shared" si="0"/>
        <v>260</v>
      </c>
      <c r="O30" s="797">
        <f t="shared" si="1"/>
        <v>0</v>
      </c>
      <c r="P30" s="1072"/>
      <c r="Q30" s="796">
        <v>300</v>
      </c>
      <c r="R30" s="19"/>
      <c r="S30" s="19"/>
      <c r="T30" s="19">
        <f t="shared" si="2"/>
        <v>0</v>
      </c>
      <c r="U30" s="53">
        <f t="shared" si="3"/>
        <v>300</v>
      </c>
      <c r="V30" s="758"/>
      <c r="W30" s="19">
        <v>300</v>
      </c>
      <c r="X30" s="19"/>
      <c r="Y30" s="19"/>
      <c r="Z30" s="19">
        <f t="shared" si="4"/>
        <v>0</v>
      </c>
      <c r="AA30" s="619">
        <f t="shared" si="5"/>
        <v>300</v>
      </c>
      <c r="AB30" s="758"/>
      <c r="AC30" s="19">
        <v>300</v>
      </c>
      <c r="AD30" s="19"/>
      <c r="AE30" s="19"/>
      <c r="AF30" s="19">
        <f t="shared" si="6"/>
        <v>0</v>
      </c>
      <c r="AG30" s="619">
        <f t="shared" si="7"/>
        <v>300</v>
      </c>
      <c r="AH30" s="603" t="s">
        <v>2725</v>
      </c>
      <c r="AI30" s="620" t="s">
        <v>2611</v>
      </c>
      <c r="AJ30" s="25" t="s">
        <v>1963</v>
      </c>
    </row>
    <row r="31" spans="1:36" s="25" customFormat="1" ht="20.25" customHeight="1" x14ac:dyDescent="0.2">
      <c r="A31" s="582">
        <v>2295</v>
      </c>
      <c r="B31" s="583">
        <v>21</v>
      </c>
      <c r="C31" s="980" t="s">
        <v>2729</v>
      </c>
      <c r="D31" s="1069" t="s">
        <v>2730</v>
      </c>
      <c r="E31" s="1070">
        <v>34866</v>
      </c>
      <c r="F31" s="1071" t="s">
        <v>1027</v>
      </c>
      <c r="G31" s="1071" t="s">
        <v>10</v>
      </c>
      <c r="H31" s="757" t="s">
        <v>198</v>
      </c>
      <c r="I31" s="757"/>
      <c r="J31" s="757"/>
      <c r="K31" s="796">
        <v>260</v>
      </c>
      <c r="L31" s="796">
        <v>260</v>
      </c>
      <c r="M31" s="796"/>
      <c r="N31" s="796">
        <f t="shared" si="0"/>
        <v>260</v>
      </c>
      <c r="O31" s="797">
        <f t="shared" si="1"/>
        <v>0</v>
      </c>
      <c r="P31" s="1072"/>
      <c r="Q31" s="796">
        <v>300</v>
      </c>
      <c r="R31" s="587"/>
      <c r="S31" s="587"/>
      <c r="T31" s="19">
        <f t="shared" si="2"/>
        <v>0</v>
      </c>
      <c r="U31" s="53">
        <f t="shared" si="3"/>
        <v>300</v>
      </c>
      <c r="V31" s="621"/>
      <c r="W31" s="19">
        <v>300</v>
      </c>
      <c r="X31" s="587"/>
      <c r="Y31" s="587"/>
      <c r="Z31" s="19">
        <f t="shared" si="4"/>
        <v>0</v>
      </c>
      <c r="AA31" s="619">
        <f t="shared" si="5"/>
        <v>300</v>
      </c>
      <c r="AB31" s="621"/>
      <c r="AC31" s="19">
        <v>300</v>
      </c>
      <c r="AD31" s="587"/>
      <c r="AE31" s="19"/>
      <c r="AF31" s="19">
        <f t="shared" si="6"/>
        <v>0</v>
      </c>
      <c r="AG31" s="619">
        <f t="shared" si="7"/>
        <v>300</v>
      </c>
      <c r="AH31" s="603" t="s">
        <v>2731</v>
      </c>
      <c r="AI31" s="620" t="s">
        <v>2437</v>
      </c>
    </row>
    <row r="32" spans="1:36" s="25" customFormat="1" ht="20.25" customHeight="1" x14ac:dyDescent="0.2">
      <c r="A32" s="582">
        <v>2299</v>
      </c>
      <c r="B32" s="583">
        <v>22</v>
      </c>
      <c r="C32" s="980" t="s">
        <v>2741</v>
      </c>
      <c r="D32" s="1069" t="s">
        <v>2742</v>
      </c>
      <c r="E32" s="1070">
        <v>34368</v>
      </c>
      <c r="F32" s="1071" t="s">
        <v>1027</v>
      </c>
      <c r="G32" s="1071" t="s">
        <v>10</v>
      </c>
      <c r="H32" s="757" t="s">
        <v>42</v>
      </c>
      <c r="I32" s="757"/>
      <c r="J32" s="757"/>
      <c r="K32" s="796">
        <v>260</v>
      </c>
      <c r="L32" s="796">
        <v>260</v>
      </c>
      <c r="M32" s="796"/>
      <c r="N32" s="796">
        <f>L32+M32</f>
        <v>260</v>
      </c>
      <c r="O32" s="797">
        <f t="shared" si="1"/>
        <v>0</v>
      </c>
      <c r="P32" s="1072"/>
      <c r="Q32" s="796">
        <v>300</v>
      </c>
      <c r="R32" s="587"/>
      <c r="S32" s="587"/>
      <c r="T32" s="19">
        <f t="shared" si="2"/>
        <v>0</v>
      </c>
      <c r="U32" s="53">
        <f t="shared" si="3"/>
        <v>300</v>
      </c>
      <c r="V32" s="621"/>
      <c r="W32" s="19">
        <v>300</v>
      </c>
      <c r="X32" s="587"/>
      <c r="Y32" s="587"/>
      <c r="Z32" s="19">
        <f t="shared" si="4"/>
        <v>0</v>
      </c>
      <c r="AA32" s="619">
        <f t="shared" si="5"/>
        <v>300</v>
      </c>
      <c r="AB32" s="621"/>
      <c r="AC32" s="19">
        <v>300</v>
      </c>
      <c r="AD32" s="587"/>
      <c r="AE32" s="587"/>
      <c r="AF32" s="19">
        <f t="shared" si="6"/>
        <v>0</v>
      </c>
      <c r="AG32" s="619">
        <f t="shared" si="7"/>
        <v>300</v>
      </c>
      <c r="AH32" s="603" t="s">
        <v>2743</v>
      </c>
      <c r="AI32" s="750" t="s">
        <v>3058</v>
      </c>
      <c r="AJ32" s="25" t="s">
        <v>1963</v>
      </c>
    </row>
    <row r="33" spans="1:36" s="25" customFormat="1" ht="20.25" customHeight="1" x14ac:dyDescent="0.2">
      <c r="A33" s="582">
        <v>2325</v>
      </c>
      <c r="B33" s="583">
        <v>23</v>
      </c>
      <c r="C33" s="980" t="s">
        <v>2805</v>
      </c>
      <c r="D33" s="1069" t="s">
        <v>2806</v>
      </c>
      <c r="E33" s="1070">
        <v>34705</v>
      </c>
      <c r="F33" s="1071" t="s">
        <v>1986</v>
      </c>
      <c r="G33" s="1071" t="s">
        <v>10</v>
      </c>
      <c r="H33" s="757" t="s">
        <v>2500</v>
      </c>
      <c r="I33" s="757"/>
      <c r="J33" s="757"/>
      <c r="K33" s="796">
        <v>260</v>
      </c>
      <c r="L33" s="796">
        <v>260</v>
      </c>
      <c r="M33" s="796"/>
      <c r="N33" s="796">
        <f t="shared" si="0"/>
        <v>260</v>
      </c>
      <c r="O33" s="797">
        <f t="shared" si="1"/>
        <v>0</v>
      </c>
      <c r="P33" s="1072"/>
      <c r="Q33" s="796">
        <v>300</v>
      </c>
      <c r="R33" s="587"/>
      <c r="S33" s="587"/>
      <c r="T33" s="19">
        <f t="shared" si="2"/>
        <v>0</v>
      </c>
      <c r="U33" s="53">
        <f t="shared" si="3"/>
        <v>300</v>
      </c>
      <c r="V33" s="621"/>
      <c r="W33" s="19">
        <v>300</v>
      </c>
      <c r="X33" s="587"/>
      <c r="Y33" s="587"/>
      <c r="Z33" s="19">
        <f t="shared" si="4"/>
        <v>0</v>
      </c>
      <c r="AA33" s="619">
        <f t="shared" si="5"/>
        <v>300</v>
      </c>
      <c r="AB33" s="621"/>
      <c r="AC33" s="19">
        <v>300</v>
      </c>
      <c r="AD33" s="587"/>
      <c r="AE33" s="587"/>
      <c r="AF33" s="19">
        <f t="shared" si="6"/>
        <v>0</v>
      </c>
      <c r="AG33" s="619">
        <f t="shared" si="7"/>
        <v>300</v>
      </c>
      <c r="AH33" s="603" t="s">
        <v>2807</v>
      </c>
      <c r="AI33" s="750" t="s">
        <v>3060</v>
      </c>
    </row>
    <row r="34" spans="1:36" s="25" customFormat="1" ht="20.25" customHeight="1" x14ac:dyDescent="0.2">
      <c r="A34" s="756">
        <v>2326</v>
      </c>
      <c r="B34" s="583">
        <v>24</v>
      </c>
      <c r="C34" s="980" t="s">
        <v>2808</v>
      </c>
      <c r="D34" s="1069" t="s">
        <v>2809</v>
      </c>
      <c r="E34" s="1070">
        <v>34565</v>
      </c>
      <c r="F34" s="1071" t="s">
        <v>1027</v>
      </c>
      <c r="G34" s="1071" t="s">
        <v>10</v>
      </c>
      <c r="H34" s="757" t="s">
        <v>529</v>
      </c>
      <c r="I34" s="757"/>
      <c r="J34" s="757"/>
      <c r="K34" s="796">
        <v>260</v>
      </c>
      <c r="L34" s="796">
        <v>260</v>
      </c>
      <c r="M34" s="796"/>
      <c r="N34" s="796">
        <f t="shared" si="0"/>
        <v>260</v>
      </c>
      <c r="O34" s="797">
        <f t="shared" si="1"/>
        <v>0</v>
      </c>
      <c r="P34" s="1072"/>
      <c r="Q34" s="796">
        <v>300</v>
      </c>
      <c r="R34" s="19"/>
      <c r="S34" s="19"/>
      <c r="T34" s="19">
        <f t="shared" si="2"/>
        <v>0</v>
      </c>
      <c r="U34" s="53">
        <f t="shared" si="3"/>
        <v>300</v>
      </c>
      <c r="V34" s="758"/>
      <c r="W34" s="19">
        <v>300</v>
      </c>
      <c r="X34" s="19"/>
      <c r="Y34" s="19"/>
      <c r="Z34" s="19">
        <f t="shared" si="4"/>
        <v>0</v>
      </c>
      <c r="AA34" s="619">
        <f t="shared" si="5"/>
        <v>300</v>
      </c>
      <c r="AB34" s="758"/>
      <c r="AC34" s="19">
        <v>300</v>
      </c>
      <c r="AD34" s="19"/>
      <c r="AE34" s="19"/>
      <c r="AF34" s="19">
        <f t="shared" si="6"/>
        <v>0</v>
      </c>
      <c r="AG34" s="619">
        <f t="shared" si="7"/>
        <v>300</v>
      </c>
      <c r="AH34" s="603" t="s">
        <v>2810</v>
      </c>
      <c r="AI34" s="620" t="s">
        <v>3058</v>
      </c>
    </row>
    <row r="35" spans="1:36" s="25" customFormat="1" ht="20.25" customHeight="1" x14ac:dyDescent="0.2">
      <c r="A35" s="582">
        <v>2327</v>
      </c>
      <c r="B35" s="583">
        <v>25</v>
      </c>
      <c r="C35" s="980" t="s">
        <v>2811</v>
      </c>
      <c r="D35" s="1069" t="s">
        <v>2812</v>
      </c>
      <c r="E35" s="1070">
        <v>34645</v>
      </c>
      <c r="F35" s="1071" t="s">
        <v>1027</v>
      </c>
      <c r="G35" s="1071" t="s">
        <v>10</v>
      </c>
      <c r="H35" s="757" t="s">
        <v>2505</v>
      </c>
      <c r="I35" s="757"/>
      <c r="J35" s="757"/>
      <c r="K35" s="796">
        <v>260</v>
      </c>
      <c r="L35" s="796">
        <v>260</v>
      </c>
      <c r="M35" s="796"/>
      <c r="N35" s="796">
        <f t="shared" si="0"/>
        <v>260</v>
      </c>
      <c r="O35" s="797">
        <f t="shared" si="1"/>
        <v>0</v>
      </c>
      <c r="P35" s="1072"/>
      <c r="Q35" s="796">
        <v>300</v>
      </c>
      <c r="R35" s="587"/>
      <c r="S35" s="587"/>
      <c r="T35" s="19">
        <f t="shared" si="2"/>
        <v>0</v>
      </c>
      <c r="U35" s="53">
        <f t="shared" si="3"/>
        <v>300</v>
      </c>
      <c r="V35" s="621"/>
      <c r="W35" s="19">
        <v>300</v>
      </c>
      <c r="X35" s="587"/>
      <c r="Y35" s="587"/>
      <c r="Z35" s="19">
        <f t="shared" si="4"/>
        <v>0</v>
      </c>
      <c r="AA35" s="619">
        <f t="shared" si="5"/>
        <v>300</v>
      </c>
      <c r="AB35" s="621"/>
      <c r="AC35" s="19">
        <v>300</v>
      </c>
      <c r="AD35" s="587"/>
      <c r="AE35" s="587"/>
      <c r="AF35" s="19">
        <f t="shared" si="6"/>
        <v>0</v>
      </c>
      <c r="AG35" s="619">
        <f t="shared" si="7"/>
        <v>300</v>
      </c>
      <c r="AH35" s="603" t="s">
        <v>2813</v>
      </c>
      <c r="AI35" s="750" t="s">
        <v>3057</v>
      </c>
    </row>
    <row r="36" spans="1:36" s="25" customFormat="1" ht="20.25" customHeight="1" x14ac:dyDescent="0.2">
      <c r="A36" s="582">
        <v>2328</v>
      </c>
      <c r="B36" s="583">
        <v>26</v>
      </c>
      <c r="C36" s="980" t="s">
        <v>2814</v>
      </c>
      <c r="D36" s="1069" t="s">
        <v>2815</v>
      </c>
      <c r="E36" s="1070">
        <v>33359</v>
      </c>
      <c r="F36" s="1071" t="s">
        <v>1027</v>
      </c>
      <c r="G36" s="1071" t="s">
        <v>10</v>
      </c>
      <c r="H36" s="757" t="s">
        <v>19</v>
      </c>
      <c r="I36" s="757"/>
      <c r="J36" s="757"/>
      <c r="K36" s="796">
        <v>260</v>
      </c>
      <c r="L36" s="796">
        <v>260</v>
      </c>
      <c r="M36" s="796"/>
      <c r="N36" s="796">
        <f t="shared" si="0"/>
        <v>260</v>
      </c>
      <c r="O36" s="797">
        <f t="shared" si="1"/>
        <v>0</v>
      </c>
      <c r="P36" s="1072"/>
      <c r="Q36" s="796">
        <v>300</v>
      </c>
      <c r="R36" s="587"/>
      <c r="S36" s="587"/>
      <c r="T36" s="19">
        <f t="shared" si="2"/>
        <v>0</v>
      </c>
      <c r="U36" s="53">
        <f t="shared" si="3"/>
        <v>300</v>
      </c>
      <c r="V36" s="621"/>
      <c r="W36" s="19">
        <v>300</v>
      </c>
      <c r="X36" s="587"/>
      <c r="Y36" s="587"/>
      <c r="Z36" s="19">
        <f t="shared" si="4"/>
        <v>0</v>
      </c>
      <c r="AA36" s="619">
        <f t="shared" si="5"/>
        <v>300</v>
      </c>
      <c r="AB36" s="621"/>
      <c r="AC36" s="19">
        <v>300</v>
      </c>
      <c r="AD36" s="587"/>
      <c r="AE36" s="19"/>
      <c r="AF36" s="19">
        <f t="shared" si="6"/>
        <v>0</v>
      </c>
      <c r="AG36" s="619">
        <f t="shared" si="7"/>
        <v>300</v>
      </c>
      <c r="AH36" s="603" t="s">
        <v>2816</v>
      </c>
      <c r="AI36" s="750" t="s">
        <v>3059</v>
      </c>
    </row>
    <row r="37" spans="1:36" s="25" customFormat="1" ht="20.25" customHeight="1" x14ac:dyDescent="0.2">
      <c r="A37" s="582">
        <v>2329</v>
      </c>
      <c r="B37" s="583">
        <v>27</v>
      </c>
      <c r="C37" s="980" t="s">
        <v>2817</v>
      </c>
      <c r="D37" s="1069" t="s">
        <v>2818</v>
      </c>
      <c r="E37" s="1070">
        <v>35044</v>
      </c>
      <c r="F37" s="1071" t="s">
        <v>1027</v>
      </c>
      <c r="G37" s="1071" t="s">
        <v>10</v>
      </c>
      <c r="H37" s="757" t="s">
        <v>19</v>
      </c>
      <c r="I37" s="757"/>
      <c r="J37" s="757"/>
      <c r="K37" s="796">
        <v>260</v>
      </c>
      <c r="L37" s="796">
        <v>260</v>
      </c>
      <c r="M37" s="796"/>
      <c r="N37" s="796">
        <f t="shared" si="0"/>
        <v>260</v>
      </c>
      <c r="O37" s="797">
        <f t="shared" si="1"/>
        <v>0</v>
      </c>
      <c r="P37" s="1072"/>
      <c r="Q37" s="796">
        <v>300</v>
      </c>
      <c r="R37" s="587"/>
      <c r="S37" s="587"/>
      <c r="T37" s="19">
        <f t="shared" si="2"/>
        <v>0</v>
      </c>
      <c r="U37" s="53">
        <f t="shared" si="3"/>
        <v>300</v>
      </c>
      <c r="V37" s="621"/>
      <c r="W37" s="19">
        <v>300</v>
      </c>
      <c r="X37" s="587"/>
      <c r="Y37" s="587"/>
      <c r="Z37" s="19">
        <f t="shared" si="4"/>
        <v>0</v>
      </c>
      <c r="AA37" s="619">
        <f t="shared" si="5"/>
        <v>300</v>
      </c>
      <c r="AB37" s="621"/>
      <c r="AC37" s="19">
        <v>300</v>
      </c>
      <c r="AD37" s="587"/>
      <c r="AE37" s="587"/>
      <c r="AF37" s="19">
        <f t="shared" si="6"/>
        <v>0</v>
      </c>
      <c r="AG37" s="619">
        <f t="shared" si="7"/>
        <v>300</v>
      </c>
      <c r="AH37" s="603" t="s">
        <v>2819</v>
      </c>
      <c r="AI37" s="750" t="s">
        <v>3057</v>
      </c>
    </row>
    <row r="38" spans="1:36" s="25" customFormat="1" ht="20.25" customHeight="1" x14ac:dyDescent="0.2">
      <c r="A38" s="756">
        <v>2330</v>
      </c>
      <c r="B38" s="583">
        <v>28</v>
      </c>
      <c r="C38" s="980" t="s">
        <v>2820</v>
      </c>
      <c r="D38" s="1069" t="s">
        <v>2821</v>
      </c>
      <c r="E38" s="1070">
        <v>33745</v>
      </c>
      <c r="F38" s="1071" t="s">
        <v>1027</v>
      </c>
      <c r="G38" s="1071" t="s">
        <v>10</v>
      </c>
      <c r="H38" s="757" t="s">
        <v>2505</v>
      </c>
      <c r="I38" s="757"/>
      <c r="J38" s="757"/>
      <c r="K38" s="796">
        <v>260</v>
      </c>
      <c r="L38" s="796">
        <v>260</v>
      </c>
      <c r="M38" s="796"/>
      <c r="N38" s="796">
        <f t="shared" si="0"/>
        <v>260</v>
      </c>
      <c r="O38" s="797">
        <f t="shared" si="1"/>
        <v>0</v>
      </c>
      <c r="P38" s="1072"/>
      <c r="Q38" s="796">
        <v>300</v>
      </c>
      <c r="R38" s="19"/>
      <c r="S38" s="19"/>
      <c r="T38" s="19">
        <f t="shared" si="2"/>
        <v>0</v>
      </c>
      <c r="U38" s="53">
        <f t="shared" si="3"/>
        <v>300</v>
      </c>
      <c r="V38" s="758"/>
      <c r="W38" s="19">
        <v>300</v>
      </c>
      <c r="X38" s="19"/>
      <c r="Y38" s="19"/>
      <c r="Z38" s="19">
        <f t="shared" si="4"/>
        <v>0</v>
      </c>
      <c r="AA38" s="619">
        <f t="shared" si="5"/>
        <v>300</v>
      </c>
      <c r="AB38" s="758"/>
      <c r="AC38" s="19">
        <v>300</v>
      </c>
      <c r="AD38" s="19"/>
      <c r="AE38" s="19"/>
      <c r="AF38" s="19">
        <f t="shared" si="6"/>
        <v>0</v>
      </c>
      <c r="AG38" s="619">
        <f t="shared" si="7"/>
        <v>300</v>
      </c>
      <c r="AH38" s="603" t="s">
        <v>2822</v>
      </c>
      <c r="AI38" s="620" t="s">
        <v>3585</v>
      </c>
      <c r="AJ38" s="25" t="s">
        <v>1963</v>
      </c>
    </row>
    <row r="39" spans="1:36" s="25" customFormat="1" ht="20.25" customHeight="1" x14ac:dyDescent="0.2">
      <c r="A39" s="582">
        <v>2331</v>
      </c>
      <c r="B39" s="583">
        <v>29</v>
      </c>
      <c r="C39" s="980" t="s">
        <v>2823</v>
      </c>
      <c r="D39" s="1069" t="s">
        <v>2824</v>
      </c>
      <c r="E39" s="1070">
        <v>34781</v>
      </c>
      <c r="F39" s="1071" t="s">
        <v>1986</v>
      </c>
      <c r="G39" s="1071" t="s">
        <v>15</v>
      </c>
      <c r="H39" s="757" t="s">
        <v>529</v>
      </c>
      <c r="I39" s="757"/>
      <c r="J39" s="757"/>
      <c r="K39" s="796">
        <v>260</v>
      </c>
      <c r="L39" s="796">
        <v>260</v>
      </c>
      <c r="M39" s="796"/>
      <c r="N39" s="796">
        <f t="shared" si="0"/>
        <v>260</v>
      </c>
      <c r="O39" s="797">
        <f t="shared" si="1"/>
        <v>0</v>
      </c>
      <c r="P39" s="1072"/>
      <c r="Q39" s="796">
        <v>300</v>
      </c>
      <c r="R39" s="587"/>
      <c r="S39" s="587"/>
      <c r="T39" s="19">
        <f t="shared" si="2"/>
        <v>0</v>
      </c>
      <c r="U39" s="53">
        <f t="shared" si="3"/>
        <v>300</v>
      </c>
      <c r="V39" s="621"/>
      <c r="W39" s="19">
        <v>300</v>
      </c>
      <c r="X39" s="587"/>
      <c r="Y39" s="587"/>
      <c r="Z39" s="19">
        <f t="shared" si="4"/>
        <v>0</v>
      </c>
      <c r="AA39" s="619">
        <f t="shared" si="5"/>
        <v>300</v>
      </c>
      <c r="AB39" s="621"/>
      <c r="AC39" s="19">
        <v>300</v>
      </c>
      <c r="AD39" s="587"/>
      <c r="AE39" s="587"/>
      <c r="AF39" s="19">
        <f t="shared" si="6"/>
        <v>0</v>
      </c>
      <c r="AG39" s="619">
        <f t="shared" si="7"/>
        <v>300</v>
      </c>
      <c r="AH39" s="603" t="s">
        <v>2825</v>
      </c>
      <c r="AI39" s="750" t="s">
        <v>3057</v>
      </c>
    </row>
    <row r="40" spans="1:36" s="25" customFormat="1" ht="20.25" customHeight="1" x14ac:dyDescent="0.2">
      <c r="A40" s="582">
        <v>2332</v>
      </c>
      <c r="B40" s="583">
        <v>30</v>
      </c>
      <c r="C40" s="980" t="s">
        <v>2826</v>
      </c>
      <c r="D40" s="1069" t="s">
        <v>2827</v>
      </c>
      <c r="E40" s="1070">
        <v>34787</v>
      </c>
      <c r="F40" s="1071" t="s">
        <v>1027</v>
      </c>
      <c r="G40" s="1071" t="s">
        <v>10</v>
      </c>
      <c r="H40" s="757" t="s">
        <v>198</v>
      </c>
      <c r="I40" s="757"/>
      <c r="J40" s="757"/>
      <c r="K40" s="796">
        <v>260</v>
      </c>
      <c r="L40" s="796">
        <v>260</v>
      </c>
      <c r="M40" s="796"/>
      <c r="N40" s="796">
        <f t="shared" si="0"/>
        <v>260</v>
      </c>
      <c r="O40" s="797">
        <f t="shared" si="1"/>
        <v>0</v>
      </c>
      <c r="P40" s="1072"/>
      <c r="Q40" s="796">
        <v>300</v>
      </c>
      <c r="R40" s="587"/>
      <c r="S40" s="587"/>
      <c r="T40" s="19">
        <f t="shared" si="2"/>
        <v>0</v>
      </c>
      <c r="U40" s="53">
        <f t="shared" si="3"/>
        <v>300</v>
      </c>
      <c r="V40" s="621"/>
      <c r="W40" s="19">
        <v>300</v>
      </c>
      <c r="X40" s="587"/>
      <c r="Y40" s="587"/>
      <c r="Z40" s="19">
        <f t="shared" si="4"/>
        <v>0</v>
      </c>
      <c r="AA40" s="619">
        <f t="shared" si="5"/>
        <v>300</v>
      </c>
      <c r="AB40" s="621"/>
      <c r="AC40" s="19">
        <v>300</v>
      </c>
      <c r="AD40" s="587"/>
      <c r="AE40" s="19"/>
      <c r="AF40" s="19">
        <f t="shared" si="6"/>
        <v>0</v>
      </c>
      <c r="AG40" s="619">
        <f t="shared" si="7"/>
        <v>300</v>
      </c>
      <c r="AH40" s="603" t="s">
        <v>2828</v>
      </c>
      <c r="AI40" s="750" t="s">
        <v>2829</v>
      </c>
    </row>
    <row r="41" spans="1:36" s="25" customFormat="1" ht="20.25" customHeight="1" x14ac:dyDescent="0.2">
      <c r="A41" s="582">
        <v>2333</v>
      </c>
      <c r="B41" s="583">
        <v>31</v>
      </c>
      <c r="C41" s="980" t="s">
        <v>776</v>
      </c>
      <c r="D41" s="1069" t="s">
        <v>2830</v>
      </c>
      <c r="E41" s="1070">
        <v>34426</v>
      </c>
      <c r="F41" s="1071" t="s">
        <v>1986</v>
      </c>
      <c r="G41" s="1071" t="s">
        <v>10</v>
      </c>
      <c r="H41" s="757" t="s">
        <v>529</v>
      </c>
      <c r="I41" s="757"/>
      <c r="J41" s="757"/>
      <c r="K41" s="796">
        <v>260</v>
      </c>
      <c r="L41" s="796">
        <v>260</v>
      </c>
      <c r="M41" s="796"/>
      <c r="N41" s="796">
        <f t="shared" si="0"/>
        <v>260</v>
      </c>
      <c r="O41" s="797">
        <f t="shared" si="1"/>
        <v>0</v>
      </c>
      <c r="P41" s="1072"/>
      <c r="Q41" s="796">
        <v>300</v>
      </c>
      <c r="R41" s="587"/>
      <c r="S41" s="587"/>
      <c r="T41" s="19">
        <f t="shared" si="2"/>
        <v>0</v>
      </c>
      <c r="U41" s="53">
        <f t="shared" si="3"/>
        <v>300</v>
      </c>
      <c r="V41" s="621"/>
      <c r="W41" s="19">
        <v>300</v>
      </c>
      <c r="X41" s="587"/>
      <c r="Y41" s="587"/>
      <c r="Z41" s="19">
        <f t="shared" si="4"/>
        <v>0</v>
      </c>
      <c r="AA41" s="619">
        <f t="shared" si="5"/>
        <v>300</v>
      </c>
      <c r="AB41" s="621"/>
      <c r="AC41" s="19">
        <v>300</v>
      </c>
      <c r="AD41" s="587"/>
      <c r="AE41" s="587"/>
      <c r="AF41" s="19">
        <f t="shared" si="6"/>
        <v>0</v>
      </c>
      <c r="AG41" s="619">
        <f t="shared" si="7"/>
        <v>300</v>
      </c>
      <c r="AH41" s="603" t="s">
        <v>2831</v>
      </c>
      <c r="AI41" s="620" t="s">
        <v>2832</v>
      </c>
    </row>
    <row r="42" spans="1:36" s="25" customFormat="1" ht="20.25" customHeight="1" x14ac:dyDescent="0.2">
      <c r="A42" s="582">
        <v>2335</v>
      </c>
      <c r="B42" s="583">
        <v>32</v>
      </c>
      <c r="C42" s="980" t="s">
        <v>2835</v>
      </c>
      <c r="D42" s="1069" t="s">
        <v>2836</v>
      </c>
      <c r="E42" s="1070">
        <v>34027</v>
      </c>
      <c r="F42" s="1071" t="s">
        <v>1986</v>
      </c>
      <c r="G42" s="1071" t="s">
        <v>10</v>
      </c>
      <c r="H42" s="757" t="s">
        <v>19</v>
      </c>
      <c r="I42" s="757"/>
      <c r="J42" s="757"/>
      <c r="K42" s="796">
        <v>260</v>
      </c>
      <c r="L42" s="796">
        <v>260</v>
      </c>
      <c r="M42" s="796"/>
      <c r="N42" s="796">
        <f t="shared" si="0"/>
        <v>260</v>
      </c>
      <c r="O42" s="797">
        <f t="shared" si="1"/>
        <v>0</v>
      </c>
      <c r="P42" s="1072"/>
      <c r="Q42" s="796">
        <v>300</v>
      </c>
      <c r="R42" s="587"/>
      <c r="S42" s="587"/>
      <c r="T42" s="19">
        <f t="shared" si="2"/>
        <v>0</v>
      </c>
      <c r="U42" s="53">
        <f t="shared" si="3"/>
        <v>300</v>
      </c>
      <c r="V42" s="621"/>
      <c r="W42" s="19">
        <v>300</v>
      </c>
      <c r="X42" s="587"/>
      <c r="Y42" s="587"/>
      <c r="Z42" s="19">
        <f t="shared" si="4"/>
        <v>0</v>
      </c>
      <c r="AA42" s="619">
        <f t="shared" si="5"/>
        <v>300</v>
      </c>
      <c r="AB42" s="621"/>
      <c r="AC42" s="19">
        <v>300</v>
      </c>
      <c r="AD42" s="587"/>
      <c r="AE42" s="587"/>
      <c r="AF42" s="19">
        <f t="shared" si="6"/>
        <v>0</v>
      </c>
      <c r="AG42" s="619">
        <f t="shared" si="7"/>
        <v>300</v>
      </c>
      <c r="AH42" s="603" t="s">
        <v>2837</v>
      </c>
      <c r="AI42" s="620" t="s">
        <v>2838</v>
      </c>
    </row>
    <row r="43" spans="1:36" s="25" customFormat="1" ht="20.25" customHeight="1" x14ac:dyDescent="0.2">
      <c r="A43" s="582">
        <v>2336</v>
      </c>
      <c r="B43" s="583">
        <v>33</v>
      </c>
      <c r="C43" s="980" t="s">
        <v>2839</v>
      </c>
      <c r="D43" s="1069" t="s">
        <v>2840</v>
      </c>
      <c r="E43" s="1070">
        <v>34397</v>
      </c>
      <c r="F43" s="1071" t="s">
        <v>1027</v>
      </c>
      <c r="G43" s="1071" t="s">
        <v>10</v>
      </c>
      <c r="H43" s="757" t="s">
        <v>2505</v>
      </c>
      <c r="I43" s="757"/>
      <c r="J43" s="757"/>
      <c r="K43" s="796">
        <v>260</v>
      </c>
      <c r="L43" s="796">
        <v>260</v>
      </c>
      <c r="M43" s="796"/>
      <c r="N43" s="796">
        <f t="shared" si="0"/>
        <v>260</v>
      </c>
      <c r="O43" s="797">
        <f t="shared" si="1"/>
        <v>0</v>
      </c>
      <c r="P43" s="1072"/>
      <c r="Q43" s="796">
        <v>300</v>
      </c>
      <c r="R43" s="587"/>
      <c r="S43" s="587"/>
      <c r="T43" s="19">
        <f t="shared" si="2"/>
        <v>0</v>
      </c>
      <c r="U43" s="53">
        <f t="shared" si="3"/>
        <v>300</v>
      </c>
      <c r="V43" s="621"/>
      <c r="W43" s="19">
        <v>300</v>
      </c>
      <c r="X43" s="587"/>
      <c r="Y43" s="587"/>
      <c r="Z43" s="19">
        <f t="shared" si="4"/>
        <v>0</v>
      </c>
      <c r="AA43" s="619">
        <f t="shared" si="5"/>
        <v>300</v>
      </c>
      <c r="AB43" s="621"/>
      <c r="AC43" s="19">
        <v>300</v>
      </c>
      <c r="AD43" s="587"/>
      <c r="AE43" s="587"/>
      <c r="AF43" s="19">
        <f t="shared" si="6"/>
        <v>0</v>
      </c>
      <c r="AG43" s="619">
        <f t="shared" si="7"/>
        <v>300</v>
      </c>
      <c r="AH43" s="603" t="s">
        <v>2841</v>
      </c>
      <c r="AI43" s="620" t="s">
        <v>3058</v>
      </c>
      <c r="AJ43" s="25" t="s">
        <v>1963</v>
      </c>
    </row>
    <row r="44" spans="1:36" s="25" customFormat="1" ht="20.25" customHeight="1" x14ac:dyDescent="0.2">
      <c r="A44" s="582">
        <v>2338</v>
      </c>
      <c r="B44" s="583">
        <v>34</v>
      </c>
      <c r="C44" s="980" t="s">
        <v>2842</v>
      </c>
      <c r="D44" s="1069" t="s">
        <v>2843</v>
      </c>
      <c r="E44" s="1070">
        <v>35148</v>
      </c>
      <c r="F44" s="1071" t="s">
        <v>1027</v>
      </c>
      <c r="G44" s="1071" t="s">
        <v>10</v>
      </c>
      <c r="H44" s="757" t="s">
        <v>2505</v>
      </c>
      <c r="I44" s="757"/>
      <c r="J44" s="757"/>
      <c r="K44" s="796">
        <v>260</v>
      </c>
      <c r="L44" s="796">
        <v>260</v>
      </c>
      <c r="M44" s="796"/>
      <c r="N44" s="796">
        <f t="shared" si="0"/>
        <v>260</v>
      </c>
      <c r="O44" s="797">
        <f t="shared" si="1"/>
        <v>0</v>
      </c>
      <c r="P44" s="1072"/>
      <c r="Q44" s="796">
        <v>300</v>
      </c>
      <c r="R44" s="587"/>
      <c r="S44" s="587"/>
      <c r="T44" s="19">
        <f t="shared" si="2"/>
        <v>0</v>
      </c>
      <c r="U44" s="53">
        <f t="shared" si="3"/>
        <v>300</v>
      </c>
      <c r="V44" s="621"/>
      <c r="W44" s="19">
        <v>300</v>
      </c>
      <c r="X44" s="587"/>
      <c r="Y44" s="587"/>
      <c r="Z44" s="19">
        <f t="shared" si="4"/>
        <v>0</v>
      </c>
      <c r="AA44" s="619">
        <f t="shared" si="5"/>
        <v>300</v>
      </c>
      <c r="AB44" s="621"/>
      <c r="AC44" s="19">
        <v>300</v>
      </c>
      <c r="AD44" s="587"/>
      <c r="AE44" s="587"/>
      <c r="AF44" s="19">
        <f t="shared" si="6"/>
        <v>0</v>
      </c>
      <c r="AG44" s="619">
        <f t="shared" si="7"/>
        <v>300</v>
      </c>
      <c r="AH44" s="603" t="s">
        <v>2844</v>
      </c>
      <c r="AI44" s="620" t="s">
        <v>3058</v>
      </c>
    </row>
    <row r="45" spans="1:36" s="25" customFormat="1" ht="20.25" customHeight="1" x14ac:dyDescent="0.2">
      <c r="A45" s="582">
        <v>2340</v>
      </c>
      <c r="B45" s="583">
        <v>35</v>
      </c>
      <c r="C45" s="980" t="s">
        <v>2845</v>
      </c>
      <c r="D45" s="1069" t="s">
        <v>2846</v>
      </c>
      <c r="E45" s="1070">
        <v>34653</v>
      </c>
      <c r="F45" s="1071" t="s">
        <v>1027</v>
      </c>
      <c r="G45" s="1071" t="s">
        <v>10</v>
      </c>
      <c r="H45" s="757" t="s">
        <v>198</v>
      </c>
      <c r="I45" s="757"/>
      <c r="J45" s="757"/>
      <c r="K45" s="796">
        <v>260</v>
      </c>
      <c r="L45" s="796">
        <v>260</v>
      </c>
      <c r="M45" s="796"/>
      <c r="N45" s="796">
        <f t="shared" si="0"/>
        <v>260</v>
      </c>
      <c r="O45" s="797">
        <f t="shared" si="1"/>
        <v>0</v>
      </c>
      <c r="P45" s="1072"/>
      <c r="Q45" s="796">
        <v>300</v>
      </c>
      <c r="R45" s="587"/>
      <c r="S45" s="587"/>
      <c r="T45" s="19">
        <f t="shared" si="2"/>
        <v>0</v>
      </c>
      <c r="U45" s="53">
        <f t="shared" si="3"/>
        <v>300</v>
      </c>
      <c r="V45" s="621"/>
      <c r="W45" s="19">
        <v>300</v>
      </c>
      <c r="X45" s="587"/>
      <c r="Y45" s="587"/>
      <c r="Z45" s="19">
        <f t="shared" si="4"/>
        <v>0</v>
      </c>
      <c r="AA45" s="619">
        <f t="shared" si="5"/>
        <v>300</v>
      </c>
      <c r="AB45" s="621"/>
      <c r="AC45" s="19">
        <v>300</v>
      </c>
      <c r="AD45" s="587"/>
      <c r="AE45" s="19"/>
      <c r="AF45" s="19">
        <f t="shared" si="6"/>
        <v>0</v>
      </c>
      <c r="AG45" s="619">
        <f t="shared" si="7"/>
        <v>300</v>
      </c>
      <c r="AH45" s="603" t="s">
        <v>2847</v>
      </c>
      <c r="AI45" s="750" t="s">
        <v>3057</v>
      </c>
      <c r="AJ45" s="25" t="s">
        <v>1963</v>
      </c>
    </row>
    <row r="46" spans="1:36" s="25" customFormat="1" ht="20.25" customHeight="1" x14ac:dyDescent="0.2">
      <c r="A46" s="582">
        <v>2342</v>
      </c>
      <c r="B46" s="583">
        <v>36</v>
      </c>
      <c r="C46" s="980" t="s">
        <v>2851</v>
      </c>
      <c r="D46" s="1069" t="s">
        <v>2852</v>
      </c>
      <c r="E46" s="1070">
        <v>34578</v>
      </c>
      <c r="F46" s="1071" t="s">
        <v>1986</v>
      </c>
      <c r="G46" s="1071" t="s">
        <v>10</v>
      </c>
      <c r="H46" s="757" t="s">
        <v>198</v>
      </c>
      <c r="I46" s="757"/>
      <c r="J46" s="757"/>
      <c r="K46" s="796">
        <v>260</v>
      </c>
      <c r="L46" s="796">
        <v>260</v>
      </c>
      <c r="M46" s="796"/>
      <c r="N46" s="796">
        <f t="shared" si="0"/>
        <v>260</v>
      </c>
      <c r="O46" s="797">
        <f t="shared" si="1"/>
        <v>0</v>
      </c>
      <c r="P46" s="1072"/>
      <c r="Q46" s="796">
        <v>300</v>
      </c>
      <c r="R46" s="587"/>
      <c r="S46" s="587"/>
      <c r="T46" s="19">
        <f t="shared" si="2"/>
        <v>0</v>
      </c>
      <c r="U46" s="53">
        <f t="shared" si="3"/>
        <v>300</v>
      </c>
      <c r="V46" s="621"/>
      <c r="W46" s="19">
        <v>300</v>
      </c>
      <c r="X46" s="587"/>
      <c r="Y46" s="587"/>
      <c r="Z46" s="19">
        <f t="shared" si="4"/>
        <v>0</v>
      </c>
      <c r="AA46" s="619">
        <f t="shared" si="5"/>
        <v>300</v>
      </c>
      <c r="AB46" s="621"/>
      <c r="AC46" s="19">
        <v>300</v>
      </c>
      <c r="AD46" s="587"/>
      <c r="AE46" s="587"/>
      <c r="AF46" s="19">
        <f t="shared" si="6"/>
        <v>0</v>
      </c>
      <c r="AG46" s="619">
        <f t="shared" si="7"/>
        <v>300</v>
      </c>
      <c r="AH46" s="603" t="s">
        <v>2853</v>
      </c>
      <c r="AI46" s="620" t="s">
        <v>3057</v>
      </c>
      <c r="AJ46" s="25" t="s">
        <v>1963</v>
      </c>
    </row>
    <row r="47" spans="1:36" s="25" customFormat="1" ht="20.25" customHeight="1" x14ac:dyDescent="0.2">
      <c r="A47" s="582">
        <v>2344</v>
      </c>
      <c r="B47" s="583">
        <v>37</v>
      </c>
      <c r="C47" s="980" t="s">
        <v>2854</v>
      </c>
      <c r="D47" s="1069" t="s">
        <v>2855</v>
      </c>
      <c r="E47" s="1070">
        <v>35192</v>
      </c>
      <c r="F47" s="1071" t="s">
        <v>1027</v>
      </c>
      <c r="G47" s="1071" t="s">
        <v>10</v>
      </c>
      <c r="H47" s="757" t="s">
        <v>42</v>
      </c>
      <c r="I47" s="757"/>
      <c r="J47" s="757"/>
      <c r="K47" s="796">
        <v>260</v>
      </c>
      <c r="L47" s="796">
        <v>260</v>
      </c>
      <c r="M47" s="796"/>
      <c r="N47" s="796">
        <f t="shared" si="0"/>
        <v>260</v>
      </c>
      <c r="O47" s="797">
        <f t="shared" si="1"/>
        <v>0</v>
      </c>
      <c r="P47" s="1072"/>
      <c r="Q47" s="796">
        <v>300</v>
      </c>
      <c r="R47" s="587"/>
      <c r="S47" s="587"/>
      <c r="T47" s="19">
        <f t="shared" si="2"/>
        <v>0</v>
      </c>
      <c r="U47" s="53">
        <f t="shared" si="3"/>
        <v>300</v>
      </c>
      <c r="V47" s="621"/>
      <c r="W47" s="19">
        <v>300</v>
      </c>
      <c r="X47" s="587"/>
      <c r="Y47" s="587"/>
      <c r="Z47" s="19">
        <f t="shared" si="4"/>
        <v>0</v>
      </c>
      <c r="AA47" s="619">
        <f t="shared" si="5"/>
        <v>300</v>
      </c>
      <c r="AB47" s="621"/>
      <c r="AC47" s="19">
        <v>300</v>
      </c>
      <c r="AD47" s="587"/>
      <c r="AE47" s="587"/>
      <c r="AF47" s="19">
        <f t="shared" si="6"/>
        <v>0</v>
      </c>
      <c r="AG47" s="619">
        <f t="shared" si="7"/>
        <v>300</v>
      </c>
      <c r="AH47" s="603" t="s">
        <v>2856</v>
      </c>
      <c r="AI47" s="620" t="s">
        <v>3058</v>
      </c>
    </row>
    <row r="48" spans="1:36" s="25" customFormat="1" ht="20.25" customHeight="1" x14ac:dyDescent="0.2">
      <c r="A48" s="756">
        <v>2345</v>
      </c>
      <c r="B48" s="583">
        <v>38</v>
      </c>
      <c r="C48" s="980" t="s">
        <v>2857</v>
      </c>
      <c r="D48" s="1069" t="s">
        <v>2858</v>
      </c>
      <c r="E48" s="1070">
        <v>34525</v>
      </c>
      <c r="F48" s="1071" t="s">
        <v>1986</v>
      </c>
      <c r="G48" s="1071" t="s">
        <v>10</v>
      </c>
      <c r="H48" s="757" t="s">
        <v>13</v>
      </c>
      <c r="I48" s="757"/>
      <c r="J48" s="757"/>
      <c r="K48" s="796">
        <v>260</v>
      </c>
      <c r="L48" s="796">
        <v>260</v>
      </c>
      <c r="M48" s="796"/>
      <c r="N48" s="796">
        <f t="shared" si="0"/>
        <v>260</v>
      </c>
      <c r="O48" s="797">
        <f t="shared" si="1"/>
        <v>0</v>
      </c>
      <c r="P48" s="1072"/>
      <c r="Q48" s="796">
        <v>300</v>
      </c>
      <c r="R48" s="19"/>
      <c r="S48" s="19"/>
      <c r="T48" s="19">
        <f t="shared" si="2"/>
        <v>0</v>
      </c>
      <c r="U48" s="53">
        <f t="shared" si="3"/>
        <v>300</v>
      </c>
      <c r="V48" s="758"/>
      <c r="W48" s="19">
        <v>300</v>
      </c>
      <c r="X48" s="19"/>
      <c r="Y48" s="19"/>
      <c r="Z48" s="19">
        <f t="shared" si="4"/>
        <v>0</v>
      </c>
      <c r="AA48" s="619">
        <f t="shared" si="5"/>
        <v>300</v>
      </c>
      <c r="AB48" s="758"/>
      <c r="AC48" s="19">
        <v>300</v>
      </c>
      <c r="AD48" s="19"/>
      <c r="AE48" s="19"/>
      <c r="AF48" s="19">
        <f t="shared" si="6"/>
        <v>0</v>
      </c>
      <c r="AG48" s="619">
        <f t="shared" si="7"/>
        <v>300</v>
      </c>
      <c r="AH48" s="603" t="s">
        <v>2859</v>
      </c>
      <c r="AI48" s="620"/>
      <c r="AJ48" s="25" t="s">
        <v>2479</v>
      </c>
    </row>
    <row r="49" spans="1:36" s="25" customFormat="1" ht="20.25" customHeight="1" x14ac:dyDescent="0.2">
      <c r="A49" s="582">
        <v>2301</v>
      </c>
      <c r="B49" s="583">
        <v>39</v>
      </c>
      <c r="C49" s="980" t="s">
        <v>2863</v>
      </c>
      <c r="D49" s="1069" t="s">
        <v>2864</v>
      </c>
      <c r="E49" s="1070">
        <v>34336</v>
      </c>
      <c r="F49" s="1071" t="s">
        <v>1027</v>
      </c>
      <c r="G49" s="1071" t="s">
        <v>10</v>
      </c>
      <c r="H49" s="757" t="s">
        <v>198</v>
      </c>
      <c r="I49" s="757"/>
      <c r="J49" s="757"/>
      <c r="K49" s="796">
        <v>260</v>
      </c>
      <c r="L49" s="796">
        <v>260</v>
      </c>
      <c r="M49" s="796"/>
      <c r="N49" s="796">
        <f t="shared" si="0"/>
        <v>260</v>
      </c>
      <c r="O49" s="797">
        <f t="shared" si="1"/>
        <v>0</v>
      </c>
      <c r="P49" s="1072"/>
      <c r="Q49" s="796">
        <v>300</v>
      </c>
      <c r="R49" s="587"/>
      <c r="S49" s="587"/>
      <c r="T49" s="19">
        <f t="shared" si="2"/>
        <v>0</v>
      </c>
      <c r="U49" s="53">
        <f t="shared" si="3"/>
        <v>300</v>
      </c>
      <c r="V49" s="621"/>
      <c r="W49" s="19">
        <v>300</v>
      </c>
      <c r="X49" s="587"/>
      <c r="Y49" s="587"/>
      <c r="Z49" s="19">
        <f t="shared" si="4"/>
        <v>0</v>
      </c>
      <c r="AA49" s="619">
        <f t="shared" si="5"/>
        <v>300</v>
      </c>
      <c r="AB49" s="621"/>
      <c r="AC49" s="19">
        <v>300</v>
      </c>
      <c r="AD49" s="587"/>
      <c r="AE49" s="19"/>
      <c r="AF49" s="19">
        <f t="shared" si="6"/>
        <v>0</v>
      </c>
      <c r="AG49" s="619">
        <f t="shared" si="7"/>
        <v>300</v>
      </c>
      <c r="AH49" s="603" t="s">
        <v>2865</v>
      </c>
      <c r="AI49" s="750" t="s">
        <v>3060</v>
      </c>
    </row>
    <row r="50" spans="1:36" s="25" customFormat="1" ht="20.25" customHeight="1" x14ac:dyDescent="0.2">
      <c r="A50" s="582">
        <v>2302</v>
      </c>
      <c r="B50" s="583">
        <v>40</v>
      </c>
      <c r="C50" s="980" t="s">
        <v>2866</v>
      </c>
      <c r="D50" s="1069" t="s">
        <v>2992</v>
      </c>
      <c r="E50" s="1070">
        <v>34494</v>
      </c>
      <c r="F50" s="1071" t="s">
        <v>1027</v>
      </c>
      <c r="G50" s="1071" t="s">
        <v>10</v>
      </c>
      <c r="H50" s="757" t="s">
        <v>2505</v>
      </c>
      <c r="I50" s="757"/>
      <c r="J50" s="757"/>
      <c r="K50" s="796">
        <v>260</v>
      </c>
      <c r="L50" s="796">
        <v>260</v>
      </c>
      <c r="M50" s="796"/>
      <c r="N50" s="796">
        <f t="shared" si="0"/>
        <v>260</v>
      </c>
      <c r="O50" s="797">
        <f t="shared" si="1"/>
        <v>0</v>
      </c>
      <c r="P50" s="1072"/>
      <c r="Q50" s="796">
        <v>300</v>
      </c>
      <c r="R50" s="587"/>
      <c r="S50" s="587"/>
      <c r="T50" s="19">
        <f t="shared" si="2"/>
        <v>0</v>
      </c>
      <c r="U50" s="53">
        <f t="shared" si="3"/>
        <v>300</v>
      </c>
      <c r="V50" s="621"/>
      <c r="W50" s="19">
        <v>300</v>
      </c>
      <c r="X50" s="587"/>
      <c r="Y50" s="587"/>
      <c r="Z50" s="19">
        <f t="shared" si="4"/>
        <v>0</v>
      </c>
      <c r="AA50" s="619">
        <f t="shared" si="5"/>
        <v>300</v>
      </c>
      <c r="AB50" s="621"/>
      <c r="AC50" s="19">
        <v>300</v>
      </c>
      <c r="AD50" s="587"/>
      <c r="AE50" s="19"/>
      <c r="AF50" s="19">
        <f t="shared" si="6"/>
        <v>0</v>
      </c>
      <c r="AG50" s="619">
        <f t="shared" si="7"/>
        <v>300</v>
      </c>
      <c r="AH50" s="603" t="s">
        <v>2867</v>
      </c>
      <c r="AI50" s="750" t="s">
        <v>2868</v>
      </c>
    </row>
    <row r="51" spans="1:36" s="25" customFormat="1" ht="20.25" customHeight="1" x14ac:dyDescent="0.2">
      <c r="A51" s="582">
        <v>2306</v>
      </c>
      <c r="B51" s="583">
        <v>41</v>
      </c>
      <c r="C51" s="980" t="s">
        <v>2869</v>
      </c>
      <c r="D51" s="1069" t="s">
        <v>2870</v>
      </c>
      <c r="E51" s="1070">
        <v>34790</v>
      </c>
      <c r="F51" s="1071" t="s">
        <v>1027</v>
      </c>
      <c r="G51" s="1071" t="s">
        <v>10</v>
      </c>
      <c r="H51" s="757" t="s">
        <v>2500</v>
      </c>
      <c r="I51" s="757"/>
      <c r="J51" s="757"/>
      <c r="K51" s="796">
        <v>260</v>
      </c>
      <c r="L51" s="796">
        <v>260</v>
      </c>
      <c r="M51" s="796"/>
      <c r="N51" s="796">
        <f t="shared" si="0"/>
        <v>260</v>
      </c>
      <c r="O51" s="797">
        <f t="shared" si="1"/>
        <v>0</v>
      </c>
      <c r="P51" s="1072"/>
      <c r="Q51" s="796">
        <v>300</v>
      </c>
      <c r="R51" s="587"/>
      <c r="S51" s="587"/>
      <c r="T51" s="19">
        <f t="shared" si="2"/>
        <v>0</v>
      </c>
      <c r="U51" s="53">
        <f t="shared" si="3"/>
        <v>300</v>
      </c>
      <c r="V51" s="621"/>
      <c r="W51" s="19">
        <v>300</v>
      </c>
      <c r="X51" s="587"/>
      <c r="Y51" s="587"/>
      <c r="Z51" s="19">
        <f t="shared" si="4"/>
        <v>0</v>
      </c>
      <c r="AA51" s="619">
        <f t="shared" si="5"/>
        <v>300</v>
      </c>
      <c r="AB51" s="621"/>
      <c r="AC51" s="19">
        <v>300</v>
      </c>
      <c r="AD51" s="587"/>
      <c r="AE51" s="587"/>
      <c r="AF51" s="19">
        <f t="shared" si="6"/>
        <v>0</v>
      </c>
      <c r="AG51" s="619">
        <f t="shared" si="7"/>
        <v>300</v>
      </c>
      <c r="AH51" s="603" t="s">
        <v>2871</v>
      </c>
      <c r="AI51" s="620" t="s">
        <v>3057</v>
      </c>
    </row>
    <row r="52" spans="1:36" s="25" customFormat="1" ht="20.25" customHeight="1" x14ac:dyDescent="0.2">
      <c r="A52" s="582">
        <v>2307</v>
      </c>
      <c r="B52" s="583">
        <v>42</v>
      </c>
      <c r="C52" s="980" t="s">
        <v>2872</v>
      </c>
      <c r="D52" s="1069" t="s">
        <v>2873</v>
      </c>
      <c r="E52" s="1070">
        <v>34385</v>
      </c>
      <c r="F52" s="1071" t="s">
        <v>1027</v>
      </c>
      <c r="G52" s="1071" t="s">
        <v>10</v>
      </c>
      <c r="H52" s="757" t="s">
        <v>23</v>
      </c>
      <c r="I52" s="757"/>
      <c r="J52" s="757"/>
      <c r="K52" s="796">
        <v>260</v>
      </c>
      <c r="L52" s="796">
        <v>260</v>
      </c>
      <c r="M52" s="796"/>
      <c r="N52" s="796">
        <f t="shared" si="0"/>
        <v>260</v>
      </c>
      <c r="O52" s="797">
        <f t="shared" si="1"/>
        <v>0</v>
      </c>
      <c r="P52" s="1072"/>
      <c r="Q52" s="796">
        <v>300</v>
      </c>
      <c r="R52" s="587"/>
      <c r="S52" s="587"/>
      <c r="T52" s="19">
        <f t="shared" si="2"/>
        <v>0</v>
      </c>
      <c r="U52" s="53">
        <f t="shared" si="3"/>
        <v>300</v>
      </c>
      <c r="V52" s="621"/>
      <c r="W52" s="19">
        <v>300</v>
      </c>
      <c r="X52" s="587"/>
      <c r="Y52" s="587"/>
      <c r="Z52" s="19">
        <f t="shared" si="4"/>
        <v>0</v>
      </c>
      <c r="AA52" s="619">
        <f t="shared" si="5"/>
        <v>300</v>
      </c>
      <c r="AB52" s="621"/>
      <c r="AC52" s="19">
        <v>300</v>
      </c>
      <c r="AD52" s="587"/>
      <c r="AE52" s="19"/>
      <c r="AF52" s="19">
        <f t="shared" si="6"/>
        <v>0</v>
      </c>
      <c r="AG52" s="619">
        <f t="shared" si="7"/>
        <v>300</v>
      </c>
      <c r="AH52" s="603">
        <v>885044399</v>
      </c>
      <c r="AI52" s="750" t="s">
        <v>3057</v>
      </c>
    </row>
    <row r="53" spans="1:36" s="25" customFormat="1" ht="20.25" customHeight="1" x14ac:dyDescent="0.2">
      <c r="A53" s="582">
        <v>2347</v>
      </c>
      <c r="B53" s="583">
        <v>43</v>
      </c>
      <c r="C53" s="980" t="s">
        <v>2874</v>
      </c>
      <c r="D53" s="1069" t="s">
        <v>2875</v>
      </c>
      <c r="E53" s="1070">
        <v>34392</v>
      </c>
      <c r="F53" s="1071" t="s">
        <v>1027</v>
      </c>
      <c r="G53" s="1071" t="s">
        <v>10</v>
      </c>
      <c r="H53" s="757" t="s">
        <v>42</v>
      </c>
      <c r="I53" s="757"/>
      <c r="J53" s="757"/>
      <c r="K53" s="796">
        <v>260</v>
      </c>
      <c r="L53" s="796">
        <v>260</v>
      </c>
      <c r="M53" s="796"/>
      <c r="N53" s="796">
        <f t="shared" si="0"/>
        <v>260</v>
      </c>
      <c r="O53" s="797">
        <f t="shared" si="1"/>
        <v>0</v>
      </c>
      <c r="P53" s="1072"/>
      <c r="Q53" s="796">
        <v>300</v>
      </c>
      <c r="R53" s="587"/>
      <c r="S53" s="587"/>
      <c r="T53" s="19">
        <f t="shared" si="2"/>
        <v>0</v>
      </c>
      <c r="U53" s="53">
        <f t="shared" si="3"/>
        <v>300</v>
      </c>
      <c r="V53" s="621"/>
      <c r="W53" s="19">
        <v>300</v>
      </c>
      <c r="X53" s="587"/>
      <c r="Y53" s="587"/>
      <c r="Z53" s="19">
        <f t="shared" si="4"/>
        <v>0</v>
      </c>
      <c r="AA53" s="619">
        <f t="shared" si="5"/>
        <v>300</v>
      </c>
      <c r="AB53" s="621"/>
      <c r="AC53" s="19">
        <v>300</v>
      </c>
      <c r="AD53" s="587"/>
      <c r="AE53" s="19"/>
      <c r="AF53" s="19">
        <f t="shared" si="6"/>
        <v>0</v>
      </c>
      <c r="AG53" s="619">
        <f t="shared" si="7"/>
        <v>300</v>
      </c>
      <c r="AH53" s="603" t="s">
        <v>2876</v>
      </c>
      <c r="AI53" s="750" t="s">
        <v>3057</v>
      </c>
    </row>
    <row r="54" spans="1:36" s="25" customFormat="1" ht="20.25" customHeight="1" x14ac:dyDescent="0.2">
      <c r="A54" s="582">
        <v>2348</v>
      </c>
      <c r="B54" s="583">
        <v>44</v>
      </c>
      <c r="C54" s="980" t="s">
        <v>2877</v>
      </c>
      <c r="D54" s="1069" t="s">
        <v>2878</v>
      </c>
      <c r="E54" s="1070">
        <v>34262</v>
      </c>
      <c r="F54" s="1071" t="s">
        <v>1027</v>
      </c>
      <c r="G54" s="1071" t="s">
        <v>10</v>
      </c>
      <c r="H54" s="757" t="s">
        <v>42</v>
      </c>
      <c r="I54" s="757"/>
      <c r="J54" s="757"/>
      <c r="K54" s="796">
        <v>260</v>
      </c>
      <c r="L54" s="796">
        <v>260</v>
      </c>
      <c r="M54" s="796"/>
      <c r="N54" s="796">
        <f t="shared" si="0"/>
        <v>260</v>
      </c>
      <c r="O54" s="797">
        <f t="shared" si="1"/>
        <v>0</v>
      </c>
      <c r="P54" s="1072"/>
      <c r="Q54" s="796">
        <v>300</v>
      </c>
      <c r="R54" s="587"/>
      <c r="S54" s="587"/>
      <c r="T54" s="19">
        <f t="shared" si="2"/>
        <v>0</v>
      </c>
      <c r="U54" s="53">
        <f t="shared" si="3"/>
        <v>300</v>
      </c>
      <c r="V54" s="621"/>
      <c r="W54" s="19">
        <v>300</v>
      </c>
      <c r="X54" s="587"/>
      <c r="Y54" s="587"/>
      <c r="Z54" s="19">
        <f t="shared" si="4"/>
        <v>0</v>
      </c>
      <c r="AA54" s="619">
        <f t="shared" si="5"/>
        <v>300</v>
      </c>
      <c r="AB54" s="621"/>
      <c r="AC54" s="19">
        <v>300</v>
      </c>
      <c r="AD54" s="587"/>
      <c r="AE54" s="19"/>
      <c r="AF54" s="19">
        <f t="shared" si="6"/>
        <v>0</v>
      </c>
      <c r="AG54" s="619">
        <f t="shared" si="7"/>
        <v>300</v>
      </c>
      <c r="AH54" s="603" t="s">
        <v>2879</v>
      </c>
      <c r="AI54" s="750" t="s">
        <v>3057</v>
      </c>
    </row>
    <row r="55" spans="1:36" s="25" customFormat="1" ht="20.25" customHeight="1" x14ac:dyDescent="0.2">
      <c r="A55" s="756">
        <v>2349</v>
      </c>
      <c r="B55" s="583">
        <v>45</v>
      </c>
      <c r="C55" s="980" t="s">
        <v>2880</v>
      </c>
      <c r="D55" s="1069" t="s">
        <v>2881</v>
      </c>
      <c r="E55" s="1070">
        <v>33055</v>
      </c>
      <c r="F55" s="1071" t="s">
        <v>1986</v>
      </c>
      <c r="G55" s="1071" t="s">
        <v>15</v>
      </c>
      <c r="H55" s="757" t="s">
        <v>2500</v>
      </c>
      <c r="I55" s="757"/>
      <c r="J55" s="757"/>
      <c r="K55" s="796">
        <v>260</v>
      </c>
      <c r="L55" s="796">
        <v>260</v>
      </c>
      <c r="M55" s="796"/>
      <c r="N55" s="796">
        <f t="shared" si="0"/>
        <v>260</v>
      </c>
      <c r="O55" s="797">
        <f t="shared" si="1"/>
        <v>0</v>
      </c>
      <c r="P55" s="1072"/>
      <c r="Q55" s="796">
        <v>300</v>
      </c>
      <c r="R55" s="19"/>
      <c r="S55" s="19"/>
      <c r="T55" s="19">
        <f t="shared" si="2"/>
        <v>0</v>
      </c>
      <c r="U55" s="53">
        <f t="shared" si="3"/>
        <v>300</v>
      </c>
      <c r="V55" s="758"/>
      <c r="W55" s="19">
        <v>300</v>
      </c>
      <c r="X55" s="19"/>
      <c r="Y55" s="19"/>
      <c r="Z55" s="19">
        <f t="shared" si="4"/>
        <v>0</v>
      </c>
      <c r="AA55" s="619">
        <f t="shared" si="5"/>
        <v>300</v>
      </c>
      <c r="AB55" s="758"/>
      <c r="AC55" s="19">
        <v>300</v>
      </c>
      <c r="AD55" s="19"/>
      <c r="AE55" s="19"/>
      <c r="AF55" s="19">
        <f t="shared" si="6"/>
        <v>0</v>
      </c>
      <c r="AG55" s="619">
        <f t="shared" si="7"/>
        <v>300</v>
      </c>
      <c r="AH55" s="603" t="s">
        <v>2882</v>
      </c>
      <c r="AI55" s="620" t="s">
        <v>3057</v>
      </c>
    </row>
    <row r="56" spans="1:36" s="25" customFormat="1" ht="20.25" customHeight="1" x14ac:dyDescent="0.2">
      <c r="A56" s="582">
        <v>2350</v>
      </c>
      <c r="B56" s="583">
        <v>46</v>
      </c>
      <c r="C56" s="980" t="s">
        <v>2883</v>
      </c>
      <c r="D56" s="1069" t="s">
        <v>2884</v>
      </c>
      <c r="E56" s="1070">
        <v>32554</v>
      </c>
      <c r="F56" s="1071" t="s">
        <v>1986</v>
      </c>
      <c r="G56" s="1071" t="s">
        <v>10</v>
      </c>
      <c r="H56" s="757" t="s">
        <v>23</v>
      </c>
      <c r="I56" s="757"/>
      <c r="J56" s="757"/>
      <c r="K56" s="796">
        <v>260</v>
      </c>
      <c r="L56" s="796">
        <v>260</v>
      </c>
      <c r="M56" s="796"/>
      <c r="N56" s="796">
        <f t="shared" si="0"/>
        <v>260</v>
      </c>
      <c r="O56" s="797">
        <f t="shared" si="1"/>
        <v>0</v>
      </c>
      <c r="P56" s="1072"/>
      <c r="Q56" s="796">
        <v>300</v>
      </c>
      <c r="R56" s="587"/>
      <c r="S56" s="587"/>
      <c r="T56" s="19">
        <f t="shared" si="2"/>
        <v>0</v>
      </c>
      <c r="U56" s="53">
        <f t="shared" si="3"/>
        <v>300</v>
      </c>
      <c r="V56" s="621"/>
      <c r="W56" s="19">
        <v>300</v>
      </c>
      <c r="X56" s="587"/>
      <c r="Y56" s="587"/>
      <c r="Z56" s="19">
        <f t="shared" si="4"/>
        <v>0</v>
      </c>
      <c r="AA56" s="619">
        <f t="shared" si="5"/>
        <v>300</v>
      </c>
      <c r="AB56" s="621"/>
      <c r="AC56" s="19">
        <v>300</v>
      </c>
      <c r="AD56" s="587"/>
      <c r="AE56" s="587"/>
      <c r="AF56" s="19">
        <f t="shared" si="6"/>
        <v>0</v>
      </c>
      <c r="AG56" s="619">
        <f t="shared" si="7"/>
        <v>300</v>
      </c>
      <c r="AH56" s="603" t="s">
        <v>2885</v>
      </c>
      <c r="AI56" s="620" t="s">
        <v>3057</v>
      </c>
    </row>
    <row r="57" spans="1:36" s="25" customFormat="1" ht="20.25" customHeight="1" x14ac:dyDescent="0.2">
      <c r="A57" s="582">
        <v>2351</v>
      </c>
      <c r="B57" s="583">
        <v>47</v>
      </c>
      <c r="C57" s="980" t="s">
        <v>2886</v>
      </c>
      <c r="D57" s="1069" t="s">
        <v>2887</v>
      </c>
      <c r="E57" s="1070">
        <v>34981</v>
      </c>
      <c r="F57" s="1071" t="s">
        <v>1027</v>
      </c>
      <c r="G57" s="1071" t="s">
        <v>10</v>
      </c>
      <c r="H57" s="757" t="s">
        <v>2505</v>
      </c>
      <c r="I57" s="757"/>
      <c r="J57" s="757"/>
      <c r="K57" s="796">
        <v>260</v>
      </c>
      <c r="L57" s="796">
        <v>260</v>
      </c>
      <c r="M57" s="796"/>
      <c r="N57" s="796">
        <f t="shared" si="0"/>
        <v>260</v>
      </c>
      <c r="O57" s="797">
        <f t="shared" si="1"/>
        <v>0</v>
      </c>
      <c r="P57" s="1072"/>
      <c r="Q57" s="796">
        <v>300</v>
      </c>
      <c r="R57" s="587"/>
      <c r="S57" s="587"/>
      <c r="T57" s="19">
        <f t="shared" si="2"/>
        <v>0</v>
      </c>
      <c r="U57" s="53">
        <f t="shared" si="3"/>
        <v>300</v>
      </c>
      <c r="V57" s="621"/>
      <c r="W57" s="19">
        <v>300</v>
      </c>
      <c r="X57" s="587"/>
      <c r="Y57" s="587"/>
      <c r="Z57" s="19">
        <f t="shared" si="4"/>
        <v>0</v>
      </c>
      <c r="AA57" s="619">
        <f t="shared" si="5"/>
        <v>300</v>
      </c>
      <c r="AB57" s="621"/>
      <c r="AC57" s="19">
        <v>300</v>
      </c>
      <c r="AD57" s="587"/>
      <c r="AE57" s="587"/>
      <c r="AF57" s="19">
        <f t="shared" si="6"/>
        <v>0</v>
      </c>
      <c r="AG57" s="619">
        <f t="shared" si="7"/>
        <v>300</v>
      </c>
      <c r="AH57" s="603" t="s">
        <v>2888</v>
      </c>
      <c r="AI57" s="620" t="s">
        <v>3057</v>
      </c>
    </row>
    <row r="58" spans="1:36" s="25" customFormat="1" ht="20.25" customHeight="1" x14ac:dyDescent="0.2">
      <c r="A58" s="582">
        <v>2352</v>
      </c>
      <c r="B58" s="583">
        <v>48</v>
      </c>
      <c r="C58" s="980" t="s">
        <v>2889</v>
      </c>
      <c r="D58" s="1069" t="s">
        <v>2890</v>
      </c>
      <c r="E58" s="1070">
        <v>33513</v>
      </c>
      <c r="F58" s="1071" t="s">
        <v>1027</v>
      </c>
      <c r="G58" s="1071" t="s">
        <v>10</v>
      </c>
      <c r="H58" s="757" t="s">
        <v>2505</v>
      </c>
      <c r="I58" s="757"/>
      <c r="J58" s="757"/>
      <c r="K58" s="796">
        <v>260</v>
      </c>
      <c r="L58" s="796">
        <v>260</v>
      </c>
      <c r="M58" s="796"/>
      <c r="N58" s="796">
        <f t="shared" si="0"/>
        <v>260</v>
      </c>
      <c r="O58" s="797">
        <f t="shared" si="1"/>
        <v>0</v>
      </c>
      <c r="P58" s="1072"/>
      <c r="Q58" s="796">
        <v>300</v>
      </c>
      <c r="R58" s="587"/>
      <c r="S58" s="587"/>
      <c r="T58" s="19">
        <f t="shared" si="2"/>
        <v>0</v>
      </c>
      <c r="U58" s="53">
        <f t="shared" si="3"/>
        <v>300</v>
      </c>
      <c r="V58" s="621"/>
      <c r="W58" s="19">
        <v>300</v>
      </c>
      <c r="X58" s="587"/>
      <c r="Y58" s="587"/>
      <c r="Z58" s="19">
        <f t="shared" si="4"/>
        <v>0</v>
      </c>
      <c r="AA58" s="619">
        <f t="shared" si="5"/>
        <v>300</v>
      </c>
      <c r="AB58" s="621"/>
      <c r="AC58" s="19">
        <v>300</v>
      </c>
      <c r="AD58" s="587"/>
      <c r="AE58" s="587"/>
      <c r="AF58" s="19">
        <f t="shared" si="6"/>
        <v>0</v>
      </c>
      <c r="AG58" s="619">
        <f t="shared" si="7"/>
        <v>300</v>
      </c>
      <c r="AH58" s="603" t="s">
        <v>2891</v>
      </c>
      <c r="AI58" s="620" t="s">
        <v>3057</v>
      </c>
    </row>
    <row r="59" spans="1:36" s="25" customFormat="1" ht="20.25" customHeight="1" x14ac:dyDescent="0.2">
      <c r="A59" s="582">
        <v>2353</v>
      </c>
      <c r="B59" s="583">
        <v>49</v>
      </c>
      <c r="C59" s="980" t="s">
        <v>2892</v>
      </c>
      <c r="D59" s="1069" t="s">
        <v>2893</v>
      </c>
      <c r="E59" s="1070">
        <v>34865</v>
      </c>
      <c r="F59" s="1071" t="s">
        <v>1027</v>
      </c>
      <c r="G59" s="1071" t="s">
        <v>10</v>
      </c>
      <c r="H59" s="757" t="s">
        <v>2505</v>
      </c>
      <c r="I59" s="757"/>
      <c r="J59" s="757"/>
      <c r="K59" s="796">
        <v>260</v>
      </c>
      <c r="L59" s="796">
        <v>260</v>
      </c>
      <c r="M59" s="796"/>
      <c r="N59" s="796">
        <f t="shared" si="0"/>
        <v>260</v>
      </c>
      <c r="O59" s="797">
        <f t="shared" si="1"/>
        <v>0</v>
      </c>
      <c r="P59" s="1072"/>
      <c r="Q59" s="796">
        <v>300</v>
      </c>
      <c r="R59" s="587"/>
      <c r="S59" s="587"/>
      <c r="T59" s="19">
        <f t="shared" si="2"/>
        <v>0</v>
      </c>
      <c r="U59" s="53">
        <f t="shared" si="3"/>
        <v>300</v>
      </c>
      <c r="V59" s="621"/>
      <c r="W59" s="19">
        <v>300</v>
      </c>
      <c r="X59" s="587"/>
      <c r="Y59" s="587"/>
      <c r="Z59" s="19">
        <f t="shared" si="4"/>
        <v>0</v>
      </c>
      <c r="AA59" s="619">
        <f t="shared" si="5"/>
        <v>300</v>
      </c>
      <c r="AB59" s="621"/>
      <c r="AC59" s="19">
        <v>300</v>
      </c>
      <c r="AD59" s="587"/>
      <c r="AE59" s="587"/>
      <c r="AF59" s="19">
        <f t="shared" si="6"/>
        <v>0</v>
      </c>
      <c r="AG59" s="619">
        <f t="shared" si="7"/>
        <v>300</v>
      </c>
      <c r="AH59" s="603" t="s">
        <v>2894</v>
      </c>
      <c r="AI59" s="620" t="s">
        <v>3057</v>
      </c>
    </row>
    <row r="60" spans="1:36" s="25" customFormat="1" ht="20.25" customHeight="1" x14ac:dyDescent="0.2">
      <c r="A60" s="582">
        <v>2354</v>
      </c>
      <c r="B60" s="583">
        <v>50</v>
      </c>
      <c r="C60" s="980" t="s">
        <v>2895</v>
      </c>
      <c r="D60" s="1069" t="s">
        <v>2896</v>
      </c>
      <c r="E60" s="1070">
        <v>35018</v>
      </c>
      <c r="F60" s="1071" t="s">
        <v>1986</v>
      </c>
      <c r="G60" s="1071" t="s">
        <v>10</v>
      </c>
      <c r="H60" s="757" t="s">
        <v>529</v>
      </c>
      <c r="I60" s="757"/>
      <c r="J60" s="757"/>
      <c r="K60" s="796">
        <v>260</v>
      </c>
      <c r="L60" s="796">
        <v>260</v>
      </c>
      <c r="M60" s="796"/>
      <c r="N60" s="796">
        <f t="shared" si="0"/>
        <v>260</v>
      </c>
      <c r="O60" s="797">
        <f t="shared" si="1"/>
        <v>0</v>
      </c>
      <c r="P60" s="1072"/>
      <c r="Q60" s="796">
        <v>300</v>
      </c>
      <c r="R60" s="587"/>
      <c r="S60" s="587"/>
      <c r="T60" s="19">
        <f t="shared" si="2"/>
        <v>0</v>
      </c>
      <c r="U60" s="53">
        <f t="shared" si="3"/>
        <v>300</v>
      </c>
      <c r="V60" s="621"/>
      <c r="W60" s="19">
        <v>300</v>
      </c>
      <c r="X60" s="587"/>
      <c r="Y60" s="587"/>
      <c r="Z60" s="19">
        <f t="shared" si="4"/>
        <v>0</v>
      </c>
      <c r="AA60" s="619">
        <f t="shared" si="5"/>
        <v>300</v>
      </c>
      <c r="AB60" s="621"/>
      <c r="AC60" s="19">
        <v>300</v>
      </c>
      <c r="AD60" s="587"/>
      <c r="AE60" s="19"/>
      <c r="AF60" s="19">
        <f t="shared" si="6"/>
        <v>0</v>
      </c>
      <c r="AG60" s="619">
        <f t="shared" si="7"/>
        <v>300</v>
      </c>
      <c r="AH60" s="603" t="s">
        <v>2897</v>
      </c>
      <c r="AI60" s="750" t="s">
        <v>3057</v>
      </c>
    </row>
    <row r="61" spans="1:36" s="25" customFormat="1" ht="20.25" customHeight="1" x14ac:dyDescent="0.2">
      <c r="A61" s="582">
        <v>2355</v>
      </c>
      <c r="B61" s="583">
        <v>51</v>
      </c>
      <c r="C61" s="980" t="s">
        <v>2898</v>
      </c>
      <c r="D61" s="1069" t="s">
        <v>2899</v>
      </c>
      <c r="E61" s="1070">
        <v>34213</v>
      </c>
      <c r="F61" s="1071" t="s">
        <v>1027</v>
      </c>
      <c r="G61" s="1071" t="s">
        <v>10</v>
      </c>
      <c r="H61" s="757" t="s">
        <v>198</v>
      </c>
      <c r="I61" s="757"/>
      <c r="J61" s="757"/>
      <c r="K61" s="796">
        <v>260</v>
      </c>
      <c r="L61" s="796">
        <v>260</v>
      </c>
      <c r="M61" s="796"/>
      <c r="N61" s="796">
        <f t="shared" si="0"/>
        <v>260</v>
      </c>
      <c r="O61" s="797">
        <f t="shared" si="1"/>
        <v>0</v>
      </c>
      <c r="P61" s="1072"/>
      <c r="Q61" s="796">
        <v>300</v>
      </c>
      <c r="R61" s="587"/>
      <c r="S61" s="587"/>
      <c r="T61" s="19">
        <f t="shared" si="2"/>
        <v>0</v>
      </c>
      <c r="U61" s="53">
        <f t="shared" si="3"/>
        <v>300</v>
      </c>
      <c r="V61" s="621"/>
      <c r="W61" s="19">
        <v>300</v>
      </c>
      <c r="X61" s="587"/>
      <c r="Y61" s="587"/>
      <c r="Z61" s="19">
        <f t="shared" si="4"/>
        <v>0</v>
      </c>
      <c r="AA61" s="619">
        <f t="shared" si="5"/>
        <v>300</v>
      </c>
      <c r="AB61" s="621"/>
      <c r="AC61" s="19">
        <v>300</v>
      </c>
      <c r="AD61" s="587"/>
      <c r="AE61" s="587"/>
      <c r="AF61" s="19">
        <f t="shared" si="6"/>
        <v>0</v>
      </c>
      <c r="AG61" s="619">
        <f t="shared" si="7"/>
        <v>300</v>
      </c>
      <c r="AH61" s="603" t="s">
        <v>2900</v>
      </c>
      <c r="AI61" s="620" t="s">
        <v>3407</v>
      </c>
    </row>
    <row r="62" spans="1:36" s="25" customFormat="1" ht="20.25" customHeight="1" x14ac:dyDescent="0.2">
      <c r="A62" s="582">
        <v>2356</v>
      </c>
      <c r="B62" s="583">
        <v>52</v>
      </c>
      <c r="C62" s="980" t="s">
        <v>2901</v>
      </c>
      <c r="D62" s="1069" t="s">
        <v>2902</v>
      </c>
      <c r="E62" s="1070">
        <v>34034</v>
      </c>
      <c r="F62" s="1071" t="s">
        <v>1027</v>
      </c>
      <c r="G62" s="1071" t="s">
        <v>10</v>
      </c>
      <c r="H62" s="757" t="s">
        <v>42</v>
      </c>
      <c r="I62" s="757"/>
      <c r="J62" s="757"/>
      <c r="K62" s="796">
        <v>260</v>
      </c>
      <c r="L62" s="796">
        <v>260</v>
      </c>
      <c r="M62" s="796"/>
      <c r="N62" s="796">
        <f t="shared" si="0"/>
        <v>260</v>
      </c>
      <c r="O62" s="797">
        <f t="shared" si="1"/>
        <v>0</v>
      </c>
      <c r="P62" s="1072"/>
      <c r="Q62" s="796">
        <v>300</v>
      </c>
      <c r="R62" s="587"/>
      <c r="S62" s="587"/>
      <c r="T62" s="19">
        <f t="shared" si="2"/>
        <v>0</v>
      </c>
      <c r="U62" s="53">
        <f t="shared" si="3"/>
        <v>300</v>
      </c>
      <c r="V62" s="621"/>
      <c r="W62" s="19">
        <v>300</v>
      </c>
      <c r="X62" s="587"/>
      <c r="Y62" s="587"/>
      <c r="Z62" s="19">
        <f t="shared" si="4"/>
        <v>0</v>
      </c>
      <c r="AA62" s="619">
        <f t="shared" si="5"/>
        <v>300</v>
      </c>
      <c r="AB62" s="621"/>
      <c r="AC62" s="19">
        <v>300</v>
      </c>
      <c r="AD62" s="587"/>
      <c r="AE62" s="19"/>
      <c r="AF62" s="19">
        <f t="shared" si="6"/>
        <v>0</v>
      </c>
      <c r="AG62" s="619">
        <f t="shared" si="7"/>
        <v>300</v>
      </c>
      <c r="AH62" s="603" t="s">
        <v>2903</v>
      </c>
      <c r="AI62" s="750" t="s">
        <v>3057</v>
      </c>
      <c r="AJ62" s="25" t="s">
        <v>3632</v>
      </c>
    </row>
    <row r="63" spans="1:36" s="25" customFormat="1" ht="20.25" customHeight="1" x14ac:dyDescent="0.2">
      <c r="A63" s="582">
        <v>2358</v>
      </c>
      <c r="B63" s="583">
        <v>53</v>
      </c>
      <c r="C63" s="980" t="s">
        <v>2909</v>
      </c>
      <c r="D63" s="1069" t="s">
        <v>2908</v>
      </c>
      <c r="E63" s="1070">
        <v>34595</v>
      </c>
      <c r="F63" s="1071" t="s">
        <v>1986</v>
      </c>
      <c r="G63" s="1071" t="s">
        <v>10</v>
      </c>
      <c r="H63" s="757" t="s">
        <v>13</v>
      </c>
      <c r="I63" s="757"/>
      <c r="J63" s="757"/>
      <c r="K63" s="796">
        <v>260</v>
      </c>
      <c r="L63" s="796">
        <v>260</v>
      </c>
      <c r="M63" s="796"/>
      <c r="N63" s="796">
        <f t="shared" si="0"/>
        <v>260</v>
      </c>
      <c r="O63" s="797">
        <f t="shared" si="1"/>
        <v>0</v>
      </c>
      <c r="P63" s="1072"/>
      <c r="Q63" s="796">
        <v>300</v>
      </c>
      <c r="R63" s="587"/>
      <c r="S63" s="587"/>
      <c r="T63" s="19">
        <f t="shared" si="2"/>
        <v>0</v>
      </c>
      <c r="U63" s="53">
        <f t="shared" si="3"/>
        <v>300</v>
      </c>
      <c r="V63" s="621"/>
      <c r="W63" s="19">
        <v>300</v>
      </c>
      <c r="X63" s="587"/>
      <c r="Y63" s="587"/>
      <c r="Z63" s="19">
        <f t="shared" si="4"/>
        <v>0</v>
      </c>
      <c r="AA63" s="619">
        <f t="shared" si="5"/>
        <v>300</v>
      </c>
      <c r="AB63" s="621"/>
      <c r="AC63" s="19">
        <v>300</v>
      </c>
      <c r="AD63" s="587"/>
      <c r="AE63" s="587"/>
      <c r="AF63" s="19">
        <f t="shared" si="6"/>
        <v>0</v>
      </c>
      <c r="AG63" s="619">
        <f t="shared" si="7"/>
        <v>300</v>
      </c>
      <c r="AH63" s="603" t="s">
        <v>2910</v>
      </c>
      <c r="AI63" s="620" t="s">
        <v>2911</v>
      </c>
      <c r="AJ63" s="25" t="s">
        <v>3632</v>
      </c>
    </row>
    <row r="64" spans="1:36" s="25" customFormat="1" ht="20.25" customHeight="1" x14ac:dyDescent="0.2">
      <c r="A64" s="756">
        <v>2359</v>
      </c>
      <c r="B64" s="583">
        <v>54</v>
      </c>
      <c r="C64" s="980" t="s">
        <v>2912</v>
      </c>
      <c r="D64" s="1069" t="s">
        <v>2913</v>
      </c>
      <c r="E64" s="1070">
        <v>34837</v>
      </c>
      <c r="F64" s="1071" t="s">
        <v>1986</v>
      </c>
      <c r="G64" s="1071" t="s">
        <v>10</v>
      </c>
      <c r="H64" s="757" t="s">
        <v>529</v>
      </c>
      <c r="I64" s="757"/>
      <c r="J64" s="757"/>
      <c r="K64" s="796">
        <v>260</v>
      </c>
      <c r="L64" s="796">
        <v>260</v>
      </c>
      <c r="M64" s="796"/>
      <c r="N64" s="796">
        <f t="shared" si="0"/>
        <v>260</v>
      </c>
      <c r="O64" s="797">
        <f t="shared" si="1"/>
        <v>0</v>
      </c>
      <c r="P64" s="1072"/>
      <c r="Q64" s="796">
        <v>300</v>
      </c>
      <c r="R64" s="19"/>
      <c r="S64" s="19"/>
      <c r="T64" s="19">
        <f t="shared" ref="T64:T88" si="8">SUM(R64+S64)</f>
        <v>0</v>
      </c>
      <c r="U64" s="53">
        <f t="shared" si="3"/>
        <v>300</v>
      </c>
      <c r="V64" s="758"/>
      <c r="W64" s="19">
        <v>300</v>
      </c>
      <c r="X64" s="19"/>
      <c r="Y64" s="19"/>
      <c r="Z64" s="19">
        <f t="shared" ref="Z64:Z107" si="9">SUM(X64+Y64)</f>
        <v>0</v>
      </c>
      <c r="AA64" s="619">
        <f t="shared" si="5"/>
        <v>300</v>
      </c>
      <c r="AB64" s="758"/>
      <c r="AC64" s="19">
        <v>300</v>
      </c>
      <c r="AD64" s="19"/>
      <c r="AE64" s="19"/>
      <c r="AF64" s="19">
        <f t="shared" ref="AF64:AF107" si="10">SUM(AD64+AE64)</f>
        <v>0</v>
      </c>
      <c r="AG64" s="619">
        <f t="shared" si="7"/>
        <v>300</v>
      </c>
      <c r="AH64" s="603" t="s">
        <v>2914</v>
      </c>
      <c r="AI64" s="620" t="s">
        <v>2922</v>
      </c>
    </row>
    <row r="65" spans="1:36" s="25" customFormat="1" ht="20.25" customHeight="1" x14ac:dyDescent="0.2">
      <c r="A65" s="582">
        <v>2360</v>
      </c>
      <c r="B65" s="583">
        <v>55</v>
      </c>
      <c r="C65" s="980" t="s">
        <v>2915</v>
      </c>
      <c r="D65" s="1069" t="s">
        <v>2916</v>
      </c>
      <c r="E65" s="1070">
        <v>33420</v>
      </c>
      <c r="F65" s="1071" t="s">
        <v>1986</v>
      </c>
      <c r="G65" s="1071" t="s">
        <v>10</v>
      </c>
      <c r="H65" s="757" t="s">
        <v>198</v>
      </c>
      <c r="I65" s="757"/>
      <c r="J65" s="757"/>
      <c r="K65" s="796">
        <v>260</v>
      </c>
      <c r="L65" s="796">
        <v>260</v>
      </c>
      <c r="M65" s="796"/>
      <c r="N65" s="796">
        <f t="shared" si="0"/>
        <v>260</v>
      </c>
      <c r="O65" s="797">
        <f t="shared" si="1"/>
        <v>0</v>
      </c>
      <c r="P65" s="1072"/>
      <c r="Q65" s="796">
        <v>300</v>
      </c>
      <c r="R65" s="587"/>
      <c r="S65" s="587"/>
      <c r="T65" s="19">
        <f t="shared" si="8"/>
        <v>0</v>
      </c>
      <c r="U65" s="53">
        <f t="shared" si="3"/>
        <v>300</v>
      </c>
      <c r="V65" s="621"/>
      <c r="W65" s="19">
        <v>300</v>
      </c>
      <c r="X65" s="587"/>
      <c r="Y65" s="587"/>
      <c r="Z65" s="19">
        <f t="shared" si="9"/>
        <v>0</v>
      </c>
      <c r="AA65" s="619">
        <f t="shared" si="5"/>
        <v>300</v>
      </c>
      <c r="AB65" s="621"/>
      <c r="AC65" s="19">
        <v>300</v>
      </c>
      <c r="AD65" s="587"/>
      <c r="AE65" s="587"/>
      <c r="AF65" s="19">
        <f t="shared" si="10"/>
        <v>0</v>
      </c>
      <c r="AG65" s="619">
        <f t="shared" si="7"/>
        <v>300</v>
      </c>
      <c r="AH65" s="603" t="s">
        <v>2917</v>
      </c>
      <c r="AI65" s="620" t="s">
        <v>2918</v>
      </c>
    </row>
    <row r="66" spans="1:36" s="25" customFormat="1" ht="20.25" customHeight="1" x14ac:dyDescent="0.2">
      <c r="A66" s="582">
        <v>2361</v>
      </c>
      <c r="B66" s="583">
        <v>56</v>
      </c>
      <c r="C66" s="980" t="s">
        <v>2919</v>
      </c>
      <c r="D66" s="1069" t="s">
        <v>2920</v>
      </c>
      <c r="E66" s="1070">
        <v>35011</v>
      </c>
      <c r="F66" s="1071" t="s">
        <v>1027</v>
      </c>
      <c r="G66" s="1071" t="s">
        <v>10</v>
      </c>
      <c r="H66" s="757" t="s">
        <v>19</v>
      </c>
      <c r="I66" s="757"/>
      <c r="J66" s="757"/>
      <c r="K66" s="796">
        <v>260</v>
      </c>
      <c r="L66" s="796">
        <v>260</v>
      </c>
      <c r="M66" s="796"/>
      <c r="N66" s="796">
        <f t="shared" si="0"/>
        <v>260</v>
      </c>
      <c r="O66" s="797">
        <f t="shared" si="1"/>
        <v>0</v>
      </c>
      <c r="P66" s="1072"/>
      <c r="Q66" s="796">
        <v>300</v>
      </c>
      <c r="R66" s="587"/>
      <c r="S66" s="587"/>
      <c r="T66" s="19">
        <f t="shared" si="8"/>
        <v>0</v>
      </c>
      <c r="U66" s="53">
        <f t="shared" si="3"/>
        <v>300</v>
      </c>
      <c r="V66" s="621"/>
      <c r="W66" s="19">
        <v>300</v>
      </c>
      <c r="X66" s="587"/>
      <c r="Y66" s="587"/>
      <c r="Z66" s="19">
        <f t="shared" si="9"/>
        <v>0</v>
      </c>
      <c r="AA66" s="619">
        <f t="shared" si="5"/>
        <v>300</v>
      </c>
      <c r="AB66" s="621"/>
      <c r="AC66" s="19">
        <v>300</v>
      </c>
      <c r="AD66" s="587"/>
      <c r="AE66" s="587"/>
      <c r="AF66" s="19">
        <f t="shared" si="10"/>
        <v>0</v>
      </c>
      <c r="AG66" s="619">
        <f t="shared" si="7"/>
        <v>300</v>
      </c>
      <c r="AH66" s="603" t="s">
        <v>2921</v>
      </c>
      <c r="AI66" s="620" t="s">
        <v>3058</v>
      </c>
    </row>
    <row r="67" spans="1:36" s="25" customFormat="1" ht="20.25" customHeight="1" x14ac:dyDescent="0.2">
      <c r="A67" s="582">
        <v>2362</v>
      </c>
      <c r="B67" s="583">
        <v>57</v>
      </c>
      <c r="C67" s="980" t="s">
        <v>2923</v>
      </c>
      <c r="D67" s="1069" t="s">
        <v>2924</v>
      </c>
      <c r="E67" s="1070">
        <v>34186</v>
      </c>
      <c r="F67" s="1071" t="s">
        <v>1027</v>
      </c>
      <c r="G67" s="1071" t="s">
        <v>10</v>
      </c>
      <c r="H67" s="757" t="s">
        <v>2505</v>
      </c>
      <c r="I67" s="757"/>
      <c r="J67" s="757"/>
      <c r="K67" s="796">
        <v>260</v>
      </c>
      <c r="L67" s="796">
        <v>260</v>
      </c>
      <c r="M67" s="796"/>
      <c r="N67" s="796">
        <f t="shared" si="0"/>
        <v>260</v>
      </c>
      <c r="O67" s="797">
        <f t="shared" si="1"/>
        <v>0</v>
      </c>
      <c r="P67" s="1072"/>
      <c r="Q67" s="796">
        <v>300</v>
      </c>
      <c r="R67" s="587"/>
      <c r="S67" s="587"/>
      <c r="T67" s="19">
        <f t="shared" si="8"/>
        <v>0</v>
      </c>
      <c r="U67" s="53">
        <f t="shared" si="3"/>
        <v>300</v>
      </c>
      <c r="V67" s="621"/>
      <c r="W67" s="19">
        <v>300</v>
      </c>
      <c r="X67" s="587"/>
      <c r="Y67" s="587"/>
      <c r="Z67" s="19">
        <f t="shared" si="9"/>
        <v>0</v>
      </c>
      <c r="AA67" s="619">
        <f t="shared" si="5"/>
        <v>300</v>
      </c>
      <c r="AB67" s="621"/>
      <c r="AC67" s="19">
        <v>300</v>
      </c>
      <c r="AD67" s="587"/>
      <c r="AE67" s="587"/>
      <c r="AF67" s="19">
        <f t="shared" si="10"/>
        <v>0</v>
      </c>
      <c r="AG67" s="619">
        <f t="shared" si="7"/>
        <v>300</v>
      </c>
      <c r="AH67" s="603" t="s">
        <v>2925</v>
      </c>
      <c r="AI67" s="620" t="s">
        <v>3060</v>
      </c>
    </row>
    <row r="68" spans="1:36" s="25" customFormat="1" ht="20.25" customHeight="1" x14ac:dyDescent="0.2">
      <c r="A68" s="582">
        <v>2363</v>
      </c>
      <c r="B68" s="583">
        <v>58</v>
      </c>
      <c r="C68" s="980" t="s">
        <v>2926</v>
      </c>
      <c r="D68" s="1069" t="s">
        <v>2927</v>
      </c>
      <c r="E68" s="1070">
        <v>34466</v>
      </c>
      <c r="F68" s="1071" t="s">
        <v>1986</v>
      </c>
      <c r="G68" s="1071" t="s">
        <v>15</v>
      </c>
      <c r="H68" s="757" t="s">
        <v>42</v>
      </c>
      <c r="I68" s="757"/>
      <c r="J68" s="757"/>
      <c r="K68" s="796">
        <v>260</v>
      </c>
      <c r="L68" s="796">
        <v>260</v>
      </c>
      <c r="M68" s="796"/>
      <c r="N68" s="796">
        <f t="shared" ref="N68:N127" si="11">L68+M68</f>
        <v>260</v>
      </c>
      <c r="O68" s="797">
        <f t="shared" ref="O68:O127" si="12">K68-N68</f>
        <v>0</v>
      </c>
      <c r="P68" s="1072"/>
      <c r="Q68" s="796">
        <v>300</v>
      </c>
      <c r="R68" s="587"/>
      <c r="S68" s="587"/>
      <c r="T68" s="19">
        <f t="shared" si="8"/>
        <v>0</v>
      </c>
      <c r="U68" s="53">
        <f t="shared" si="3"/>
        <v>300</v>
      </c>
      <c r="V68" s="621"/>
      <c r="W68" s="19">
        <v>300</v>
      </c>
      <c r="X68" s="587"/>
      <c r="Y68" s="587"/>
      <c r="Z68" s="19">
        <f t="shared" si="9"/>
        <v>0</v>
      </c>
      <c r="AA68" s="619">
        <f t="shared" si="5"/>
        <v>300</v>
      </c>
      <c r="AB68" s="621"/>
      <c r="AC68" s="19">
        <v>300</v>
      </c>
      <c r="AD68" s="587"/>
      <c r="AE68" s="587"/>
      <c r="AF68" s="19">
        <f t="shared" si="10"/>
        <v>0</v>
      </c>
      <c r="AG68" s="619">
        <f t="shared" si="7"/>
        <v>300</v>
      </c>
      <c r="AH68" s="603" t="s">
        <v>2928</v>
      </c>
      <c r="AI68" s="620" t="s">
        <v>3583</v>
      </c>
    </row>
    <row r="69" spans="1:36" s="25" customFormat="1" ht="20.25" customHeight="1" x14ac:dyDescent="0.2">
      <c r="A69" s="582">
        <v>2364</v>
      </c>
      <c r="B69" s="583">
        <v>59</v>
      </c>
      <c r="C69" s="980" t="s">
        <v>2929</v>
      </c>
      <c r="D69" s="1069" t="s">
        <v>2930</v>
      </c>
      <c r="E69" s="1070">
        <v>33027</v>
      </c>
      <c r="F69" s="1071" t="s">
        <v>1986</v>
      </c>
      <c r="G69" s="1071" t="s">
        <v>10</v>
      </c>
      <c r="H69" s="757" t="s">
        <v>529</v>
      </c>
      <c r="I69" s="757"/>
      <c r="J69" s="757"/>
      <c r="K69" s="796">
        <v>260</v>
      </c>
      <c r="L69" s="796">
        <v>260</v>
      </c>
      <c r="M69" s="796"/>
      <c r="N69" s="796">
        <f t="shared" si="11"/>
        <v>260</v>
      </c>
      <c r="O69" s="797">
        <f t="shared" si="12"/>
        <v>0</v>
      </c>
      <c r="P69" s="1072"/>
      <c r="Q69" s="796">
        <v>300</v>
      </c>
      <c r="R69" s="587"/>
      <c r="S69" s="587"/>
      <c r="T69" s="19">
        <f t="shared" si="8"/>
        <v>0</v>
      </c>
      <c r="U69" s="53">
        <f t="shared" si="3"/>
        <v>300</v>
      </c>
      <c r="V69" s="621"/>
      <c r="W69" s="19">
        <v>300</v>
      </c>
      <c r="X69" s="587"/>
      <c r="Y69" s="587"/>
      <c r="Z69" s="19">
        <f t="shared" si="9"/>
        <v>0</v>
      </c>
      <c r="AA69" s="619">
        <f t="shared" si="5"/>
        <v>300</v>
      </c>
      <c r="AB69" s="621"/>
      <c r="AC69" s="19">
        <v>300</v>
      </c>
      <c r="AD69" s="587"/>
      <c r="AE69" s="587"/>
      <c r="AF69" s="19">
        <f t="shared" si="10"/>
        <v>0</v>
      </c>
      <c r="AG69" s="619">
        <f t="shared" si="7"/>
        <v>300</v>
      </c>
      <c r="AH69" s="603" t="s">
        <v>2931</v>
      </c>
      <c r="AI69" s="620" t="s">
        <v>3260</v>
      </c>
    </row>
    <row r="70" spans="1:36" s="25" customFormat="1" ht="20.25" customHeight="1" x14ac:dyDescent="0.2">
      <c r="A70" s="582">
        <v>2365</v>
      </c>
      <c r="B70" s="583">
        <v>60</v>
      </c>
      <c r="C70" s="980" t="s">
        <v>2932</v>
      </c>
      <c r="D70" s="1069" t="s">
        <v>2933</v>
      </c>
      <c r="E70" s="1070">
        <v>32601</v>
      </c>
      <c r="F70" s="1071" t="s">
        <v>1986</v>
      </c>
      <c r="G70" s="1071" t="s">
        <v>10</v>
      </c>
      <c r="H70" s="757" t="s">
        <v>11</v>
      </c>
      <c r="I70" s="757"/>
      <c r="J70" s="757"/>
      <c r="K70" s="796">
        <v>260</v>
      </c>
      <c r="L70" s="796">
        <v>260</v>
      </c>
      <c r="M70" s="796"/>
      <c r="N70" s="796">
        <f t="shared" si="11"/>
        <v>260</v>
      </c>
      <c r="O70" s="797">
        <f t="shared" si="12"/>
        <v>0</v>
      </c>
      <c r="P70" s="1072"/>
      <c r="Q70" s="796">
        <v>300</v>
      </c>
      <c r="R70" s="587"/>
      <c r="S70" s="587"/>
      <c r="T70" s="19">
        <f t="shared" si="8"/>
        <v>0</v>
      </c>
      <c r="U70" s="53">
        <f t="shared" si="3"/>
        <v>300</v>
      </c>
      <c r="V70" s="621"/>
      <c r="W70" s="19">
        <v>300</v>
      </c>
      <c r="X70" s="587"/>
      <c r="Y70" s="587"/>
      <c r="Z70" s="19">
        <f t="shared" si="9"/>
        <v>0</v>
      </c>
      <c r="AA70" s="619">
        <f t="shared" si="5"/>
        <v>300</v>
      </c>
      <c r="AB70" s="621"/>
      <c r="AC70" s="19">
        <v>300</v>
      </c>
      <c r="AD70" s="587"/>
      <c r="AE70" s="587"/>
      <c r="AF70" s="19">
        <f t="shared" si="10"/>
        <v>0</v>
      </c>
      <c r="AG70" s="619">
        <f t="shared" si="7"/>
        <v>300</v>
      </c>
      <c r="AH70" s="603" t="s">
        <v>2934</v>
      </c>
      <c r="AI70" s="620" t="s">
        <v>3057</v>
      </c>
    </row>
    <row r="71" spans="1:36" s="25" customFormat="1" ht="20.25" customHeight="1" x14ac:dyDescent="0.2">
      <c r="A71" s="582">
        <v>2366</v>
      </c>
      <c r="B71" s="583">
        <v>61</v>
      </c>
      <c r="C71" s="980" t="s">
        <v>2935</v>
      </c>
      <c r="D71" s="1069" t="s">
        <v>2936</v>
      </c>
      <c r="E71" s="1070">
        <v>34579</v>
      </c>
      <c r="F71" s="1071" t="s">
        <v>1027</v>
      </c>
      <c r="G71" s="1071" t="s">
        <v>10</v>
      </c>
      <c r="H71" s="757" t="s">
        <v>19</v>
      </c>
      <c r="I71" s="757"/>
      <c r="J71" s="757"/>
      <c r="K71" s="796">
        <v>260</v>
      </c>
      <c r="L71" s="796">
        <v>260</v>
      </c>
      <c r="M71" s="796"/>
      <c r="N71" s="796">
        <f t="shared" si="11"/>
        <v>260</v>
      </c>
      <c r="O71" s="797">
        <f t="shared" si="12"/>
        <v>0</v>
      </c>
      <c r="P71" s="1072"/>
      <c r="Q71" s="796">
        <v>300</v>
      </c>
      <c r="R71" s="587"/>
      <c r="S71" s="587"/>
      <c r="T71" s="19">
        <f t="shared" si="8"/>
        <v>0</v>
      </c>
      <c r="U71" s="53">
        <f t="shared" si="3"/>
        <v>300</v>
      </c>
      <c r="V71" s="621"/>
      <c r="W71" s="19">
        <v>300</v>
      </c>
      <c r="X71" s="587"/>
      <c r="Y71" s="587"/>
      <c r="Z71" s="19">
        <f t="shared" si="9"/>
        <v>0</v>
      </c>
      <c r="AA71" s="619">
        <f t="shared" si="5"/>
        <v>300</v>
      </c>
      <c r="AB71" s="621"/>
      <c r="AC71" s="19">
        <v>300</v>
      </c>
      <c r="AD71" s="587"/>
      <c r="AE71" s="587"/>
      <c r="AF71" s="19">
        <f t="shared" si="10"/>
        <v>0</v>
      </c>
      <c r="AG71" s="619">
        <f t="shared" si="7"/>
        <v>300</v>
      </c>
      <c r="AH71" s="759">
        <v>86452686</v>
      </c>
      <c r="AI71" s="620" t="s">
        <v>3057</v>
      </c>
      <c r="AJ71" s="25" t="s">
        <v>3633</v>
      </c>
    </row>
    <row r="72" spans="1:36" s="25" customFormat="1" ht="20.25" customHeight="1" x14ac:dyDescent="0.2">
      <c r="A72" s="756">
        <v>2368</v>
      </c>
      <c r="B72" s="583">
        <v>62</v>
      </c>
      <c r="C72" s="980" t="s">
        <v>2942</v>
      </c>
      <c r="D72" s="1069" t="s">
        <v>2943</v>
      </c>
      <c r="E72" s="1070">
        <v>34153</v>
      </c>
      <c r="F72" s="1071" t="s">
        <v>1986</v>
      </c>
      <c r="G72" s="1071" t="s">
        <v>10</v>
      </c>
      <c r="H72" s="757" t="s">
        <v>42</v>
      </c>
      <c r="I72" s="757"/>
      <c r="J72" s="757"/>
      <c r="K72" s="796">
        <v>260</v>
      </c>
      <c r="L72" s="796">
        <v>260</v>
      </c>
      <c r="M72" s="796"/>
      <c r="N72" s="796">
        <f t="shared" si="11"/>
        <v>260</v>
      </c>
      <c r="O72" s="797">
        <f t="shared" si="12"/>
        <v>0</v>
      </c>
      <c r="P72" s="1072"/>
      <c r="Q72" s="796">
        <v>300</v>
      </c>
      <c r="R72" s="19"/>
      <c r="S72" s="19"/>
      <c r="T72" s="19">
        <f t="shared" si="8"/>
        <v>0</v>
      </c>
      <c r="U72" s="53">
        <f t="shared" si="3"/>
        <v>300</v>
      </c>
      <c r="V72" s="758"/>
      <c r="W72" s="19">
        <v>300</v>
      </c>
      <c r="X72" s="19"/>
      <c r="Y72" s="19"/>
      <c r="Z72" s="19">
        <f t="shared" si="9"/>
        <v>0</v>
      </c>
      <c r="AA72" s="619">
        <f t="shared" si="5"/>
        <v>300</v>
      </c>
      <c r="AB72" s="758"/>
      <c r="AC72" s="19">
        <v>300</v>
      </c>
      <c r="AD72" s="19"/>
      <c r="AE72" s="19"/>
      <c r="AF72" s="19">
        <f t="shared" si="10"/>
        <v>0</v>
      </c>
      <c r="AG72" s="619">
        <f t="shared" si="7"/>
        <v>300</v>
      </c>
      <c r="AH72" s="603" t="s">
        <v>2944</v>
      </c>
      <c r="AI72" s="620" t="s">
        <v>3059</v>
      </c>
    </row>
    <row r="73" spans="1:36" s="25" customFormat="1" ht="20.25" customHeight="1" x14ac:dyDescent="0.2">
      <c r="A73" s="582">
        <v>2372</v>
      </c>
      <c r="B73" s="583">
        <v>63</v>
      </c>
      <c r="C73" s="980" t="s">
        <v>2954</v>
      </c>
      <c r="D73" s="1069" t="s">
        <v>2955</v>
      </c>
      <c r="E73" s="1070">
        <v>35076</v>
      </c>
      <c r="F73" s="1071" t="s">
        <v>1027</v>
      </c>
      <c r="G73" s="1071" t="s">
        <v>10</v>
      </c>
      <c r="H73" s="757" t="s">
        <v>19</v>
      </c>
      <c r="I73" s="757"/>
      <c r="J73" s="757"/>
      <c r="K73" s="796">
        <v>260</v>
      </c>
      <c r="L73" s="796">
        <v>260</v>
      </c>
      <c r="M73" s="796"/>
      <c r="N73" s="796">
        <f t="shared" si="11"/>
        <v>260</v>
      </c>
      <c r="O73" s="797">
        <f t="shared" si="12"/>
        <v>0</v>
      </c>
      <c r="P73" s="1072"/>
      <c r="Q73" s="796">
        <v>300</v>
      </c>
      <c r="R73" s="587"/>
      <c r="S73" s="587"/>
      <c r="T73" s="19">
        <f t="shared" si="8"/>
        <v>0</v>
      </c>
      <c r="U73" s="53">
        <f t="shared" si="3"/>
        <v>300</v>
      </c>
      <c r="V73" s="621"/>
      <c r="W73" s="19">
        <v>300</v>
      </c>
      <c r="X73" s="587"/>
      <c r="Y73" s="587"/>
      <c r="Z73" s="19">
        <f t="shared" si="9"/>
        <v>0</v>
      </c>
      <c r="AA73" s="619">
        <f t="shared" si="5"/>
        <v>300</v>
      </c>
      <c r="AB73" s="621"/>
      <c r="AC73" s="19">
        <v>300</v>
      </c>
      <c r="AD73" s="587"/>
      <c r="AE73" s="19"/>
      <c r="AF73" s="19">
        <f t="shared" si="10"/>
        <v>0</v>
      </c>
      <c r="AG73" s="619">
        <f t="shared" si="7"/>
        <v>300</v>
      </c>
      <c r="AH73" s="603" t="s">
        <v>2956</v>
      </c>
      <c r="AI73" s="750" t="s">
        <v>3059</v>
      </c>
    </row>
    <row r="74" spans="1:36" s="25" customFormat="1" ht="20.25" customHeight="1" x14ac:dyDescent="0.2">
      <c r="A74" s="756">
        <v>2373</v>
      </c>
      <c r="B74" s="583">
        <v>64</v>
      </c>
      <c r="C74" s="980" t="s">
        <v>2957</v>
      </c>
      <c r="D74" s="1069" t="s">
        <v>2958</v>
      </c>
      <c r="E74" s="1070">
        <v>34021</v>
      </c>
      <c r="F74" s="1071" t="s">
        <v>1986</v>
      </c>
      <c r="G74" s="1071" t="s">
        <v>10</v>
      </c>
      <c r="H74" s="757" t="s">
        <v>2505</v>
      </c>
      <c r="I74" s="757"/>
      <c r="J74" s="757"/>
      <c r="K74" s="796">
        <v>260</v>
      </c>
      <c r="L74" s="796">
        <v>260</v>
      </c>
      <c r="M74" s="796"/>
      <c r="N74" s="796">
        <f t="shared" si="11"/>
        <v>260</v>
      </c>
      <c r="O74" s="797">
        <f t="shared" si="12"/>
        <v>0</v>
      </c>
      <c r="P74" s="1072"/>
      <c r="Q74" s="796">
        <v>300</v>
      </c>
      <c r="R74" s="19"/>
      <c r="S74" s="19"/>
      <c r="T74" s="19">
        <f t="shared" si="8"/>
        <v>0</v>
      </c>
      <c r="U74" s="53">
        <f t="shared" si="3"/>
        <v>300</v>
      </c>
      <c r="V74" s="758"/>
      <c r="W74" s="19">
        <v>300</v>
      </c>
      <c r="X74" s="19"/>
      <c r="Y74" s="19"/>
      <c r="Z74" s="19">
        <f t="shared" si="9"/>
        <v>0</v>
      </c>
      <c r="AA74" s="619">
        <f t="shared" si="5"/>
        <v>300</v>
      </c>
      <c r="AB74" s="758"/>
      <c r="AC74" s="19">
        <v>300</v>
      </c>
      <c r="AD74" s="19"/>
      <c r="AE74" s="19"/>
      <c r="AF74" s="19">
        <f t="shared" si="10"/>
        <v>0</v>
      </c>
      <c r="AG74" s="619">
        <f t="shared" si="7"/>
        <v>300</v>
      </c>
      <c r="AH74" s="603" t="s">
        <v>2959</v>
      </c>
      <c r="AI74" s="620" t="s">
        <v>2960</v>
      </c>
    </row>
    <row r="75" spans="1:36" s="25" customFormat="1" ht="20.25" customHeight="1" x14ac:dyDescent="0.2">
      <c r="A75" s="582">
        <v>2375</v>
      </c>
      <c r="B75" s="583">
        <v>65</v>
      </c>
      <c r="C75" s="980" t="s">
        <v>2964</v>
      </c>
      <c r="D75" s="1069" t="s">
        <v>2965</v>
      </c>
      <c r="E75" s="1070">
        <v>34682</v>
      </c>
      <c r="F75" s="1071" t="s">
        <v>1027</v>
      </c>
      <c r="G75" s="1071" t="s">
        <v>10</v>
      </c>
      <c r="H75" s="757" t="s">
        <v>19</v>
      </c>
      <c r="I75" s="757"/>
      <c r="J75" s="757"/>
      <c r="K75" s="796">
        <v>200</v>
      </c>
      <c r="L75" s="796"/>
      <c r="M75" s="796"/>
      <c r="N75" s="796">
        <f t="shared" si="11"/>
        <v>0</v>
      </c>
      <c r="O75" s="797">
        <f t="shared" si="12"/>
        <v>200</v>
      </c>
      <c r="P75" s="1072"/>
      <c r="Q75" s="796">
        <v>300</v>
      </c>
      <c r="R75" s="587"/>
      <c r="S75" s="587"/>
      <c r="T75" s="19">
        <f t="shared" si="8"/>
        <v>0</v>
      </c>
      <c r="U75" s="53">
        <f t="shared" si="3"/>
        <v>300</v>
      </c>
      <c r="V75" s="621"/>
      <c r="W75" s="19">
        <v>300</v>
      </c>
      <c r="X75" s="587"/>
      <c r="Y75" s="587"/>
      <c r="Z75" s="19">
        <f t="shared" si="9"/>
        <v>0</v>
      </c>
      <c r="AA75" s="619">
        <f t="shared" si="5"/>
        <v>300</v>
      </c>
      <c r="AB75" s="621"/>
      <c r="AC75" s="19">
        <v>300</v>
      </c>
      <c r="AD75" s="587"/>
      <c r="AE75" s="587"/>
      <c r="AF75" s="19">
        <f t="shared" si="10"/>
        <v>0</v>
      </c>
      <c r="AG75" s="619">
        <f t="shared" si="7"/>
        <v>300</v>
      </c>
      <c r="AH75" s="759">
        <v>11314241</v>
      </c>
      <c r="AI75" s="620" t="s">
        <v>63</v>
      </c>
    </row>
    <row r="76" spans="1:36" s="25" customFormat="1" ht="20.25" customHeight="1" x14ac:dyDescent="0.2">
      <c r="A76" s="582">
        <v>2376</v>
      </c>
      <c r="B76" s="583">
        <v>66</v>
      </c>
      <c r="C76" s="980" t="s">
        <v>2966</v>
      </c>
      <c r="D76" s="1069" t="s">
        <v>2967</v>
      </c>
      <c r="E76" s="1070">
        <v>34398</v>
      </c>
      <c r="F76" s="1071" t="s">
        <v>1027</v>
      </c>
      <c r="G76" s="1071" t="s">
        <v>10</v>
      </c>
      <c r="H76" s="757" t="s">
        <v>19</v>
      </c>
      <c r="I76" s="757"/>
      <c r="J76" s="757"/>
      <c r="K76" s="796">
        <v>200</v>
      </c>
      <c r="L76" s="796">
        <v>200</v>
      </c>
      <c r="M76" s="796"/>
      <c r="N76" s="796">
        <f t="shared" si="11"/>
        <v>200</v>
      </c>
      <c r="O76" s="797">
        <f t="shared" si="12"/>
        <v>0</v>
      </c>
      <c r="P76" s="1072"/>
      <c r="Q76" s="796">
        <v>300</v>
      </c>
      <c r="R76" s="587"/>
      <c r="S76" s="587"/>
      <c r="T76" s="19">
        <f t="shared" si="8"/>
        <v>0</v>
      </c>
      <c r="U76" s="53">
        <f t="shared" ref="U76:U139" si="13">SUM(Q76-T76)</f>
        <v>300</v>
      </c>
      <c r="V76" s="621"/>
      <c r="W76" s="19">
        <v>300</v>
      </c>
      <c r="X76" s="587"/>
      <c r="Y76" s="587"/>
      <c r="Z76" s="19">
        <f t="shared" si="9"/>
        <v>0</v>
      </c>
      <c r="AA76" s="619">
        <f t="shared" ref="AA76:AA139" si="14">SUM(W76-Z76)</f>
        <v>300</v>
      </c>
      <c r="AB76" s="621"/>
      <c r="AC76" s="19">
        <v>300</v>
      </c>
      <c r="AD76" s="587"/>
      <c r="AE76" s="587"/>
      <c r="AF76" s="19">
        <f t="shared" si="10"/>
        <v>0</v>
      </c>
      <c r="AG76" s="619">
        <f t="shared" ref="AG76:AG139" si="15">SUM(AC76-AF76)</f>
        <v>300</v>
      </c>
      <c r="AH76" s="603" t="s">
        <v>2968</v>
      </c>
      <c r="AI76" s="620" t="s">
        <v>63</v>
      </c>
    </row>
    <row r="77" spans="1:36" s="25" customFormat="1" ht="20.25" customHeight="1" x14ac:dyDescent="0.2">
      <c r="A77" s="756">
        <v>2377</v>
      </c>
      <c r="B77" s="583">
        <v>67</v>
      </c>
      <c r="C77" s="980" t="s">
        <v>2969</v>
      </c>
      <c r="D77" s="1069" t="s">
        <v>2970</v>
      </c>
      <c r="E77" s="1070">
        <v>34704</v>
      </c>
      <c r="F77" s="1071" t="s">
        <v>1027</v>
      </c>
      <c r="G77" s="1071" t="s">
        <v>10</v>
      </c>
      <c r="H77" s="757" t="s">
        <v>198</v>
      </c>
      <c r="I77" s="757"/>
      <c r="J77" s="757"/>
      <c r="K77" s="796">
        <v>200</v>
      </c>
      <c r="L77" s="796">
        <v>200</v>
      </c>
      <c r="M77" s="796"/>
      <c r="N77" s="796">
        <f t="shared" si="11"/>
        <v>200</v>
      </c>
      <c r="O77" s="797">
        <f t="shared" si="12"/>
        <v>0</v>
      </c>
      <c r="P77" s="1072"/>
      <c r="Q77" s="796">
        <v>300</v>
      </c>
      <c r="R77" s="19"/>
      <c r="S77" s="19"/>
      <c r="T77" s="19">
        <f t="shared" si="8"/>
        <v>0</v>
      </c>
      <c r="U77" s="53">
        <f t="shared" si="13"/>
        <v>300</v>
      </c>
      <c r="V77" s="758"/>
      <c r="W77" s="19">
        <v>300</v>
      </c>
      <c r="X77" s="19"/>
      <c r="Y77" s="19"/>
      <c r="Z77" s="19">
        <f t="shared" si="9"/>
        <v>0</v>
      </c>
      <c r="AA77" s="619">
        <f t="shared" si="14"/>
        <v>300</v>
      </c>
      <c r="AB77" s="758"/>
      <c r="AC77" s="19">
        <v>300</v>
      </c>
      <c r="AD77" s="19"/>
      <c r="AE77" s="19"/>
      <c r="AF77" s="19">
        <f t="shared" si="10"/>
        <v>0</v>
      </c>
      <c r="AG77" s="619">
        <f t="shared" si="15"/>
        <v>300</v>
      </c>
      <c r="AH77" s="603" t="s">
        <v>2971</v>
      </c>
      <c r="AI77" s="620" t="s">
        <v>63</v>
      </c>
    </row>
    <row r="78" spans="1:36" s="25" customFormat="1" ht="20.25" customHeight="1" x14ac:dyDescent="0.2">
      <c r="A78" s="756">
        <v>2380</v>
      </c>
      <c r="B78" s="583">
        <v>68</v>
      </c>
      <c r="C78" s="980" t="s">
        <v>2979</v>
      </c>
      <c r="D78" s="1069" t="s">
        <v>2980</v>
      </c>
      <c r="E78" s="1070">
        <v>33792</v>
      </c>
      <c r="F78" s="1071" t="s">
        <v>1027</v>
      </c>
      <c r="G78" s="1071" t="s">
        <v>10</v>
      </c>
      <c r="H78" s="757" t="s">
        <v>19</v>
      </c>
      <c r="I78" s="757"/>
      <c r="J78" s="757"/>
      <c r="K78" s="796">
        <v>200</v>
      </c>
      <c r="L78" s="796">
        <v>200</v>
      </c>
      <c r="M78" s="796"/>
      <c r="N78" s="796">
        <f t="shared" si="11"/>
        <v>200</v>
      </c>
      <c r="O78" s="797">
        <f t="shared" si="12"/>
        <v>0</v>
      </c>
      <c r="P78" s="1072"/>
      <c r="Q78" s="796">
        <v>300</v>
      </c>
      <c r="R78" s="19"/>
      <c r="S78" s="19"/>
      <c r="T78" s="19">
        <f t="shared" si="8"/>
        <v>0</v>
      </c>
      <c r="U78" s="53">
        <f t="shared" si="13"/>
        <v>300</v>
      </c>
      <c r="V78" s="758"/>
      <c r="W78" s="19">
        <v>300</v>
      </c>
      <c r="X78" s="19"/>
      <c r="Y78" s="19"/>
      <c r="Z78" s="19">
        <f t="shared" si="9"/>
        <v>0</v>
      </c>
      <c r="AA78" s="619">
        <f t="shared" si="14"/>
        <v>300</v>
      </c>
      <c r="AB78" s="758"/>
      <c r="AC78" s="19">
        <v>300</v>
      </c>
      <c r="AD78" s="19"/>
      <c r="AE78" s="19"/>
      <c r="AF78" s="19">
        <f t="shared" si="10"/>
        <v>0</v>
      </c>
      <c r="AG78" s="619">
        <f t="shared" si="15"/>
        <v>300</v>
      </c>
      <c r="AH78" s="603" t="s">
        <v>2981</v>
      </c>
      <c r="AI78" s="620" t="s">
        <v>63</v>
      </c>
    </row>
    <row r="79" spans="1:36" s="25" customFormat="1" ht="20.25" customHeight="1" x14ac:dyDescent="0.2">
      <c r="A79" s="582">
        <v>2384</v>
      </c>
      <c r="B79" s="583">
        <v>69</v>
      </c>
      <c r="C79" s="980" t="s">
        <v>2997</v>
      </c>
      <c r="D79" s="1069" t="s">
        <v>2998</v>
      </c>
      <c r="E79" s="1070">
        <v>33037</v>
      </c>
      <c r="F79" s="1071" t="s">
        <v>1986</v>
      </c>
      <c r="G79" s="1071" t="s">
        <v>10</v>
      </c>
      <c r="H79" s="757" t="s">
        <v>2505</v>
      </c>
      <c r="I79" s="757"/>
      <c r="J79" s="757"/>
      <c r="K79" s="796">
        <v>210</v>
      </c>
      <c r="L79" s="796">
        <v>185</v>
      </c>
      <c r="M79" s="796"/>
      <c r="N79" s="796">
        <f t="shared" si="11"/>
        <v>185</v>
      </c>
      <c r="O79" s="797">
        <f t="shared" si="12"/>
        <v>25</v>
      </c>
      <c r="P79" s="1072"/>
      <c r="Q79" s="796">
        <v>300</v>
      </c>
      <c r="R79" s="587"/>
      <c r="S79" s="587"/>
      <c r="T79" s="19">
        <f t="shared" si="8"/>
        <v>0</v>
      </c>
      <c r="U79" s="53">
        <f t="shared" si="13"/>
        <v>300</v>
      </c>
      <c r="V79" s="621"/>
      <c r="W79" s="19">
        <v>300</v>
      </c>
      <c r="X79" s="587"/>
      <c r="Y79" s="587"/>
      <c r="Z79" s="19">
        <f t="shared" si="9"/>
        <v>0</v>
      </c>
      <c r="AA79" s="619">
        <f t="shared" si="14"/>
        <v>300</v>
      </c>
      <c r="AB79" s="621"/>
      <c r="AC79" s="19">
        <v>300</v>
      </c>
      <c r="AD79" s="587"/>
      <c r="AE79" s="587"/>
      <c r="AF79" s="19">
        <f t="shared" si="10"/>
        <v>0</v>
      </c>
      <c r="AG79" s="619">
        <f t="shared" si="15"/>
        <v>300</v>
      </c>
      <c r="AH79" s="603" t="s">
        <v>2999</v>
      </c>
      <c r="AI79" s="620" t="s">
        <v>63</v>
      </c>
    </row>
    <row r="80" spans="1:36" s="25" customFormat="1" ht="20.25" customHeight="1" x14ac:dyDescent="0.2">
      <c r="A80" s="582">
        <v>2385</v>
      </c>
      <c r="B80" s="583">
        <v>70</v>
      </c>
      <c r="C80" s="980" t="s">
        <v>3000</v>
      </c>
      <c r="D80" s="1069" t="s">
        <v>3001</v>
      </c>
      <c r="E80" s="1070">
        <v>33768</v>
      </c>
      <c r="F80" s="1071" t="s">
        <v>1986</v>
      </c>
      <c r="G80" s="1071" t="s">
        <v>10</v>
      </c>
      <c r="H80" s="757" t="s">
        <v>13</v>
      </c>
      <c r="I80" s="757"/>
      <c r="J80" s="757"/>
      <c r="K80" s="796">
        <v>150</v>
      </c>
      <c r="L80" s="796">
        <v>150</v>
      </c>
      <c r="M80" s="796"/>
      <c r="N80" s="796">
        <f t="shared" si="11"/>
        <v>150</v>
      </c>
      <c r="O80" s="797">
        <f t="shared" si="12"/>
        <v>0</v>
      </c>
      <c r="P80" s="1072"/>
      <c r="Q80" s="796">
        <v>300</v>
      </c>
      <c r="R80" s="587"/>
      <c r="S80" s="587"/>
      <c r="T80" s="19">
        <f t="shared" si="8"/>
        <v>0</v>
      </c>
      <c r="U80" s="53">
        <f t="shared" si="13"/>
        <v>300</v>
      </c>
      <c r="V80" s="621"/>
      <c r="W80" s="19">
        <v>300</v>
      </c>
      <c r="X80" s="587"/>
      <c r="Y80" s="587"/>
      <c r="Z80" s="19">
        <f t="shared" si="9"/>
        <v>0</v>
      </c>
      <c r="AA80" s="619">
        <f t="shared" si="14"/>
        <v>300</v>
      </c>
      <c r="AB80" s="621"/>
      <c r="AC80" s="19">
        <v>300</v>
      </c>
      <c r="AD80" s="587"/>
      <c r="AE80" s="587"/>
      <c r="AF80" s="19">
        <f t="shared" si="10"/>
        <v>0</v>
      </c>
      <c r="AG80" s="619">
        <f t="shared" si="15"/>
        <v>300</v>
      </c>
      <c r="AH80" s="603" t="s">
        <v>3002</v>
      </c>
      <c r="AI80" s="620" t="s">
        <v>3237</v>
      </c>
    </row>
    <row r="81" spans="1:36" s="25" customFormat="1" ht="20.25" customHeight="1" x14ac:dyDescent="0.2">
      <c r="A81" s="582">
        <v>2398</v>
      </c>
      <c r="B81" s="583">
        <v>71</v>
      </c>
      <c r="C81" s="980" t="s">
        <v>3030</v>
      </c>
      <c r="D81" s="1069" t="s">
        <v>3031</v>
      </c>
      <c r="E81" s="1070">
        <v>34577</v>
      </c>
      <c r="F81" s="1071" t="s">
        <v>1986</v>
      </c>
      <c r="G81" s="1071" t="s">
        <v>10</v>
      </c>
      <c r="H81" s="757" t="s">
        <v>2505</v>
      </c>
      <c r="I81" s="757"/>
      <c r="J81" s="757"/>
      <c r="K81" s="796">
        <v>200</v>
      </c>
      <c r="L81" s="796"/>
      <c r="M81" s="796"/>
      <c r="N81" s="796">
        <f t="shared" si="11"/>
        <v>0</v>
      </c>
      <c r="O81" s="797">
        <f t="shared" si="12"/>
        <v>200</v>
      </c>
      <c r="P81" s="1072"/>
      <c r="Q81" s="796">
        <v>300</v>
      </c>
      <c r="R81" s="587"/>
      <c r="S81" s="587"/>
      <c r="T81" s="19">
        <f t="shared" si="8"/>
        <v>0</v>
      </c>
      <c r="U81" s="53">
        <f t="shared" si="13"/>
        <v>300</v>
      </c>
      <c r="V81" s="621"/>
      <c r="W81" s="19">
        <v>300</v>
      </c>
      <c r="X81" s="587"/>
      <c r="Y81" s="587"/>
      <c r="Z81" s="19">
        <f t="shared" si="9"/>
        <v>0</v>
      </c>
      <c r="AA81" s="619">
        <f t="shared" si="14"/>
        <v>300</v>
      </c>
      <c r="AB81" s="621"/>
      <c r="AC81" s="19">
        <v>300</v>
      </c>
      <c r="AD81" s="587"/>
      <c r="AE81" s="587"/>
      <c r="AF81" s="19">
        <f t="shared" si="10"/>
        <v>0</v>
      </c>
      <c r="AG81" s="619">
        <f t="shared" si="15"/>
        <v>300</v>
      </c>
      <c r="AH81" s="603" t="s">
        <v>3032</v>
      </c>
      <c r="AI81" s="620" t="s">
        <v>63</v>
      </c>
    </row>
    <row r="82" spans="1:36" s="25" customFormat="1" ht="20.25" customHeight="1" x14ac:dyDescent="0.2">
      <c r="A82" s="756">
        <v>2378</v>
      </c>
      <c r="B82" s="583">
        <v>72</v>
      </c>
      <c r="C82" s="980" t="s">
        <v>2972</v>
      </c>
      <c r="D82" s="1069" t="s">
        <v>2973</v>
      </c>
      <c r="E82" s="1070">
        <v>33058</v>
      </c>
      <c r="F82" s="1071" t="s">
        <v>1027</v>
      </c>
      <c r="G82" s="1071" t="s">
        <v>10</v>
      </c>
      <c r="H82" s="757" t="s">
        <v>13</v>
      </c>
      <c r="I82" s="757"/>
      <c r="J82" s="757"/>
      <c r="K82" s="796">
        <v>250</v>
      </c>
      <c r="L82" s="796">
        <v>190</v>
      </c>
      <c r="M82" s="796"/>
      <c r="N82" s="796">
        <f t="shared" si="11"/>
        <v>190</v>
      </c>
      <c r="O82" s="797">
        <f t="shared" si="12"/>
        <v>60</v>
      </c>
      <c r="P82" s="1072"/>
      <c r="Q82" s="796">
        <v>300</v>
      </c>
      <c r="R82" s="19"/>
      <c r="S82" s="19"/>
      <c r="T82" s="19">
        <f t="shared" si="8"/>
        <v>0</v>
      </c>
      <c r="U82" s="53">
        <f t="shared" si="13"/>
        <v>300</v>
      </c>
      <c r="V82" s="758"/>
      <c r="W82" s="19">
        <v>300</v>
      </c>
      <c r="X82" s="19"/>
      <c r="Y82" s="19"/>
      <c r="Z82" s="19">
        <f t="shared" si="9"/>
        <v>0</v>
      </c>
      <c r="AA82" s="619">
        <f t="shared" si="14"/>
        <v>300</v>
      </c>
      <c r="AB82" s="758"/>
      <c r="AC82" s="19">
        <v>300</v>
      </c>
      <c r="AD82" s="19"/>
      <c r="AE82" s="19"/>
      <c r="AF82" s="19">
        <f t="shared" si="10"/>
        <v>0</v>
      </c>
      <c r="AG82" s="619">
        <f t="shared" si="15"/>
        <v>300</v>
      </c>
      <c r="AH82" s="603" t="s">
        <v>2974</v>
      </c>
      <c r="AI82" s="620" t="s">
        <v>3427</v>
      </c>
    </row>
    <row r="83" spans="1:36" s="25" customFormat="1" ht="20.25" customHeight="1" x14ac:dyDescent="0.2">
      <c r="A83" s="582">
        <v>2379</v>
      </c>
      <c r="B83" s="583">
        <v>73</v>
      </c>
      <c r="C83" s="980" t="s">
        <v>2976</v>
      </c>
      <c r="D83" s="1069" t="s">
        <v>2977</v>
      </c>
      <c r="E83" s="1070">
        <v>35043</v>
      </c>
      <c r="F83" s="1071" t="s">
        <v>1027</v>
      </c>
      <c r="G83" s="1071" t="s">
        <v>15</v>
      </c>
      <c r="H83" s="757" t="s">
        <v>23</v>
      </c>
      <c r="I83" s="757"/>
      <c r="J83" s="757"/>
      <c r="K83" s="796">
        <v>168</v>
      </c>
      <c r="L83" s="796">
        <v>168</v>
      </c>
      <c r="M83" s="796"/>
      <c r="N83" s="796">
        <f t="shared" si="11"/>
        <v>168</v>
      </c>
      <c r="O83" s="797">
        <f t="shared" si="12"/>
        <v>0</v>
      </c>
      <c r="P83" s="1072"/>
      <c r="Q83" s="796">
        <v>300</v>
      </c>
      <c r="R83" s="587"/>
      <c r="S83" s="587"/>
      <c r="T83" s="19">
        <f t="shared" si="8"/>
        <v>0</v>
      </c>
      <c r="U83" s="53">
        <f t="shared" si="13"/>
        <v>300</v>
      </c>
      <c r="V83" s="621"/>
      <c r="W83" s="19">
        <v>300</v>
      </c>
      <c r="X83" s="587"/>
      <c r="Y83" s="587"/>
      <c r="Z83" s="19">
        <f t="shared" si="9"/>
        <v>0</v>
      </c>
      <c r="AA83" s="619">
        <f t="shared" si="14"/>
        <v>300</v>
      </c>
      <c r="AB83" s="621"/>
      <c r="AC83" s="19">
        <v>300</v>
      </c>
      <c r="AD83" s="587"/>
      <c r="AE83" s="587"/>
      <c r="AF83" s="19">
        <f t="shared" si="10"/>
        <v>0</v>
      </c>
      <c r="AG83" s="619">
        <f t="shared" si="15"/>
        <v>300</v>
      </c>
      <c r="AH83" s="603" t="s">
        <v>2978</v>
      </c>
      <c r="AI83" s="620" t="s">
        <v>3061</v>
      </c>
    </row>
    <row r="84" spans="1:36" s="25" customFormat="1" ht="20.25" customHeight="1" x14ac:dyDescent="0.2">
      <c r="A84" s="582">
        <v>2381</v>
      </c>
      <c r="B84" s="583">
        <v>74</v>
      </c>
      <c r="C84" s="980" t="s">
        <v>2982</v>
      </c>
      <c r="D84" s="1069" t="s">
        <v>2983</v>
      </c>
      <c r="E84" s="1070">
        <v>34866</v>
      </c>
      <c r="F84" s="1071" t="s">
        <v>1986</v>
      </c>
      <c r="G84" s="1071" t="s">
        <v>10</v>
      </c>
      <c r="H84" s="757" t="s">
        <v>2505</v>
      </c>
      <c r="I84" s="757"/>
      <c r="J84" s="757"/>
      <c r="K84" s="796">
        <v>120</v>
      </c>
      <c r="L84" s="796">
        <v>120</v>
      </c>
      <c r="M84" s="796"/>
      <c r="N84" s="796">
        <f t="shared" si="11"/>
        <v>120</v>
      </c>
      <c r="O84" s="797">
        <f t="shared" si="12"/>
        <v>0</v>
      </c>
      <c r="P84" s="1072"/>
      <c r="Q84" s="796">
        <v>300</v>
      </c>
      <c r="R84" s="587"/>
      <c r="S84" s="587"/>
      <c r="T84" s="19">
        <f t="shared" si="8"/>
        <v>0</v>
      </c>
      <c r="U84" s="53">
        <f t="shared" si="13"/>
        <v>300</v>
      </c>
      <c r="V84" s="621"/>
      <c r="W84" s="19">
        <v>300</v>
      </c>
      <c r="X84" s="587"/>
      <c r="Y84" s="587"/>
      <c r="Z84" s="19">
        <f t="shared" si="9"/>
        <v>0</v>
      </c>
      <c r="AA84" s="619">
        <f t="shared" si="14"/>
        <v>300</v>
      </c>
      <c r="AB84" s="621"/>
      <c r="AC84" s="19">
        <v>300</v>
      </c>
      <c r="AD84" s="587"/>
      <c r="AE84" s="587"/>
      <c r="AF84" s="19">
        <f t="shared" si="10"/>
        <v>0</v>
      </c>
      <c r="AG84" s="619">
        <f t="shared" si="15"/>
        <v>300</v>
      </c>
      <c r="AH84" s="603" t="s">
        <v>2984</v>
      </c>
      <c r="AI84" s="620" t="s">
        <v>2985</v>
      </c>
    </row>
    <row r="85" spans="1:36" s="25" customFormat="1" ht="20.25" customHeight="1" x14ac:dyDescent="0.2">
      <c r="A85" s="582">
        <v>2383</v>
      </c>
      <c r="B85" s="583">
        <v>75</v>
      </c>
      <c r="C85" s="980" t="s">
        <v>2993</v>
      </c>
      <c r="D85" s="1069" t="s">
        <v>2994</v>
      </c>
      <c r="E85" s="1070">
        <v>34704</v>
      </c>
      <c r="F85" s="1071" t="s">
        <v>1986</v>
      </c>
      <c r="G85" s="1071" t="s">
        <v>10</v>
      </c>
      <c r="H85" s="757" t="s">
        <v>19</v>
      </c>
      <c r="I85" s="757"/>
      <c r="J85" s="757"/>
      <c r="K85" s="796">
        <v>240</v>
      </c>
      <c r="L85" s="796">
        <v>240</v>
      </c>
      <c r="M85" s="796"/>
      <c r="N85" s="796">
        <f t="shared" si="11"/>
        <v>240</v>
      </c>
      <c r="O85" s="797">
        <f t="shared" si="12"/>
        <v>0</v>
      </c>
      <c r="P85" s="1072"/>
      <c r="Q85" s="796">
        <v>300</v>
      </c>
      <c r="R85" s="587"/>
      <c r="S85" s="587"/>
      <c r="T85" s="19">
        <f t="shared" si="8"/>
        <v>0</v>
      </c>
      <c r="U85" s="53">
        <f t="shared" si="13"/>
        <v>300</v>
      </c>
      <c r="V85" s="621"/>
      <c r="W85" s="19">
        <v>300</v>
      </c>
      <c r="X85" s="587"/>
      <c r="Y85" s="587"/>
      <c r="Z85" s="19">
        <f t="shared" si="9"/>
        <v>0</v>
      </c>
      <c r="AA85" s="619">
        <f t="shared" si="14"/>
        <v>300</v>
      </c>
      <c r="AB85" s="621"/>
      <c r="AC85" s="19">
        <v>300</v>
      </c>
      <c r="AD85" s="587"/>
      <c r="AE85" s="587"/>
      <c r="AF85" s="19">
        <f t="shared" si="10"/>
        <v>0</v>
      </c>
      <c r="AG85" s="619">
        <f t="shared" si="15"/>
        <v>300</v>
      </c>
      <c r="AH85" s="603" t="s">
        <v>2995</v>
      </c>
      <c r="AI85" s="620" t="s">
        <v>2996</v>
      </c>
    </row>
    <row r="86" spans="1:36" s="25" customFormat="1" ht="20.25" customHeight="1" x14ac:dyDescent="0.2">
      <c r="A86" s="582">
        <v>2388</v>
      </c>
      <c r="B86" s="583">
        <v>76</v>
      </c>
      <c r="C86" s="980" t="s">
        <v>3006</v>
      </c>
      <c r="D86" s="1069" t="s">
        <v>3007</v>
      </c>
      <c r="E86" s="1070">
        <v>34412</v>
      </c>
      <c r="F86" s="1071" t="s">
        <v>1986</v>
      </c>
      <c r="G86" s="1071" t="s">
        <v>10</v>
      </c>
      <c r="H86" s="757" t="s">
        <v>13</v>
      </c>
      <c r="I86" s="757"/>
      <c r="J86" s="757"/>
      <c r="K86" s="796">
        <v>150</v>
      </c>
      <c r="L86" s="796">
        <v>150</v>
      </c>
      <c r="M86" s="796"/>
      <c r="N86" s="796">
        <f t="shared" si="11"/>
        <v>150</v>
      </c>
      <c r="O86" s="797">
        <f t="shared" si="12"/>
        <v>0</v>
      </c>
      <c r="P86" s="1072"/>
      <c r="Q86" s="796">
        <v>300</v>
      </c>
      <c r="R86" s="587"/>
      <c r="S86" s="587"/>
      <c r="T86" s="19">
        <f t="shared" si="8"/>
        <v>0</v>
      </c>
      <c r="U86" s="53">
        <f t="shared" si="13"/>
        <v>300</v>
      </c>
      <c r="V86" s="621"/>
      <c r="W86" s="19">
        <v>300</v>
      </c>
      <c r="X86" s="587"/>
      <c r="Y86" s="587"/>
      <c r="Z86" s="19">
        <f t="shared" si="9"/>
        <v>0</v>
      </c>
      <c r="AA86" s="619">
        <f t="shared" si="14"/>
        <v>300</v>
      </c>
      <c r="AB86" s="621"/>
      <c r="AC86" s="19">
        <v>300</v>
      </c>
      <c r="AD86" s="587"/>
      <c r="AE86" s="587"/>
      <c r="AF86" s="19">
        <f t="shared" si="10"/>
        <v>0</v>
      </c>
      <c r="AG86" s="619">
        <f t="shared" si="15"/>
        <v>300</v>
      </c>
      <c r="AH86" s="603" t="s">
        <v>3008</v>
      </c>
      <c r="AI86" s="620" t="s">
        <v>3238</v>
      </c>
    </row>
    <row r="87" spans="1:36" s="25" customFormat="1" ht="20.25" customHeight="1" x14ac:dyDescent="0.2">
      <c r="A87" s="582">
        <v>2392</v>
      </c>
      <c r="B87" s="583">
        <v>77</v>
      </c>
      <c r="C87" s="980" t="s">
        <v>3442</v>
      </c>
      <c r="D87" s="1069" t="s">
        <v>3015</v>
      </c>
      <c r="E87" s="1070">
        <v>35242</v>
      </c>
      <c r="F87" s="1071" t="s">
        <v>1027</v>
      </c>
      <c r="G87" s="1071" t="s">
        <v>10</v>
      </c>
      <c r="H87" s="757" t="s">
        <v>19</v>
      </c>
      <c r="I87" s="757"/>
      <c r="J87" s="757"/>
      <c r="K87" s="796">
        <v>240</v>
      </c>
      <c r="L87" s="796">
        <v>240</v>
      </c>
      <c r="M87" s="796"/>
      <c r="N87" s="796">
        <f t="shared" si="11"/>
        <v>240</v>
      </c>
      <c r="O87" s="797">
        <f t="shared" si="12"/>
        <v>0</v>
      </c>
      <c r="P87" s="1072"/>
      <c r="Q87" s="796">
        <v>300</v>
      </c>
      <c r="R87" s="587"/>
      <c r="S87" s="587"/>
      <c r="T87" s="19">
        <f>SUM(R87+S87)</f>
        <v>0</v>
      </c>
      <c r="U87" s="53">
        <f t="shared" si="13"/>
        <v>300</v>
      </c>
      <c r="V87" s="621"/>
      <c r="W87" s="19">
        <v>300</v>
      </c>
      <c r="X87" s="587"/>
      <c r="Y87" s="587"/>
      <c r="Z87" s="19">
        <f t="shared" si="9"/>
        <v>0</v>
      </c>
      <c r="AA87" s="619">
        <f t="shared" si="14"/>
        <v>300</v>
      </c>
      <c r="AB87" s="621"/>
      <c r="AC87" s="19">
        <v>300</v>
      </c>
      <c r="AD87" s="587"/>
      <c r="AE87" s="587"/>
      <c r="AF87" s="19">
        <f t="shared" si="10"/>
        <v>0</v>
      </c>
      <c r="AG87" s="619">
        <f t="shared" si="15"/>
        <v>300</v>
      </c>
      <c r="AH87" s="603" t="s">
        <v>3016</v>
      </c>
      <c r="AI87" s="620" t="s">
        <v>2996</v>
      </c>
    </row>
    <row r="88" spans="1:36" s="25" customFormat="1" ht="20.25" customHeight="1" x14ac:dyDescent="0.2">
      <c r="A88" s="582">
        <v>2393</v>
      </c>
      <c r="B88" s="583">
        <v>78</v>
      </c>
      <c r="C88" s="980" t="s">
        <v>3017</v>
      </c>
      <c r="D88" s="1069" t="s">
        <v>3018</v>
      </c>
      <c r="E88" s="1070"/>
      <c r="F88" s="1071" t="s">
        <v>1027</v>
      </c>
      <c r="G88" s="1071" t="s">
        <v>10</v>
      </c>
      <c r="H88" s="757" t="s">
        <v>19</v>
      </c>
      <c r="I88" s="757"/>
      <c r="J88" s="757"/>
      <c r="K88" s="796">
        <v>190</v>
      </c>
      <c r="L88" s="796">
        <v>190</v>
      </c>
      <c r="M88" s="796"/>
      <c r="N88" s="796">
        <f t="shared" si="11"/>
        <v>190</v>
      </c>
      <c r="O88" s="797">
        <f t="shared" si="12"/>
        <v>0</v>
      </c>
      <c r="P88" s="1072"/>
      <c r="Q88" s="796">
        <v>300</v>
      </c>
      <c r="R88" s="587"/>
      <c r="S88" s="587"/>
      <c r="T88" s="19">
        <f t="shared" si="8"/>
        <v>0</v>
      </c>
      <c r="U88" s="53">
        <f t="shared" si="13"/>
        <v>300</v>
      </c>
      <c r="V88" s="621"/>
      <c r="W88" s="19">
        <v>300</v>
      </c>
      <c r="X88" s="587"/>
      <c r="Y88" s="587"/>
      <c r="Z88" s="19">
        <f t="shared" si="9"/>
        <v>0</v>
      </c>
      <c r="AA88" s="619">
        <f t="shared" si="14"/>
        <v>300</v>
      </c>
      <c r="AB88" s="621"/>
      <c r="AC88" s="19">
        <v>300</v>
      </c>
      <c r="AD88" s="587"/>
      <c r="AE88" s="587"/>
      <c r="AF88" s="19">
        <f t="shared" si="10"/>
        <v>0</v>
      </c>
      <c r="AG88" s="619">
        <f t="shared" si="15"/>
        <v>300</v>
      </c>
      <c r="AH88" s="603" t="s">
        <v>3019</v>
      </c>
      <c r="AI88" s="620" t="s">
        <v>3057</v>
      </c>
    </row>
    <row r="89" spans="1:36" s="25" customFormat="1" ht="20.25" customHeight="1" x14ac:dyDescent="0.2">
      <c r="A89" s="582">
        <v>2394</v>
      </c>
      <c r="B89" s="583">
        <v>79</v>
      </c>
      <c r="C89" s="980" t="s">
        <v>3020</v>
      </c>
      <c r="D89" s="1069" t="s">
        <v>3021</v>
      </c>
      <c r="E89" s="1070">
        <v>34345</v>
      </c>
      <c r="F89" s="1071" t="s">
        <v>1986</v>
      </c>
      <c r="G89" s="1071" t="s">
        <v>10</v>
      </c>
      <c r="H89" s="757" t="s">
        <v>198</v>
      </c>
      <c r="I89" s="757"/>
      <c r="J89" s="757"/>
      <c r="K89" s="796">
        <v>310</v>
      </c>
      <c r="L89" s="796">
        <v>310</v>
      </c>
      <c r="M89" s="796"/>
      <c r="N89" s="796">
        <f t="shared" si="11"/>
        <v>310</v>
      </c>
      <c r="O89" s="797">
        <f t="shared" si="12"/>
        <v>0</v>
      </c>
      <c r="P89" s="1072"/>
      <c r="Q89" s="796">
        <v>300</v>
      </c>
      <c r="R89" s="587"/>
      <c r="S89" s="587"/>
      <c r="T89" s="19">
        <f t="shared" ref="T89:T149" si="16">SUM(R89+S89)</f>
        <v>0</v>
      </c>
      <c r="U89" s="53">
        <f t="shared" si="13"/>
        <v>300</v>
      </c>
      <c r="V89" s="621"/>
      <c r="W89" s="19">
        <v>300</v>
      </c>
      <c r="X89" s="587"/>
      <c r="Y89" s="587"/>
      <c r="Z89" s="19">
        <f t="shared" si="9"/>
        <v>0</v>
      </c>
      <c r="AA89" s="619">
        <f t="shared" si="14"/>
        <v>300</v>
      </c>
      <c r="AB89" s="621"/>
      <c r="AC89" s="19">
        <v>300</v>
      </c>
      <c r="AD89" s="587"/>
      <c r="AE89" s="587"/>
      <c r="AF89" s="19">
        <f t="shared" si="10"/>
        <v>0</v>
      </c>
      <c r="AG89" s="619">
        <f t="shared" si="15"/>
        <v>300</v>
      </c>
      <c r="AH89" s="603" t="s">
        <v>3022</v>
      </c>
      <c r="AI89" s="620"/>
    </row>
    <row r="90" spans="1:36" s="25" customFormat="1" ht="20.25" customHeight="1" x14ac:dyDescent="0.2">
      <c r="A90" s="756">
        <v>2396</v>
      </c>
      <c r="B90" s="583">
        <v>80</v>
      </c>
      <c r="C90" s="980" t="s">
        <v>3218</v>
      </c>
      <c r="D90" s="1069" t="s">
        <v>3219</v>
      </c>
      <c r="E90" s="1070">
        <v>34152</v>
      </c>
      <c r="F90" s="1071" t="s">
        <v>1986</v>
      </c>
      <c r="G90" s="1071" t="s">
        <v>15</v>
      </c>
      <c r="H90" s="757" t="s">
        <v>2500</v>
      </c>
      <c r="I90" s="757"/>
      <c r="J90" s="757"/>
      <c r="K90" s="796">
        <v>250</v>
      </c>
      <c r="L90" s="796">
        <v>140</v>
      </c>
      <c r="M90" s="796"/>
      <c r="N90" s="796">
        <f t="shared" si="11"/>
        <v>140</v>
      </c>
      <c r="O90" s="797">
        <f t="shared" si="12"/>
        <v>110</v>
      </c>
      <c r="P90" s="1072"/>
      <c r="Q90" s="796">
        <v>300</v>
      </c>
      <c r="R90" s="19"/>
      <c r="S90" s="19"/>
      <c r="T90" s="19">
        <f t="shared" si="16"/>
        <v>0</v>
      </c>
      <c r="U90" s="53">
        <f t="shared" si="13"/>
        <v>300</v>
      </c>
      <c r="V90" s="758"/>
      <c r="W90" s="19">
        <v>300</v>
      </c>
      <c r="X90" s="19"/>
      <c r="Y90" s="19"/>
      <c r="Z90" s="19">
        <f t="shared" si="9"/>
        <v>0</v>
      </c>
      <c r="AA90" s="619">
        <f t="shared" si="14"/>
        <v>300</v>
      </c>
      <c r="AB90" s="758"/>
      <c r="AC90" s="19">
        <v>300</v>
      </c>
      <c r="AD90" s="19"/>
      <c r="AE90" s="19"/>
      <c r="AF90" s="19">
        <f t="shared" si="10"/>
        <v>0</v>
      </c>
      <c r="AG90" s="619">
        <f t="shared" si="15"/>
        <v>300</v>
      </c>
      <c r="AH90" s="603" t="s">
        <v>3220</v>
      </c>
      <c r="AI90" s="620" t="s">
        <v>162</v>
      </c>
    </row>
    <row r="91" spans="1:36" s="25" customFormat="1" ht="20.25" customHeight="1" x14ac:dyDescent="0.2">
      <c r="A91" s="582">
        <v>2397</v>
      </c>
      <c r="B91" s="583">
        <v>81</v>
      </c>
      <c r="C91" s="980" t="s">
        <v>3027</v>
      </c>
      <c r="D91" s="1069" t="s">
        <v>3028</v>
      </c>
      <c r="E91" s="1070">
        <v>34888</v>
      </c>
      <c r="F91" s="1071" t="s">
        <v>1027</v>
      </c>
      <c r="G91" s="1071" t="s">
        <v>10</v>
      </c>
      <c r="H91" s="757" t="s">
        <v>19</v>
      </c>
      <c r="I91" s="757"/>
      <c r="J91" s="757"/>
      <c r="K91" s="796">
        <v>240</v>
      </c>
      <c r="L91" s="796">
        <v>240</v>
      </c>
      <c r="M91" s="796"/>
      <c r="N91" s="796">
        <f t="shared" si="11"/>
        <v>240</v>
      </c>
      <c r="O91" s="797">
        <f t="shared" si="12"/>
        <v>0</v>
      </c>
      <c r="P91" s="1072"/>
      <c r="Q91" s="796">
        <v>300</v>
      </c>
      <c r="R91" s="587"/>
      <c r="S91" s="587"/>
      <c r="T91" s="19">
        <f t="shared" si="16"/>
        <v>0</v>
      </c>
      <c r="U91" s="53">
        <f t="shared" si="13"/>
        <v>300</v>
      </c>
      <c r="V91" s="621"/>
      <c r="W91" s="19">
        <v>300</v>
      </c>
      <c r="X91" s="587"/>
      <c r="Y91" s="587"/>
      <c r="Z91" s="19">
        <f t="shared" si="9"/>
        <v>0</v>
      </c>
      <c r="AA91" s="619">
        <f t="shared" si="14"/>
        <v>300</v>
      </c>
      <c r="AB91" s="621"/>
      <c r="AC91" s="19">
        <v>300</v>
      </c>
      <c r="AD91" s="587"/>
      <c r="AE91" s="587"/>
      <c r="AF91" s="19">
        <f t="shared" si="10"/>
        <v>0</v>
      </c>
      <c r="AG91" s="619">
        <f t="shared" si="15"/>
        <v>300</v>
      </c>
      <c r="AH91" s="603" t="s">
        <v>3029</v>
      </c>
      <c r="AI91" s="620" t="s">
        <v>2996</v>
      </c>
    </row>
    <row r="92" spans="1:36" s="25" customFormat="1" ht="20.25" customHeight="1" x14ac:dyDescent="0.2">
      <c r="A92" s="582">
        <v>2399</v>
      </c>
      <c r="B92" s="583">
        <v>82</v>
      </c>
      <c r="C92" s="980" t="s">
        <v>3033</v>
      </c>
      <c r="D92" s="1069" t="s">
        <v>3034</v>
      </c>
      <c r="E92" s="1070">
        <v>34245</v>
      </c>
      <c r="F92" s="1071" t="s">
        <v>1986</v>
      </c>
      <c r="G92" s="1071" t="s">
        <v>10</v>
      </c>
      <c r="H92" s="757" t="s">
        <v>529</v>
      </c>
      <c r="I92" s="757"/>
      <c r="J92" s="757"/>
      <c r="K92" s="796">
        <v>200</v>
      </c>
      <c r="L92" s="796">
        <v>200</v>
      </c>
      <c r="M92" s="796"/>
      <c r="N92" s="796">
        <f t="shared" si="11"/>
        <v>200</v>
      </c>
      <c r="O92" s="797">
        <f t="shared" si="12"/>
        <v>0</v>
      </c>
      <c r="P92" s="1072"/>
      <c r="Q92" s="796">
        <v>300</v>
      </c>
      <c r="R92" s="587"/>
      <c r="S92" s="587"/>
      <c r="T92" s="19">
        <f t="shared" si="16"/>
        <v>0</v>
      </c>
      <c r="U92" s="53">
        <f t="shared" si="13"/>
        <v>300</v>
      </c>
      <c r="V92" s="621"/>
      <c r="W92" s="19">
        <v>300</v>
      </c>
      <c r="X92" s="587"/>
      <c r="Y92" s="587"/>
      <c r="Z92" s="19">
        <f t="shared" si="9"/>
        <v>0</v>
      </c>
      <c r="AA92" s="619">
        <f t="shared" si="14"/>
        <v>300</v>
      </c>
      <c r="AB92" s="621"/>
      <c r="AC92" s="19">
        <v>300</v>
      </c>
      <c r="AD92" s="587"/>
      <c r="AE92" s="587"/>
      <c r="AF92" s="19">
        <f t="shared" si="10"/>
        <v>0</v>
      </c>
      <c r="AG92" s="619">
        <f t="shared" si="15"/>
        <v>300</v>
      </c>
      <c r="AH92" s="603" t="s">
        <v>3039</v>
      </c>
      <c r="AI92" s="620" t="s">
        <v>2960</v>
      </c>
    </row>
    <row r="93" spans="1:36" s="25" customFormat="1" ht="20.25" customHeight="1" x14ac:dyDescent="0.2">
      <c r="A93" s="582">
        <v>2400</v>
      </c>
      <c r="B93" s="583">
        <v>83</v>
      </c>
      <c r="C93" s="980" t="s">
        <v>3036</v>
      </c>
      <c r="D93" s="1069" t="s">
        <v>3037</v>
      </c>
      <c r="E93" s="1070">
        <v>34489</v>
      </c>
      <c r="F93" s="1071" t="s">
        <v>1027</v>
      </c>
      <c r="G93" s="1071" t="s">
        <v>10</v>
      </c>
      <c r="H93" s="757" t="s">
        <v>2505</v>
      </c>
      <c r="I93" s="757"/>
      <c r="J93" s="757"/>
      <c r="K93" s="796">
        <v>210</v>
      </c>
      <c r="L93" s="796">
        <v>210</v>
      </c>
      <c r="M93" s="796"/>
      <c r="N93" s="796">
        <f t="shared" si="11"/>
        <v>210</v>
      </c>
      <c r="O93" s="797">
        <f t="shared" si="12"/>
        <v>0</v>
      </c>
      <c r="P93" s="1072"/>
      <c r="Q93" s="796">
        <v>300</v>
      </c>
      <c r="R93" s="587"/>
      <c r="S93" s="587"/>
      <c r="T93" s="19">
        <f t="shared" si="16"/>
        <v>0</v>
      </c>
      <c r="U93" s="53">
        <f t="shared" si="13"/>
        <v>300</v>
      </c>
      <c r="V93" s="621"/>
      <c r="W93" s="19">
        <v>300</v>
      </c>
      <c r="X93" s="587"/>
      <c r="Y93" s="587"/>
      <c r="Z93" s="19">
        <f t="shared" si="9"/>
        <v>0</v>
      </c>
      <c r="AA93" s="619">
        <f t="shared" si="14"/>
        <v>300</v>
      </c>
      <c r="AB93" s="621"/>
      <c r="AC93" s="19">
        <v>300</v>
      </c>
      <c r="AD93" s="587"/>
      <c r="AE93" s="587"/>
      <c r="AF93" s="19">
        <f t="shared" si="10"/>
        <v>0</v>
      </c>
      <c r="AG93" s="619">
        <f t="shared" si="15"/>
        <v>300</v>
      </c>
      <c r="AH93" s="603" t="s">
        <v>3038</v>
      </c>
      <c r="AI93" s="620" t="s">
        <v>3059</v>
      </c>
    </row>
    <row r="94" spans="1:36" s="25" customFormat="1" ht="20.25" customHeight="1" x14ac:dyDescent="0.2">
      <c r="A94" s="582">
        <v>2401</v>
      </c>
      <c r="B94" s="583">
        <v>84</v>
      </c>
      <c r="C94" s="980" t="s">
        <v>3046</v>
      </c>
      <c r="D94" s="1069" t="s">
        <v>3047</v>
      </c>
      <c r="E94" s="1070">
        <v>34714</v>
      </c>
      <c r="F94" s="1071" t="s">
        <v>1986</v>
      </c>
      <c r="G94" s="1071" t="s">
        <v>10</v>
      </c>
      <c r="H94" s="757" t="s">
        <v>198</v>
      </c>
      <c r="I94" s="757"/>
      <c r="J94" s="757"/>
      <c r="K94" s="796">
        <v>190</v>
      </c>
      <c r="L94" s="796">
        <v>80</v>
      </c>
      <c r="M94" s="796"/>
      <c r="N94" s="796">
        <f t="shared" si="11"/>
        <v>80</v>
      </c>
      <c r="O94" s="797">
        <f t="shared" si="12"/>
        <v>110</v>
      </c>
      <c r="P94" s="1072"/>
      <c r="Q94" s="796">
        <v>300</v>
      </c>
      <c r="R94" s="587"/>
      <c r="S94" s="587"/>
      <c r="T94" s="19">
        <f t="shared" si="16"/>
        <v>0</v>
      </c>
      <c r="U94" s="53">
        <f t="shared" si="13"/>
        <v>300</v>
      </c>
      <c r="V94" s="621"/>
      <c r="W94" s="19">
        <v>300</v>
      </c>
      <c r="X94" s="587"/>
      <c r="Y94" s="587"/>
      <c r="Z94" s="19">
        <f t="shared" si="9"/>
        <v>0</v>
      </c>
      <c r="AA94" s="619">
        <f t="shared" si="14"/>
        <v>300</v>
      </c>
      <c r="AB94" s="621"/>
      <c r="AC94" s="19">
        <v>300</v>
      </c>
      <c r="AD94" s="587"/>
      <c r="AE94" s="587"/>
      <c r="AF94" s="19">
        <f t="shared" si="10"/>
        <v>0</v>
      </c>
      <c r="AG94" s="619">
        <f t="shared" si="15"/>
        <v>300</v>
      </c>
      <c r="AH94" s="603" t="s">
        <v>3048</v>
      </c>
      <c r="AI94" s="620" t="s">
        <v>3049</v>
      </c>
      <c r="AJ94" s="25" t="s">
        <v>1963</v>
      </c>
    </row>
    <row r="95" spans="1:36" s="25" customFormat="1" ht="20.25" customHeight="1" x14ac:dyDescent="0.2">
      <c r="A95" s="582">
        <v>2402</v>
      </c>
      <c r="B95" s="583">
        <v>85</v>
      </c>
      <c r="C95" s="980" t="s">
        <v>3050</v>
      </c>
      <c r="D95" s="1069" t="s">
        <v>3051</v>
      </c>
      <c r="E95" s="1070">
        <v>34582</v>
      </c>
      <c r="F95" s="1071" t="s">
        <v>1986</v>
      </c>
      <c r="G95" s="1071" t="s">
        <v>10</v>
      </c>
      <c r="H95" s="757" t="s">
        <v>13</v>
      </c>
      <c r="I95" s="757"/>
      <c r="J95" s="757"/>
      <c r="K95" s="796">
        <v>150</v>
      </c>
      <c r="L95" s="796">
        <v>150</v>
      </c>
      <c r="M95" s="796"/>
      <c r="N95" s="796">
        <f t="shared" si="11"/>
        <v>150</v>
      </c>
      <c r="O95" s="797">
        <f t="shared" si="12"/>
        <v>0</v>
      </c>
      <c r="P95" s="1072"/>
      <c r="Q95" s="796">
        <v>300</v>
      </c>
      <c r="R95" s="587"/>
      <c r="S95" s="587"/>
      <c r="T95" s="19">
        <f t="shared" si="16"/>
        <v>0</v>
      </c>
      <c r="U95" s="53">
        <f t="shared" si="13"/>
        <v>300</v>
      </c>
      <c r="V95" s="621"/>
      <c r="W95" s="19">
        <v>300</v>
      </c>
      <c r="X95" s="587"/>
      <c r="Y95" s="587"/>
      <c r="Z95" s="19">
        <f t="shared" si="9"/>
        <v>0</v>
      </c>
      <c r="AA95" s="619">
        <f t="shared" si="14"/>
        <v>300</v>
      </c>
      <c r="AB95" s="621"/>
      <c r="AC95" s="19">
        <v>300</v>
      </c>
      <c r="AD95" s="587"/>
      <c r="AE95" s="19"/>
      <c r="AF95" s="19">
        <f t="shared" si="10"/>
        <v>0</v>
      </c>
      <c r="AG95" s="619">
        <f t="shared" si="15"/>
        <v>300</v>
      </c>
      <c r="AH95" s="603" t="s">
        <v>3052</v>
      </c>
      <c r="AI95" s="750" t="s">
        <v>3053</v>
      </c>
    </row>
    <row r="96" spans="1:36" s="25" customFormat="1" ht="20.25" customHeight="1" x14ac:dyDescent="0.2">
      <c r="A96" s="582">
        <v>2403</v>
      </c>
      <c r="B96" s="583">
        <v>86</v>
      </c>
      <c r="C96" s="980" t="s">
        <v>3054</v>
      </c>
      <c r="D96" s="1069" t="s">
        <v>3055</v>
      </c>
      <c r="E96" s="1070">
        <v>34495</v>
      </c>
      <c r="F96" s="1071" t="s">
        <v>1986</v>
      </c>
      <c r="G96" s="1071" t="s">
        <v>10</v>
      </c>
      <c r="H96" s="757" t="s">
        <v>19</v>
      </c>
      <c r="I96" s="757"/>
      <c r="J96" s="757"/>
      <c r="K96" s="796">
        <v>210</v>
      </c>
      <c r="L96" s="796">
        <v>210</v>
      </c>
      <c r="M96" s="796"/>
      <c r="N96" s="796">
        <f t="shared" si="11"/>
        <v>210</v>
      </c>
      <c r="O96" s="797">
        <f t="shared" si="12"/>
        <v>0</v>
      </c>
      <c r="P96" s="1072"/>
      <c r="Q96" s="796">
        <v>300</v>
      </c>
      <c r="R96" s="587"/>
      <c r="S96" s="587"/>
      <c r="T96" s="19">
        <f t="shared" si="16"/>
        <v>0</v>
      </c>
      <c r="U96" s="53">
        <f t="shared" si="13"/>
        <v>300</v>
      </c>
      <c r="V96" s="621"/>
      <c r="W96" s="19">
        <v>300</v>
      </c>
      <c r="X96" s="587"/>
      <c r="Y96" s="587"/>
      <c r="Z96" s="19">
        <f t="shared" si="9"/>
        <v>0</v>
      </c>
      <c r="AA96" s="619">
        <f t="shared" si="14"/>
        <v>300</v>
      </c>
      <c r="AB96" s="621"/>
      <c r="AC96" s="19">
        <v>300</v>
      </c>
      <c r="AD96" s="587"/>
      <c r="AE96" s="587"/>
      <c r="AF96" s="19">
        <f t="shared" si="10"/>
        <v>0</v>
      </c>
      <c r="AG96" s="619">
        <f t="shared" si="15"/>
        <v>300</v>
      </c>
      <c r="AH96" s="603" t="s">
        <v>3056</v>
      </c>
      <c r="AI96" s="620" t="s">
        <v>3059</v>
      </c>
    </row>
    <row r="97" spans="1:36" s="25" customFormat="1" ht="20.25" customHeight="1" x14ac:dyDescent="0.2">
      <c r="A97" s="582">
        <v>2404</v>
      </c>
      <c r="B97" s="583">
        <v>87</v>
      </c>
      <c r="C97" s="980" t="s">
        <v>3062</v>
      </c>
      <c r="D97" s="1069" t="s">
        <v>3063</v>
      </c>
      <c r="E97" s="1070">
        <v>34853</v>
      </c>
      <c r="F97" s="1071" t="s">
        <v>1986</v>
      </c>
      <c r="G97" s="1071" t="s">
        <v>10</v>
      </c>
      <c r="H97" s="757" t="s">
        <v>2505</v>
      </c>
      <c r="I97" s="757"/>
      <c r="J97" s="757"/>
      <c r="K97" s="796">
        <v>190</v>
      </c>
      <c r="L97" s="796">
        <v>90</v>
      </c>
      <c r="M97" s="796"/>
      <c r="N97" s="796">
        <f t="shared" si="11"/>
        <v>90</v>
      </c>
      <c r="O97" s="797">
        <f t="shared" si="12"/>
        <v>100</v>
      </c>
      <c r="P97" s="1072"/>
      <c r="Q97" s="796">
        <v>300</v>
      </c>
      <c r="R97" s="587"/>
      <c r="S97" s="587"/>
      <c r="T97" s="19">
        <f t="shared" si="16"/>
        <v>0</v>
      </c>
      <c r="U97" s="53">
        <f t="shared" si="13"/>
        <v>300</v>
      </c>
      <c r="V97" s="621"/>
      <c r="W97" s="19">
        <v>300</v>
      </c>
      <c r="X97" s="587"/>
      <c r="Y97" s="587"/>
      <c r="Z97" s="19">
        <f t="shared" si="9"/>
        <v>0</v>
      </c>
      <c r="AA97" s="619">
        <f t="shared" si="14"/>
        <v>300</v>
      </c>
      <c r="AB97" s="621"/>
      <c r="AC97" s="19">
        <v>300</v>
      </c>
      <c r="AD97" s="587"/>
      <c r="AE97" s="587"/>
      <c r="AF97" s="19">
        <f t="shared" si="10"/>
        <v>0</v>
      </c>
      <c r="AG97" s="619">
        <f t="shared" si="15"/>
        <v>300</v>
      </c>
      <c r="AH97" s="603" t="s">
        <v>3064</v>
      </c>
      <c r="AI97" s="620" t="s">
        <v>3057</v>
      </c>
      <c r="AJ97" s="25" t="s">
        <v>2479</v>
      </c>
    </row>
    <row r="98" spans="1:36" s="25" customFormat="1" ht="20.25" customHeight="1" x14ac:dyDescent="0.2">
      <c r="A98" s="582">
        <v>2405</v>
      </c>
      <c r="B98" s="583">
        <v>88</v>
      </c>
      <c r="C98" s="980" t="s">
        <v>3065</v>
      </c>
      <c r="D98" s="1069" t="s">
        <v>3066</v>
      </c>
      <c r="E98" s="1070">
        <v>33763</v>
      </c>
      <c r="F98" s="1071" t="s">
        <v>1986</v>
      </c>
      <c r="G98" s="1071" t="s">
        <v>10</v>
      </c>
      <c r="H98" s="757" t="s">
        <v>2505</v>
      </c>
      <c r="I98" s="757"/>
      <c r="J98" s="757"/>
      <c r="K98" s="796">
        <v>300</v>
      </c>
      <c r="L98" s="796">
        <v>300</v>
      </c>
      <c r="M98" s="796"/>
      <c r="N98" s="796">
        <f t="shared" si="11"/>
        <v>300</v>
      </c>
      <c r="O98" s="797">
        <f t="shared" si="12"/>
        <v>0</v>
      </c>
      <c r="P98" s="1072"/>
      <c r="Q98" s="796">
        <v>300</v>
      </c>
      <c r="R98" s="587"/>
      <c r="S98" s="587"/>
      <c r="T98" s="19">
        <f t="shared" si="16"/>
        <v>0</v>
      </c>
      <c r="U98" s="53">
        <f t="shared" si="13"/>
        <v>300</v>
      </c>
      <c r="V98" s="621"/>
      <c r="W98" s="19">
        <v>300</v>
      </c>
      <c r="X98" s="587"/>
      <c r="Y98" s="587"/>
      <c r="Z98" s="19">
        <f t="shared" si="9"/>
        <v>0</v>
      </c>
      <c r="AA98" s="619">
        <f t="shared" si="14"/>
        <v>300</v>
      </c>
      <c r="AB98" s="621"/>
      <c r="AC98" s="19">
        <v>300</v>
      </c>
      <c r="AD98" s="587"/>
      <c r="AE98" s="587"/>
      <c r="AF98" s="19">
        <f t="shared" si="10"/>
        <v>0</v>
      </c>
      <c r="AG98" s="619">
        <f t="shared" si="15"/>
        <v>300</v>
      </c>
      <c r="AH98" s="603" t="s">
        <v>3067</v>
      </c>
      <c r="AI98" s="620"/>
    </row>
    <row r="99" spans="1:36" s="25" customFormat="1" ht="20.25" customHeight="1" x14ac:dyDescent="0.2">
      <c r="A99" s="582">
        <v>2406</v>
      </c>
      <c r="B99" s="583">
        <v>89</v>
      </c>
      <c r="C99" s="980" t="s">
        <v>3068</v>
      </c>
      <c r="D99" s="1069" t="s">
        <v>3069</v>
      </c>
      <c r="E99" s="1070">
        <v>33790</v>
      </c>
      <c r="F99" s="1071" t="s">
        <v>1986</v>
      </c>
      <c r="G99" s="1071" t="s">
        <v>15</v>
      </c>
      <c r="H99" s="757" t="s">
        <v>2505</v>
      </c>
      <c r="I99" s="757"/>
      <c r="J99" s="757"/>
      <c r="K99" s="796">
        <v>300</v>
      </c>
      <c r="L99" s="796">
        <v>300</v>
      </c>
      <c r="M99" s="796"/>
      <c r="N99" s="796">
        <f t="shared" si="11"/>
        <v>300</v>
      </c>
      <c r="O99" s="797">
        <f t="shared" si="12"/>
        <v>0</v>
      </c>
      <c r="P99" s="1072"/>
      <c r="Q99" s="796">
        <v>300</v>
      </c>
      <c r="R99" s="587"/>
      <c r="S99" s="587"/>
      <c r="T99" s="19">
        <f t="shared" si="16"/>
        <v>0</v>
      </c>
      <c r="U99" s="53">
        <f t="shared" si="13"/>
        <v>300</v>
      </c>
      <c r="V99" s="621"/>
      <c r="W99" s="19">
        <v>300</v>
      </c>
      <c r="X99" s="587"/>
      <c r="Y99" s="587"/>
      <c r="Z99" s="19">
        <f t="shared" si="9"/>
        <v>0</v>
      </c>
      <c r="AA99" s="619">
        <f t="shared" si="14"/>
        <v>300</v>
      </c>
      <c r="AB99" s="621"/>
      <c r="AC99" s="19">
        <v>300</v>
      </c>
      <c r="AD99" s="587"/>
      <c r="AE99" s="587"/>
      <c r="AF99" s="19">
        <f t="shared" si="10"/>
        <v>0</v>
      </c>
      <c r="AG99" s="619">
        <f t="shared" si="15"/>
        <v>300</v>
      </c>
      <c r="AH99" s="603" t="s">
        <v>3070</v>
      </c>
      <c r="AI99" s="620" t="s">
        <v>3061</v>
      </c>
    </row>
    <row r="100" spans="1:36" s="25" customFormat="1" ht="20.25" customHeight="1" x14ac:dyDescent="0.2">
      <c r="A100" s="582">
        <v>2407</v>
      </c>
      <c r="B100" s="583">
        <v>90</v>
      </c>
      <c r="C100" s="980" t="s">
        <v>3071</v>
      </c>
      <c r="D100" s="1069" t="s">
        <v>3072</v>
      </c>
      <c r="E100" s="1070">
        <v>34496</v>
      </c>
      <c r="F100" s="1071" t="s">
        <v>1986</v>
      </c>
      <c r="G100" s="1071" t="s">
        <v>10</v>
      </c>
      <c r="H100" s="757" t="s">
        <v>2505</v>
      </c>
      <c r="I100" s="757"/>
      <c r="J100" s="757"/>
      <c r="K100" s="796">
        <v>300</v>
      </c>
      <c r="L100" s="796">
        <v>300</v>
      </c>
      <c r="M100" s="796"/>
      <c r="N100" s="796">
        <f t="shared" si="11"/>
        <v>300</v>
      </c>
      <c r="O100" s="797">
        <f t="shared" si="12"/>
        <v>0</v>
      </c>
      <c r="P100" s="1072"/>
      <c r="Q100" s="796">
        <v>300</v>
      </c>
      <c r="R100" s="587"/>
      <c r="S100" s="587"/>
      <c r="T100" s="19">
        <f t="shared" si="16"/>
        <v>0</v>
      </c>
      <c r="U100" s="53">
        <f t="shared" si="13"/>
        <v>300</v>
      </c>
      <c r="V100" s="621"/>
      <c r="W100" s="19">
        <v>300</v>
      </c>
      <c r="X100" s="587"/>
      <c r="Y100" s="587"/>
      <c r="Z100" s="19">
        <f t="shared" si="9"/>
        <v>0</v>
      </c>
      <c r="AA100" s="619">
        <f t="shared" si="14"/>
        <v>300</v>
      </c>
      <c r="AB100" s="621"/>
      <c r="AC100" s="19">
        <v>300</v>
      </c>
      <c r="AD100" s="587"/>
      <c r="AE100" s="587"/>
      <c r="AF100" s="19">
        <f t="shared" si="10"/>
        <v>0</v>
      </c>
      <c r="AG100" s="619">
        <f t="shared" si="15"/>
        <v>300</v>
      </c>
      <c r="AH100" s="603" t="s">
        <v>3073</v>
      </c>
      <c r="AI100" s="620" t="s">
        <v>3074</v>
      </c>
    </row>
    <row r="101" spans="1:36" s="25" customFormat="1" ht="20.25" customHeight="1" x14ac:dyDescent="0.2">
      <c r="A101" s="582">
        <v>2408</v>
      </c>
      <c r="B101" s="583">
        <v>91</v>
      </c>
      <c r="C101" s="980" t="s">
        <v>3071</v>
      </c>
      <c r="D101" s="1069" t="s">
        <v>3072</v>
      </c>
      <c r="E101" s="1070">
        <v>34496</v>
      </c>
      <c r="F101" s="1071" t="s">
        <v>1986</v>
      </c>
      <c r="G101" s="1071" t="s">
        <v>10</v>
      </c>
      <c r="H101" s="757" t="s">
        <v>529</v>
      </c>
      <c r="I101" s="757"/>
      <c r="J101" s="757"/>
      <c r="K101" s="796">
        <v>300</v>
      </c>
      <c r="L101" s="796">
        <v>300</v>
      </c>
      <c r="M101" s="796"/>
      <c r="N101" s="796">
        <f t="shared" si="11"/>
        <v>300</v>
      </c>
      <c r="O101" s="797">
        <f t="shared" si="12"/>
        <v>0</v>
      </c>
      <c r="P101" s="1072"/>
      <c r="Q101" s="796">
        <v>300</v>
      </c>
      <c r="R101" s="587"/>
      <c r="S101" s="587"/>
      <c r="T101" s="19">
        <f t="shared" si="16"/>
        <v>0</v>
      </c>
      <c r="U101" s="53">
        <f t="shared" si="13"/>
        <v>300</v>
      </c>
      <c r="V101" s="621"/>
      <c r="W101" s="19">
        <v>300</v>
      </c>
      <c r="X101" s="587"/>
      <c r="Y101" s="587"/>
      <c r="Z101" s="19">
        <f t="shared" si="9"/>
        <v>0</v>
      </c>
      <c r="AA101" s="619">
        <f t="shared" si="14"/>
        <v>300</v>
      </c>
      <c r="AB101" s="621"/>
      <c r="AC101" s="19">
        <v>300</v>
      </c>
      <c r="AD101" s="587"/>
      <c r="AE101" s="587"/>
      <c r="AF101" s="19">
        <f t="shared" si="10"/>
        <v>0</v>
      </c>
      <c r="AG101" s="619">
        <f t="shared" si="15"/>
        <v>300</v>
      </c>
      <c r="AH101" s="603" t="s">
        <v>3075</v>
      </c>
      <c r="AI101" s="620" t="s">
        <v>3060</v>
      </c>
    </row>
    <row r="102" spans="1:36" s="25" customFormat="1" ht="20.25" customHeight="1" x14ac:dyDescent="0.2">
      <c r="A102" s="582">
        <v>2409</v>
      </c>
      <c r="B102" s="583">
        <v>92</v>
      </c>
      <c r="C102" s="980" t="s">
        <v>3076</v>
      </c>
      <c r="D102" s="1069" t="s">
        <v>3077</v>
      </c>
      <c r="E102" s="1070">
        <v>34553</v>
      </c>
      <c r="F102" s="1071" t="s">
        <v>1986</v>
      </c>
      <c r="G102" s="1071" t="s">
        <v>10</v>
      </c>
      <c r="H102" s="757" t="s">
        <v>2578</v>
      </c>
      <c r="I102" s="757"/>
      <c r="J102" s="757"/>
      <c r="K102" s="796">
        <v>300</v>
      </c>
      <c r="L102" s="796">
        <v>300</v>
      </c>
      <c r="M102" s="796"/>
      <c r="N102" s="796">
        <f t="shared" si="11"/>
        <v>300</v>
      </c>
      <c r="O102" s="797">
        <f t="shared" si="12"/>
        <v>0</v>
      </c>
      <c r="P102" s="1072"/>
      <c r="Q102" s="796">
        <v>300</v>
      </c>
      <c r="R102" s="587"/>
      <c r="S102" s="587"/>
      <c r="T102" s="19">
        <f t="shared" si="16"/>
        <v>0</v>
      </c>
      <c r="U102" s="53">
        <f t="shared" si="13"/>
        <v>300</v>
      </c>
      <c r="V102" s="621"/>
      <c r="W102" s="19">
        <v>300</v>
      </c>
      <c r="X102" s="587"/>
      <c r="Y102" s="587"/>
      <c r="Z102" s="19">
        <f t="shared" si="9"/>
        <v>0</v>
      </c>
      <c r="AA102" s="619">
        <f t="shared" si="14"/>
        <v>300</v>
      </c>
      <c r="AB102" s="621"/>
      <c r="AC102" s="19">
        <v>300</v>
      </c>
      <c r="AD102" s="587"/>
      <c r="AE102" s="587"/>
      <c r="AF102" s="19">
        <f t="shared" si="10"/>
        <v>0</v>
      </c>
      <c r="AG102" s="619">
        <f t="shared" si="15"/>
        <v>300</v>
      </c>
      <c r="AH102" s="603">
        <v>966767654</v>
      </c>
      <c r="AI102" s="620"/>
      <c r="AJ102" s="25" t="s">
        <v>1963</v>
      </c>
    </row>
    <row r="103" spans="1:36" s="25" customFormat="1" ht="20.25" customHeight="1" x14ac:dyDescent="0.2">
      <c r="A103" s="582">
        <v>2412</v>
      </c>
      <c r="B103" s="583">
        <v>93</v>
      </c>
      <c r="C103" s="980" t="s">
        <v>3082</v>
      </c>
      <c r="D103" s="1069" t="s">
        <v>3083</v>
      </c>
      <c r="E103" s="1070">
        <v>26914</v>
      </c>
      <c r="F103" s="1071" t="s">
        <v>1986</v>
      </c>
      <c r="G103" s="1071" t="s">
        <v>10</v>
      </c>
      <c r="H103" s="757" t="s">
        <v>343</v>
      </c>
      <c r="I103" s="757"/>
      <c r="J103" s="757"/>
      <c r="K103" s="796">
        <v>300</v>
      </c>
      <c r="L103" s="796">
        <v>300</v>
      </c>
      <c r="M103" s="796"/>
      <c r="N103" s="796">
        <f t="shared" si="11"/>
        <v>300</v>
      </c>
      <c r="O103" s="797">
        <f t="shared" si="12"/>
        <v>0</v>
      </c>
      <c r="P103" s="1072"/>
      <c r="Q103" s="796">
        <v>300</v>
      </c>
      <c r="R103" s="587"/>
      <c r="S103" s="587"/>
      <c r="T103" s="19">
        <f t="shared" si="16"/>
        <v>0</v>
      </c>
      <c r="U103" s="53">
        <f t="shared" si="13"/>
        <v>300</v>
      </c>
      <c r="V103" s="621"/>
      <c r="W103" s="19">
        <v>300</v>
      </c>
      <c r="X103" s="587"/>
      <c r="Y103" s="587"/>
      <c r="Z103" s="19">
        <f t="shared" si="9"/>
        <v>0</v>
      </c>
      <c r="AA103" s="619">
        <f t="shared" si="14"/>
        <v>300</v>
      </c>
      <c r="AB103" s="621"/>
      <c r="AC103" s="19">
        <v>300</v>
      </c>
      <c r="AD103" s="587"/>
      <c r="AE103" s="587"/>
      <c r="AF103" s="19">
        <f t="shared" si="10"/>
        <v>0</v>
      </c>
      <c r="AG103" s="619">
        <f t="shared" si="15"/>
        <v>300</v>
      </c>
      <c r="AH103" s="603" t="s">
        <v>3084</v>
      </c>
      <c r="AI103" s="620"/>
      <c r="AJ103" s="25" t="s">
        <v>1963</v>
      </c>
    </row>
    <row r="104" spans="1:36" s="25" customFormat="1" ht="20.25" customHeight="1" x14ac:dyDescent="0.2">
      <c r="A104" s="582">
        <v>2413</v>
      </c>
      <c r="B104" s="583">
        <v>94</v>
      </c>
      <c r="C104" s="980" t="s">
        <v>3085</v>
      </c>
      <c r="D104" s="1069" t="s">
        <v>3086</v>
      </c>
      <c r="E104" s="1070">
        <v>33394</v>
      </c>
      <c r="F104" s="1071" t="s">
        <v>1986</v>
      </c>
      <c r="G104" s="1071" t="s">
        <v>10</v>
      </c>
      <c r="H104" s="757" t="s">
        <v>198</v>
      </c>
      <c r="I104" s="757"/>
      <c r="J104" s="757"/>
      <c r="K104" s="796">
        <v>300</v>
      </c>
      <c r="L104" s="796">
        <v>300</v>
      </c>
      <c r="M104" s="796"/>
      <c r="N104" s="796">
        <f t="shared" si="11"/>
        <v>300</v>
      </c>
      <c r="O104" s="797">
        <f t="shared" si="12"/>
        <v>0</v>
      </c>
      <c r="P104" s="1072"/>
      <c r="Q104" s="796">
        <v>300</v>
      </c>
      <c r="R104" s="587"/>
      <c r="S104" s="587"/>
      <c r="T104" s="19">
        <f t="shared" si="16"/>
        <v>0</v>
      </c>
      <c r="U104" s="53">
        <f t="shared" si="13"/>
        <v>300</v>
      </c>
      <c r="V104" s="621"/>
      <c r="W104" s="19">
        <v>300</v>
      </c>
      <c r="X104" s="587"/>
      <c r="Y104" s="587"/>
      <c r="Z104" s="19">
        <f t="shared" si="9"/>
        <v>0</v>
      </c>
      <c r="AA104" s="619">
        <f t="shared" si="14"/>
        <v>300</v>
      </c>
      <c r="AB104" s="621"/>
      <c r="AC104" s="19">
        <v>300</v>
      </c>
      <c r="AD104" s="587"/>
      <c r="AE104" s="587"/>
      <c r="AF104" s="19">
        <f t="shared" si="10"/>
        <v>0</v>
      </c>
      <c r="AG104" s="619">
        <f t="shared" si="15"/>
        <v>300</v>
      </c>
      <c r="AH104" s="603" t="s">
        <v>3087</v>
      </c>
      <c r="AI104" s="620" t="s">
        <v>2975</v>
      </c>
      <c r="AJ104" s="760"/>
    </row>
    <row r="105" spans="1:36" s="25" customFormat="1" ht="20.25" customHeight="1" x14ac:dyDescent="0.2">
      <c r="A105" s="582">
        <v>2417</v>
      </c>
      <c r="B105" s="583">
        <v>95</v>
      </c>
      <c r="C105" s="980" t="s">
        <v>3095</v>
      </c>
      <c r="D105" s="1069" t="s">
        <v>3096</v>
      </c>
      <c r="E105" s="1070">
        <v>31754</v>
      </c>
      <c r="F105" s="1071" t="s">
        <v>1027</v>
      </c>
      <c r="G105" s="1071" t="s">
        <v>10</v>
      </c>
      <c r="H105" s="757" t="s">
        <v>11</v>
      </c>
      <c r="I105" s="757"/>
      <c r="J105" s="757"/>
      <c r="K105" s="796">
        <v>300</v>
      </c>
      <c r="L105" s="796">
        <v>300</v>
      </c>
      <c r="M105" s="796"/>
      <c r="N105" s="796">
        <f t="shared" si="11"/>
        <v>300</v>
      </c>
      <c r="O105" s="797">
        <f t="shared" si="12"/>
        <v>0</v>
      </c>
      <c r="P105" s="1072"/>
      <c r="Q105" s="796">
        <v>300</v>
      </c>
      <c r="R105" s="587"/>
      <c r="S105" s="587"/>
      <c r="T105" s="19">
        <f t="shared" si="16"/>
        <v>0</v>
      </c>
      <c r="U105" s="53">
        <f t="shared" si="13"/>
        <v>300</v>
      </c>
      <c r="V105" s="621"/>
      <c r="W105" s="19">
        <v>300</v>
      </c>
      <c r="X105" s="587"/>
      <c r="Y105" s="587"/>
      <c r="Z105" s="19">
        <f t="shared" si="9"/>
        <v>0</v>
      </c>
      <c r="AA105" s="619">
        <f t="shared" si="14"/>
        <v>300</v>
      </c>
      <c r="AB105" s="621"/>
      <c r="AC105" s="19">
        <v>300</v>
      </c>
      <c r="AD105" s="587"/>
      <c r="AE105" s="587"/>
      <c r="AF105" s="19">
        <f t="shared" si="10"/>
        <v>0</v>
      </c>
      <c r="AG105" s="619">
        <f t="shared" si="15"/>
        <v>300</v>
      </c>
      <c r="AH105" s="603" t="s">
        <v>3097</v>
      </c>
      <c r="AI105" s="620" t="s">
        <v>3112</v>
      </c>
    </row>
    <row r="106" spans="1:36" s="25" customFormat="1" ht="20.25" customHeight="1" x14ac:dyDescent="0.2">
      <c r="A106" s="582">
        <v>2415</v>
      </c>
      <c r="B106" s="583">
        <v>96</v>
      </c>
      <c r="C106" s="980" t="s">
        <v>3099</v>
      </c>
      <c r="D106" s="1069" t="s">
        <v>3100</v>
      </c>
      <c r="E106" s="1070">
        <v>33858</v>
      </c>
      <c r="F106" s="1071" t="s">
        <v>1986</v>
      </c>
      <c r="G106" s="1071" t="s">
        <v>10</v>
      </c>
      <c r="H106" s="757" t="s">
        <v>13</v>
      </c>
      <c r="I106" s="757"/>
      <c r="J106" s="757"/>
      <c r="K106" s="796">
        <v>300</v>
      </c>
      <c r="L106" s="796">
        <v>300</v>
      </c>
      <c r="M106" s="796"/>
      <c r="N106" s="796">
        <f t="shared" si="11"/>
        <v>300</v>
      </c>
      <c r="O106" s="797">
        <f t="shared" si="12"/>
        <v>0</v>
      </c>
      <c r="P106" s="1072"/>
      <c r="Q106" s="796">
        <v>300</v>
      </c>
      <c r="R106" s="587"/>
      <c r="S106" s="587"/>
      <c r="T106" s="19">
        <f t="shared" si="16"/>
        <v>0</v>
      </c>
      <c r="U106" s="53">
        <f t="shared" si="13"/>
        <v>300</v>
      </c>
      <c r="V106" s="621"/>
      <c r="W106" s="19">
        <v>300</v>
      </c>
      <c r="X106" s="587"/>
      <c r="Y106" s="587"/>
      <c r="Z106" s="19">
        <f t="shared" si="9"/>
        <v>0</v>
      </c>
      <c r="AA106" s="619">
        <f t="shared" si="14"/>
        <v>300</v>
      </c>
      <c r="AB106" s="621"/>
      <c r="AC106" s="19">
        <v>300</v>
      </c>
      <c r="AD106" s="587"/>
      <c r="AE106" s="587"/>
      <c r="AF106" s="19">
        <f t="shared" si="10"/>
        <v>0</v>
      </c>
      <c r="AG106" s="619">
        <f t="shared" si="15"/>
        <v>300</v>
      </c>
      <c r="AH106" s="603" t="s">
        <v>3101</v>
      </c>
      <c r="AI106" s="620" t="s">
        <v>2975</v>
      </c>
    </row>
    <row r="107" spans="1:36" s="25" customFormat="1" ht="20.25" customHeight="1" x14ac:dyDescent="0.2">
      <c r="A107" s="582">
        <v>2416</v>
      </c>
      <c r="B107" s="583">
        <v>97</v>
      </c>
      <c r="C107" s="980" t="s">
        <v>3102</v>
      </c>
      <c r="D107" s="1069" t="s">
        <v>3103</v>
      </c>
      <c r="E107" s="1070">
        <v>34603</v>
      </c>
      <c r="F107" s="1071" t="s">
        <v>1986</v>
      </c>
      <c r="G107" s="1071" t="s">
        <v>10</v>
      </c>
      <c r="H107" s="757" t="s">
        <v>198</v>
      </c>
      <c r="I107" s="757"/>
      <c r="J107" s="757"/>
      <c r="K107" s="796">
        <v>300</v>
      </c>
      <c r="L107" s="796">
        <v>300</v>
      </c>
      <c r="M107" s="796"/>
      <c r="N107" s="796">
        <f t="shared" si="11"/>
        <v>300</v>
      </c>
      <c r="O107" s="797">
        <f t="shared" si="12"/>
        <v>0</v>
      </c>
      <c r="P107" s="1072"/>
      <c r="Q107" s="796">
        <v>300</v>
      </c>
      <c r="R107" s="587"/>
      <c r="S107" s="587"/>
      <c r="T107" s="19">
        <f t="shared" si="16"/>
        <v>0</v>
      </c>
      <c r="U107" s="53">
        <f t="shared" si="13"/>
        <v>300</v>
      </c>
      <c r="V107" s="621"/>
      <c r="W107" s="19">
        <v>300</v>
      </c>
      <c r="X107" s="587"/>
      <c r="Y107" s="587"/>
      <c r="Z107" s="19">
        <f t="shared" si="9"/>
        <v>0</v>
      </c>
      <c r="AA107" s="619">
        <f t="shared" si="14"/>
        <v>300</v>
      </c>
      <c r="AB107" s="621"/>
      <c r="AC107" s="19">
        <v>300</v>
      </c>
      <c r="AD107" s="587"/>
      <c r="AE107" s="587"/>
      <c r="AF107" s="19">
        <f t="shared" si="10"/>
        <v>0</v>
      </c>
      <c r="AG107" s="619">
        <f t="shared" si="15"/>
        <v>300</v>
      </c>
      <c r="AH107" s="603" t="s">
        <v>3104</v>
      </c>
      <c r="AI107" s="620" t="s">
        <v>2975</v>
      </c>
      <c r="AJ107" s="25" t="s">
        <v>1963</v>
      </c>
    </row>
    <row r="108" spans="1:36" s="25" customFormat="1" ht="20.25" customHeight="1" x14ac:dyDescent="0.2">
      <c r="A108" s="582">
        <v>2420</v>
      </c>
      <c r="B108" s="583">
        <v>98</v>
      </c>
      <c r="C108" s="980" t="s">
        <v>3105</v>
      </c>
      <c r="D108" s="1069" t="s">
        <v>3106</v>
      </c>
      <c r="E108" s="1070">
        <v>35200</v>
      </c>
      <c r="F108" s="1071" t="s">
        <v>1986</v>
      </c>
      <c r="G108" s="1071" t="s">
        <v>10</v>
      </c>
      <c r="H108" s="757" t="s">
        <v>13</v>
      </c>
      <c r="I108" s="757"/>
      <c r="J108" s="757"/>
      <c r="K108" s="796">
        <v>300</v>
      </c>
      <c r="L108" s="796">
        <v>300</v>
      </c>
      <c r="M108" s="796"/>
      <c r="N108" s="796">
        <f t="shared" si="11"/>
        <v>300</v>
      </c>
      <c r="O108" s="797">
        <f t="shared" si="12"/>
        <v>0</v>
      </c>
      <c r="P108" s="1072"/>
      <c r="Q108" s="796">
        <v>300</v>
      </c>
      <c r="R108" s="587"/>
      <c r="S108" s="587"/>
      <c r="T108" s="19">
        <f t="shared" si="16"/>
        <v>0</v>
      </c>
      <c r="U108" s="53">
        <f t="shared" si="13"/>
        <v>300</v>
      </c>
      <c r="V108" s="621"/>
      <c r="W108" s="19">
        <v>300</v>
      </c>
      <c r="X108" s="587"/>
      <c r="Y108" s="587"/>
      <c r="Z108" s="19">
        <f t="shared" ref="Z108:Z111" si="17">SUM(X108+Y108)</f>
        <v>0</v>
      </c>
      <c r="AA108" s="619">
        <f t="shared" si="14"/>
        <v>300</v>
      </c>
      <c r="AB108" s="621"/>
      <c r="AC108" s="19">
        <v>300</v>
      </c>
      <c r="AD108" s="587"/>
      <c r="AE108" s="587"/>
      <c r="AF108" s="19">
        <f t="shared" ref="AF108:AF111" si="18">SUM(AD108+AE108)</f>
        <v>0</v>
      </c>
      <c r="AG108" s="619">
        <f t="shared" si="15"/>
        <v>300</v>
      </c>
      <c r="AH108" s="603" t="s">
        <v>3107</v>
      </c>
      <c r="AI108" s="620" t="s">
        <v>3108</v>
      </c>
      <c r="AJ108" s="25" t="s">
        <v>2479</v>
      </c>
    </row>
    <row r="109" spans="1:36" s="25" customFormat="1" ht="20.25" customHeight="1" x14ac:dyDescent="0.2">
      <c r="A109" s="582">
        <v>2421</v>
      </c>
      <c r="B109" s="583">
        <v>99</v>
      </c>
      <c r="C109" s="980" t="s">
        <v>3109</v>
      </c>
      <c r="D109" s="1069" t="s">
        <v>3110</v>
      </c>
      <c r="E109" s="1070">
        <v>34760</v>
      </c>
      <c r="F109" s="1071" t="s">
        <v>1027</v>
      </c>
      <c r="G109" s="1071" t="s">
        <v>10</v>
      </c>
      <c r="H109" s="757" t="s">
        <v>19</v>
      </c>
      <c r="I109" s="757"/>
      <c r="J109" s="757"/>
      <c r="K109" s="796">
        <v>300</v>
      </c>
      <c r="L109" s="796">
        <v>300</v>
      </c>
      <c r="M109" s="796"/>
      <c r="N109" s="796">
        <f t="shared" si="11"/>
        <v>300</v>
      </c>
      <c r="O109" s="797">
        <f t="shared" si="12"/>
        <v>0</v>
      </c>
      <c r="P109" s="1072"/>
      <c r="Q109" s="796">
        <v>300</v>
      </c>
      <c r="R109" s="587"/>
      <c r="S109" s="587"/>
      <c r="T109" s="19">
        <f t="shared" si="16"/>
        <v>0</v>
      </c>
      <c r="U109" s="53">
        <f t="shared" si="13"/>
        <v>300</v>
      </c>
      <c r="V109" s="621"/>
      <c r="W109" s="19">
        <v>300</v>
      </c>
      <c r="X109" s="587"/>
      <c r="Y109" s="587"/>
      <c r="Z109" s="19">
        <f t="shared" si="17"/>
        <v>0</v>
      </c>
      <c r="AA109" s="619">
        <f t="shared" si="14"/>
        <v>300</v>
      </c>
      <c r="AB109" s="621"/>
      <c r="AC109" s="19">
        <v>300</v>
      </c>
      <c r="AD109" s="587"/>
      <c r="AE109" s="19"/>
      <c r="AF109" s="19">
        <f t="shared" si="18"/>
        <v>0</v>
      </c>
      <c r="AG109" s="619">
        <f t="shared" si="15"/>
        <v>300</v>
      </c>
      <c r="AH109" s="603" t="s">
        <v>3111</v>
      </c>
      <c r="AI109" s="750" t="s">
        <v>3098</v>
      </c>
    </row>
    <row r="110" spans="1:36" s="25" customFormat="1" ht="20.25" customHeight="1" x14ac:dyDescent="0.2">
      <c r="A110" s="582">
        <v>2422</v>
      </c>
      <c r="B110" s="583">
        <v>100</v>
      </c>
      <c r="C110" s="980" t="s">
        <v>3113</v>
      </c>
      <c r="D110" s="1069" t="s">
        <v>3114</v>
      </c>
      <c r="E110" s="1070">
        <v>34366</v>
      </c>
      <c r="F110" s="1071" t="s">
        <v>1986</v>
      </c>
      <c r="G110" s="1071" t="s">
        <v>10</v>
      </c>
      <c r="H110" s="757" t="s">
        <v>2500</v>
      </c>
      <c r="I110" s="757"/>
      <c r="J110" s="757"/>
      <c r="K110" s="796">
        <v>300</v>
      </c>
      <c r="L110" s="796">
        <v>300</v>
      </c>
      <c r="M110" s="796"/>
      <c r="N110" s="796">
        <f t="shared" si="11"/>
        <v>300</v>
      </c>
      <c r="O110" s="797">
        <f t="shared" si="12"/>
        <v>0</v>
      </c>
      <c r="P110" s="1072"/>
      <c r="Q110" s="796">
        <v>300</v>
      </c>
      <c r="R110" s="587"/>
      <c r="S110" s="587"/>
      <c r="T110" s="19">
        <f t="shared" si="16"/>
        <v>0</v>
      </c>
      <c r="U110" s="53">
        <f t="shared" si="13"/>
        <v>300</v>
      </c>
      <c r="V110" s="621"/>
      <c r="W110" s="19">
        <v>300</v>
      </c>
      <c r="X110" s="587"/>
      <c r="Y110" s="587"/>
      <c r="Z110" s="19">
        <f t="shared" si="17"/>
        <v>0</v>
      </c>
      <c r="AA110" s="619">
        <f t="shared" si="14"/>
        <v>300</v>
      </c>
      <c r="AB110" s="621"/>
      <c r="AC110" s="19">
        <v>300</v>
      </c>
      <c r="AD110" s="587"/>
      <c r="AE110" s="19"/>
      <c r="AF110" s="19">
        <f t="shared" si="18"/>
        <v>0</v>
      </c>
      <c r="AG110" s="619">
        <f t="shared" si="15"/>
        <v>300</v>
      </c>
      <c r="AH110" s="603" t="s">
        <v>3115</v>
      </c>
      <c r="AI110" s="750" t="s">
        <v>3059</v>
      </c>
      <c r="AJ110" s="25" t="s">
        <v>1963</v>
      </c>
    </row>
    <row r="111" spans="1:36" s="25" customFormat="1" ht="20.25" customHeight="1" x14ac:dyDescent="0.2">
      <c r="A111" s="582">
        <v>2425</v>
      </c>
      <c r="B111" s="583">
        <v>101</v>
      </c>
      <c r="C111" s="980" t="s">
        <v>3121</v>
      </c>
      <c r="D111" s="1069" t="s">
        <v>3122</v>
      </c>
      <c r="E111" s="1070">
        <v>34331</v>
      </c>
      <c r="F111" s="1071" t="s">
        <v>1986</v>
      </c>
      <c r="G111" s="1071" t="s">
        <v>15</v>
      </c>
      <c r="H111" s="757" t="s">
        <v>2500</v>
      </c>
      <c r="I111" s="757"/>
      <c r="J111" s="757"/>
      <c r="K111" s="796">
        <v>300</v>
      </c>
      <c r="L111" s="796">
        <v>300</v>
      </c>
      <c r="M111" s="796"/>
      <c r="N111" s="796">
        <f t="shared" si="11"/>
        <v>300</v>
      </c>
      <c r="O111" s="797">
        <f t="shared" si="12"/>
        <v>0</v>
      </c>
      <c r="P111" s="1072"/>
      <c r="Q111" s="796">
        <v>300</v>
      </c>
      <c r="R111" s="587"/>
      <c r="S111" s="587"/>
      <c r="T111" s="19">
        <f t="shared" si="16"/>
        <v>0</v>
      </c>
      <c r="U111" s="53">
        <f t="shared" si="13"/>
        <v>300</v>
      </c>
      <c r="V111" s="621"/>
      <c r="W111" s="19">
        <v>300</v>
      </c>
      <c r="X111" s="587"/>
      <c r="Y111" s="587"/>
      <c r="Z111" s="19">
        <f t="shared" si="17"/>
        <v>0</v>
      </c>
      <c r="AA111" s="619">
        <f t="shared" si="14"/>
        <v>300</v>
      </c>
      <c r="AB111" s="621"/>
      <c r="AC111" s="19">
        <v>300</v>
      </c>
      <c r="AD111" s="587"/>
      <c r="AE111" s="587"/>
      <c r="AF111" s="19">
        <f t="shared" si="18"/>
        <v>0</v>
      </c>
      <c r="AG111" s="619">
        <f t="shared" si="15"/>
        <v>300</v>
      </c>
      <c r="AH111" s="603" t="s">
        <v>3123</v>
      </c>
      <c r="AI111" s="620"/>
      <c r="AJ111" s="760">
        <v>41650</v>
      </c>
    </row>
    <row r="112" spans="1:36" s="25" customFormat="1" ht="20.25" customHeight="1" x14ac:dyDescent="0.2">
      <c r="A112" s="582">
        <v>2429</v>
      </c>
      <c r="B112" s="583">
        <v>102</v>
      </c>
      <c r="C112" s="980" t="s">
        <v>3133</v>
      </c>
      <c r="D112" s="1069" t="s">
        <v>3134</v>
      </c>
      <c r="E112" s="1070">
        <v>32752</v>
      </c>
      <c r="F112" s="1071" t="s">
        <v>1986</v>
      </c>
      <c r="G112" s="1071" t="s">
        <v>10</v>
      </c>
      <c r="H112" s="757" t="s">
        <v>2505</v>
      </c>
      <c r="I112" s="757"/>
      <c r="J112" s="757"/>
      <c r="K112" s="796">
        <v>300</v>
      </c>
      <c r="L112" s="796">
        <v>300</v>
      </c>
      <c r="M112" s="796"/>
      <c r="N112" s="796">
        <f t="shared" si="11"/>
        <v>300</v>
      </c>
      <c r="O112" s="797">
        <f t="shared" si="12"/>
        <v>0</v>
      </c>
      <c r="P112" s="1072"/>
      <c r="Q112" s="796">
        <v>300</v>
      </c>
      <c r="R112" s="587"/>
      <c r="S112" s="587"/>
      <c r="T112" s="19">
        <f t="shared" si="16"/>
        <v>0</v>
      </c>
      <c r="U112" s="53">
        <f t="shared" si="13"/>
        <v>300</v>
      </c>
      <c r="V112" s="621"/>
      <c r="W112" s="19">
        <v>300</v>
      </c>
      <c r="X112" s="587"/>
      <c r="Y112" s="587"/>
      <c r="Z112" s="19">
        <f t="shared" ref="Z112:Z118" si="19">SUM(X112+Y112)</f>
        <v>0</v>
      </c>
      <c r="AA112" s="619">
        <f t="shared" si="14"/>
        <v>300</v>
      </c>
      <c r="AB112" s="621"/>
      <c r="AC112" s="19">
        <v>300</v>
      </c>
      <c r="AD112" s="587"/>
      <c r="AE112" s="587"/>
      <c r="AF112" s="19">
        <f t="shared" ref="AF112:AF118" si="20">SUM(AD112+AE112)</f>
        <v>0</v>
      </c>
      <c r="AG112" s="619">
        <f t="shared" si="15"/>
        <v>300</v>
      </c>
      <c r="AH112" s="603" t="s">
        <v>3135</v>
      </c>
      <c r="AI112" s="620" t="s">
        <v>162</v>
      </c>
    </row>
    <row r="113" spans="1:37" s="25" customFormat="1" ht="20.25" customHeight="1" x14ac:dyDescent="0.2">
      <c r="A113" s="582">
        <v>2430</v>
      </c>
      <c r="B113" s="583">
        <v>103</v>
      </c>
      <c r="C113" s="980" t="s">
        <v>3136</v>
      </c>
      <c r="D113" s="1069" t="s">
        <v>3137</v>
      </c>
      <c r="E113" s="1070">
        <v>33373</v>
      </c>
      <c r="F113" s="1071" t="s">
        <v>1986</v>
      </c>
      <c r="G113" s="1071" t="s">
        <v>10</v>
      </c>
      <c r="H113" s="757" t="s">
        <v>19</v>
      </c>
      <c r="I113" s="757"/>
      <c r="J113" s="757"/>
      <c r="K113" s="796">
        <v>300</v>
      </c>
      <c r="L113" s="796">
        <v>300</v>
      </c>
      <c r="M113" s="796"/>
      <c r="N113" s="796">
        <f t="shared" si="11"/>
        <v>300</v>
      </c>
      <c r="O113" s="797">
        <f t="shared" si="12"/>
        <v>0</v>
      </c>
      <c r="P113" s="1072"/>
      <c r="Q113" s="796">
        <v>300</v>
      </c>
      <c r="R113" s="587"/>
      <c r="S113" s="587"/>
      <c r="T113" s="19">
        <f t="shared" si="16"/>
        <v>0</v>
      </c>
      <c r="U113" s="53">
        <f t="shared" si="13"/>
        <v>300</v>
      </c>
      <c r="V113" s="621"/>
      <c r="W113" s="19">
        <v>300</v>
      </c>
      <c r="X113" s="587"/>
      <c r="Y113" s="587"/>
      <c r="Z113" s="19">
        <f t="shared" si="19"/>
        <v>0</v>
      </c>
      <c r="AA113" s="619">
        <f t="shared" si="14"/>
        <v>300</v>
      </c>
      <c r="AB113" s="621"/>
      <c r="AC113" s="19">
        <v>300</v>
      </c>
      <c r="AD113" s="587"/>
      <c r="AE113" s="19"/>
      <c r="AF113" s="19">
        <f t="shared" si="20"/>
        <v>0</v>
      </c>
      <c r="AG113" s="619">
        <f t="shared" si="15"/>
        <v>300</v>
      </c>
      <c r="AH113" s="603" t="s">
        <v>3138</v>
      </c>
      <c r="AI113" s="750" t="s">
        <v>2975</v>
      </c>
      <c r="AJ113" s="25" t="s">
        <v>2479</v>
      </c>
    </row>
    <row r="114" spans="1:37" s="25" customFormat="1" ht="20.25" customHeight="1" x14ac:dyDescent="0.2">
      <c r="A114" s="582">
        <v>2431</v>
      </c>
      <c r="B114" s="583">
        <v>104</v>
      </c>
      <c r="C114" s="980" t="s">
        <v>3139</v>
      </c>
      <c r="D114" s="1069" t="s">
        <v>3603</v>
      </c>
      <c r="E114" s="1070">
        <v>34581</v>
      </c>
      <c r="F114" s="1071" t="s">
        <v>1027</v>
      </c>
      <c r="G114" s="1071" t="s">
        <v>10</v>
      </c>
      <c r="H114" s="757" t="s">
        <v>198</v>
      </c>
      <c r="I114" s="757"/>
      <c r="J114" s="757"/>
      <c r="K114" s="796">
        <v>300</v>
      </c>
      <c r="L114" s="796">
        <v>300</v>
      </c>
      <c r="M114" s="796"/>
      <c r="N114" s="796">
        <f t="shared" si="11"/>
        <v>300</v>
      </c>
      <c r="O114" s="797">
        <f t="shared" si="12"/>
        <v>0</v>
      </c>
      <c r="P114" s="1072"/>
      <c r="Q114" s="796">
        <v>300</v>
      </c>
      <c r="R114" s="587"/>
      <c r="S114" s="587"/>
      <c r="T114" s="19">
        <f t="shared" si="16"/>
        <v>0</v>
      </c>
      <c r="U114" s="53">
        <f t="shared" si="13"/>
        <v>300</v>
      </c>
      <c r="V114" s="621"/>
      <c r="W114" s="19">
        <v>300</v>
      </c>
      <c r="X114" s="587"/>
      <c r="Y114" s="587"/>
      <c r="Z114" s="19">
        <f t="shared" si="19"/>
        <v>0</v>
      </c>
      <c r="AA114" s="619">
        <f t="shared" si="14"/>
        <v>300</v>
      </c>
      <c r="AB114" s="621"/>
      <c r="AC114" s="19">
        <v>300</v>
      </c>
      <c r="AD114" s="587"/>
      <c r="AE114" s="587"/>
      <c r="AF114" s="19">
        <f t="shared" si="20"/>
        <v>0</v>
      </c>
      <c r="AG114" s="619">
        <f t="shared" si="15"/>
        <v>300</v>
      </c>
      <c r="AH114" s="603">
        <v>8642852</v>
      </c>
      <c r="AI114" s="620" t="s">
        <v>162</v>
      </c>
    </row>
    <row r="115" spans="1:37" s="25" customFormat="1" ht="20.25" customHeight="1" x14ac:dyDescent="0.2">
      <c r="A115" s="582">
        <v>2432</v>
      </c>
      <c r="B115" s="583">
        <v>105</v>
      </c>
      <c r="C115" s="980" t="s">
        <v>3140</v>
      </c>
      <c r="D115" s="1069" t="s">
        <v>3141</v>
      </c>
      <c r="E115" s="1070">
        <v>34719</v>
      </c>
      <c r="F115" s="1071" t="s">
        <v>1986</v>
      </c>
      <c r="G115" s="1071" t="s">
        <v>10</v>
      </c>
      <c r="H115" s="757" t="s">
        <v>19</v>
      </c>
      <c r="I115" s="757"/>
      <c r="J115" s="757"/>
      <c r="K115" s="796">
        <v>300</v>
      </c>
      <c r="L115" s="796">
        <v>300</v>
      </c>
      <c r="M115" s="796"/>
      <c r="N115" s="796">
        <f t="shared" si="11"/>
        <v>300</v>
      </c>
      <c r="O115" s="797">
        <f t="shared" si="12"/>
        <v>0</v>
      </c>
      <c r="P115" s="1072"/>
      <c r="Q115" s="796">
        <v>300</v>
      </c>
      <c r="R115" s="587"/>
      <c r="S115" s="587"/>
      <c r="T115" s="19">
        <f t="shared" si="16"/>
        <v>0</v>
      </c>
      <c r="U115" s="53">
        <f t="shared" si="13"/>
        <v>300</v>
      </c>
      <c r="V115" s="621"/>
      <c r="W115" s="19">
        <v>300</v>
      </c>
      <c r="X115" s="587"/>
      <c r="Y115" s="587"/>
      <c r="Z115" s="19">
        <f t="shared" si="19"/>
        <v>0</v>
      </c>
      <c r="AA115" s="619">
        <f t="shared" si="14"/>
        <v>300</v>
      </c>
      <c r="AB115" s="621"/>
      <c r="AC115" s="19">
        <v>300</v>
      </c>
      <c r="AD115" s="587"/>
      <c r="AE115" s="587"/>
      <c r="AF115" s="19">
        <f t="shared" si="20"/>
        <v>0</v>
      </c>
      <c r="AG115" s="619">
        <f t="shared" si="15"/>
        <v>300</v>
      </c>
      <c r="AH115" s="603" t="s">
        <v>3142</v>
      </c>
      <c r="AI115" s="620" t="s">
        <v>162</v>
      </c>
    </row>
    <row r="116" spans="1:37" s="25" customFormat="1" ht="20.25" customHeight="1" x14ac:dyDescent="0.2">
      <c r="A116" s="582">
        <v>2434</v>
      </c>
      <c r="B116" s="583">
        <v>106</v>
      </c>
      <c r="C116" s="980" t="s">
        <v>3144</v>
      </c>
      <c r="D116" s="1069" t="s">
        <v>3145</v>
      </c>
      <c r="E116" s="1070">
        <v>34127</v>
      </c>
      <c r="F116" s="1071" t="s">
        <v>1986</v>
      </c>
      <c r="G116" s="1071" t="s">
        <v>10</v>
      </c>
      <c r="H116" s="757" t="s">
        <v>11</v>
      </c>
      <c r="I116" s="757"/>
      <c r="J116" s="757"/>
      <c r="K116" s="796">
        <v>300</v>
      </c>
      <c r="L116" s="796">
        <v>300</v>
      </c>
      <c r="M116" s="796"/>
      <c r="N116" s="796">
        <f t="shared" si="11"/>
        <v>300</v>
      </c>
      <c r="O116" s="797">
        <f t="shared" si="12"/>
        <v>0</v>
      </c>
      <c r="P116" s="1072"/>
      <c r="Q116" s="796">
        <v>300</v>
      </c>
      <c r="R116" s="587"/>
      <c r="S116" s="587"/>
      <c r="T116" s="19">
        <f t="shared" si="16"/>
        <v>0</v>
      </c>
      <c r="U116" s="53">
        <f t="shared" si="13"/>
        <v>300</v>
      </c>
      <c r="V116" s="621"/>
      <c r="W116" s="19">
        <v>300</v>
      </c>
      <c r="X116" s="587"/>
      <c r="Y116" s="587"/>
      <c r="Z116" s="19">
        <f t="shared" si="19"/>
        <v>0</v>
      </c>
      <c r="AA116" s="619">
        <f t="shared" si="14"/>
        <v>300</v>
      </c>
      <c r="AB116" s="621"/>
      <c r="AC116" s="19">
        <v>300</v>
      </c>
      <c r="AD116" s="587"/>
      <c r="AE116" s="587"/>
      <c r="AF116" s="19">
        <f t="shared" si="20"/>
        <v>0</v>
      </c>
      <c r="AG116" s="619">
        <f t="shared" si="15"/>
        <v>300</v>
      </c>
      <c r="AH116" s="603" t="s">
        <v>3146</v>
      </c>
      <c r="AI116" s="620" t="s">
        <v>2975</v>
      </c>
      <c r="AJ116" s="25" t="s">
        <v>3618</v>
      </c>
    </row>
    <row r="117" spans="1:37" s="25" customFormat="1" ht="20.25" customHeight="1" x14ac:dyDescent="0.2">
      <c r="A117" s="582">
        <v>2435</v>
      </c>
      <c r="B117" s="583">
        <v>107</v>
      </c>
      <c r="C117" s="980" t="s">
        <v>3151</v>
      </c>
      <c r="D117" s="1069" t="s">
        <v>3152</v>
      </c>
      <c r="E117" s="1070">
        <v>27486</v>
      </c>
      <c r="F117" s="1071" t="s">
        <v>1986</v>
      </c>
      <c r="G117" s="1071" t="s">
        <v>15</v>
      </c>
      <c r="H117" s="757" t="s">
        <v>11</v>
      </c>
      <c r="I117" s="757"/>
      <c r="J117" s="757"/>
      <c r="K117" s="796">
        <v>300</v>
      </c>
      <c r="L117" s="796">
        <v>300</v>
      </c>
      <c r="M117" s="796"/>
      <c r="N117" s="796">
        <f t="shared" si="11"/>
        <v>300</v>
      </c>
      <c r="O117" s="797">
        <f t="shared" si="12"/>
        <v>0</v>
      </c>
      <c r="P117" s="1072"/>
      <c r="Q117" s="796">
        <v>300</v>
      </c>
      <c r="R117" s="587"/>
      <c r="S117" s="587"/>
      <c r="T117" s="19">
        <f t="shared" si="16"/>
        <v>0</v>
      </c>
      <c r="U117" s="53">
        <f t="shared" si="13"/>
        <v>300</v>
      </c>
      <c r="V117" s="621"/>
      <c r="W117" s="19">
        <v>300</v>
      </c>
      <c r="X117" s="587"/>
      <c r="Y117" s="587"/>
      <c r="Z117" s="19">
        <f t="shared" si="19"/>
        <v>0</v>
      </c>
      <c r="AA117" s="619">
        <f t="shared" si="14"/>
        <v>300</v>
      </c>
      <c r="AB117" s="621"/>
      <c r="AC117" s="19">
        <v>300</v>
      </c>
      <c r="AD117" s="587"/>
      <c r="AE117" s="19"/>
      <c r="AF117" s="19">
        <f t="shared" si="20"/>
        <v>0</v>
      </c>
      <c r="AG117" s="619">
        <f t="shared" si="15"/>
        <v>300</v>
      </c>
      <c r="AH117" s="603" t="s">
        <v>3153</v>
      </c>
      <c r="AI117" s="750"/>
    </row>
    <row r="118" spans="1:37" s="25" customFormat="1" ht="20.25" customHeight="1" x14ac:dyDescent="0.2">
      <c r="A118" s="582">
        <v>2437</v>
      </c>
      <c r="B118" s="583">
        <v>108</v>
      </c>
      <c r="C118" s="980" t="s">
        <v>3160</v>
      </c>
      <c r="D118" s="1069" t="s">
        <v>3161</v>
      </c>
      <c r="E118" s="1070">
        <v>26738</v>
      </c>
      <c r="F118" s="1071" t="s">
        <v>1986</v>
      </c>
      <c r="G118" s="1071" t="s">
        <v>10</v>
      </c>
      <c r="H118" s="757" t="s">
        <v>2500</v>
      </c>
      <c r="I118" s="757"/>
      <c r="J118" s="757"/>
      <c r="K118" s="796">
        <v>300</v>
      </c>
      <c r="L118" s="796">
        <v>300</v>
      </c>
      <c r="M118" s="796"/>
      <c r="N118" s="796">
        <f t="shared" si="11"/>
        <v>300</v>
      </c>
      <c r="O118" s="797">
        <f t="shared" si="12"/>
        <v>0</v>
      </c>
      <c r="P118" s="1072"/>
      <c r="Q118" s="796">
        <v>300</v>
      </c>
      <c r="R118" s="587"/>
      <c r="S118" s="587"/>
      <c r="T118" s="19">
        <f t="shared" si="16"/>
        <v>0</v>
      </c>
      <c r="U118" s="53">
        <f t="shared" si="13"/>
        <v>300</v>
      </c>
      <c r="V118" s="621"/>
      <c r="W118" s="19">
        <v>300</v>
      </c>
      <c r="X118" s="587"/>
      <c r="Y118" s="587"/>
      <c r="Z118" s="19">
        <f t="shared" si="19"/>
        <v>0</v>
      </c>
      <c r="AA118" s="619">
        <f t="shared" si="14"/>
        <v>300</v>
      </c>
      <c r="AB118" s="621"/>
      <c r="AC118" s="19">
        <v>300</v>
      </c>
      <c r="AD118" s="587"/>
      <c r="AE118" s="19"/>
      <c r="AF118" s="19">
        <f t="shared" si="20"/>
        <v>0</v>
      </c>
      <c r="AG118" s="619">
        <f t="shared" si="15"/>
        <v>300</v>
      </c>
      <c r="AH118" s="603" t="s">
        <v>3162</v>
      </c>
      <c r="AI118" s="750" t="s">
        <v>2975</v>
      </c>
    </row>
    <row r="119" spans="1:37" s="25" customFormat="1" ht="20.25" customHeight="1" x14ac:dyDescent="0.2">
      <c r="A119" s="582">
        <v>2438</v>
      </c>
      <c r="B119" s="583">
        <v>109</v>
      </c>
      <c r="C119" s="980" t="s">
        <v>3164</v>
      </c>
      <c r="D119" s="1069" t="s">
        <v>3165</v>
      </c>
      <c r="E119" s="1070">
        <v>28826</v>
      </c>
      <c r="F119" s="1071" t="s">
        <v>1986</v>
      </c>
      <c r="G119" s="1071" t="s">
        <v>10</v>
      </c>
      <c r="H119" s="757" t="s">
        <v>13</v>
      </c>
      <c r="I119" s="757"/>
      <c r="J119" s="757"/>
      <c r="K119" s="796">
        <v>300</v>
      </c>
      <c r="L119" s="796">
        <v>300</v>
      </c>
      <c r="M119" s="796"/>
      <c r="N119" s="796">
        <f t="shared" si="11"/>
        <v>300</v>
      </c>
      <c r="O119" s="797">
        <f t="shared" si="12"/>
        <v>0</v>
      </c>
      <c r="P119" s="1072"/>
      <c r="Q119" s="796">
        <v>300</v>
      </c>
      <c r="R119" s="587"/>
      <c r="S119" s="587"/>
      <c r="T119" s="19">
        <f t="shared" si="16"/>
        <v>0</v>
      </c>
      <c r="U119" s="53">
        <f t="shared" si="13"/>
        <v>300</v>
      </c>
      <c r="V119" s="621"/>
      <c r="W119" s="19">
        <v>300</v>
      </c>
      <c r="X119" s="587"/>
      <c r="Y119" s="587"/>
      <c r="Z119" s="19">
        <f t="shared" ref="Z119:Z128" si="21">SUM(X119+Y119)</f>
        <v>0</v>
      </c>
      <c r="AA119" s="619">
        <f t="shared" si="14"/>
        <v>300</v>
      </c>
      <c r="AB119" s="621"/>
      <c r="AC119" s="19">
        <v>300</v>
      </c>
      <c r="AD119" s="587"/>
      <c r="AE119" s="19"/>
      <c r="AF119" s="19">
        <f t="shared" ref="AF119:AF128" si="22">SUM(AD119+AE119)</f>
        <v>0</v>
      </c>
      <c r="AG119" s="619">
        <f t="shared" si="15"/>
        <v>300</v>
      </c>
      <c r="AH119" s="603" t="s">
        <v>3166</v>
      </c>
      <c r="AI119" s="750" t="s">
        <v>162</v>
      </c>
    </row>
    <row r="120" spans="1:37" s="25" customFormat="1" ht="20.25" customHeight="1" x14ac:dyDescent="0.2">
      <c r="A120" s="582">
        <v>2440</v>
      </c>
      <c r="B120" s="583">
        <v>110</v>
      </c>
      <c r="C120" s="980" t="s">
        <v>3176</v>
      </c>
      <c r="D120" s="1069" t="s">
        <v>3177</v>
      </c>
      <c r="E120" s="1070">
        <v>33030</v>
      </c>
      <c r="F120" s="1071" t="s">
        <v>1027</v>
      </c>
      <c r="G120" s="1071" t="s">
        <v>10</v>
      </c>
      <c r="H120" s="757" t="s">
        <v>13</v>
      </c>
      <c r="I120" s="757"/>
      <c r="J120" s="757"/>
      <c r="K120" s="796">
        <v>300</v>
      </c>
      <c r="L120" s="796">
        <v>300</v>
      </c>
      <c r="M120" s="796"/>
      <c r="N120" s="796">
        <f t="shared" si="11"/>
        <v>300</v>
      </c>
      <c r="O120" s="797">
        <f t="shared" si="12"/>
        <v>0</v>
      </c>
      <c r="P120" s="1072"/>
      <c r="Q120" s="796">
        <v>300</v>
      </c>
      <c r="R120" s="587"/>
      <c r="S120" s="587"/>
      <c r="T120" s="19">
        <f t="shared" si="16"/>
        <v>0</v>
      </c>
      <c r="U120" s="53">
        <f t="shared" si="13"/>
        <v>300</v>
      </c>
      <c r="V120" s="621"/>
      <c r="W120" s="19">
        <v>300</v>
      </c>
      <c r="X120" s="587"/>
      <c r="Y120" s="587"/>
      <c r="Z120" s="19">
        <f t="shared" si="21"/>
        <v>0</v>
      </c>
      <c r="AA120" s="619">
        <f t="shared" si="14"/>
        <v>300</v>
      </c>
      <c r="AB120" s="621"/>
      <c r="AC120" s="19">
        <v>300</v>
      </c>
      <c r="AD120" s="587"/>
      <c r="AE120" s="19"/>
      <c r="AF120" s="19">
        <f t="shared" si="22"/>
        <v>0</v>
      </c>
      <c r="AG120" s="619">
        <f t="shared" si="15"/>
        <v>300</v>
      </c>
      <c r="AH120" s="603" t="s">
        <v>3178</v>
      </c>
      <c r="AI120" s="750" t="s">
        <v>162</v>
      </c>
      <c r="AJ120" s="25" t="s">
        <v>1963</v>
      </c>
    </row>
    <row r="121" spans="1:37" s="25" customFormat="1" ht="20.25" customHeight="1" x14ac:dyDescent="0.2">
      <c r="A121" s="582">
        <v>2441</v>
      </c>
      <c r="B121" s="583">
        <v>111</v>
      </c>
      <c r="C121" s="980" t="s">
        <v>3179</v>
      </c>
      <c r="D121" s="1069" t="s">
        <v>3180</v>
      </c>
      <c r="E121" s="1070">
        <v>34709</v>
      </c>
      <c r="F121" s="1071" t="s">
        <v>1986</v>
      </c>
      <c r="G121" s="1071" t="s">
        <v>15</v>
      </c>
      <c r="H121" s="757" t="s">
        <v>2505</v>
      </c>
      <c r="I121" s="757"/>
      <c r="J121" s="757"/>
      <c r="K121" s="796">
        <v>300</v>
      </c>
      <c r="L121" s="796">
        <v>300</v>
      </c>
      <c r="M121" s="796"/>
      <c r="N121" s="796">
        <f t="shared" si="11"/>
        <v>300</v>
      </c>
      <c r="O121" s="797">
        <f t="shared" si="12"/>
        <v>0</v>
      </c>
      <c r="P121" s="1072"/>
      <c r="Q121" s="796">
        <v>300</v>
      </c>
      <c r="R121" s="587"/>
      <c r="S121" s="587"/>
      <c r="T121" s="19">
        <f t="shared" si="16"/>
        <v>0</v>
      </c>
      <c r="U121" s="53">
        <f t="shared" si="13"/>
        <v>300</v>
      </c>
      <c r="V121" s="621"/>
      <c r="W121" s="19">
        <v>300</v>
      </c>
      <c r="X121" s="587"/>
      <c r="Y121" s="587"/>
      <c r="Z121" s="19">
        <f t="shared" si="21"/>
        <v>0</v>
      </c>
      <c r="AA121" s="619">
        <f t="shared" si="14"/>
        <v>300</v>
      </c>
      <c r="AB121" s="621"/>
      <c r="AC121" s="19">
        <v>300</v>
      </c>
      <c r="AD121" s="587"/>
      <c r="AE121" s="587"/>
      <c r="AF121" s="19">
        <f t="shared" si="22"/>
        <v>0</v>
      </c>
      <c r="AG121" s="619">
        <f t="shared" si="15"/>
        <v>300</v>
      </c>
      <c r="AH121" s="603" t="s">
        <v>3181</v>
      </c>
      <c r="AI121" s="620" t="s">
        <v>3061</v>
      </c>
    </row>
    <row r="122" spans="1:37" s="25" customFormat="1" ht="20.25" customHeight="1" x14ac:dyDescent="0.2">
      <c r="A122" s="582">
        <v>2442</v>
      </c>
      <c r="B122" s="583">
        <v>112</v>
      </c>
      <c r="C122" s="980" t="s">
        <v>3182</v>
      </c>
      <c r="D122" s="1069" t="s">
        <v>3183</v>
      </c>
      <c r="E122" s="1070">
        <v>34106</v>
      </c>
      <c r="F122" s="1071" t="s">
        <v>1027</v>
      </c>
      <c r="G122" s="1071" t="s">
        <v>10</v>
      </c>
      <c r="H122" s="757" t="s">
        <v>19</v>
      </c>
      <c r="I122" s="757"/>
      <c r="J122" s="757"/>
      <c r="K122" s="796">
        <v>300</v>
      </c>
      <c r="L122" s="796">
        <v>300</v>
      </c>
      <c r="M122" s="796"/>
      <c r="N122" s="796">
        <f t="shared" si="11"/>
        <v>300</v>
      </c>
      <c r="O122" s="797">
        <f t="shared" si="12"/>
        <v>0</v>
      </c>
      <c r="P122" s="1072"/>
      <c r="Q122" s="796">
        <v>300</v>
      </c>
      <c r="R122" s="587"/>
      <c r="S122" s="587"/>
      <c r="T122" s="19">
        <f t="shared" si="16"/>
        <v>0</v>
      </c>
      <c r="U122" s="53">
        <f t="shared" si="13"/>
        <v>300</v>
      </c>
      <c r="V122" s="621"/>
      <c r="W122" s="19">
        <v>300</v>
      </c>
      <c r="X122" s="587"/>
      <c r="Y122" s="587"/>
      <c r="Z122" s="19">
        <f t="shared" si="21"/>
        <v>0</v>
      </c>
      <c r="AA122" s="619">
        <f t="shared" si="14"/>
        <v>300</v>
      </c>
      <c r="AB122" s="621"/>
      <c r="AC122" s="19">
        <v>300</v>
      </c>
      <c r="AD122" s="587"/>
      <c r="AE122" s="587"/>
      <c r="AF122" s="19">
        <f t="shared" si="22"/>
        <v>0</v>
      </c>
      <c r="AG122" s="619">
        <f t="shared" si="15"/>
        <v>300</v>
      </c>
      <c r="AH122" s="603" t="s">
        <v>3184</v>
      </c>
      <c r="AI122" s="620" t="s">
        <v>162</v>
      </c>
      <c r="AK122" s="25" t="s">
        <v>3518</v>
      </c>
    </row>
    <row r="123" spans="1:37" s="25" customFormat="1" ht="20.25" customHeight="1" x14ac:dyDescent="0.2">
      <c r="A123" s="582">
        <v>2443</v>
      </c>
      <c r="B123" s="583">
        <v>113</v>
      </c>
      <c r="C123" s="980" t="s">
        <v>3185</v>
      </c>
      <c r="D123" s="1069" t="s">
        <v>3186</v>
      </c>
      <c r="E123" s="1070">
        <v>33240</v>
      </c>
      <c r="F123" s="1071" t="s">
        <v>1986</v>
      </c>
      <c r="G123" s="1071" t="s">
        <v>10</v>
      </c>
      <c r="H123" s="757" t="s">
        <v>2505</v>
      </c>
      <c r="I123" s="757"/>
      <c r="J123" s="757"/>
      <c r="K123" s="796">
        <v>300</v>
      </c>
      <c r="L123" s="796">
        <v>300</v>
      </c>
      <c r="M123" s="796"/>
      <c r="N123" s="796">
        <f t="shared" si="11"/>
        <v>300</v>
      </c>
      <c r="O123" s="797">
        <f t="shared" si="12"/>
        <v>0</v>
      </c>
      <c r="P123" s="1072"/>
      <c r="Q123" s="796">
        <v>300</v>
      </c>
      <c r="R123" s="587"/>
      <c r="S123" s="587"/>
      <c r="T123" s="19">
        <f t="shared" si="16"/>
        <v>0</v>
      </c>
      <c r="U123" s="53">
        <f t="shared" si="13"/>
        <v>300</v>
      </c>
      <c r="V123" s="621"/>
      <c r="W123" s="19">
        <v>300</v>
      </c>
      <c r="X123" s="587"/>
      <c r="Y123" s="587"/>
      <c r="Z123" s="19">
        <f t="shared" si="21"/>
        <v>0</v>
      </c>
      <c r="AA123" s="619">
        <f t="shared" si="14"/>
        <v>300</v>
      </c>
      <c r="AB123" s="621"/>
      <c r="AC123" s="19">
        <v>300</v>
      </c>
      <c r="AD123" s="587"/>
      <c r="AE123" s="19"/>
      <c r="AF123" s="19">
        <f t="shared" si="22"/>
        <v>0</v>
      </c>
      <c r="AG123" s="619">
        <f t="shared" si="15"/>
        <v>300</v>
      </c>
      <c r="AH123" s="603" t="s">
        <v>3187</v>
      </c>
      <c r="AI123" s="750" t="s">
        <v>162</v>
      </c>
      <c r="AJ123" s="25" t="s">
        <v>3481</v>
      </c>
    </row>
    <row r="124" spans="1:37" s="25" customFormat="1" ht="20.25" customHeight="1" x14ac:dyDescent="0.2">
      <c r="A124" s="582">
        <v>2444</v>
      </c>
      <c r="B124" s="583">
        <v>114</v>
      </c>
      <c r="C124" s="980" t="s">
        <v>3190</v>
      </c>
      <c r="D124" s="1069" t="s">
        <v>3191</v>
      </c>
      <c r="E124" s="1070">
        <v>34864</v>
      </c>
      <c r="F124" s="1071" t="s">
        <v>1027</v>
      </c>
      <c r="G124" s="1071" t="s">
        <v>10</v>
      </c>
      <c r="H124" s="757" t="s">
        <v>19</v>
      </c>
      <c r="I124" s="757"/>
      <c r="J124" s="757"/>
      <c r="K124" s="796">
        <v>300</v>
      </c>
      <c r="L124" s="796">
        <v>300</v>
      </c>
      <c r="M124" s="796"/>
      <c r="N124" s="796">
        <f t="shared" si="11"/>
        <v>300</v>
      </c>
      <c r="O124" s="797">
        <f t="shared" si="12"/>
        <v>0</v>
      </c>
      <c r="P124" s="1072"/>
      <c r="Q124" s="796">
        <v>300</v>
      </c>
      <c r="R124" s="587"/>
      <c r="S124" s="587"/>
      <c r="T124" s="19">
        <f t="shared" si="16"/>
        <v>0</v>
      </c>
      <c r="U124" s="53">
        <f t="shared" si="13"/>
        <v>300</v>
      </c>
      <c r="V124" s="621"/>
      <c r="W124" s="19">
        <v>300</v>
      </c>
      <c r="X124" s="587"/>
      <c r="Y124" s="587"/>
      <c r="Z124" s="19">
        <f t="shared" si="21"/>
        <v>0</v>
      </c>
      <c r="AA124" s="619">
        <f t="shared" si="14"/>
        <v>300</v>
      </c>
      <c r="AB124" s="621"/>
      <c r="AC124" s="19">
        <v>300</v>
      </c>
      <c r="AD124" s="587"/>
      <c r="AE124" s="19"/>
      <c r="AF124" s="19">
        <f t="shared" si="22"/>
        <v>0</v>
      </c>
      <c r="AG124" s="619">
        <f t="shared" si="15"/>
        <v>300</v>
      </c>
      <c r="AH124" s="603" t="s">
        <v>3192</v>
      </c>
      <c r="AI124" s="750" t="s">
        <v>3193</v>
      </c>
    </row>
    <row r="125" spans="1:37" s="25" customFormat="1" ht="20.25" customHeight="1" x14ac:dyDescent="0.2">
      <c r="A125" s="582">
        <v>2445</v>
      </c>
      <c r="B125" s="583">
        <v>115</v>
      </c>
      <c r="C125" s="980" t="s">
        <v>3195</v>
      </c>
      <c r="D125" s="1069" t="s">
        <v>3196</v>
      </c>
      <c r="E125" s="1070">
        <v>34903</v>
      </c>
      <c r="F125" s="1071" t="s">
        <v>1986</v>
      </c>
      <c r="G125" s="1071" t="s">
        <v>10</v>
      </c>
      <c r="H125" s="757" t="s">
        <v>11</v>
      </c>
      <c r="I125" s="757"/>
      <c r="J125" s="757"/>
      <c r="K125" s="796">
        <v>300</v>
      </c>
      <c r="L125" s="796">
        <v>300</v>
      </c>
      <c r="M125" s="796"/>
      <c r="N125" s="796">
        <f t="shared" si="11"/>
        <v>300</v>
      </c>
      <c r="O125" s="797">
        <f t="shared" si="12"/>
        <v>0</v>
      </c>
      <c r="P125" s="1072"/>
      <c r="Q125" s="796">
        <v>300</v>
      </c>
      <c r="R125" s="587"/>
      <c r="S125" s="587"/>
      <c r="T125" s="19">
        <f t="shared" si="16"/>
        <v>0</v>
      </c>
      <c r="U125" s="53">
        <f t="shared" si="13"/>
        <v>300</v>
      </c>
      <c r="V125" s="621"/>
      <c r="W125" s="19">
        <v>300</v>
      </c>
      <c r="X125" s="587"/>
      <c r="Y125" s="587"/>
      <c r="Z125" s="19">
        <f t="shared" si="21"/>
        <v>0</v>
      </c>
      <c r="AA125" s="619">
        <f t="shared" si="14"/>
        <v>300</v>
      </c>
      <c r="AB125" s="621"/>
      <c r="AC125" s="19">
        <v>300</v>
      </c>
      <c r="AD125" s="587"/>
      <c r="AE125" s="587"/>
      <c r="AF125" s="19">
        <f t="shared" si="22"/>
        <v>0</v>
      </c>
      <c r="AG125" s="619">
        <f t="shared" si="15"/>
        <v>300</v>
      </c>
      <c r="AH125" s="603" t="s">
        <v>3197</v>
      </c>
      <c r="AI125" s="620" t="s">
        <v>162</v>
      </c>
    </row>
    <row r="126" spans="1:37" s="25" customFormat="1" ht="20.25" customHeight="1" x14ac:dyDescent="0.2">
      <c r="A126" s="582">
        <v>2446</v>
      </c>
      <c r="B126" s="583">
        <v>116</v>
      </c>
      <c r="C126" s="980" t="s">
        <v>3198</v>
      </c>
      <c r="D126" s="1069" t="s">
        <v>3199</v>
      </c>
      <c r="E126" s="1070">
        <v>34341</v>
      </c>
      <c r="F126" s="1071" t="s">
        <v>1986</v>
      </c>
      <c r="G126" s="1071" t="s">
        <v>10</v>
      </c>
      <c r="H126" s="757" t="s">
        <v>2500</v>
      </c>
      <c r="I126" s="757"/>
      <c r="J126" s="757"/>
      <c r="K126" s="796">
        <v>300</v>
      </c>
      <c r="L126" s="796">
        <v>300</v>
      </c>
      <c r="M126" s="796"/>
      <c r="N126" s="796">
        <f t="shared" si="11"/>
        <v>300</v>
      </c>
      <c r="O126" s="797">
        <f t="shared" si="12"/>
        <v>0</v>
      </c>
      <c r="P126" s="1072"/>
      <c r="Q126" s="796">
        <v>300</v>
      </c>
      <c r="R126" s="587"/>
      <c r="S126" s="587"/>
      <c r="T126" s="19">
        <f t="shared" si="16"/>
        <v>0</v>
      </c>
      <c r="U126" s="53">
        <f t="shared" si="13"/>
        <v>300</v>
      </c>
      <c r="V126" s="621"/>
      <c r="W126" s="19">
        <v>300</v>
      </c>
      <c r="X126" s="587"/>
      <c r="Y126" s="587"/>
      <c r="Z126" s="19">
        <f t="shared" si="21"/>
        <v>0</v>
      </c>
      <c r="AA126" s="619">
        <f t="shared" si="14"/>
        <v>300</v>
      </c>
      <c r="AB126" s="621"/>
      <c r="AC126" s="19">
        <v>300</v>
      </c>
      <c r="AD126" s="587"/>
      <c r="AE126" s="19"/>
      <c r="AF126" s="19">
        <f t="shared" si="22"/>
        <v>0</v>
      </c>
      <c r="AG126" s="619">
        <f t="shared" si="15"/>
        <v>300</v>
      </c>
      <c r="AH126" s="603" t="s">
        <v>3203</v>
      </c>
      <c r="AI126" s="750" t="s">
        <v>162</v>
      </c>
    </row>
    <row r="127" spans="1:37" s="25" customFormat="1" ht="20.25" customHeight="1" x14ac:dyDescent="0.2">
      <c r="A127" s="582">
        <v>2448</v>
      </c>
      <c r="B127" s="583">
        <v>117</v>
      </c>
      <c r="C127" s="980" t="s">
        <v>3026</v>
      </c>
      <c r="D127" s="1069" t="s">
        <v>3201</v>
      </c>
      <c r="E127" s="1070">
        <v>34561</v>
      </c>
      <c r="F127" s="1071" t="s">
        <v>1986</v>
      </c>
      <c r="G127" s="1071" t="s">
        <v>10</v>
      </c>
      <c r="H127" s="757" t="s">
        <v>529</v>
      </c>
      <c r="I127" s="757"/>
      <c r="J127" s="757"/>
      <c r="K127" s="796">
        <v>300</v>
      </c>
      <c r="L127" s="796">
        <v>300</v>
      </c>
      <c r="M127" s="796"/>
      <c r="N127" s="796">
        <f t="shared" si="11"/>
        <v>300</v>
      </c>
      <c r="O127" s="797">
        <f t="shared" si="12"/>
        <v>0</v>
      </c>
      <c r="P127" s="1072"/>
      <c r="Q127" s="796">
        <v>300</v>
      </c>
      <c r="R127" s="587"/>
      <c r="S127" s="587"/>
      <c r="T127" s="19">
        <f t="shared" si="16"/>
        <v>0</v>
      </c>
      <c r="U127" s="53">
        <f t="shared" si="13"/>
        <v>300</v>
      </c>
      <c r="V127" s="621"/>
      <c r="W127" s="19">
        <v>300</v>
      </c>
      <c r="X127" s="587"/>
      <c r="Y127" s="587"/>
      <c r="Z127" s="19">
        <f t="shared" si="21"/>
        <v>0</v>
      </c>
      <c r="AA127" s="619">
        <f t="shared" si="14"/>
        <v>300</v>
      </c>
      <c r="AB127" s="621"/>
      <c r="AC127" s="19">
        <v>300</v>
      </c>
      <c r="AD127" s="587"/>
      <c r="AE127" s="587"/>
      <c r="AF127" s="19">
        <f t="shared" si="22"/>
        <v>0</v>
      </c>
      <c r="AG127" s="619">
        <f t="shared" si="15"/>
        <v>300</v>
      </c>
      <c r="AH127" s="603" t="s">
        <v>3202</v>
      </c>
      <c r="AI127" s="620" t="s">
        <v>162</v>
      </c>
    </row>
    <row r="128" spans="1:37" s="25" customFormat="1" ht="20.25" customHeight="1" x14ac:dyDescent="0.2">
      <c r="A128" s="582">
        <v>2450</v>
      </c>
      <c r="B128" s="583">
        <v>118</v>
      </c>
      <c r="C128" s="980" t="s">
        <v>3208</v>
      </c>
      <c r="D128" s="1069" t="s">
        <v>3209</v>
      </c>
      <c r="E128" s="1070">
        <v>41336</v>
      </c>
      <c r="F128" s="1071" t="s">
        <v>1986</v>
      </c>
      <c r="G128" s="1071" t="s">
        <v>10</v>
      </c>
      <c r="H128" s="757" t="s">
        <v>529</v>
      </c>
      <c r="I128" s="757"/>
      <c r="J128" s="757"/>
      <c r="K128" s="796">
        <v>300</v>
      </c>
      <c r="L128" s="796">
        <v>300</v>
      </c>
      <c r="M128" s="796"/>
      <c r="N128" s="796">
        <f t="shared" ref="N128:N163" si="23">L128+M128</f>
        <v>300</v>
      </c>
      <c r="O128" s="797">
        <f t="shared" ref="O128:O163" si="24">K128-N128</f>
        <v>0</v>
      </c>
      <c r="P128" s="1072"/>
      <c r="Q128" s="796">
        <v>300</v>
      </c>
      <c r="R128" s="587"/>
      <c r="S128" s="587"/>
      <c r="T128" s="19">
        <f t="shared" si="16"/>
        <v>0</v>
      </c>
      <c r="U128" s="53">
        <f t="shared" si="13"/>
        <v>300</v>
      </c>
      <c r="V128" s="621"/>
      <c r="W128" s="19">
        <v>300</v>
      </c>
      <c r="X128" s="587"/>
      <c r="Y128" s="587"/>
      <c r="Z128" s="19">
        <f t="shared" si="21"/>
        <v>0</v>
      </c>
      <c r="AA128" s="619">
        <f t="shared" si="14"/>
        <v>300</v>
      </c>
      <c r="AB128" s="621"/>
      <c r="AC128" s="19">
        <v>300</v>
      </c>
      <c r="AD128" s="587"/>
      <c r="AE128" s="587"/>
      <c r="AF128" s="19">
        <f t="shared" si="22"/>
        <v>0</v>
      </c>
      <c r="AG128" s="619">
        <f t="shared" si="15"/>
        <v>300</v>
      </c>
      <c r="AH128" s="603" t="s">
        <v>3210</v>
      </c>
      <c r="AI128" s="620" t="s">
        <v>3211</v>
      </c>
    </row>
    <row r="129" spans="1:36" s="25" customFormat="1" ht="20.25" customHeight="1" x14ac:dyDescent="0.2">
      <c r="A129" s="582">
        <v>2462</v>
      </c>
      <c r="B129" s="583">
        <v>119</v>
      </c>
      <c r="C129" s="980" t="s">
        <v>3277</v>
      </c>
      <c r="D129" s="1069" t="s">
        <v>3278</v>
      </c>
      <c r="E129" s="1070">
        <v>34790</v>
      </c>
      <c r="F129" s="1071" t="s">
        <v>1986</v>
      </c>
      <c r="G129" s="1071" t="s">
        <v>10</v>
      </c>
      <c r="H129" s="757" t="s">
        <v>198</v>
      </c>
      <c r="I129" s="757"/>
      <c r="J129" s="757"/>
      <c r="K129" s="796">
        <v>300</v>
      </c>
      <c r="L129" s="796">
        <v>300</v>
      </c>
      <c r="M129" s="796"/>
      <c r="N129" s="796">
        <f t="shared" si="23"/>
        <v>300</v>
      </c>
      <c r="O129" s="797">
        <f t="shared" si="24"/>
        <v>0</v>
      </c>
      <c r="P129" s="1072"/>
      <c r="Q129" s="796">
        <v>300</v>
      </c>
      <c r="R129" s="52"/>
      <c r="S129" s="52"/>
      <c r="T129" s="19">
        <f t="shared" si="16"/>
        <v>0</v>
      </c>
      <c r="U129" s="53">
        <f t="shared" si="13"/>
        <v>300</v>
      </c>
      <c r="V129" s="755"/>
      <c r="W129" s="19">
        <v>300</v>
      </c>
      <c r="X129" s="52"/>
      <c r="Y129" s="52"/>
      <c r="Z129" s="19">
        <f t="shared" ref="Z129:Z138" si="25">SUM(X129+Y129)</f>
        <v>0</v>
      </c>
      <c r="AA129" s="619">
        <f t="shared" si="14"/>
        <v>300</v>
      </c>
      <c r="AB129" s="755"/>
      <c r="AC129" s="19">
        <v>300</v>
      </c>
      <c r="AD129" s="52"/>
      <c r="AE129" s="52"/>
      <c r="AF129" s="19">
        <f t="shared" ref="AF129:AF130" si="26">SUM(AD129-+AE129)</f>
        <v>0</v>
      </c>
      <c r="AG129" s="619">
        <f t="shared" si="15"/>
        <v>300</v>
      </c>
      <c r="AH129" s="464" t="s">
        <v>3279</v>
      </c>
      <c r="AI129" s="464" t="s">
        <v>162</v>
      </c>
      <c r="AJ129" s="25" t="s">
        <v>3526</v>
      </c>
    </row>
    <row r="130" spans="1:36" s="25" customFormat="1" ht="20.25" customHeight="1" x14ac:dyDescent="0.2">
      <c r="A130" s="582">
        <v>2463</v>
      </c>
      <c r="B130" s="583">
        <v>120</v>
      </c>
      <c r="C130" s="980" t="s">
        <v>3263</v>
      </c>
      <c r="D130" s="1069" t="s">
        <v>3264</v>
      </c>
      <c r="E130" s="1070">
        <v>34541</v>
      </c>
      <c r="F130" s="1071" t="s">
        <v>1986</v>
      </c>
      <c r="G130" s="1071" t="s">
        <v>10</v>
      </c>
      <c r="H130" s="757" t="s">
        <v>2505</v>
      </c>
      <c r="I130" s="757"/>
      <c r="J130" s="757"/>
      <c r="K130" s="796">
        <v>300</v>
      </c>
      <c r="L130" s="796">
        <v>300</v>
      </c>
      <c r="M130" s="796"/>
      <c r="N130" s="796">
        <f t="shared" si="23"/>
        <v>300</v>
      </c>
      <c r="O130" s="797">
        <f t="shared" si="24"/>
        <v>0</v>
      </c>
      <c r="P130" s="1072"/>
      <c r="Q130" s="796">
        <v>300</v>
      </c>
      <c r="R130" s="587"/>
      <c r="S130" s="587"/>
      <c r="T130" s="19">
        <f t="shared" si="16"/>
        <v>0</v>
      </c>
      <c r="U130" s="53">
        <f t="shared" si="13"/>
        <v>300</v>
      </c>
      <c r="V130" s="621"/>
      <c r="W130" s="19">
        <v>300</v>
      </c>
      <c r="X130" s="587"/>
      <c r="Y130" s="587"/>
      <c r="Z130" s="19">
        <f t="shared" si="25"/>
        <v>0</v>
      </c>
      <c r="AA130" s="619">
        <f t="shared" si="14"/>
        <v>300</v>
      </c>
      <c r="AB130" s="621"/>
      <c r="AC130" s="19">
        <v>300</v>
      </c>
      <c r="AD130" s="587"/>
      <c r="AE130" s="587"/>
      <c r="AF130" s="19">
        <f t="shared" si="26"/>
        <v>0</v>
      </c>
      <c r="AG130" s="619">
        <f t="shared" si="15"/>
        <v>300</v>
      </c>
      <c r="AH130" s="603" t="s">
        <v>3584</v>
      </c>
      <c r="AI130" s="620" t="s">
        <v>3265</v>
      </c>
      <c r="AJ130" s="25" t="s">
        <v>1963</v>
      </c>
    </row>
    <row r="131" spans="1:36" s="25" customFormat="1" ht="20.25" customHeight="1" x14ac:dyDescent="0.2">
      <c r="A131" s="582">
        <v>2465</v>
      </c>
      <c r="B131" s="583">
        <v>121</v>
      </c>
      <c r="C131" s="980" t="s">
        <v>3266</v>
      </c>
      <c r="D131" s="1069" t="s">
        <v>3267</v>
      </c>
      <c r="E131" s="1070">
        <v>34062</v>
      </c>
      <c r="F131" s="1071" t="s">
        <v>1027</v>
      </c>
      <c r="G131" s="1071" t="s">
        <v>15</v>
      </c>
      <c r="H131" s="757" t="s">
        <v>2505</v>
      </c>
      <c r="I131" s="757"/>
      <c r="J131" s="757"/>
      <c r="K131" s="796">
        <v>300</v>
      </c>
      <c r="L131" s="796">
        <v>300</v>
      </c>
      <c r="M131" s="796"/>
      <c r="N131" s="796">
        <f t="shared" si="23"/>
        <v>300</v>
      </c>
      <c r="O131" s="797">
        <f t="shared" si="24"/>
        <v>0</v>
      </c>
      <c r="P131" s="1072"/>
      <c r="Q131" s="796">
        <v>300</v>
      </c>
      <c r="R131" s="587"/>
      <c r="S131" s="587"/>
      <c r="T131" s="19">
        <f t="shared" si="16"/>
        <v>0</v>
      </c>
      <c r="U131" s="53">
        <f t="shared" si="13"/>
        <v>300</v>
      </c>
      <c r="V131" s="621"/>
      <c r="W131" s="19">
        <v>300</v>
      </c>
      <c r="X131" s="587"/>
      <c r="Y131" s="587"/>
      <c r="Z131" s="19">
        <f t="shared" si="25"/>
        <v>0</v>
      </c>
      <c r="AA131" s="619">
        <f t="shared" si="14"/>
        <v>300</v>
      </c>
      <c r="AB131" s="621"/>
      <c r="AC131" s="19">
        <v>300</v>
      </c>
      <c r="AD131" s="587"/>
      <c r="AE131" s="19"/>
      <c r="AF131" s="19">
        <f t="shared" ref="AF131:AF160" si="27">SUM(AD131-+AE131)</f>
        <v>0</v>
      </c>
      <c r="AG131" s="619">
        <f t="shared" si="15"/>
        <v>300</v>
      </c>
      <c r="AH131" s="603" t="s">
        <v>3268</v>
      </c>
      <c r="AI131" s="750" t="s">
        <v>3269</v>
      </c>
    </row>
    <row r="132" spans="1:36" s="25" customFormat="1" ht="20.25" customHeight="1" x14ac:dyDescent="0.2">
      <c r="A132" s="756">
        <v>2230</v>
      </c>
      <c r="B132" s="583">
        <v>122</v>
      </c>
      <c r="C132" s="980" t="s">
        <v>2498</v>
      </c>
      <c r="D132" s="1069" t="s">
        <v>2499</v>
      </c>
      <c r="E132" s="1070">
        <v>32100</v>
      </c>
      <c r="F132" s="1071" t="s">
        <v>1986</v>
      </c>
      <c r="G132" s="1071" t="s">
        <v>10</v>
      </c>
      <c r="H132" s="757" t="s">
        <v>2500</v>
      </c>
      <c r="I132" s="757"/>
      <c r="J132" s="757"/>
      <c r="K132" s="796">
        <v>300</v>
      </c>
      <c r="L132" s="796">
        <v>300</v>
      </c>
      <c r="M132" s="796"/>
      <c r="N132" s="796">
        <f t="shared" si="23"/>
        <v>300</v>
      </c>
      <c r="O132" s="797">
        <f t="shared" si="24"/>
        <v>0</v>
      </c>
      <c r="P132" s="1072"/>
      <c r="Q132" s="796">
        <v>300</v>
      </c>
      <c r="R132" s="19"/>
      <c r="S132" s="19"/>
      <c r="T132" s="19">
        <f t="shared" si="16"/>
        <v>0</v>
      </c>
      <c r="U132" s="53">
        <f t="shared" si="13"/>
        <v>300</v>
      </c>
      <c r="V132" s="758"/>
      <c r="W132" s="19">
        <v>300</v>
      </c>
      <c r="X132" s="19"/>
      <c r="Y132" s="19"/>
      <c r="Z132" s="19">
        <f t="shared" si="25"/>
        <v>0</v>
      </c>
      <c r="AA132" s="619">
        <f t="shared" si="14"/>
        <v>300</v>
      </c>
      <c r="AB132" s="758"/>
      <c r="AC132" s="19">
        <v>300</v>
      </c>
      <c r="AD132" s="19"/>
      <c r="AE132" s="19"/>
      <c r="AF132" s="19">
        <f t="shared" si="27"/>
        <v>0</v>
      </c>
      <c r="AG132" s="619">
        <f t="shared" si="15"/>
        <v>300</v>
      </c>
      <c r="AH132" s="603" t="s">
        <v>2501</v>
      </c>
      <c r="AI132" s="620" t="s">
        <v>2502</v>
      </c>
    </row>
    <row r="133" spans="1:36" s="25" customFormat="1" ht="20.25" customHeight="1" x14ac:dyDescent="0.2">
      <c r="A133" s="582">
        <v>2250</v>
      </c>
      <c r="B133" s="583">
        <v>123</v>
      </c>
      <c r="C133" s="980" t="s">
        <v>2579</v>
      </c>
      <c r="D133" s="1069" t="s">
        <v>2580</v>
      </c>
      <c r="E133" s="1070">
        <v>31620</v>
      </c>
      <c r="F133" s="1071" t="s">
        <v>1986</v>
      </c>
      <c r="G133" s="1071" t="s">
        <v>10</v>
      </c>
      <c r="H133" s="757" t="s">
        <v>343</v>
      </c>
      <c r="I133" s="757"/>
      <c r="J133" s="757"/>
      <c r="K133" s="796">
        <v>300</v>
      </c>
      <c r="L133" s="796">
        <v>300</v>
      </c>
      <c r="M133" s="796"/>
      <c r="N133" s="796">
        <f t="shared" si="23"/>
        <v>300</v>
      </c>
      <c r="O133" s="797">
        <f t="shared" si="24"/>
        <v>0</v>
      </c>
      <c r="P133" s="1072"/>
      <c r="Q133" s="796">
        <v>300</v>
      </c>
      <c r="R133" s="587"/>
      <c r="S133" s="587"/>
      <c r="T133" s="19">
        <f t="shared" si="16"/>
        <v>0</v>
      </c>
      <c r="U133" s="53">
        <f t="shared" si="13"/>
        <v>300</v>
      </c>
      <c r="V133" s="621"/>
      <c r="W133" s="19">
        <v>300</v>
      </c>
      <c r="X133" s="587"/>
      <c r="Y133" s="587"/>
      <c r="Z133" s="19">
        <f t="shared" si="25"/>
        <v>0</v>
      </c>
      <c r="AA133" s="619">
        <f t="shared" si="14"/>
        <v>300</v>
      </c>
      <c r="AB133" s="621"/>
      <c r="AC133" s="19">
        <v>300</v>
      </c>
      <c r="AD133" s="587"/>
      <c r="AE133" s="19"/>
      <c r="AF133" s="19">
        <f t="shared" si="27"/>
        <v>0</v>
      </c>
      <c r="AG133" s="619">
        <f t="shared" si="15"/>
        <v>300</v>
      </c>
      <c r="AH133" s="603" t="s">
        <v>2581</v>
      </c>
      <c r="AI133" s="750" t="s">
        <v>2582</v>
      </c>
    </row>
    <row r="134" spans="1:36" s="25" customFormat="1" ht="20.25" customHeight="1" x14ac:dyDescent="0.2">
      <c r="A134" s="582">
        <v>2471</v>
      </c>
      <c r="B134" s="583">
        <v>124</v>
      </c>
      <c r="C134" s="980" t="s">
        <v>3295</v>
      </c>
      <c r="D134" s="1069" t="s">
        <v>3296</v>
      </c>
      <c r="E134" s="1070">
        <v>33794</v>
      </c>
      <c r="F134" s="1071" t="s">
        <v>1027</v>
      </c>
      <c r="G134" s="1071" t="s">
        <v>10</v>
      </c>
      <c r="H134" s="757" t="s">
        <v>2500</v>
      </c>
      <c r="I134" s="757"/>
      <c r="J134" s="757"/>
      <c r="K134" s="796">
        <v>300</v>
      </c>
      <c r="L134" s="796">
        <v>300</v>
      </c>
      <c r="M134" s="796"/>
      <c r="N134" s="796">
        <f t="shared" si="23"/>
        <v>300</v>
      </c>
      <c r="O134" s="797">
        <f t="shared" si="24"/>
        <v>0</v>
      </c>
      <c r="P134" s="1072"/>
      <c r="Q134" s="796">
        <v>300</v>
      </c>
      <c r="R134" s="587"/>
      <c r="S134" s="587"/>
      <c r="T134" s="19">
        <f t="shared" si="16"/>
        <v>0</v>
      </c>
      <c r="U134" s="53">
        <f t="shared" si="13"/>
        <v>300</v>
      </c>
      <c r="V134" s="621"/>
      <c r="W134" s="19">
        <v>300</v>
      </c>
      <c r="X134" s="587"/>
      <c r="Y134" s="587"/>
      <c r="Z134" s="19">
        <f t="shared" si="25"/>
        <v>0</v>
      </c>
      <c r="AA134" s="619">
        <f t="shared" si="14"/>
        <v>300</v>
      </c>
      <c r="AB134" s="621"/>
      <c r="AC134" s="19">
        <v>300</v>
      </c>
      <c r="AD134" s="587"/>
      <c r="AE134" s="19"/>
      <c r="AF134" s="19">
        <f t="shared" si="27"/>
        <v>0</v>
      </c>
      <c r="AG134" s="619">
        <f t="shared" si="15"/>
        <v>300</v>
      </c>
      <c r="AH134" s="603" t="s">
        <v>3297</v>
      </c>
      <c r="AI134" s="750" t="s">
        <v>162</v>
      </c>
      <c r="AJ134" s="25" t="s">
        <v>1963</v>
      </c>
    </row>
    <row r="135" spans="1:36" s="25" customFormat="1" ht="20.25" customHeight="1" x14ac:dyDescent="0.2">
      <c r="A135" s="582">
        <v>2469</v>
      </c>
      <c r="B135" s="583">
        <v>125</v>
      </c>
      <c r="C135" s="980" t="s">
        <v>3308</v>
      </c>
      <c r="D135" s="1069" t="s">
        <v>3307</v>
      </c>
      <c r="E135" s="1070">
        <v>34734</v>
      </c>
      <c r="F135" s="1071" t="s">
        <v>1027</v>
      </c>
      <c r="G135" s="1071" t="s">
        <v>10</v>
      </c>
      <c r="H135" s="757" t="s">
        <v>11</v>
      </c>
      <c r="I135" s="757"/>
      <c r="J135" s="757"/>
      <c r="K135" s="796">
        <v>300</v>
      </c>
      <c r="L135" s="796">
        <v>300</v>
      </c>
      <c r="M135" s="796"/>
      <c r="N135" s="796">
        <f t="shared" si="23"/>
        <v>300</v>
      </c>
      <c r="O135" s="797">
        <f t="shared" si="24"/>
        <v>0</v>
      </c>
      <c r="P135" s="1072"/>
      <c r="Q135" s="796">
        <v>300</v>
      </c>
      <c r="R135" s="587"/>
      <c r="S135" s="587"/>
      <c r="T135" s="19">
        <f t="shared" si="16"/>
        <v>0</v>
      </c>
      <c r="U135" s="53">
        <f t="shared" si="13"/>
        <v>300</v>
      </c>
      <c r="V135" s="621"/>
      <c r="W135" s="19">
        <v>300</v>
      </c>
      <c r="X135" s="587"/>
      <c r="Y135" s="587"/>
      <c r="Z135" s="19">
        <f>SUM(X135+Y135)</f>
        <v>0</v>
      </c>
      <c r="AA135" s="619">
        <f t="shared" si="14"/>
        <v>300</v>
      </c>
      <c r="AB135" s="621"/>
      <c r="AC135" s="19">
        <v>300</v>
      </c>
      <c r="AD135" s="587"/>
      <c r="AE135" s="587"/>
      <c r="AF135" s="19">
        <f t="shared" si="27"/>
        <v>0</v>
      </c>
      <c r="AG135" s="619">
        <f t="shared" si="15"/>
        <v>300</v>
      </c>
      <c r="AH135" s="603" t="s">
        <v>3527</v>
      </c>
      <c r="AI135" s="620" t="s">
        <v>3306</v>
      </c>
      <c r="AJ135" s="25" t="s">
        <v>3526</v>
      </c>
    </row>
    <row r="136" spans="1:36" s="25" customFormat="1" ht="20.25" customHeight="1" x14ac:dyDescent="0.2">
      <c r="A136" s="582">
        <v>2257</v>
      </c>
      <c r="B136" s="583">
        <v>126</v>
      </c>
      <c r="C136" s="980" t="s">
        <v>2604</v>
      </c>
      <c r="D136" s="1069" t="s">
        <v>2605</v>
      </c>
      <c r="E136" s="1070">
        <v>33611</v>
      </c>
      <c r="F136" s="1071" t="s">
        <v>1027</v>
      </c>
      <c r="G136" s="1071" t="s">
        <v>10</v>
      </c>
      <c r="H136" s="757" t="s">
        <v>11</v>
      </c>
      <c r="I136" s="757"/>
      <c r="J136" s="757"/>
      <c r="K136" s="796">
        <v>300</v>
      </c>
      <c r="L136" s="796">
        <v>300</v>
      </c>
      <c r="M136" s="796"/>
      <c r="N136" s="796">
        <f t="shared" si="23"/>
        <v>300</v>
      </c>
      <c r="O136" s="797">
        <f t="shared" si="24"/>
        <v>0</v>
      </c>
      <c r="P136" s="1072"/>
      <c r="Q136" s="796">
        <v>300</v>
      </c>
      <c r="R136" s="587"/>
      <c r="S136" s="587"/>
      <c r="T136" s="19">
        <f t="shared" si="16"/>
        <v>0</v>
      </c>
      <c r="U136" s="53">
        <f t="shared" si="13"/>
        <v>300</v>
      </c>
      <c r="V136" s="621"/>
      <c r="W136" s="19">
        <v>300</v>
      </c>
      <c r="X136" s="587"/>
      <c r="Y136" s="587"/>
      <c r="Z136" s="19">
        <f>SUM(X136+Y136)</f>
        <v>0</v>
      </c>
      <c r="AA136" s="619">
        <f t="shared" si="14"/>
        <v>300</v>
      </c>
      <c r="AB136" s="621"/>
      <c r="AC136" s="19">
        <v>300</v>
      </c>
      <c r="AD136" s="587"/>
      <c r="AE136" s="587"/>
      <c r="AF136" s="19">
        <f t="shared" si="27"/>
        <v>0</v>
      </c>
      <c r="AG136" s="619">
        <f t="shared" si="15"/>
        <v>300</v>
      </c>
      <c r="AH136" s="464" t="s">
        <v>2606</v>
      </c>
      <c r="AI136" s="620" t="s">
        <v>3305</v>
      </c>
    </row>
    <row r="137" spans="1:36" s="25" customFormat="1" ht="20.25" customHeight="1" x14ac:dyDescent="0.2">
      <c r="A137" s="582">
        <v>2470</v>
      </c>
      <c r="B137" s="583">
        <v>127</v>
      </c>
      <c r="C137" s="980" t="s">
        <v>3304</v>
      </c>
      <c r="D137" s="1069" t="s">
        <v>3303</v>
      </c>
      <c r="E137" s="1070">
        <v>33979</v>
      </c>
      <c r="F137" s="1071" t="s">
        <v>1027</v>
      </c>
      <c r="G137" s="1071" t="s">
        <v>10</v>
      </c>
      <c r="H137" s="757" t="s">
        <v>14</v>
      </c>
      <c r="I137" s="757"/>
      <c r="J137" s="757"/>
      <c r="K137" s="796">
        <v>300</v>
      </c>
      <c r="L137" s="796">
        <v>300</v>
      </c>
      <c r="M137" s="796"/>
      <c r="N137" s="796">
        <f t="shared" si="23"/>
        <v>300</v>
      </c>
      <c r="O137" s="797">
        <f t="shared" si="24"/>
        <v>0</v>
      </c>
      <c r="P137" s="1072"/>
      <c r="Q137" s="796">
        <v>300</v>
      </c>
      <c r="R137" s="587"/>
      <c r="S137" s="587"/>
      <c r="T137" s="19">
        <f t="shared" si="16"/>
        <v>0</v>
      </c>
      <c r="U137" s="53">
        <f t="shared" si="13"/>
        <v>300</v>
      </c>
      <c r="V137" s="621"/>
      <c r="W137" s="19">
        <v>300</v>
      </c>
      <c r="X137" s="587"/>
      <c r="Y137" s="587"/>
      <c r="Z137" s="19">
        <f>SUM(X137+Y137)</f>
        <v>0</v>
      </c>
      <c r="AA137" s="619">
        <f t="shared" si="14"/>
        <v>300</v>
      </c>
      <c r="AB137" s="621"/>
      <c r="AC137" s="19">
        <v>300</v>
      </c>
      <c r="AD137" s="587"/>
      <c r="AE137" s="19"/>
      <c r="AF137" s="19">
        <f t="shared" si="27"/>
        <v>0</v>
      </c>
      <c r="AG137" s="619">
        <f t="shared" si="15"/>
        <v>300</v>
      </c>
      <c r="AH137" s="603" t="s">
        <v>3302</v>
      </c>
      <c r="AI137" s="750" t="s">
        <v>3301</v>
      </c>
    </row>
    <row r="138" spans="1:36" s="25" customFormat="1" ht="20.25" customHeight="1" x14ac:dyDescent="0.2">
      <c r="A138" s="582">
        <v>2473</v>
      </c>
      <c r="B138" s="583">
        <v>128</v>
      </c>
      <c r="C138" s="980" t="s">
        <v>3311</v>
      </c>
      <c r="D138" s="1069" t="s">
        <v>3312</v>
      </c>
      <c r="E138" s="1070">
        <v>32910</v>
      </c>
      <c r="F138" s="1071" t="s">
        <v>1027</v>
      </c>
      <c r="G138" s="1071" t="s">
        <v>10</v>
      </c>
      <c r="H138" s="757" t="s">
        <v>11</v>
      </c>
      <c r="I138" s="757"/>
      <c r="J138" s="757"/>
      <c r="K138" s="796">
        <v>300</v>
      </c>
      <c r="L138" s="796">
        <v>300</v>
      </c>
      <c r="M138" s="796"/>
      <c r="N138" s="796">
        <f t="shared" si="23"/>
        <v>300</v>
      </c>
      <c r="O138" s="797">
        <f t="shared" si="24"/>
        <v>0</v>
      </c>
      <c r="P138" s="1072"/>
      <c r="Q138" s="796">
        <v>300</v>
      </c>
      <c r="R138" s="587"/>
      <c r="S138" s="587"/>
      <c r="T138" s="19">
        <f t="shared" si="16"/>
        <v>0</v>
      </c>
      <c r="U138" s="53">
        <f t="shared" si="13"/>
        <v>300</v>
      </c>
      <c r="V138" s="621"/>
      <c r="W138" s="19">
        <v>300</v>
      </c>
      <c r="X138" s="587"/>
      <c r="Y138" s="587"/>
      <c r="Z138" s="19">
        <f t="shared" si="25"/>
        <v>0</v>
      </c>
      <c r="AA138" s="619">
        <f t="shared" si="14"/>
        <v>300</v>
      </c>
      <c r="AB138" s="621"/>
      <c r="AC138" s="19">
        <v>300</v>
      </c>
      <c r="AD138" s="587"/>
      <c r="AE138" s="19"/>
      <c r="AF138" s="19">
        <f t="shared" si="27"/>
        <v>0</v>
      </c>
      <c r="AG138" s="619">
        <f t="shared" si="15"/>
        <v>300</v>
      </c>
      <c r="AH138" s="603" t="s">
        <v>3313</v>
      </c>
      <c r="AI138" s="750" t="s">
        <v>162</v>
      </c>
    </row>
    <row r="139" spans="1:36" s="25" customFormat="1" ht="20.25" customHeight="1" x14ac:dyDescent="0.2">
      <c r="A139" s="582">
        <v>2467</v>
      </c>
      <c r="B139" s="583">
        <v>129</v>
      </c>
      <c r="C139" s="980" t="s">
        <v>3314</v>
      </c>
      <c r="D139" s="1069" t="s">
        <v>3315</v>
      </c>
      <c r="E139" s="1070">
        <v>34622</v>
      </c>
      <c r="F139" s="1071" t="s">
        <v>1986</v>
      </c>
      <c r="G139" s="1071" t="s">
        <v>10</v>
      </c>
      <c r="H139" s="757" t="s">
        <v>2500</v>
      </c>
      <c r="I139" s="757"/>
      <c r="J139" s="757"/>
      <c r="K139" s="796">
        <v>300</v>
      </c>
      <c r="L139" s="796">
        <v>300</v>
      </c>
      <c r="M139" s="796"/>
      <c r="N139" s="796">
        <f t="shared" si="23"/>
        <v>300</v>
      </c>
      <c r="O139" s="797">
        <f t="shared" si="24"/>
        <v>0</v>
      </c>
      <c r="P139" s="1072"/>
      <c r="Q139" s="796">
        <v>300</v>
      </c>
      <c r="R139" s="587"/>
      <c r="S139" s="587"/>
      <c r="T139" s="19">
        <f t="shared" si="16"/>
        <v>0</v>
      </c>
      <c r="U139" s="53">
        <f t="shared" si="13"/>
        <v>300</v>
      </c>
      <c r="V139" s="621"/>
      <c r="W139" s="19">
        <v>300</v>
      </c>
      <c r="X139" s="587"/>
      <c r="Y139" s="587"/>
      <c r="Z139" s="19">
        <f t="shared" ref="Z139:Z142" si="28">SUM(X139+Y139)</f>
        <v>0</v>
      </c>
      <c r="AA139" s="619">
        <f t="shared" si="14"/>
        <v>300</v>
      </c>
      <c r="AB139" s="621"/>
      <c r="AC139" s="19">
        <v>300</v>
      </c>
      <c r="AD139" s="587"/>
      <c r="AE139" s="19"/>
      <c r="AF139" s="19">
        <f t="shared" si="27"/>
        <v>0</v>
      </c>
      <c r="AG139" s="619">
        <f t="shared" si="15"/>
        <v>300</v>
      </c>
      <c r="AH139" s="603" t="s">
        <v>3316</v>
      </c>
      <c r="AI139" s="750" t="s">
        <v>3301</v>
      </c>
    </row>
    <row r="140" spans="1:36" s="25" customFormat="1" ht="20.25" customHeight="1" x14ac:dyDescent="0.2">
      <c r="A140" s="582">
        <v>2475</v>
      </c>
      <c r="B140" s="583">
        <v>130</v>
      </c>
      <c r="C140" s="980" t="s">
        <v>3281</v>
      </c>
      <c r="D140" s="1069" t="s">
        <v>3282</v>
      </c>
      <c r="E140" s="1070">
        <v>34866</v>
      </c>
      <c r="F140" s="1071" t="s">
        <v>1027</v>
      </c>
      <c r="G140" s="1071" t="s">
        <v>10</v>
      </c>
      <c r="H140" s="757" t="s">
        <v>198</v>
      </c>
      <c r="I140" s="757"/>
      <c r="J140" s="757"/>
      <c r="K140" s="796">
        <v>300</v>
      </c>
      <c r="L140" s="796">
        <v>300</v>
      </c>
      <c r="M140" s="796"/>
      <c r="N140" s="796">
        <f t="shared" si="23"/>
        <v>300</v>
      </c>
      <c r="O140" s="797">
        <f t="shared" si="24"/>
        <v>0</v>
      </c>
      <c r="P140" s="1072"/>
      <c r="Q140" s="796">
        <v>300</v>
      </c>
      <c r="R140" s="587"/>
      <c r="S140" s="587"/>
      <c r="T140" s="19">
        <f t="shared" si="16"/>
        <v>0</v>
      </c>
      <c r="U140" s="53">
        <f t="shared" ref="U140:U203" si="29">SUM(Q140-T140)</f>
        <v>300</v>
      </c>
      <c r="V140" s="621"/>
      <c r="W140" s="19">
        <v>300</v>
      </c>
      <c r="X140" s="587"/>
      <c r="Y140" s="587"/>
      <c r="Z140" s="19">
        <f t="shared" si="28"/>
        <v>0</v>
      </c>
      <c r="AA140" s="619">
        <f t="shared" ref="AA140:AA203" si="30">SUM(W140-Z140)</f>
        <v>300</v>
      </c>
      <c r="AB140" s="621"/>
      <c r="AC140" s="19">
        <v>300</v>
      </c>
      <c r="AD140" s="587"/>
      <c r="AE140" s="19"/>
      <c r="AF140" s="19">
        <f t="shared" si="27"/>
        <v>0</v>
      </c>
      <c r="AG140" s="619">
        <f t="shared" ref="AG140:AG203" si="31">SUM(AC140-AF140)</f>
        <v>300</v>
      </c>
      <c r="AH140" s="603" t="s">
        <v>3283</v>
      </c>
      <c r="AI140" s="750" t="s">
        <v>3284</v>
      </c>
    </row>
    <row r="141" spans="1:36" s="25" customFormat="1" ht="20.25" customHeight="1" x14ac:dyDescent="0.2">
      <c r="A141" s="582">
        <v>2476</v>
      </c>
      <c r="B141" s="583">
        <v>131</v>
      </c>
      <c r="C141" s="980" t="s">
        <v>3288</v>
      </c>
      <c r="D141" s="1069" t="s">
        <v>3289</v>
      </c>
      <c r="E141" s="1070">
        <v>30382</v>
      </c>
      <c r="F141" s="1071" t="s">
        <v>1986</v>
      </c>
      <c r="G141" s="1071" t="s">
        <v>15</v>
      </c>
      <c r="H141" s="757" t="s">
        <v>13</v>
      </c>
      <c r="I141" s="757"/>
      <c r="J141" s="757"/>
      <c r="K141" s="796">
        <v>300</v>
      </c>
      <c r="L141" s="796">
        <v>300</v>
      </c>
      <c r="M141" s="796"/>
      <c r="N141" s="796">
        <f t="shared" si="23"/>
        <v>300</v>
      </c>
      <c r="O141" s="797">
        <f t="shared" si="24"/>
        <v>0</v>
      </c>
      <c r="P141" s="1072"/>
      <c r="Q141" s="796">
        <v>300</v>
      </c>
      <c r="R141" s="587"/>
      <c r="S141" s="587"/>
      <c r="T141" s="19">
        <f t="shared" si="16"/>
        <v>0</v>
      </c>
      <c r="U141" s="53">
        <f t="shared" si="29"/>
        <v>300</v>
      </c>
      <c r="V141" s="621"/>
      <c r="W141" s="19">
        <v>300</v>
      </c>
      <c r="X141" s="587"/>
      <c r="Y141" s="587"/>
      <c r="Z141" s="19">
        <f t="shared" si="28"/>
        <v>0</v>
      </c>
      <c r="AA141" s="619">
        <f t="shared" si="30"/>
        <v>300</v>
      </c>
      <c r="AB141" s="621"/>
      <c r="AC141" s="19">
        <v>300</v>
      </c>
      <c r="AD141" s="587"/>
      <c r="AE141" s="19"/>
      <c r="AF141" s="19">
        <f t="shared" si="27"/>
        <v>0</v>
      </c>
      <c r="AG141" s="619">
        <f t="shared" si="31"/>
        <v>300</v>
      </c>
      <c r="AH141" s="603" t="s">
        <v>3290</v>
      </c>
      <c r="AI141" s="750" t="s">
        <v>3291</v>
      </c>
    </row>
    <row r="142" spans="1:36" s="25" customFormat="1" ht="20.25" customHeight="1" x14ac:dyDescent="0.2">
      <c r="A142" s="582">
        <v>2480</v>
      </c>
      <c r="B142" s="583">
        <v>132</v>
      </c>
      <c r="C142" s="980" t="s">
        <v>3351</v>
      </c>
      <c r="D142" s="1069" t="s">
        <v>3322</v>
      </c>
      <c r="E142" s="1070">
        <v>34188</v>
      </c>
      <c r="F142" s="1071" t="s">
        <v>1027</v>
      </c>
      <c r="G142" s="1071" t="s">
        <v>10</v>
      </c>
      <c r="H142" s="757" t="s">
        <v>198</v>
      </c>
      <c r="I142" s="757"/>
      <c r="J142" s="757"/>
      <c r="K142" s="796">
        <v>300</v>
      </c>
      <c r="L142" s="796">
        <v>300</v>
      </c>
      <c r="M142" s="796"/>
      <c r="N142" s="796">
        <f t="shared" si="23"/>
        <v>300</v>
      </c>
      <c r="O142" s="797">
        <f t="shared" si="24"/>
        <v>0</v>
      </c>
      <c r="P142" s="1072"/>
      <c r="Q142" s="796">
        <v>300</v>
      </c>
      <c r="R142" s="587"/>
      <c r="S142" s="587"/>
      <c r="T142" s="19">
        <f t="shared" si="16"/>
        <v>0</v>
      </c>
      <c r="U142" s="53">
        <f t="shared" si="29"/>
        <v>300</v>
      </c>
      <c r="V142" s="621"/>
      <c r="W142" s="19">
        <v>300</v>
      </c>
      <c r="X142" s="587"/>
      <c r="Y142" s="587"/>
      <c r="Z142" s="19">
        <f t="shared" si="28"/>
        <v>0</v>
      </c>
      <c r="AA142" s="619">
        <f t="shared" si="30"/>
        <v>300</v>
      </c>
      <c r="AB142" s="621"/>
      <c r="AC142" s="19">
        <v>300</v>
      </c>
      <c r="AD142" s="587"/>
      <c r="AE142" s="587"/>
      <c r="AF142" s="19">
        <f t="shared" si="27"/>
        <v>0</v>
      </c>
      <c r="AG142" s="619">
        <f t="shared" si="31"/>
        <v>300</v>
      </c>
      <c r="AH142" s="603" t="s">
        <v>3323</v>
      </c>
      <c r="AI142" s="620" t="s">
        <v>162</v>
      </c>
      <c r="AJ142" s="25" t="s">
        <v>3526</v>
      </c>
    </row>
    <row r="143" spans="1:36" s="25" customFormat="1" ht="20.25" customHeight="1" x14ac:dyDescent="0.2">
      <c r="A143" s="582">
        <v>2479</v>
      </c>
      <c r="B143" s="583">
        <v>133</v>
      </c>
      <c r="C143" s="980" t="s">
        <v>3324</v>
      </c>
      <c r="D143" s="1069" t="s">
        <v>3325</v>
      </c>
      <c r="E143" s="1070">
        <v>34761</v>
      </c>
      <c r="F143" s="1071" t="s">
        <v>1027</v>
      </c>
      <c r="G143" s="1071" t="s">
        <v>10</v>
      </c>
      <c r="H143" s="757" t="s">
        <v>14</v>
      </c>
      <c r="I143" s="757"/>
      <c r="J143" s="757"/>
      <c r="K143" s="796">
        <v>300</v>
      </c>
      <c r="L143" s="796">
        <v>300</v>
      </c>
      <c r="M143" s="796"/>
      <c r="N143" s="796">
        <f t="shared" si="23"/>
        <v>300</v>
      </c>
      <c r="O143" s="797">
        <f t="shared" si="24"/>
        <v>0</v>
      </c>
      <c r="P143" s="1072"/>
      <c r="Q143" s="796">
        <v>300</v>
      </c>
      <c r="R143" s="587"/>
      <c r="S143" s="587"/>
      <c r="T143" s="19">
        <f t="shared" si="16"/>
        <v>0</v>
      </c>
      <c r="U143" s="53">
        <f t="shared" si="29"/>
        <v>300</v>
      </c>
      <c r="V143" s="621"/>
      <c r="W143" s="19">
        <v>300</v>
      </c>
      <c r="X143" s="587"/>
      <c r="Y143" s="587"/>
      <c r="Z143" s="19">
        <f t="shared" ref="Z143:Z144" si="32">SUM(X143+Y143)</f>
        <v>0</v>
      </c>
      <c r="AA143" s="619">
        <f t="shared" si="30"/>
        <v>300</v>
      </c>
      <c r="AB143" s="621"/>
      <c r="AC143" s="19">
        <v>300</v>
      </c>
      <c r="AD143" s="587"/>
      <c r="AE143" s="587"/>
      <c r="AF143" s="19">
        <f t="shared" si="27"/>
        <v>0</v>
      </c>
      <c r="AG143" s="619">
        <f t="shared" si="31"/>
        <v>300</v>
      </c>
      <c r="AH143" s="603" t="s">
        <v>3326</v>
      </c>
      <c r="AI143" s="620" t="s">
        <v>3301</v>
      </c>
    </row>
    <row r="144" spans="1:36" s="25" customFormat="1" ht="20.25" customHeight="1" x14ac:dyDescent="0.2">
      <c r="A144" s="582">
        <v>2478</v>
      </c>
      <c r="B144" s="583">
        <v>134</v>
      </c>
      <c r="C144" s="980" t="s">
        <v>3327</v>
      </c>
      <c r="D144" s="1069" t="s">
        <v>3328</v>
      </c>
      <c r="E144" s="1070">
        <v>34342</v>
      </c>
      <c r="F144" s="1071" t="s">
        <v>1986</v>
      </c>
      <c r="G144" s="1071" t="s">
        <v>10</v>
      </c>
      <c r="H144" s="757" t="s">
        <v>23</v>
      </c>
      <c r="I144" s="757"/>
      <c r="J144" s="757"/>
      <c r="K144" s="796">
        <v>300</v>
      </c>
      <c r="L144" s="796">
        <v>300</v>
      </c>
      <c r="M144" s="796"/>
      <c r="N144" s="796">
        <f t="shared" si="23"/>
        <v>300</v>
      </c>
      <c r="O144" s="797">
        <f t="shared" si="24"/>
        <v>0</v>
      </c>
      <c r="P144" s="1072"/>
      <c r="Q144" s="796">
        <v>300</v>
      </c>
      <c r="R144" s="587"/>
      <c r="S144" s="587"/>
      <c r="T144" s="19">
        <f t="shared" si="16"/>
        <v>0</v>
      </c>
      <c r="U144" s="53">
        <f t="shared" si="29"/>
        <v>300</v>
      </c>
      <c r="V144" s="621"/>
      <c r="W144" s="19">
        <v>300</v>
      </c>
      <c r="X144" s="587"/>
      <c r="Y144" s="587"/>
      <c r="Z144" s="19">
        <f t="shared" si="32"/>
        <v>0</v>
      </c>
      <c r="AA144" s="619">
        <f t="shared" si="30"/>
        <v>300</v>
      </c>
      <c r="AB144" s="621"/>
      <c r="AC144" s="19">
        <v>300</v>
      </c>
      <c r="AD144" s="587"/>
      <c r="AE144" s="19"/>
      <c r="AF144" s="19">
        <f t="shared" si="27"/>
        <v>0</v>
      </c>
      <c r="AG144" s="619">
        <f t="shared" si="31"/>
        <v>300</v>
      </c>
      <c r="AH144" s="603" t="s">
        <v>3329</v>
      </c>
      <c r="AI144" s="750" t="s">
        <v>3301</v>
      </c>
    </row>
    <row r="145" spans="1:36" s="25" customFormat="1" ht="20.25" customHeight="1" x14ac:dyDescent="0.2">
      <c r="A145" s="582">
        <v>2481</v>
      </c>
      <c r="B145" s="583">
        <v>135</v>
      </c>
      <c r="C145" s="980" t="s">
        <v>3331</v>
      </c>
      <c r="D145" s="1069" t="s">
        <v>3332</v>
      </c>
      <c r="E145" s="1070">
        <v>33857</v>
      </c>
      <c r="F145" s="1071" t="s">
        <v>1986</v>
      </c>
      <c r="G145" s="1071" t="s">
        <v>15</v>
      </c>
      <c r="H145" s="757" t="s">
        <v>11</v>
      </c>
      <c r="I145" s="757"/>
      <c r="J145" s="757"/>
      <c r="K145" s="796">
        <v>240</v>
      </c>
      <c r="L145" s="796">
        <v>100</v>
      </c>
      <c r="M145" s="796"/>
      <c r="N145" s="796">
        <f t="shared" si="23"/>
        <v>100</v>
      </c>
      <c r="O145" s="797">
        <f t="shared" si="24"/>
        <v>140</v>
      </c>
      <c r="P145" s="1072"/>
      <c r="Q145" s="796">
        <v>300</v>
      </c>
      <c r="R145" s="587"/>
      <c r="S145" s="587"/>
      <c r="T145" s="19">
        <f t="shared" si="16"/>
        <v>0</v>
      </c>
      <c r="U145" s="53">
        <f t="shared" si="29"/>
        <v>300</v>
      </c>
      <c r="V145" s="621"/>
      <c r="W145" s="19">
        <v>300</v>
      </c>
      <c r="X145" s="587"/>
      <c r="Y145" s="587"/>
      <c r="Z145" s="19">
        <f>SUM(X145+Y145)</f>
        <v>0</v>
      </c>
      <c r="AA145" s="619">
        <f t="shared" si="30"/>
        <v>300</v>
      </c>
      <c r="AB145" s="621"/>
      <c r="AC145" s="19">
        <v>300</v>
      </c>
      <c r="AD145" s="587"/>
      <c r="AE145" s="19"/>
      <c r="AF145" s="19">
        <f t="shared" si="27"/>
        <v>0</v>
      </c>
      <c r="AG145" s="619">
        <f t="shared" si="31"/>
        <v>300</v>
      </c>
      <c r="AH145" s="603" t="s">
        <v>3333</v>
      </c>
      <c r="AI145" s="750" t="s">
        <v>2975</v>
      </c>
      <c r="AJ145" s="25" t="s">
        <v>3617</v>
      </c>
    </row>
    <row r="146" spans="1:36" s="25" customFormat="1" ht="20.25" customHeight="1" x14ac:dyDescent="0.2">
      <c r="A146" s="582">
        <v>2482</v>
      </c>
      <c r="B146" s="583">
        <v>136</v>
      </c>
      <c r="C146" s="980" t="s">
        <v>3334</v>
      </c>
      <c r="D146" s="1069" t="s">
        <v>3335</v>
      </c>
      <c r="E146" s="1070">
        <v>34163</v>
      </c>
      <c r="F146" s="1071" t="s">
        <v>1986</v>
      </c>
      <c r="G146" s="1071" t="s">
        <v>10</v>
      </c>
      <c r="H146" s="757" t="s">
        <v>529</v>
      </c>
      <c r="I146" s="757"/>
      <c r="J146" s="757"/>
      <c r="K146" s="796">
        <v>260</v>
      </c>
      <c r="L146" s="796">
        <v>100</v>
      </c>
      <c r="M146" s="796"/>
      <c r="N146" s="796">
        <f t="shared" si="23"/>
        <v>100</v>
      </c>
      <c r="O146" s="797">
        <f t="shared" si="24"/>
        <v>160</v>
      </c>
      <c r="P146" s="1072"/>
      <c r="Q146" s="796">
        <v>300</v>
      </c>
      <c r="R146" s="587"/>
      <c r="S146" s="587"/>
      <c r="T146" s="19">
        <f t="shared" si="16"/>
        <v>0</v>
      </c>
      <c r="U146" s="53">
        <f t="shared" si="29"/>
        <v>300</v>
      </c>
      <c r="V146" s="621"/>
      <c r="W146" s="19">
        <v>300</v>
      </c>
      <c r="X146" s="587"/>
      <c r="Y146" s="587"/>
      <c r="Z146" s="19">
        <f>SUM(X146+Y146)</f>
        <v>0</v>
      </c>
      <c r="AA146" s="619">
        <f t="shared" si="30"/>
        <v>300</v>
      </c>
      <c r="AB146" s="621"/>
      <c r="AC146" s="19">
        <v>300</v>
      </c>
      <c r="AD146" s="587"/>
      <c r="AE146" s="587"/>
      <c r="AF146" s="19">
        <f t="shared" si="27"/>
        <v>0</v>
      </c>
      <c r="AG146" s="619">
        <f t="shared" si="31"/>
        <v>300</v>
      </c>
      <c r="AH146" s="603" t="s">
        <v>3336</v>
      </c>
      <c r="AI146" s="620" t="s">
        <v>162</v>
      </c>
    </row>
    <row r="147" spans="1:36" s="25" customFormat="1" ht="20.25" customHeight="1" x14ac:dyDescent="0.2">
      <c r="A147" s="582">
        <v>2483</v>
      </c>
      <c r="B147" s="583">
        <v>137</v>
      </c>
      <c r="C147" s="980" t="s">
        <v>3352</v>
      </c>
      <c r="D147" s="1069" t="s">
        <v>3353</v>
      </c>
      <c r="E147" s="1070"/>
      <c r="F147" s="1071" t="s">
        <v>1986</v>
      </c>
      <c r="G147" s="1071" t="s">
        <v>10</v>
      </c>
      <c r="H147" s="757" t="s">
        <v>2500</v>
      </c>
      <c r="I147" s="757"/>
      <c r="J147" s="757"/>
      <c r="K147" s="796">
        <v>220</v>
      </c>
      <c r="L147" s="796">
        <v>210</v>
      </c>
      <c r="M147" s="796"/>
      <c r="N147" s="796">
        <f t="shared" si="23"/>
        <v>210</v>
      </c>
      <c r="O147" s="797">
        <f t="shared" si="24"/>
        <v>10</v>
      </c>
      <c r="P147" s="1072"/>
      <c r="Q147" s="796">
        <v>300</v>
      </c>
      <c r="R147" s="587"/>
      <c r="S147" s="587"/>
      <c r="T147" s="19">
        <f t="shared" si="16"/>
        <v>0</v>
      </c>
      <c r="U147" s="53">
        <f t="shared" si="29"/>
        <v>300</v>
      </c>
      <c r="V147" s="621"/>
      <c r="W147" s="19">
        <v>300</v>
      </c>
      <c r="X147" s="587"/>
      <c r="Y147" s="587"/>
      <c r="Z147" s="19">
        <f t="shared" ref="Z147:Z148" si="33">SUM(X147+Y147)</f>
        <v>0</v>
      </c>
      <c r="AA147" s="619">
        <f t="shared" si="30"/>
        <v>300</v>
      </c>
      <c r="AB147" s="621"/>
      <c r="AC147" s="19">
        <v>300</v>
      </c>
      <c r="AD147" s="587"/>
      <c r="AE147" s="19"/>
      <c r="AF147" s="19">
        <f t="shared" si="27"/>
        <v>0</v>
      </c>
      <c r="AG147" s="619">
        <f t="shared" si="31"/>
        <v>300</v>
      </c>
      <c r="AH147" s="603" t="s">
        <v>3354</v>
      </c>
      <c r="AI147" s="750" t="s">
        <v>3301</v>
      </c>
      <c r="AJ147" s="25" t="s">
        <v>2479</v>
      </c>
    </row>
    <row r="148" spans="1:36" s="25" customFormat="1" ht="20.25" customHeight="1" x14ac:dyDescent="0.2">
      <c r="A148" s="582">
        <v>2484</v>
      </c>
      <c r="B148" s="583">
        <v>138</v>
      </c>
      <c r="C148" s="980" t="s">
        <v>3346</v>
      </c>
      <c r="D148" s="1069" t="s">
        <v>3347</v>
      </c>
      <c r="E148" s="1070">
        <v>34595</v>
      </c>
      <c r="F148" s="1071" t="s">
        <v>1027</v>
      </c>
      <c r="G148" s="1071" t="s">
        <v>10</v>
      </c>
      <c r="H148" s="757" t="s">
        <v>19</v>
      </c>
      <c r="I148" s="757"/>
      <c r="J148" s="757"/>
      <c r="K148" s="796">
        <v>260</v>
      </c>
      <c r="L148" s="796">
        <v>260</v>
      </c>
      <c r="M148" s="796"/>
      <c r="N148" s="796">
        <f t="shared" si="23"/>
        <v>260</v>
      </c>
      <c r="O148" s="797">
        <f t="shared" si="24"/>
        <v>0</v>
      </c>
      <c r="P148" s="1072"/>
      <c r="Q148" s="796">
        <v>300</v>
      </c>
      <c r="R148" s="587"/>
      <c r="S148" s="587"/>
      <c r="T148" s="19">
        <f t="shared" si="16"/>
        <v>0</v>
      </c>
      <c r="U148" s="53">
        <f t="shared" si="29"/>
        <v>300</v>
      </c>
      <c r="V148" s="621"/>
      <c r="W148" s="19">
        <v>300</v>
      </c>
      <c r="X148" s="587"/>
      <c r="Y148" s="587"/>
      <c r="Z148" s="19">
        <f t="shared" si="33"/>
        <v>0</v>
      </c>
      <c r="AA148" s="619">
        <f t="shared" si="30"/>
        <v>300</v>
      </c>
      <c r="AB148" s="621"/>
      <c r="AC148" s="19">
        <v>300</v>
      </c>
      <c r="AD148" s="587"/>
      <c r="AE148" s="19"/>
      <c r="AF148" s="19">
        <f t="shared" si="27"/>
        <v>0</v>
      </c>
      <c r="AG148" s="619">
        <f t="shared" si="31"/>
        <v>300</v>
      </c>
      <c r="AH148" s="603" t="s">
        <v>3348</v>
      </c>
      <c r="AI148" s="750" t="s">
        <v>162</v>
      </c>
      <c r="AJ148" s="25" t="s">
        <v>1963</v>
      </c>
    </row>
    <row r="149" spans="1:36" s="25" customFormat="1" ht="20.25" customHeight="1" x14ac:dyDescent="0.2">
      <c r="A149" s="582">
        <v>2485</v>
      </c>
      <c r="B149" s="583">
        <v>139</v>
      </c>
      <c r="C149" s="980" t="s">
        <v>3345</v>
      </c>
      <c r="D149" s="1069" t="s">
        <v>3342</v>
      </c>
      <c r="E149" s="1070">
        <v>34283</v>
      </c>
      <c r="F149" s="1071" t="s">
        <v>1986</v>
      </c>
      <c r="G149" s="1071" t="s">
        <v>10</v>
      </c>
      <c r="H149" s="757" t="s">
        <v>529</v>
      </c>
      <c r="I149" s="757"/>
      <c r="J149" s="757"/>
      <c r="K149" s="796">
        <v>260</v>
      </c>
      <c r="L149" s="796">
        <v>260</v>
      </c>
      <c r="M149" s="796"/>
      <c r="N149" s="796">
        <f t="shared" si="23"/>
        <v>260</v>
      </c>
      <c r="O149" s="797">
        <f t="shared" si="24"/>
        <v>0</v>
      </c>
      <c r="P149" s="1072"/>
      <c r="Q149" s="796">
        <v>300</v>
      </c>
      <c r="R149" s="587"/>
      <c r="S149" s="587"/>
      <c r="T149" s="19">
        <f t="shared" si="16"/>
        <v>0</v>
      </c>
      <c r="U149" s="53">
        <f t="shared" si="29"/>
        <v>300</v>
      </c>
      <c r="V149" s="621"/>
      <c r="W149" s="19">
        <v>300</v>
      </c>
      <c r="X149" s="587"/>
      <c r="Y149" s="587"/>
      <c r="Z149" s="19">
        <f t="shared" ref="Z149:Z161" si="34">SUM(X149+Y149)</f>
        <v>0</v>
      </c>
      <c r="AA149" s="619">
        <f t="shared" si="30"/>
        <v>300</v>
      </c>
      <c r="AB149" s="621"/>
      <c r="AC149" s="19">
        <v>300</v>
      </c>
      <c r="AD149" s="587"/>
      <c r="AE149" s="19"/>
      <c r="AF149" s="19">
        <f t="shared" si="27"/>
        <v>0</v>
      </c>
      <c r="AG149" s="619">
        <f t="shared" si="31"/>
        <v>300</v>
      </c>
      <c r="AH149" s="603" t="s">
        <v>3343</v>
      </c>
      <c r="AI149" s="750" t="s">
        <v>3344</v>
      </c>
    </row>
    <row r="150" spans="1:36" s="25" customFormat="1" ht="20.25" customHeight="1" x14ac:dyDescent="0.2">
      <c r="A150" s="582">
        <v>2486</v>
      </c>
      <c r="B150" s="583">
        <v>140</v>
      </c>
      <c r="C150" s="980" t="s">
        <v>3355</v>
      </c>
      <c r="D150" s="1069" t="s">
        <v>3356</v>
      </c>
      <c r="E150" s="1070">
        <v>35165</v>
      </c>
      <c r="F150" s="1071" t="s">
        <v>1986</v>
      </c>
      <c r="G150" s="1071" t="s">
        <v>10</v>
      </c>
      <c r="H150" s="757" t="s">
        <v>529</v>
      </c>
      <c r="I150" s="757"/>
      <c r="J150" s="757"/>
      <c r="K150" s="796">
        <v>260</v>
      </c>
      <c r="L150" s="796">
        <v>260</v>
      </c>
      <c r="M150" s="796"/>
      <c r="N150" s="796">
        <f t="shared" si="23"/>
        <v>260</v>
      </c>
      <c r="O150" s="797">
        <f t="shared" si="24"/>
        <v>0</v>
      </c>
      <c r="P150" s="1072"/>
      <c r="Q150" s="796">
        <v>300</v>
      </c>
      <c r="R150" s="587"/>
      <c r="S150" s="587"/>
      <c r="T150" s="19">
        <f t="shared" ref="T150:T179" si="35">SUM(R150+S150)</f>
        <v>0</v>
      </c>
      <c r="U150" s="53">
        <f t="shared" si="29"/>
        <v>300</v>
      </c>
      <c r="V150" s="621"/>
      <c r="W150" s="19">
        <v>300</v>
      </c>
      <c r="X150" s="587"/>
      <c r="Y150" s="587"/>
      <c r="Z150" s="19">
        <f t="shared" si="34"/>
        <v>0</v>
      </c>
      <c r="AA150" s="619">
        <f t="shared" si="30"/>
        <v>300</v>
      </c>
      <c r="AB150" s="621"/>
      <c r="AC150" s="19">
        <v>300</v>
      </c>
      <c r="AD150" s="587"/>
      <c r="AE150" s="587"/>
      <c r="AF150" s="19">
        <f t="shared" si="27"/>
        <v>0</v>
      </c>
      <c r="AG150" s="619">
        <f t="shared" si="31"/>
        <v>300</v>
      </c>
      <c r="AH150" s="464">
        <v>70965750</v>
      </c>
      <c r="AI150" s="620" t="s">
        <v>3357</v>
      </c>
    </row>
    <row r="151" spans="1:36" s="25" customFormat="1" ht="20.25" customHeight="1" x14ac:dyDescent="0.2">
      <c r="A151" s="582">
        <v>2489</v>
      </c>
      <c r="B151" s="583">
        <v>141</v>
      </c>
      <c r="C151" s="980" t="s">
        <v>3361</v>
      </c>
      <c r="D151" s="1069" t="s">
        <v>3362</v>
      </c>
      <c r="E151" s="1070">
        <v>31691</v>
      </c>
      <c r="F151" s="1071" t="s">
        <v>1986</v>
      </c>
      <c r="G151" s="1071" t="s">
        <v>10</v>
      </c>
      <c r="H151" s="757" t="s">
        <v>11</v>
      </c>
      <c r="I151" s="757"/>
      <c r="J151" s="757"/>
      <c r="K151" s="796">
        <v>260</v>
      </c>
      <c r="L151" s="796">
        <v>260</v>
      </c>
      <c r="M151" s="796"/>
      <c r="N151" s="796">
        <f t="shared" si="23"/>
        <v>260</v>
      </c>
      <c r="O151" s="797">
        <f t="shared" si="24"/>
        <v>0</v>
      </c>
      <c r="P151" s="1072"/>
      <c r="Q151" s="796">
        <v>300</v>
      </c>
      <c r="R151" s="587"/>
      <c r="S151" s="587"/>
      <c r="T151" s="19">
        <f t="shared" si="35"/>
        <v>0</v>
      </c>
      <c r="U151" s="53">
        <f t="shared" si="29"/>
        <v>300</v>
      </c>
      <c r="V151" s="621"/>
      <c r="W151" s="19">
        <v>300</v>
      </c>
      <c r="X151" s="587"/>
      <c r="Y151" s="587"/>
      <c r="Z151" s="19">
        <f t="shared" si="34"/>
        <v>0</v>
      </c>
      <c r="AA151" s="619">
        <f t="shared" si="30"/>
        <v>300</v>
      </c>
      <c r="AB151" s="621"/>
      <c r="AC151" s="19">
        <v>300</v>
      </c>
      <c r="AD151" s="587"/>
      <c r="AE151" s="587"/>
      <c r="AF151" s="19">
        <f t="shared" si="27"/>
        <v>0</v>
      </c>
      <c r="AG151" s="619">
        <f t="shared" si="31"/>
        <v>300</v>
      </c>
      <c r="AH151" s="603" t="s">
        <v>3363</v>
      </c>
      <c r="AI151" s="620"/>
    </row>
    <row r="152" spans="1:36" s="25" customFormat="1" ht="20.25" customHeight="1" x14ac:dyDescent="0.2">
      <c r="A152" s="582">
        <v>2490</v>
      </c>
      <c r="B152" s="583">
        <v>142</v>
      </c>
      <c r="C152" s="980" t="s">
        <v>3364</v>
      </c>
      <c r="D152" s="1069" t="s">
        <v>3365</v>
      </c>
      <c r="E152" s="1070">
        <v>35213</v>
      </c>
      <c r="F152" s="1071" t="s">
        <v>1027</v>
      </c>
      <c r="G152" s="1071" t="s">
        <v>10</v>
      </c>
      <c r="H152" s="757" t="s">
        <v>2505</v>
      </c>
      <c r="I152" s="757"/>
      <c r="J152" s="757"/>
      <c r="K152" s="796">
        <v>260</v>
      </c>
      <c r="L152" s="796">
        <v>260</v>
      </c>
      <c r="M152" s="796"/>
      <c r="N152" s="796">
        <f t="shared" si="23"/>
        <v>260</v>
      </c>
      <c r="O152" s="797">
        <f t="shared" si="24"/>
        <v>0</v>
      </c>
      <c r="P152" s="1072"/>
      <c r="Q152" s="796">
        <v>300</v>
      </c>
      <c r="R152" s="587"/>
      <c r="S152" s="587"/>
      <c r="T152" s="19">
        <f t="shared" si="35"/>
        <v>0</v>
      </c>
      <c r="U152" s="53">
        <f t="shared" si="29"/>
        <v>300</v>
      </c>
      <c r="V152" s="621"/>
      <c r="W152" s="19">
        <v>300</v>
      </c>
      <c r="X152" s="587"/>
      <c r="Y152" s="587"/>
      <c r="Z152" s="19">
        <f t="shared" si="34"/>
        <v>0</v>
      </c>
      <c r="AA152" s="619">
        <f t="shared" si="30"/>
        <v>300</v>
      </c>
      <c r="AB152" s="621"/>
      <c r="AC152" s="19">
        <v>300</v>
      </c>
      <c r="AD152" s="587"/>
      <c r="AE152" s="587"/>
      <c r="AF152" s="19">
        <f t="shared" si="27"/>
        <v>0</v>
      </c>
      <c r="AG152" s="619">
        <f t="shared" si="31"/>
        <v>300</v>
      </c>
      <c r="AH152" s="603" t="s">
        <v>3366</v>
      </c>
      <c r="AI152" s="620" t="s">
        <v>3357</v>
      </c>
    </row>
    <row r="153" spans="1:36" s="25" customFormat="1" ht="20.25" customHeight="1" x14ac:dyDescent="0.2">
      <c r="A153" s="582">
        <v>2491</v>
      </c>
      <c r="B153" s="583">
        <v>143</v>
      </c>
      <c r="C153" s="980" t="s">
        <v>3367</v>
      </c>
      <c r="D153" s="1069" t="s">
        <v>3368</v>
      </c>
      <c r="E153" s="1070">
        <v>29805</v>
      </c>
      <c r="F153" s="1071" t="s">
        <v>1986</v>
      </c>
      <c r="G153" s="1071" t="s">
        <v>15</v>
      </c>
      <c r="H153" s="757" t="s">
        <v>11</v>
      </c>
      <c r="I153" s="757"/>
      <c r="J153" s="757"/>
      <c r="K153" s="796">
        <v>260</v>
      </c>
      <c r="L153" s="796">
        <v>260</v>
      </c>
      <c r="M153" s="796"/>
      <c r="N153" s="796">
        <f t="shared" si="23"/>
        <v>260</v>
      </c>
      <c r="O153" s="797">
        <f t="shared" si="24"/>
        <v>0</v>
      </c>
      <c r="P153" s="1072"/>
      <c r="Q153" s="796">
        <v>300</v>
      </c>
      <c r="R153" s="587"/>
      <c r="S153" s="587"/>
      <c r="T153" s="19">
        <f t="shared" si="35"/>
        <v>0</v>
      </c>
      <c r="U153" s="53">
        <f t="shared" si="29"/>
        <v>300</v>
      </c>
      <c r="V153" s="621"/>
      <c r="W153" s="19">
        <v>300</v>
      </c>
      <c r="X153" s="587"/>
      <c r="Y153" s="587"/>
      <c r="Z153" s="19">
        <f t="shared" si="34"/>
        <v>0</v>
      </c>
      <c r="AA153" s="619">
        <f t="shared" si="30"/>
        <v>300</v>
      </c>
      <c r="AB153" s="621"/>
      <c r="AC153" s="19">
        <v>300</v>
      </c>
      <c r="AD153" s="587"/>
      <c r="AE153" s="19"/>
      <c r="AF153" s="19">
        <f t="shared" si="27"/>
        <v>0</v>
      </c>
      <c r="AG153" s="619">
        <f t="shared" si="31"/>
        <v>300</v>
      </c>
      <c r="AH153" s="603" t="s">
        <v>3369</v>
      </c>
      <c r="AI153" s="750" t="s">
        <v>162</v>
      </c>
      <c r="AJ153" s="25" t="s">
        <v>1963</v>
      </c>
    </row>
    <row r="154" spans="1:36" s="25" customFormat="1" ht="20.25" customHeight="1" x14ac:dyDescent="0.2">
      <c r="A154" s="582">
        <v>2492</v>
      </c>
      <c r="B154" s="583">
        <v>144</v>
      </c>
      <c r="C154" s="980" t="s">
        <v>3374</v>
      </c>
      <c r="D154" s="1069" t="s">
        <v>3382</v>
      </c>
      <c r="E154" s="1070"/>
      <c r="F154" s="1071" t="s">
        <v>1027</v>
      </c>
      <c r="G154" s="1071" t="s">
        <v>10</v>
      </c>
      <c r="H154" s="757" t="s">
        <v>11</v>
      </c>
      <c r="I154" s="757"/>
      <c r="J154" s="757"/>
      <c r="K154" s="796">
        <v>260</v>
      </c>
      <c r="L154" s="796">
        <v>260</v>
      </c>
      <c r="M154" s="796"/>
      <c r="N154" s="796">
        <f t="shared" si="23"/>
        <v>260</v>
      </c>
      <c r="O154" s="797">
        <f t="shared" si="24"/>
        <v>0</v>
      </c>
      <c r="P154" s="1072"/>
      <c r="Q154" s="796">
        <v>300</v>
      </c>
      <c r="R154" s="587"/>
      <c r="S154" s="587"/>
      <c r="T154" s="19">
        <f t="shared" si="35"/>
        <v>0</v>
      </c>
      <c r="U154" s="53">
        <f t="shared" si="29"/>
        <v>300</v>
      </c>
      <c r="V154" s="621"/>
      <c r="W154" s="19">
        <v>300</v>
      </c>
      <c r="X154" s="587"/>
      <c r="Y154" s="587"/>
      <c r="Z154" s="19">
        <f t="shared" si="34"/>
        <v>0</v>
      </c>
      <c r="AA154" s="619">
        <f t="shared" si="30"/>
        <v>300</v>
      </c>
      <c r="AB154" s="621"/>
      <c r="AC154" s="19">
        <v>300</v>
      </c>
      <c r="AD154" s="587"/>
      <c r="AE154" s="587"/>
      <c r="AF154" s="19">
        <f t="shared" si="27"/>
        <v>0</v>
      </c>
      <c r="AG154" s="619">
        <f t="shared" si="31"/>
        <v>300</v>
      </c>
      <c r="AH154" s="603" t="s">
        <v>3375</v>
      </c>
      <c r="AI154" s="620" t="s">
        <v>162</v>
      </c>
      <c r="AJ154" s="25" t="s">
        <v>2479</v>
      </c>
    </row>
    <row r="155" spans="1:36" s="25" customFormat="1" ht="20.25" customHeight="1" x14ac:dyDescent="0.2">
      <c r="A155" s="582">
        <v>2493</v>
      </c>
      <c r="B155" s="583">
        <v>145</v>
      </c>
      <c r="C155" s="980" t="s">
        <v>3376</v>
      </c>
      <c r="D155" s="1069" t="s">
        <v>3377</v>
      </c>
      <c r="E155" s="1070">
        <v>26578</v>
      </c>
      <c r="F155" s="1071" t="s">
        <v>1986</v>
      </c>
      <c r="G155" s="1071" t="s">
        <v>15</v>
      </c>
      <c r="H155" s="757" t="s">
        <v>11</v>
      </c>
      <c r="I155" s="757"/>
      <c r="J155" s="757"/>
      <c r="K155" s="796">
        <v>260</v>
      </c>
      <c r="L155" s="796">
        <v>260</v>
      </c>
      <c r="M155" s="796"/>
      <c r="N155" s="796">
        <f t="shared" si="23"/>
        <v>260</v>
      </c>
      <c r="O155" s="797">
        <f t="shared" si="24"/>
        <v>0</v>
      </c>
      <c r="P155" s="1072"/>
      <c r="Q155" s="796">
        <v>300</v>
      </c>
      <c r="R155" s="587"/>
      <c r="S155" s="587"/>
      <c r="T155" s="19">
        <f t="shared" si="35"/>
        <v>0</v>
      </c>
      <c r="U155" s="53">
        <f t="shared" si="29"/>
        <v>300</v>
      </c>
      <c r="V155" s="621"/>
      <c r="W155" s="19">
        <v>300</v>
      </c>
      <c r="X155" s="587"/>
      <c r="Y155" s="587"/>
      <c r="Z155" s="19">
        <f t="shared" si="34"/>
        <v>0</v>
      </c>
      <c r="AA155" s="619">
        <f t="shared" si="30"/>
        <v>300</v>
      </c>
      <c r="AB155" s="621"/>
      <c r="AC155" s="19">
        <v>300</v>
      </c>
      <c r="AD155" s="587"/>
      <c r="AE155" s="19"/>
      <c r="AF155" s="19">
        <f t="shared" si="27"/>
        <v>0</v>
      </c>
      <c r="AG155" s="619">
        <f t="shared" si="31"/>
        <v>300</v>
      </c>
      <c r="AH155" s="603" t="s">
        <v>3378</v>
      </c>
      <c r="AI155" s="750" t="s">
        <v>3379</v>
      </c>
      <c r="AJ155" s="760"/>
    </row>
    <row r="156" spans="1:36" s="665" customFormat="1" ht="20.25" customHeight="1" x14ac:dyDescent="0.2">
      <c r="A156" s="582">
        <v>2494</v>
      </c>
      <c r="B156" s="583">
        <v>146</v>
      </c>
      <c r="C156" s="980" t="s">
        <v>3383</v>
      </c>
      <c r="D156" s="1069" t="s">
        <v>3384</v>
      </c>
      <c r="E156" s="1070">
        <v>33795</v>
      </c>
      <c r="F156" s="1071" t="s">
        <v>1986</v>
      </c>
      <c r="G156" s="1071" t="s">
        <v>20</v>
      </c>
      <c r="H156" s="757" t="s">
        <v>11</v>
      </c>
      <c r="I156" s="757"/>
      <c r="J156" s="757"/>
      <c r="K156" s="796">
        <v>260</v>
      </c>
      <c r="L156" s="796">
        <v>260</v>
      </c>
      <c r="M156" s="796"/>
      <c r="N156" s="796">
        <f t="shared" si="23"/>
        <v>260</v>
      </c>
      <c r="O156" s="797">
        <f t="shared" si="24"/>
        <v>0</v>
      </c>
      <c r="P156" s="1072"/>
      <c r="Q156" s="796">
        <v>300</v>
      </c>
      <c r="T156" s="19">
        <f t="shared" si="35"/>
        <v>0</v>
      </c>
      <c r="U156" s="53">
        <f t="shared" si="29"/>
        <v>300</v>
      </c>
      <c r="V156" s="744"/>
      <c r="W156" s="19">
        <v>300</v>
      </c>
      <c r="Z156" s="19">
        <f t="shared" si="34"/>
        <v>0</v>
      </c>
      <c r="AA156" s="619">
        <f t="shared" si="30"/>
        <v>300</v>
      </c>
      <c r="AB156" s="744"/>
      <c r="AC156" s="19">
        <v>300</v>
      </c>
      <c r="AF156" s="19">
        <f t="shared" si="27"/>
        <v>0</v>
      </c>
      <c r="AG156" s="619">
        <f t="shared" si="31"/>
        <v>300</v>
      </c>
      <c r="AH156" s="751" t="s">
        <v>3385</v>
      </c>
    </row>
    <row r="157" spans="1:36" s="665" customFormat="1" ht="20.25" customHeight="1" x14ac:dyDescent="0.2">
      <c r="A157" s="582">
        <v>2495</v>
      </c>
      <c r="B157" s="583">
        <v>147</v>
      </c>
      <c r="C157" s="980" t="s">
        <v>3388</v>
      </c>
      <c r="D157" s="1069" t="s">
        <v>3389</v>
      </c>
      <c r="E157" s="1070">
        <v>33272</v>
      </c>
      <c r="F157" s="1071" t="s">
        <v>1027</v>
      </c>
      <c r="G157" s="1071" t="s">
        <v>10</v>
      </c>
      <c r="H157" s="757" t="s">
        <v>19</v>
      </c>
      <c r="I157" s="757"/>
      <c r="J157" s="757"/>
      <c r="K157" s="796">
        <v>260</v>
      </c>
      <c r="L157" s="796">
        <v>260</v>
      </c>
      <c r="M157" s="796"/>
      <c r="N157" s="796">
        <f t="shared" si="23"/>
        <v>260</v>
      </c>
      <c r="O157" s="797">
        <f t="shared" si="24"/>
        <v>0</v>
      </c>
      <c r="P157" s="1072"/>
      <c r="Q157" s="796">
        <v>300</v>
      </c>
      <c r="T157" s="19">
        <f t="shared" si="35"/>
        <v>0</v>
      </c>
      <c r="U157" s="53">
        <f t="shared" si="29"/>
        <v>300</v>
      </c>
      <c r="V157" s="744"/>
      <c r="W157" s="19">
        <v>300</v>
      </c>
      <c r="Z157" s="19">
        <f t="shared" si="34"/>
        <v>0</v>
      </c>
      <c r="AA157" s="619">
        <f t="shared" si="30"/>
        <v>300</v>
      </c>
      <c r="AB157" s="744"/>
      <c r="AC157" s="19">
        <v>300</v>
      </c>
      <c r="AF157" s="19">
        <f t="shared" si="27"/>
        <v>0</v>
      </c>
      <c r="AG157" s="619">
        <f t="shared" si="31"/>
        <v>300</v>
      </c>
      <c r="AH157" s="751" t="s">
        <v>3390</v>
      </c>
      <c r="AI157" s="665" t="s">
        <v>3391</v>
      </c>
      <c r="AJ157" s="665" t="s">
        <v>1963</v>
      </c>
    </row>
    <row r="158" spans="1:36" s="665" customFormat="1" ht="20.25" customHeight="1" x14ac:dyDescent="0.2">
      <c r="A158" s="582">
        <v>2497</v>
      </c>
      <c r="B158" s="583">
        <v>148</v>
      </c>
      <c r="C158" s="980" t="s">
        <v>3396</v>
      </c>
      <c r="D158" s="1069" t="s">
        <v>3405</v>
      </c>
      <c r="E158" s="1070">
        <v>34058</v>
      </c>
      <c r="F158" s="1071" t="s">
        <v>1986</v>
      </c>
      <c r="G158" s="1071" t="s">
        <v>15</v>
      </c>
      <c r="H158" s="757" t="s">
        <v>11</v>
      </c>
      <c r="I158" s="757"/>
      <c r="J158" s="757"/>
      <c r="K158" s="796">
        <v>260</v>
      </c>
      <c r="L158" s="796">
        <v>260</v>
      </c>
      <c r="M158" s="796"/>
      <c r="N158" s="796">
        <f t="shared" si="23"/>
        <v>260</v>
      </c>
      <c r="O158" s="797">
        <f t="shared" si="24"/>
        <v>0</v>
      </c>
      <c r="P158" s="1072"/>
      <c r="Q158" s="796">
        <v>300</v>
      </c>
      <c r="R158" s="587"/>
      <c r="S158" s="587"/>
      <c r="T158" s="19">
        <f t="shared" si="35"/>
        <v>0</v>
      </c>
      <c r="U158" s="53">
        <f t="shared" si="29"/>
        <v>300</v>
      </c>
      <c r="V158" s="621"/>
      <c r="W158" s="19">
        <v>300</v>
      </c>
      <c r="X158" s="587"/>
      <c r="Y158" s="587"/>
      <c r="Z158" s="19">
        <f t="shared" si="34"/>
        <v>0</v>
      </c>
      <c r="AA158" s="619">
        <f t="shared" si="30"/>
        <v>300</v>
      </c>
      <c r="AB158" s="621"/>
      <c r="AC158" s="19">
        <v>300</v>
      </c>
      <c r="AD158" s="587"/>
      <c r="AE158" s="19"/>
      <c r="AF158" s="19">
        <f t="shared" si="27"/>
        <v>0</v>
      </c>
      <c r="AG158" s="619">
        <f t="shared" si="31"/>
        <v>300</v>
      </c>
      <c r="AH158" s="603" t="s">
        <v>3397</v>
      </c>
      <c r="AI158" s="750"/>
    </row>
    <row r="159" spans="1:36" s="665" customFormat="1" ht="20.25" customHeight="1" x14ac:dyDescent="0.2">
      <c r="A159" s="582">
        <v>2498</v>
      </c>
      <c r="B159" s="583">
        <v>149</v>
      </c>
      <c r="C159" s="980" t="s">
        <v>3398</v>
      </c>
      <c r="D159" s="1069" t="s">
        <v>3399</v>
      </c>
      <c r="E159" s="1070">
        <v>33014</v>
      </c>
      <c r="F159" s="1071" t="s">
        <v>1986</v>
      </c>
      <c r="G159" s="1071" t="s">
        <v>15</v>
      </c>
      <c r="H159" s="757" t="s">
        <v>13</v>
      </c>
      <c r="I159" s="757"/>
      <c r="J159" s="757"/>
      <c r="K159" s="796">
        <v>260</v>
      </c>
      <c r="L159" s="796">
        <v>260</v>
      </c>
      <c r="M159" s="796"/>
      <c r="N159" s="796">
        <f t="shared" si="23"/>
        <v>260</v>
      </c>
      <c r="O159" s="797">
        <f t="shared" si="24"/>
        <v>0</v>
      </c>
      <c r="P159" s="1072"/>
      <c r="Q159" s="796">
        <v>300</v>
      </c>
      <c r="T159" s="19">
        <f t="shared" si="35"/>
        <v>0</v>
      </c>
      <c r="U159" s="53">
        <f t="shared" si="29"/>
        <v>300</v>
      </c>
      <c r="V159" s="744"/>
      <c r="W159" s="19">
        <v>300</v>
      </c>
      <c r="Z159" s="19">
        <f t="shared" si="34"/>
        <v>0</v>
      </c>
      <c r="AA159" s="619">
        <f t="shared" si="30"/>
        <v>300</v>
      </c>
      <c r="AB159" s="744"/>
      <c r="AC159" s="19">
        <v>300</v>
      </c>
      <c r="AF159" s="19">
        <f t="shared" si="27"/>
        <v>0</v>
      </c>
      <c r="AG159" s="619">
        <f t="shared" si="31"/>
        <v>300</v>
      </c>
      <c r="AH159" s="751" t="s">
        <v>3400</v>
      </c>
    </row>
    <row r="160" spans="1:36" s="665" customFormat="1" ht="20.25" customHeight="1" x14ac:dyDescent="0.2">
      <c r="A160" s="582">
        <v>2499</v>
      </c>
      <c r="B160" s="583">
        <v>150</v>
      </c>
      <c r="C160" s="980" t="s">
        <v>3402</v>
      </c>
      <c r="D160" s="1069" t="s">
        <v>3403</v>
      </c>
      <c r="E160" s="1070">
        <v>34397</v>
      </c>
      <c r="F160" s="1071" t="s">
        <v>1986</v>
      </c>
      <c r="G160" s="1071" t="s">
        <v>10</v>
      </c>
      <c r="H160" s="757" t="s">
        <v>2505</v>
      </c>
      <c r="I160" s="757"/>
      <c r="J160" s="757"/>
      <c r="K160" s="796">
        <v>260</v>
      </c>
      <c r="L160" s="796">
        <v>260</v>
      </c>
      <c r="M160" s="796"/>
      <c r="N160" s="796">
        <f t="shared" si="23"/>
        <v>260</v>
      </c>
      <c r="O160" s="797">
        <f t="shared" si="24"/>
        <v>0</v>
      </c>
      <c r="P160" s="1072"/>
      <c r="Q160" s="796">
        <v>300</v>
      </c>
      <c r="T160" s="19">
        <f t="shared" si="35"/>
        <v>0</v>
      </c>
      <c r="U160" s="53">
        <f t="shared" si="29"/>
        <v>300</v>
      </c>
      <c r="V160" s="744"/>
      <c r="W160" s="19">
        <v>300</v>
      </c>
      <c r="Z160" s="19">
        <f t="shared" si="34"/>
        <v>0</v>
      </c>
      <c r="AA160" s="619">
        <f t="shared" si="30"/>
        <v>300</v>
      </c>
      <c r="AB160" s="744"/>
      <c r="AC160" s="19">
        <v>300</v>
      </c>
      <c r="AF160" s="19">
        <f t="shared" si="27"/>
        <v>0</v>
      </c>
      <c r="AG160" s="619">
        <f t="shared" si="31"/>
        <v>300</v>
      </c>
      <c r="AH160" s="665" t="s">
        <v>3404</v>
      </c>
      <c r="AI160" s="665" t="s">
        <v>162</v>
      </c>
    </row>
    <row r="161" spans="1:36" s="665" customFormat="1" ht="20.25" customHeight="1" x14ac:dyDescent="0.2">
      <c r="A161" s="582">
        <v>2501</v>
      </c>
      <c r="B161" s="583">
        <v>151</v>
      </c>
      <c r="C161" s="980" t="s">
        <v>3414</v>
      </c>
      <c r="D161" s="1069" t="s">
        <v>3440</v>
      </c>
      <c r="E161" s="1070">
        <v>34776</v>
      </c>
      <c r="F161" s="1071" t="s">
        <v>1027</v>
      </c>
      <c r="G161" s="1071" t="s">
        <v>10</v>
      </c>
      <c r="H161" s="757" t="s">
        <v>2505</v>
      </c>
      <c r="I161" s="757"/>
      <c r="J161" s="757"/>
      <c r="K161" s="796">
        <v>260</v>
      </c>
      <c r="L161" s="796">
        <v>260</v>
      </c>
      <c r="M161" s="796"/>
      <c r="N161" s="796">
        <f t="shared" si="23"/>
        <v>260</v>
      </c>
      <c r="O161" s="797">
        <f t="shared" si="24"/>
        <v>0</v>
      </c>
      <c r="P161" s="1072"/>
      <c r="Q161" s="796">
        <v>300</v>
      </c>
      <c r="T161" s="19">
        <f t="shared" si="35"/>
        <v>0</v>
      </c>
      <c r="U161" s="53">
        <f t="shared" si="29"/>
        <v>300</v>
      </c>
      <c r="V161" s="744"/>
      <c r="W161" s="19">
        <v>300</v>
      </c>
      <c r="Z161" s="19">
        <f t="shared" si="34"/>
        <v>0</v>
      </c>
      <c r="AA161" s="619">
        <f t="shared" si="30"/>
        <v>300</v>
      </c>
      <c r="AB161" s="744"/>
      <c r="AC161" s="19">
        <v>300</v>
      </c>
      <c r="AF161" s="19">
        <f t="shared" ref="AF161:AF162" si="36">SUM(AD161-+AE161)</f>
        <v>0</v>
      </c>
      <c r="AG161" s="619">
        <f t="shared" si="31"/>
        <v>300</v>
      </c>
      <c r="AH161" s="665" t="s">
        <v>3415</v>
      </c>
      <c r="AI161" s="665" t="s">
        <v>162</v>
      </c>
      <c r="AJ161" s="665" t="s">
        <v>1963</v>
      </c>
    </row>
    <row r="162" spans="1:36" s="665" customFormat="1" ht="20.25" customHeight="1" x14ac:dyDescent="0.2">
      <c r="A162" s="582">
        <v>2502</v>
      </c>
      <c r="B162" s="583">
        <v>152</v>
      </c>
      <c r="C162" s="980" t="s">
        <v>3409</v>
      </c>
      <c r="D162" s="1069" t="s">
        <v>3410</v>
      </c>
      <c r="E162" s="1070">
        <v>34497</v>
      </c>
      <c r="F162" s="1071" t="s">
        <v>1027</v>
      </c>
      <c r="G162" s="1071" t="s">
        <v>10</v>
      </c>
      <c r="H162" s="757" t="s">
        <v>19</v>
      </c>
      <c r="I162" s="757"/>
      <c r="J162" s="757"/>
      <c r="K162" s="796">
        <v>250</v>
      </c>
      <c r="L162" s="796">
        <v>250</v>
      </c>
      <c r="M162" s="796"/>
      <c r="N162" s="796">
        <f t="shared" si="23"/>
        <v>250</v>
      </c>
      <c r="O162" s="797">
        <f t="shared" si="24"/>
        <v>0</v>
      </c>
      <c r="P162" s="1072"/>
      <c r="Q162" s="796">
        <v>300</v>
      </c>
      <c r="T162" s="19">
        <f t="shared" si="35"/>
        <v>0</v>
      </c>
      <c r="U162" s="53">
        <f t="shared" si="29"/>
        <v>300</v>
      </c>
      <c r="V162" s="744"/>
      <c r="W162" s="19">
        <v>300</v>
      </c>
      <c r="Z162" s="19">
        <f t="shared" ref="Z162:Z178" si="37">SUM(X162+Y162)</f>
        <v>0</v>
      </c>
      <c r="AA162" s="619">
        <f t="shared" si="30"/>
        <v>300</v>
      </c>
      <c r="AB162" s="744"/>
      <c r="AC162" s="19">
        <v>300</v>
      </c>
      <c r="AF162" s="19">
        <f t="shared" si="36"/>
        <v>0</v>
      </c>
      <c r="AG162" s="619">
        <f t="shared" si="31"/>
        <v>300</v>
      </c>
      <c r="AH162" s="665" t="s">
        <v>3411</v>
      </c>
      <c r="AI162" s="665" t="s">
        <v>3391</v>
      </c>
    </row>
    <row r="163" spans="1:36" s="25" customFormat="1" ht="20.25" customHeight="1" x14ac:dyDescent="0.2">
      <c r="A163" s="582">
        <v>2503</v>
      </c>
      <c r="B163" s="583">
        <v>153</v>
      </c>
      <c r="C163" s="980" t="s">
        <v>3421</v>
      </c>
      <c r="D163" s="1069" t="s">
        <v>3422</v>
      </c>
      <c r="E163" s="1070">
        <v>34972</v>
      </c>
      <c r="F163" s="1071" t="s">
        <v>1027</v>
      </c>
      <c r="G163" s="1071" t="s">
        <v>10</v>
      </c>
      <c r="H163" s="757" t="s">
        <v>19</v>
      </c>
      <c r="I163" s="757"/>
      <c r="J163" s="757"/>
      <c r="K163" s="796">
        <v>160</v>
      </c>
      <c r="L163" s="796">
        <v>100</v>
      </c>
      <c r="M163" s="796"/>
      <c r="N163" s="796">
        <f t="shared" si="23"/>
        <v>100</v>
      </c>
      <c r="O163" s="797">
        <f t="shared" si="24"/>
        <v>60</v>
      </c>
      <c r="P163" s="1072"/>
      <c r="Q163" s="796">
        <v>300</v>
      </c>
      <c r="R163" s="587"/>
      <c r="S163" s="587"/>
      <c r="T163" s="19">
        <f t="shared" si="35"/>
        <v>0</v>
      </c>
      <c r="U163" s="53">
        <f t="shared" si="29"/>
        <v>300</v>
      </c>
      <c r="V163" s="621"/>
      <c r="W163" s="19">
        <v>300</v>
      </c>
      <c r="X163" s="587"/>
      <c r="Y163" s="587"/>
      <c r="Z163" s="19">
        <f t="shared" si="37"/>
        <v>0</v>
      </c>
      <c r="AA163" s="619">
        <f t="shared" si="30"/>
        <v>300</v>
      </c>
      <c r="AB163" s="621"/>
      <c r="AC163" s="19">
        <v>300</v>
      </c>
      <c r="AD163" s="587"/>
      <c r="AE163" s="19"/>
      <c r="AF163" s="19">
        <f t="shared" ref="AF163:AF178" si="38">SUM(AD163-+AE163)</f>
        <v>0</v>
      </c>
      <c r="AG163" s="619">
        <f t="shared" si="31"/>
        <v>300</v>
      </c>
      <c r="AH163" s="603" t="s">
        <v>3423</v>
      </c>
      <c r="AI163" s="750" t="s">
        <v>2975</v>
      </c>
      <c r="AJ163" s="25" t="s">
        <v>3574</v>
      </c>
    </row>
    <row r="164" spans="1:36" s="191" customFormat="1" ht="20.25" customHeight="1" x14ac:dyDescent="0.2">
      <c r="A164" s="582">
        <v>2504</v>
      </c>
      <c r="B164" s="583">
        <v>154</v>
      </c>
      <c r="C164" s="980" t="s">
        <v>3424</v>
      </c>
      <c r="D164" s="1069" t="s">
        <v>3425</v>
      </c>
      <c r="E164" s="1070">
        <v>34858</v>
      </c>
      <c r="F164" s="1071" t="s">
        <v>1027</v>
      </c>
      <c r="G164" s="1071" t="s">
        <v>10</v>
      </c>
      <c r="H164" s="757" t="s">
        <v>2505</v>
      </c>
      <c r="I164" s="757"/>
      <c r="J164" s="757"/>
      <c r="K164" s="796">
        <v>260</v>
      </c>
      <c r="L164" s="796">
        <v>130</v>
      </c>
      <c r="M164" s="796"/>
      <c r="N164" s="796">
        <f t="shared" ref="N164:N168" si="39">L164+M164</f>
        <v>130</v>
      </c>
      <c r="O164" s="797">
        <f t="shared" ref="O164:O168" si="40">K164-N164</f>
        <v>130</v>
      </c>
      <c r="P164" s="1072"/>
      <c r="Q164" s="796">
        <v>300</v>
      </c>
      <c r="R164" s="753"/>
      <c r="S164" s="753"/>
      <c r="T164" s="19">
        <f t="shared" si="35"/>
        <v>0</v>
      </c>
      <c r="U164" s="53">
        <f t="shared" si="29"/>
        <v>300</v>
      </c>
      <c r="V164" s="752"/>
      <c r="W164" s="19">
        <v>300</v>
      </c>
      <c r="X164" s="753"/>
      <c r="Y164" s="753"/>
      <c r="Z164" s="19">
        <f t="shared" si="37"/>
        <v>0</v>
      </c>
      <c r="AA164" s="619">
        <f t="shared" si="30"/>
        <v>300</v>
      </c>
      <c r="AB164" s="752"/>
      <c r="AC164" s="19">
        <v>300</v>
      </c>
      <c r="AD164" s="753"/>
      <c r="AE164" s="753"/>
      <c r="AF164" s="19">
        <f t="shared" si="38"/>
        <v>0</v>
      </c>
      <c r="AG164" s="619">
        <f t="shared" si="31"/>
        <v>300</v>
      </c>
      <c r="AH164" s="191" t="s">
        <v>3426</v>
      </c>
      <c r="AI164" s="191" t="s">
        <v>162</v>
      </c>
    </row>
    <row r="165" spans="1:36" s="191" customFormat="1" ht="20.25" customHeight="1" x14ac:dyDescent="0.2">
      <c r="A165" s="582">
        <v>2507</v>
      </c>
      <c r="B165" s="583">
        <v>155</v>
      </c>
      <c r="C165" s="980" t="s">
        <v>3432</v>
      </c>
      <c r="D165" s="1069" t="s">
        <v>3433</v>
      </c>
      <c r="E165" s="1070">
        <v>30845</v>
      </c>
      <c r="F165" s="1071" t="s">
        <v>1986</v>
      </c>
      <c r="G165" s="1071" t="s">
        <v>10</v>
      </c>
      <c r="H165" s="757" t="s">
        <v>19</v>
      </c>
      <c r="I165" s="757"/>
      <c r="J165" s="757"/>
      <c r="K165" s="796">
        <v>310</v>
      </c>
      <c r="L165" s="796">
        <v>150</v>
      </c>
      <c r="M165" s="796"/>
      <c r="N165" s="796">
        <f t="shared" si="39"/>
        <v>150</v>
      </c>
      <c r="O165" s="797">
        <f t="shared" si="40"/>
        <v>160</v>
      </c>
      <c r="P165" s="1072"/>
      <c r="Q165" s="796">
        <v>300</v>
      </c>
      <c r="R165" s="753"/>
      <c r="S165" s="753"/>
      <c r="T165" s="19">
        <f t="shared" si="35"/>
        <v>0</v>
      </c>
      <c r="U165" s="53">
        <f t="shared" si="29"/>
        <v>300</v>
      </c>
      <c r="V165" s="752"/>
      <c r="W165" s="19">
        <v>300</v>
      </c>
      <c r="X165" s="753"/>
      <c r="Y165" s="753"/>
      <c r="Z165" s="19">
        <f t="shared" si="37"/>
        <v>0</v>
      </c>
      <c r="AA165" s="619">
        <f t="shared" si="30"/>
        <v>300</v>
      </c>
      <c r="AB165" s="752"/>
      <c r="AC165" s="19">
        <v>300</v>
      </c>
      <c r="AD165" s="753"/>
      <c r="AE165" s="753"/>
      <c r="AF165" s="19">
        <f t="shared" si="38"/>
        <v>0</v>
      </c>
      <c r="AG165" s="619">
        <f t="shared" si="31"/>
        <v>300</v>
      </c>
    </row>
    <row r="166" spans="1:36" s="191" customFormat="1" ht="20.25" customHeight="1" x14ac:dyDescent="0.2">
      <c r="A166" s="582">
        <v>2509</v>
      </c>
      <c r="B166" s="583">
        <v>156</v>
      </c>
      <c r="C166" s="980" t="s">
        <v>3453</v>
      </c>
      <c r="D166" s="1069" t="s">
        <v>3454</v>
      </c>
      <c r="E166" s="1070">
        <v>31630</v>
      </c>
      <c r="F166" s="1071" t="s">
        <v>1027</v>
      </c>
      <c r="G166" s="1071" t="s">
        <v>15</v>
      </c>
      <c r="H166" s="757" t="s">
        <v>23</v>
      </c>
      <c r="I166" s="757"/>
      <c r="J166" s="757"/>
      <c r="K166" s="796">
        <v>290</v>
      </c>
      <c r="L166" s="796">
        <v>290</v>
      </c>
      <c r="M166" s="796"/>
      <c r="N166" s="796">
        <f t="shared" si="39"/>
        <v>290</v>
      </c>
      <c r="O166" s="797">
        <f t="shared" si="40"/>
        <v>0</v>
      </c>
      <c r="P166" s="1072"/>
      <c r="Q166" s="796">
        <v>300</v>
      </c>
      <c r="R166" s="753"/>
      <c r="S166" s="753"/>
      <c r="T166" s="19">
        <f t="shared" si="35"/>
        <v>0</v>
      </c>
      <c r="U166" s="53">
        <f t="shared" si="29"/>
        <v>300</v>
      </c>
      <c r="V166" s="752"/>
      <c r="W166" s="19">
        <v>300</v>
      </c>
      <c r="X166" s="753"/>
      <c r="Y166" s="753"/>
      <c r="Z166" s="19"/>
      <c r="AA166" s="619">
        <f t="shared" si="30"/>
        <v>300</v>
      </c>
      <c r="AB166" s="752"/>
      <c r="AC166" s="19">
        <v>300</v>
      </c>
      <c r="AD166" s="753"/>
      <c r="AE166" s="753"/>
      <c r="AF166" s="19"/>
      <c r="AG166" s="619">
        <f t="shared" si="31"/>
        <v>300</v>
      </c>
      <c r="AH166" s="191" t="s">
        <v>3455</v>
      </c>
      <c r="AJ166" s="191" t="s">
        <v>1963</v>
      </c>
    </row>
    <row r="167" spans="1:36" s="191" customFormat="1" ht="20.25" customHeight="1" x14ac:dyDescent="0.2">
      <c r="A167" s="582">
        <v>2512</v>
      </c>
      <c r="B167" s="583">
        <v>157</v>
      </c>
      <c r="C167" s="980" t="s">
        <v>3475</v>
      </c>
      <c r="D167" s="1069" t="s">
        <v>3476</v>
      </c>
      <c r="E167" s="1070">
        <v>32043</v>
      </c>
      <c r="F167" s="1071" t="s">
        <v>1027</v>
      </c>
      <c r="G167" s="1071" t="s">
        <v>10</v>
      </c>
      <c r="H167" s="757" t="s">
        <v>2505</v>
      </c>
      <c r="I167" s="757"/>
      <c r="J167" s="757"/>
      <c r="K167" s="796">
        <v>260</v>
      </c>
      <c r="L167" s="796">
        <v>140</v>
      </c>
      <c r="M167" s="796"/>
      <c r="N167" s="796">
        <f t="shared" si="39"/>
        <v>140</v>
      </c>
      <c r="O167" s="797">
        <f t="shared" si="40"/>
        <v>120</v>
      </c>
      <c r="P167" s="1072"/>
      <c r="Q167" s="796">
        <v>300</v>
      </c>
      <c r="R167" s="753"/>
      <c r="S167" s="753"/>
      <c r="T167" s="19">
        <f t="shared" si="35"/>
        <v>0</v>
      </c>
      <c r="U167" s="53">
        <f t="shared" si="29"/>
        <v>300</v>
      </c>
      <c r="V167" s="752"/>
      <c r="W167" s="19">
        <v>300</v>
      </c>
      <c r="X167" s="753"/>
      <c r="Y167" s="753"/>
      <c r="Z167" s="19"/>
      <c r="AA167" s="619">
        <f t="shared" si="30"/>
        <v>300</v>
      </c>
      <c r="AB167" s="752"/>
      <c r="AC167" s="19">
        <v>300</v>
      </c>
      <c r="AD167" s="753"/>
      <c r="AE167" s="753"/>
      <c r="AF167" s="19"/>
      <c r="AG167" s="619">
        <f t="shared" si="31"/>
        <v>300</v>
      </c>
      <c r="AH167" s="191" t="s">
        <v>3477</v>
      </c>
      <c r="AI167" s="191" t="s">
        <v>2975</v>
      </c>
    </row>
    <row r="168" spans="1:36" s="191" customFormat="1" ht="20.25" customHeight="1" x14ac:dyDescent="0.2">
      <c r="A168" s="582">
        <v>2513</v>
      </c>
      <c r="B168" s="583">
        <v>158</v>
      </c>
      <c r="C168" s="980" t="s">
        <v>3563</v>
      </c>
      <c r="D168" s="1069" t="s">
        <v>3483</v>
      </c>
      <c r="E168" s="1070">
        <v>33851</v>
      </c>
      <c r="F168" s="1071" t="s">
        <v>1027</v>
      </c>
      <c r="G168" s="1071" t="s">
        <v>10</v>
      </c>
      <c r="H168" s="757" t="s">
        <v>2505</v>
      </c>
      <c r="I168" s="757"/>
      <c r="J168" s="757"/>
      <c r="K168" s="796">
        <v>310</v>
      </c>
      <c r="L168" s="796">
        <v>150</v>
      </c>
      <c r="M168" s="796">
        <v>160</v>
      </c>
      <c r="N168" s="796">
        <f t="shared" si="39"/>
        <v>310</v>
      </c>
      <c r="O168" s="797">
        <f t="shared" si="40"/>
        <v>0</v>
      </c>
      <c r="P168" s="1072"/>
      <c r="Q168" s="796">
        <v>300</v>
      </c>
      <c r="R168" s="753"/>
      <c r="S168" s="753"/>
      <c r="T168" s="19">
        <f t="shared" si="35"/>
        <v>0</v>
      </c>
      <c r="U168" s="53">
        <f t="shared" si="29"/>
        <v>300</v>
      </c>
      <c r="V168" s="752"/>
      <c r="W168" s="19">
        <v>300</v>
      </c>
      <c r="X168" s="753"/>
      <c r="Y168" s="753"/>
      <c r="Z168" s="19"/>
      <c r="AA168" s="619">
        <f t="shared" si="30"/>
        <v>300</v>
      </c>
      <c r="AB168" s="752"/>
      <c r="AC168" s="19">
        <v>300</v>
      </c>
      <c r="AD168" s="753"/>
      <c r="AE168" s="753"/>
      <c r="AF168" s="19"/>
      <c r="AG168" s="619">
        <f t="shared" si="31"/>
        <v>300</v>
      </c>
      <c r="AH168" s="191">
        <v>888826832</v>
      </c>
    </row>
    <row r="169" spans="1:36" s="191" customFormat="1" ht="20.25" customHeight="1" x14ac:dyDescent="0.2">
      <c r="A169" s="582">
        <v>2516</v>
      </c>
      <c r="B169" s="583">
        <v>159</v>
      </c>
      <c r="C169" s="980" t="s">
        <v>3492</v>
      </c>
      <c r="D169" s="1069" t="s">
        <v>3493</v>
      </c>
      <c r="E169" s="1070">
        <v>33528</v>
      </c>
      <c r="F169" s="1071" t="s">
        <v>1986</v>
      </c>
      <c r="G169" s="1071" t="s">
        <v>10</v>
      </c>
      <c r="H169" s="757" t="s">
        <v>42</v>
      </c>
      <c r="I169" s="757"/>
      <c r="J169" s="757"/>
      <c r="K169" s="796">
        <v>300</v>
      </c>
      <c r="L169" s="796">
        <v>300</v>
      </c>
      <c r="M169" s="796"/>
      <c r="N169" s="796">
        <f>L169+M169</f>
        <v>300</v>
      </c>
      <c r="O169" s="797">
        <f>K169-N169</f>
        <v>0</v>
      </c>
      <c r="P169" s="1072"/>
      <c r="Q169" s="796">
        <v>300</v>
      </c>
      <c r="R169" s="753"/>
      <c r="S169" s="753"/>
      <c r="T169" s="19">
        <f t="shared" si="35"/>
        <v>0</v>
      </c>
      <c r="U169" s="53">
        <f t="shared" si="29"/>
        <v>300</v>
      </c>
      <c r="V169" s="752"/>
      <c r="W169" s="19">
        <v>300</v>
      </c>
      <c r="X169" s="753"/>
      <c r="Y169" s="753"/>
      <c r="Z169" s="19"/>
      <c r="AA169" s="619">
        <f t="shared" si="30"/>
        <v>300</v>
      </c>
      <c r="AB169" s="752"/>
      <c r="AC169" s="19">
        <v>300</v>
      </c>
      <c r="AD169" s="753"/>
      <c r="AE169" s="753"/>
      <c r="AF169" s="19"/>
      <c r="AG169" s="619">
        <f t="shared" si="31"/>
        <v>300</v>
      </c>
    </row>
    <row r="170" spans="1:36" s="191" customFormat="1" ht="20.25" customHeight="1" x14ac:dyDescent="0.2">
      <c r="A170" s="582">
        <v>2517</v>
      </c>
      <c r="B170" s="583">
        <v>160</v>
      </c>
      <c r="C170" s="980" t="s">
        <v>3494</v>
      </c>
      <c r="D170" s="1069" t="s">
        <v>3495</v>
      </c>
      <c r="E170" s="1070">
        <v>34808</v>
      </c>
      <c r="F170" s="1071" t="s">
        <v>1027</v>
      </c>
      <c r="G170" s="1071" t="s">
        <v>10</v>
      </c>
      <c r="H170" s="757" t="s">
        <v>19</v>
      </c>
      <c r="I170" s="757"/>
      <c r="J170" s="757"/>
      <c r="K170" s="796">
        <v>280</v>
      </c>
      <c r="L170" s="796">
        <v>150</v>
      </c>
      <c r="M170" s="796"/>
      <c r="N170" s="796">
        <f t="shared" ref="N170:N188" si="41">L170+M170</f>
        <v>150</v>
      </c>
      <c r="O170" s="797">
        <f t="shared" ref="O170:O188" si="42">K170-N170</f>
        <v>130</v>
      </c>
      <c r="P170" s="1072"/>
      <c r="Q170" s="796">
        <v>300</v>
      </c>
      <c r="R170" s="753"/>
      <c r="S170" s="753"/>
      <c r="T170" s="19">
        <f t="shared" si="35"/>
        <v>0</v>
      </c>
      <c r="U170" s="53">
        <f t="shared" si="29"/>
        <v>300</v>
      </c>
      <c r="V170" s="752"/>
      <c r="W170" s="19">
        <v>300</v>
      </c>
      <c r="X170" s="753"/>
      <c r="Y170" s="753"/>
      <c r="Z170" s="19"/>
      <c r="AA170" s="619">
        <f t="shared" si="30"/>
        <v>300</v>
      </c>
      <c r="AB170" s="752"/>
      <c r="AC170" s="19">
        <v>300</v>
      </c>
      <c r="AD170" s="753"/>
      <c r="AE170" s="753"/>
      <c r="AF170" s="19"/>
      <c r="AG170" s="619">
        <f t="shared" si="31"/>
        <v>300</v>
      </c>
      <c r="AH170" s="191" t="s">
        <v>3496</v>
      </c>
      <c r="AI170" s="191" t="s">
        <v>2975</v>
      </c>
    </row>
    <row r="171" spans="1:36" s="191" customFormat="1" ht="20.25" customHeight="1" x14ac:dyDescent="0.2">
      <c r="A171" s="582">
        <v>2518</v>
      </c>
      <c r="B171" s="583">
        <v>161</v>
      </c>
      <c r="C171" s="980" t="s">
        <v>3510</v>
      </c>
      <c r="D171" s="1069" t="s">
        <v>3511</v>
      </c>
      <c r="E171" s="1070"/>
      <c r="F171" s="1071" t="s">
        <v>1986</v>
      </c>
      <c r="G171" s="1071" t="s">
        <v>10</v>
      </c>
      <c r="H171" s="757" t="s">
        <v>772</v>
      </c>
      <c r="I171" s="757"/>
      <c r="J171" s="757"/>
      <c r="K171" s="796">
        <v>240</v>
      </c>
      <c r="L171" s="796">
        <v>80</v>
      </c>
      <c r="M171" s="796"/>
      <c r="N171" s="796">
        <f t="shared" si="41"/>
        <v>80</v>
      </c>
      <c r="O171" s="797">
        <f t="shared" si="42"/>
        <v>160</v>
      </c>
      <c r="P171" s="1072" t="s">
        <v>3580</v>
      </c>
      <c r="Q171" s="796">
        <v>300</v>
      </c>
      <c r="R171" s="753"/>
      <c r="S171" s="753"/>
      <c r="T171" s="19">
        <f t="shared" si="35"/>
        <v>0</v>
      </c>
      <c r="U171" s="53">
        <f t="shared" si="29"/>
        <v>300</v>
      </c>
      <c r="V171" s="752"/>
      <c r="W171" s="19">
        <v>300</v>
      </c>
      <c r="X171" s="753"/>
      <c r="Y171" s="753"/>
      <c r="Z171" s="19"/>
      <c r="AA171" s="619">
        <f t="shared" si="30"/>
        <v>300</v>
      </c>
      <c r="AB171" s="752"/>
      <c r="AC171" s="19">
        <v>300</v>
      </c>
      <c r="AD171" s="753"/>
      <c r="AE171" s="753"/>
      <c r="AF171" s="19"/>
      <c r="AG171" s="619">
        <f t="shared" si="31"/>
        <v>300</v>
      </c>
      <c r="AH171" s="191" t="s">
        <v>3512</v>
      </c>
      <c r="AI171" s="191" t="s">
        <v>2975</v>
      </c>
    </row>
    <row r="172" spans="1:36" s="191" customFormat="1" ht="20.25" customHeight="1" x14ac:dyDescent="0.2">
      <c r="A172" s="582">
        <v>2520</v>
      </c>
      <c r="B172" s="583">
        <v>162</v>
      </c>
      <c r="C172" s="980" t="s">
        <v>3538</v>
      </c>
      <c r="D172" s="1069" t="s">
        <v>3539</v>
      </c>
      <c r="E172" s="1070">
        <v>33575</v>
      </c>
      <c r="F172" s="1071" t="s">
        <v>1027</v>
      </c>
      <c r="G172" s="1071" t="s">
        <v>10</v>
      </c>
      <c r="H172" s="757" t="s">
        <v>772</v>
      </c>
      <c r="I172" s="757"/>
      <c r="J172" s="757"/>
      <c r="K172" s="796">
        <v>260</v>
      </c>
      <c r="L172" s="796">
        <v>100</v>
      </c>
      <c r="M172" s="796"/>
      <c r="N172" s="796">
        <f t="shared" si="41"/>
        <v>100</v>
      </c>
      <c r="O172" s="797">
        <f t="shared" si="42"/>
        <v>160</v>
      </c>
      <c r="P172" s="1072"/>
      <c r="Q172" s="796">
        <v>300</v>
      </c>
      <c r="R172" s="753"/>
      <c r="S172" s="753"/>
      <c r="T172" s="19">
        <f t="shared" si="35"/>
        <v>0</v>
      </c>
      <c r="U172" s="53">
        <f t="shared" si="29"/>
        <v>300</v>
      </c>
      <c r="V172" s="752"/>
      <c r="W172" s="19">
        <v>300</v>
      </c>
      <c r="X172" s="753"/>
      <c r="Y172" s="753"/>
      <c r="Z172" s="19"/>
      <c r="AA172" s="619">
        <f t="shared" si="30"/>
        <v>300</v>
      </c>
      <c r="AB172" s="752"/>
      <c r="AC172" s="19">
        <v>300</v>
      </c>
      <c r="AD172" s="753"/>
      <c r="AE172" s="753"/>
      <c r="AF172" s="19"/>
      <c r="AG172" s="619">
        <f t="shared" si="31"/>
        <v>300</v>
      </c>
      <c r="AH172" s="191" t="s">
        <v>3540</v>
      </c>
      <c r="AI172" s="191" t="s">
        <v>3541</v>
      </c>
    </row>
    <row r="173" spans="1:36" s="191" customFormat="1" ht="20.25" customHeight="1" x14ac:dyDescent="0.2">
      <c r="A173" s="582">
        <v>2521</v>
      </c>
      <c r="B173" s="583">
        <v>163</v>
      </c>
      <c r="C173" s="980" t="s">
        <v>3531</v>
      </c>
      <c r="D173" s="1069" t="s">
        <v>3532</v>
      </c>
      <c r="E173" s="1070">
        <v>14529</v>
      </c>
      <c r="F173" s="1071" t="s">
        <v>1986</v>
      </c>
      <c r="G173" s="1071" t="s">
        <v>15</v>
      </c>
      <c r="H173" s="757" t="s">
        <v>19</v>
      </c>
      <c r="I173" s="757"/>
      <c r="J173" s="757"/>
      <c r="K173" s="796">
        <v>196</v>
      </c>
      <c r="L173" s="796">
        <v>196</v>
      </c>
      <c r="M173" s="796"/>
      <c r="N173" s="796">
        <f t="shared" si="41"/>
        <v>196</v>
      </c>
      <c r="O173" s="797">
        <f t="shared" si="42"/>
        <v>0</v>
      </c>
      <c r="P173" s="1072"/>
      <c r="Q173" s="796">
        <v>300</v>
      </c>
      <c r="R173" s="753"/>
      <c r="S173" s="753"/>
      <c r="T173" s="19">
        <f t="shared" si="35"/>
        <v>0</v>
      </c>
      <c r="U173" s="53">
        <f t="shared" si="29"/>
        <v>300</v>
      </c>
      <c r="V173" s="752"/>
      <c r="W173" s="19">
        <v>300</v>
      </c>
      <c r="X173" s="753"/>
      <c r="Y173" s="753"/>
      <c r="Z173" s="19"/>
      <c r="AA173" s="619">
        <f t="shared" si="30"/>
        <v>300</v>
      </c>
      <c r="AB173" s="752"/>
      <c r="AC173" s="19">
        <v>300</v>
      </c>
      <c r="AD173" s="753"/>
      <c r="AE173" s="753"/>
      <c r="AF173" s="19"/>
      <c r="AG173" s="619">
        <f t="shared" si="31"/>
        <v>300</v>
      </c>
      <c r="AH173" s="191" t="s">
        <v>3533</v>
      </c>
      <c r="AI173" s="191" t="s">
        <v>3534</v>
      </c>
    </row>
    <row r="174" spans="1:36" s="191" customFormat="1" ht="20.25" customHeight="1" x14ac:dyDescent="0.2">
      <c r="A174" s="582">
        <v>2522</v>
      </c>
      <c r="B174" s="583">
        <v>164</v>
      </c>
      <c r="C174" s="980" t="s">
        <v>3535</v>
      </c>
      <c r="D174" s="1069" t="s">
        <v>3536</v>
      </c>
      <c r="E174" s="1070">
        <v>32867</v>
      </c>
      <c r="F174" s="1071" t="s">
        <v>1986</v>
      </c>
      <c r="G174" s="1071" t="s">
        <v>10</v>
      </c>
      <c r="H174" s="757" t="s">
        <v>23</v>
      </c>
      <c r="I174" s="757"/>
      <c r="J174" s="757"/>
      <c r="K174" s="796">
        <v>310</v>
      </c>
      <c r="L174" s="796">
        <v>310</v>
      </c>
      <c r="M174" s="796"/>
      <c r="N174" s="796">
        <f t="shared" si="41"/>
        <v>310</v>
      </c>
      <c r="O174" s="797">
        <f t="shared" si="42"/>
        <v>0</v>
      </c>
      <c r="P174" s="1072"/>
      <c r="Q174" s="796">
        <v>300</v>
      </c>
      <c r="R174" s="753"/>
      <c r="S174" s="753"/>
      <c r="T174" s="19">
        <f t="shared" si="35"/>
        <v>0</v>
      </c>
      <c r="U174" s="53">
        <f t="shared" si="29"/>
        <v>300</v>
      </c>
      <c r="V174" s="752"/>
      <c r="W174" s="19">
        <v>300</v>
      </c>
      <c r="X174" s="753"/>
      <c r="Y174" s="753"/>
      <c r="Z174" s="19"/>
      <c r="AA174" s="619">
        <f t="shared" si="30"/>
        <v>300</v>
      </c>
      <c r="AB174" s="752"/>
      <c r="AC174" s="19">
        <v>300</v>
      </c>
      <c r="AD174" s="753"/>
      <c r="AE174" s="753"/>
      <c r="AF174" s="19"/>
      <c r="AG174" s="619">
        <f t="shared" si="31"/>
        <v>300</v>
      </c>
      <c r="AH174" s="191" t="s">
        <v>3537</v>
      </c>
    </row>
    <row r="175" spans="1:36" s="191" customFormat="1" ht="20.25" customHeight="1" x14ac:dyDescent="0.2">
      <c r="A175" s="582">
        <v>2525</v>
      </c>
      <c r="B175" s="583">
        <v>165</v>
      </c>
      <c r="C175" s="980" t="s">
        <v>3551</v>
      </c>
      <c r="D175" s="1069" t="s">
        <v>3611</v>
      </c>
      <c r="E175" s="1070">
        <v>31058</v>
      </c>
      <c r="F175" s="1071" t="s">
        <v>1027</v>
      </c>
      <c r="G175" s="1071" t="s">
        <v>15</v>
      </c>
      <c r="H175" s="757" t="s">
        <v>13</v>
      </c>
      <c r="I175" s="757"/>
      <c r="J175" s="757"/>
      <c r="K175" s="796">
        <v>290</v>
      </c>
      <c r="L175" s="796">
        <v>290</v>
      </c>
      <c r="M175" s="796"/>
      <c r="N175" s="796">
        <f t="shared" si="41"/>
        <v>290</v>
      </c>
      <c r="O175" s="797">
        <f t="shared" si="42"/>
        <v>0</v>
      </c>
      <c r="P175" s="1072"/>
      <c r="Q175" s="796">
        <v>300</v>
      </c>
      <c r="R175" s="753"/>
      <c r="S175" s="753"/>
      <c r="T175" s="19">
        <f t="shared" si="35"/>
        <v>0</v>
      </c>
      <c r="U175" s="53">
        <f t="shared" si="29"/>
        <v>300</v>
      </c>
      <c r="V175" s="752"/>
      <c r="W175" s="19">
        <v>300</v>
      </c>
      <c r="X175" s="753"/>
      <c r="Y175" s="753"/>
      <c r="Z175" s="19">
        <f t="shared" ref="Z175" si="43">SUM(X175+Y175)</f>
        <v>0</v>
      </c>
      <c r="AA175" s="619">
        <f t="shared" si="30"/>
        <v>300</v>
      </c>
      <c r="AB175" s="752"/>
      <c r="AC175" s="19">
        <v>300</v>
      </c>
      <c r="AD175" s="753"/>
      <c r="AE175" s="753"/>
      <c r="AF175" s="19">
        <f t="shared" ref="AF175" si="44">SUM(AD175-+AE175)</f>
        <v>0</v>
      </c>
      <c r="AG175" s="619">
        <f t="shared" si="31"/>
        <v>300</v>
      </c>
      <c r="AH175" s="191" t="s">
        <v>3552</v>
      </c>
      <c r="AJ175" s="191" t="s">
        <v>2479</v>
      </c>
    </row>
    <row r="176" spans="1:36" s="191" customFormat="1" ht="20.25" customHeight="1" x14ac:dyDescent="0.2">
      <c r="A176" s="582">
        <v>2526</v>
      </c>
      <c r="B176" s="583">
        <v>166</v>
      </c>
      <c r="C176" s="980" t="s">
        <v>3554</v>
      </c>
      <c r="D176" s="1069" t="s">
        <v>3555</v>
      </c>
      <c r="E176" s="1070">
        <v>35214</v>
      </c>
      <c r="F176" s="1071" t="s">
        <v>1986</v>
      </c>
      <c r="G176" s="1071" t="s">
        <v>10</v>
      </c>
      <c r="H176" s="757" t="s">
        <v>13</v>
      </c>
      <c r="I176" s="757"/>
      <c r="J176" s="757"/>
      <c r="K176" s="796">
        <v>310</v>
      </c>
      <c r="L176" s="796">
        <v>150</v>
      </c>
      <c r="M176" s="796"/>
      <c r="N176" s="796">
        <f t="shared" si="41"/>
        <v>150</v>
      </c>
      <c r="O176" s="797">
        <f t="shared" si="42"/>
        <v>160</v>
      </c>
      <c r="P176" s="1072"/>
      <c r="Q176" s="796">
        <v>300</v>
      </c>
      <c r="R176" s="753"/>
      <c r="S176" s="753"/>
      <c r="T176" s="19">
        <f t="shared" si="35"/>
        <v>0</v>
      </c>
      <c r="U176" s="53">
        <f t="shared" si="29"/>
        <v>300</v>
      </c>
      <c r="V176" s="752"/>
      <c r="W176" s="19">
        <v>300</v>
      </c>
      <c r="X176" s="753"/>
      <c r="Y176" s="753"/>
      <c r="Z176" s="19"/>
      <c r="AA176" s="619">
        <f t="shared" si="30"/>
        <v>300</v>
      </c>
      <c r="AB176" s="752"/>
      <c r="AC176" s="19">
        <v>300</v>
      </c>
      <c r="AD176" s="753"/>
      <c r="AE176" s="753"/>
      <c r="AF176" s="19"/>
      <c r="AG176" s="619">
        <f t="shared" si="31"/>
        <v>300</v>
      </c>
      <c r="AH176" s="191" t="s">
        <v>3556</v>
      </c>
      <c r="AJ176" s="191" t="s">
        <v>1963</v>
      </c>
    </row>
    <row r="177" spans="1:37" s="191" customFormat="1" ht="20.25" customHeight="1" x14ac:dyDescent="0.2">
      <c r="A177" s="582">
        <v>2530</v>
      </c>
      <c r="B177" s="583">
        <v>167</v>
      </c>
      <c r="C177" s="980" t="s">
        <v>3570</v>
      </c>
      <c r="D177" s="1069" t="s">
        <v>3571</v>
      </c>
      <c r="E177" s="1070"/>
      <c r="F177" s="1071" t="s">
        <v>1986</v>
      </c>
      <c r="G177" s="1071" t="s">
        <v>15</v>
      </c>
      <c r="H177" s="757" t="s">
        <v>19</v>
      </c>
      <c r="J177" s="757"/>
      <c r="K177" s="796">
        <v>280</v>
      </c>
      <c r="L177" s="796"/>
      <c r="M177" s="796"/>
      <c r="N177" s="796">
        <f t="shared" si="41"/>
        <v>0</v>
      </c>
      <c r="O177" s="797">
        <f t="shared" si="42"/>
        <v>280</v>
      </c>
      <c r="P177" s="1072"/>
      <c r="Q177" s="796">
        <v>300</v>
      </c>
      <c r="R177" s="753"/>
      <c r="S177" s="753"/>
      <c r="T177" s="19">
        <f t="shared" si="35"/>
        <v>0</v>
      </c>
      <c r="U177" s="53">
        <f t="shared" si="29"/>
        <v>300</v>
      </c>
      <c r="V177" s="752"/>
      <c r="W177" s="19">
        <v>300</v>
      </c>
      <c r="X177" s="753"/>
      <c r="Y177" s="753"/>
      <c r="Z177" s="19"/>
      <c r="AA177" s="619">
        <f t="shared" si="30"/>
        <v>300</v>
      </c>
      <c r="AB177" s="752"/>
      <c r="AC177" s="19">
        <v>300</v>
      </c>
      <c r="AD177" s="753"/>
      <c r="AE177" s="753"/>
      <c r="AF177" s="19"/>
      <c r="AG177" s="619">
        <f t="shared" si="31"/>
        <v>300</v>
      </c>
      <c r="AH177" s="191" t="s">
        <v>3572</v>
      </c>
    </row>
    <row r="178" spans="1:37" s="191" customFormat="1" ht="20.25" customHeight="1" x14ac:dyDescent="0.2">
      <c r="A178" s="582">
        <v>2527</v>
      </c>
      <c r="B178" s="583">
        <v>168</v>
      </c>
      <c r="C178" s="980" t="s">
        <v>3557</v>
      </c>
      <c r="D178" s="1069" t="s">
        <v>3558</v>
      </c>
      <c r="E178" s="1070">
        <v>35616</v>
      </c>
      <c r="F178" s="1071" t="s">
        <v>1986</v>
      </c>
      <c r="G178" s="1071" t="s">
        <v>10</v>
      </c>
      <c r="H178" s="757" t="s">
        <v>13</v>
      </c>
      <c r="I178" s="757"/>
      <c r="J178" s="757"/>
      <c r="K178" s="796">
        <v>310</v>
      </c>
      <c r="L178" s="796">
        <v>150</v>
      </c>
      <c r="M178" s="796"/>
      <c r="N178" s="796">
        <f t="shared" si="41"/>
        <v>150</v>
      </c>
      <c r="O178" s="797">
        <f t="shared" si="42"/>
        <v>160</v>
      </c>
      <c r="P178" s="1072"/>
      <c r="Q178" s="796">
        <v>300</v>
      </c>
      <c r="R178" s="753"/>
      <c r="S178" s="753"/>
      <c r="T178" s="19">
        <f t="shared" si="35"/>
        <v>0</v>
      </c>
      <c r="U178" s="53">
        <f t="shared" si="29"/>
        <v>300</v>
      </c>
      <c r="V178" s="752"/>
      <c r="W178" s="19">
        <v>300</v>
      </c>
      <c r="X178" s="753"/>
      <c r="Y178" s="753"/>
      <c r="Z178" s="19">
        <f t="shared" si="37"/>
        <v>0</v>
      </c>
      <c r="AA178" s="619">
        <f t="shared" si="30"/>
        <v>300</v>
      </c>
      <c r="AB178" s="752"/>
      <c r="AC178" s="19">
        <v>300</v>
      </c>
      <c r="AD178" s="753"/>
      <c r="AE178" s="753"/>
      <c r="AF178" s="19">
        <f t="shared" si="38"/>
        <v>0</v>
      </c>
      <c r="AG178" s="619">
        <f t="shared" si="31"/>
        <v>300</v>
      </c>
      <c r="AH178" s="191" t="s">
        <v>3559</v>
      </c>
      <c r="AJ178" s="191" t="s">
        <v>2479</v>
      </c>
    </row>
    <row r="179" spans="1:37" s="191" customFormat="1" ht="20.25" customHeight="1" x14ac:dyDescent="0.2">
      <c r="A179" s="582">
        <v>2529</v>
      </c>
      <c r="B179" s="583">
        <v>169</v>
      </c>
      <c r="C179" s="980" t="s">
        <v>3578</v>
      </c>
      <c r="D179" s="1069" t="s">
        <v>3579</v>
      </c>
      <c r="E179" s="1070">
        <v>34218</v>
      </c>
      <c r="F179" s="1071" t="s">
        <v>1986</v>
      </c>
      <c r="G179" s="1071" t="s">
        <v>10</v>
      </c>
      <c r="H179" s="757" t="s">
        <v>529</v>
      </c>
      <c r="I179" s="757"/>
      <c r="J179" s="757"/>
      <c r="K179" s="796">
        <v>300</v>
      </c>
      <c r="L179" s="796"/>
      <c r="M179" s="796"/>
      <c r="N179" s="796">
        <f t="shared" si="41"/>
        <v>0</v>
      </c>
      <c r="O179" s="797">
        <f t="shared" si="42"/>
        <v>300</v>
      </c>
      <c r="P179" s="1072"/>
      <c r="Q179" s="796">
        <v>300</v>
      </c>
      <c r="R179" s="753"/>
      <c r="S179" s="753"/>
      <c r="T179" s="19">
        <f t="shared" si="35"/>
        <v>0</v>
      </c>
      <c r="U179" s="53">
        <f t="shared" si="29"/>
        <v>300</v>
      </c>
      <c r="V179" s="752"/>
      <c r="W179" s="19">
        <v>300</v>
      </c>
      <c r="X179" s="753"/>
      <c r="Y179" s="753"/>
      <c r="Z179" s="51"/>
      <c r="AA179" s="619">
        <f t="shared" si="30"/>
        <v>300</v>
      </c>
      <c r="AB179" s="752"/>
      <c r="AC179" s="19">
        <v>300</v>
      </c>
      <c r="AD179" s="753"/>
      <c r="AE179" s="753"/>
      <c r="AF179" s="51"/>
      <c r="AG179" s="619">
        <f t="shared" si="31"/>
        <v>300</v>
      </c>
      <c r="AH179" s="191">
        <v>93453481</v>
      </c>
    </row>
    <row r="180" spans="1:37" s="191" customFormat="1" ht="20.25" customHeight="1" x14ac:dyDescent="0.2">
      <c r="A180" s="582">
        <v>2531</v>
      </c>
      <c r="B180" s="583">
        <v>170</v>
      </c>
      <c r="C180" s="980" t="s">
        <v>3581</v>
      </c>
      <c r="D180" s="1069" t="s">
        <v>3582</v>
      </c>
      <c r="E180" s="1070">
        <v>27326</v>
      </c>
      <c r="F180" s="1071" t="s">
        <v>1986</v>
      </c>
      <c r="G180" s="1071" t="s">
        <v>10</v>
      </c>
      <c r="H180" s="757" t="s">
        <v>11</v>
      </c>
      <c r="I180" s="757"/>
      <c r="J180" s="757"/>
      <c r="K180" s="796">
        <v>280</v>
      </c>
      <c r="L180" s="796">
        <v>280</v>
      </c>
      <c r="M180" s="796"/>
      <c r="N180" s="796">
        <f t="shared" si="41"/>
        <v>280</v>
      </c>
      <c r="O180" s="797">
        <f t="shared" si="42"/>
        <v>0</v>
      </c>
      <c r="P180" s="1072"/>
      <c r="Q180" s="796">
        <v>300</v>
      </c>
      <c r="R180" s="753"/>
      <c r="S180" s="753"/>
      <c r="T180" s="52">
        <f>SUM(R180+S180)</f>
        <v>0</v>
      </c>
      <c r="U180" s="53">
        <f t="shared" si="29"/>
        <v>300</v>
      </c>
      <c r="V180" s="752"/>
      <c r="W180" s="19">
        <v>300</v>
      </c>
      <c r="X180" s="753"/>
      <c r="Y180" s="753"/>
      <c r="Z180" s="51"/>
      <c r="AA180" s="619">
        <f t="shared" si="30"/>
        <v>300</v>
      </c>
      <c r="AB180" s="752"/>
      <c r="AC180" s="19">
        <v>300</v>
      </c>
      <c r="AD180" s="753"/>
      <c r="AE180" s="753"/>
      <c r="AF180" s="51"/>
      <c r="AG180" s="619">
        <f t="shared" si="31"/>
        <v>300</v>
      </c>
      <c r="AH180" s="191">
        <v>12605987</v>
      </c>
    </row>
    <row r="181" spans="1:37" s="191" customFormat="1" ht="20.25" customHeight="1" x14ac:dyDescent="0.2">
      <c r="A181" s="754">
        <v>2532</v>
      </c>
      <c r="B181" s="583">
        <v>171</v>
      </c>
      <c r="C181" s="980" t="s">
        <v>3607</v>
      </c>
      <c r="D181" s="1069" t="s">
        <v>3608</v>
      </c>
      <c r="E181" s="1070">
        <v>27580</v>
      </c>
      <c r="F181" s="1071" t="s">
        <v>1986</v>
      </c>
      <c r="G181" s="1071" t="s">
        <v>15</v>
      </c>
      <c r="H181" s="757" t="s">
        <v>11</v>
      </c>
      <c r="I181" s="757"/>
      <c r="J181" s="757"/>
      <c r="K181" s="796">
        <v>280</v>
      </c>
      <c r="L181" s="796">
        <v>280</v>
      </c>
      <c r="M181" s="796"/>
      <c r="N181" s="796">
        <f t="shared" si="41"/>
        <v>280</v>
      </c>
      <c r="O181" s="797">
        <f t="shared" si="42"/>
        <v>0</v>
      </c>
      <c r="P181" s="1072"/>
      <c r="Q181" s="796">
        <v>300</v>
      </c>
      <c r="R181" s="753"/>
      <c r="S181" s="753"/>
      <c r="T181" s="52"/>
      <c r="U181" s="53">
        <f t="shared" si="29"/>
        <v>300</v>
      </c>
      <c r="V181" s="752"/>
      <c r="W181" s="19">
        <v>300</v>
      </c>
      <c r="X181" s="753"/>
      <c r="Y181" s="753"/>
      <c r="Z181" s="51"/>
      <c r="AA181" s="619">
        <f t="shared" si="30"/>
        <v>300</v>
      </c>
      <c r="AB181" s="752"/>
      <c r="AC181" s="19">
        <v>300</v>
      </c>
      <c r="AD181" s="753"/>
      <c r="AE181" s="753"/>
      <c r="AF181" s="51"/>
      <c r="AG181" s="619">
        <f t="shared" si="31"/>
        <v>300</v>
      </c>
      <c r="AH181" s="191" t="s">
        <v>3609</v>
      </c>
    </row>
    <row r="182" spans="1:37" s="191" customFormat="1" ht="20.25" customHeight="1" x14ac:dyDescent="0.2">
      <c r="A182" s="754">
        <v>2533</v>
      </c>
      <c r="B182" s="583">
        <v>172</v>
      </c>
      <c r="C182" s="980" t="s">
        <v>3604</v>
      </c>
      <c r="D182" s="1069" t="s">
        <v>3605</v>
      </c>
      <c r="E182" s="1070">
        <v>28742</v>
      </c>
      <c r="F182" s="1071" t="s">
        <v>1986</v>
      </c>
      <c r="G182" s="1071" t="s">
        <v>15</v>
      </c>
      <c r="H182" s="757" t="s">
        <v>11</v>
      </c>
      <c r="I182" s="757"/>
      <c r="J182" s="757"/>
      <c r="K182" s="796">
        <v>280</v>
      </c>
      <c r="L182" s="796">
        <v>280</v>
      </c>
      <c r="M182" s="796"/>
      <c r="N182" s="796">
        <f t="shared" si="41"/>
        <v>280</v>
      </c>
      <c r="O182" s="797">
        <f t="shared" si="42"/>
        <v>0</v>
      </c>
      <c r="P182" s="1072"/>
      <c r="Q182" s="796">
        <v>300</v>
      </c>
      <c r="R182" s="753"/>
      <c r="S182" s="753"/>
      <c r="T182" s="52"/>
      <c r="U182" s="53">
        <f t="shared" si="29"/>
        <v>300</v>
      </c>
      <c r="V182" s="752"/>
      <c r="W182" s="19">
        <v>300</v>
      </c>
      <c r="X182" s="753"/>
      <c r="Y182" s="753"/>
      <c r="Z182" s="51"/>
      <c r="AA182" s="619">
        <f t="shared" si="30"/>
        <v>300</v>
      </c>
      <c r="AB182" s="752"/>
      <c r="AC182" s="19">
        <v>300</v>
      </c>
      <c r="AD182" s="753"/>
      <c r="AE182" s="753"/>
      <c r="AF182" s="51"/>
      <c r="AG182" s="619">
        <f t="shared" si="31"/>
        <v>300</v>
      </c>
      <c r="AH182" s="191" t="s">
        <v>3606</v>
      </c>
    </row>
    <row r="183" spans="1:37" s="665" customFormat="1" ht="20.25" customHeight="1" x14ac:dyDescent="0.2">
      <c r="A183" s="748">
        <v>2534</v>
      </c>
      <c r="B183" s="583">
        <v>173</v>
      </c>
      <c r="C183" s="980" t="s">
        <v>3586</v>
      </c>
      <c r="D183" s="1069" t="s">
        <v>3587</v>
      </c>
      <c r="E183" s="1070">
        <v>34343</v>
      </c>
      <c r="F183" s="1071" t="s">
        <v>1027</v>
      </c>
      <c r="G183" s="1071" t="s">
        <v>10</v>
      </c>
      <c r="H183" s="757" t="s">
        <v>2505</v>
      </c>
      <c r="I183" s="757"/>
      <c r="J183" s="757"/>
      <c r="K183" s="796">
        <v>280</v>
      </c>
      <c r="L183" s="796"/>
      <c r="M183" s="796"/>
      <c r="N183" s="796">
        <f t="shared" si="41"/>
        <v>0</v>
      </c>
      <c r="O183" s="797">
        <f t="shared" si="42"/>
        <v>280</v>
      </c>
      <c r="P183" s="1072"/>
      <c r="Q183" s="796">
        <v>300</v>
      </c>
      <c r="T183" s="19"/>
      <c r="U183" s="53">
        <f t="shared" si="29"/>
        <v>300</v>
      </c>
      <c r="V183" s="744"/>
      <c r="W183" s="19">
        <v>300</v>
      </c>
      <c r="Z183" s="19"/>
      <c r="AA183" s="619">
        <f t="shared" si="30"/>
        <v>300</v>
      </c>
      <c r="AB183" s="744"/>
      <c r="AC183" s="19">
        <v>300</v>
      </c>
      <c r="AF183" s="19"/>
      <c r="AG183" s="619">
        <f t="shared" si="31"/>
        <v>300</v>
      </c>
      <c r="AH183" s="747" t="s">
        <v>3588</v>
      </c>
      <c r="AI183" s="745" t="s">
        <v>3616</v>
      </c>
    </row>
    <row r="184" spans="1:37" s="665" customFormat="1" ht="20.25" customHeight="1" x14ac:dyDescent="0.2">
      <c r="A184" s="748">
        <v>2535</v>
      </c>
      <c r="B184" s="583">
        <v>174</v>
      </c>
      <c r="C184" s="980" t="s">
        <v>3589</v>
      </c>
      <c r="D184" s="1069" t="s">
        <v>3590</v>
      </c>
      <c r="E184" s="1070">
        <v>34829</v>
      </c>
      <c r="F184" s="1071" t="s">
        <v>1027</v>
      </c>
      <c r="G184" s="1071" t="s">
        <v>10</v>
      </c>
      <c r="H184" s="757" t="s">
        <v>2505</v>
      </c>
      <c r="I184" s="757"/>
      <c r="J184" s="757"/>
      <c r="K184" s="796">
        <v>280</v>
      </c>
      <c r="L184" s="796"/>
      <c r="M184" s="796"/>
      <c r="N184" s="796">
        <f t="shared" si="41"/>
        <v>0</v>
      </c>
      <c r="O184" s="797">
        <f t="shared" si="42"/>
        <v>280</v>
      </c>
      <c r="P184" s="1072"/>
      <c r="Q184" s="796">
        <v>300</v>
      </c>
      <c r="T184" s="19"/>
      <c r="U184" s="53">
        <f t="shared" si="29"/>
        <v>300</v>
      </c>
      <c r="V184" s="744"/>
      <c r="W184" s="19">
        <v>300</v>
      </c>
      <c r="Z184" s="19"/>
      <c r="AA184" s="619">
        <f t="shared" si="30"/>
        <v>300</v>
      </c>
      <c r="AB184" s="744"/>
      <c r="AC184" s="19">
        <v>300</v>
      </c>
      <c r="AF184" s="19"/>
      <c r="AG184" s="619">
        <f t="shared" si="31"/>
        <v>300</v>
      </c>
      <c r="AH184" s="747" t="s">
        <v>3591</v>
      </c>
      <c r="AI184" s="745" t="s">
        <v>3616</v>
      </c>
    </row>
    <row r="185" spans="1:37" s="665" customFormat="1" ht="20.25" customHeight="1" x14ac:dyDescent="0.2">
      <c r="A185" s="748">
        <v>2536</v>
      </c>
      <c r="B185" s="583">
        <v>175</v>
      </c>
      <c r="C185" s="980" t="s">
        <v>3592</v>
      </c>
      <c r="D185" s="1069" t="s">
        <v>3593</v>
      </c>
      <c r="E185" s="1070">
        <v>33583</v>
      </c>
      <c r="F185" s="1071" t="s">
        <v>1986</v>
      </c>
      <c r="G185" s="1071" t="s">
        <v>10</v>
      </c>
      <c r="H185" s="757" t="s">
        <v>2500</v>
      </c>
      <c r="I185" s="757"/>
      <c r="J185" s="757"/>
      <c r="K185" s="796">
        <v>190</v>
      </c>
      <c r="L185" s="796"/>
      <c r="M185" s="796"/>
      <c r="N185" s="796">
        <f t="shared" si="41"/>
        <v>0</v>
      </c>
      <c r="O185" s="797">
        <f t="shared" si="42"/>
        <v>190</v>
      </c>
      <c r="P185" s="1072"/>
      <c r="Q185" s="796">
        <v>300</v>
      </c>
      <c r="T185" s="19"/>
      <c r="U185" s="53">
        <f t="shared" si="29"/>
        <v>300</v>
      </c>
      <c r="V185" s="744"/>
      <c r="W185" s="19">
        <v>300</v>
      </c>
      <c r="Z185" s="19"/>
      <c r="AA185" s="619">
        <f t="shared" si="30"/>
        <v>300</v>
      </c>
      <c r="AB185" s="744"/>
      <c r="AC185" s="19">
        <v>300</v>
      </c>
      <c r="AF185" s="19"/>
      <c r="AG185" s="619">
        <f t="shared" si="31"/>
        <v>300</v>
      </c>
      <c r="AH185" s="747" t="s">
        <v>3594</v>
      </c>
      <c r="AI185" s="745" t="s">
        <v>3615</v>
      </c>
      <c r="AJ185" s="788">
        <v>41764</v>
      </c>
    </row>
    <row r="186" spans="1:37" s="665" customFormat="1" ht="20.25" customHeight="1" x14ac:dyDescent="0.2">
      <c r="A186" s="748">
        <v>2537</v>
      </c>
      <c r="B186" s="583">
        <v>176</v>
      </c>
      <c r="C186" s="980" t="s">
        <v>3595</v>
      </c>
      <c r="D186" s="1069" t="s">
        <v>3596</v>
      </c>
      <c r="E186" s="1070">
        <v>33355</v>
      </c>
      <c r="F186" s="1071" t="s">
        <v>1986</v>
      </c>
      <c r="G186" s="1071" t="s">
        <v>10</v>
      </c>
      <c r="H186" s="757" t="s">
        <v>2500</v>
      </c>
      <c r="I186" s="757"/>
      <c r="J186" s="757"/>
      <c r="K186" s="796">
        <v>190</v>
      </c>
      <c r="L186" s="796"/>
      <c r="M186" s="796"/>
      <c r="N186" s="796">
        <f t="shared" si="41"/>
        <v>0</v>
      </c>
      <c r="O186" s="797">
        <f t="shared" si="42"/>
        <v>190</v>
      </c>
      <c r="P186" s="1072"/>
      <c r="Q186" s="796">
        <v>300</v>
      </c>
      <c r="T186" s="19"/>
      <c r="U186" s="53">
        <f t="shared" si="29"/>
        <v>300</v>
      </c>
      <c r="V186" s="744"/>
      <c r="W186" s="19">
        <v>300</v>
      </c>
      <c r="Z186" s="19"/>
      <c r="AA186" s="619">
        <f t="shared" si="30"/>
        <v>300</v>
      </c>
      <c r="AB186" s="744"/>
      <c r="AC186" s="19">
        <v>300</v>
      </c>
      <c r="AF186" s="19"/>
      <c r="AG186" s="619">
        <f t="shared" si="31"/>
        <v>300</v>
      </c>
      <c r="AH186" s="747" t="s">
        <v>3597</v>
      </c>
      <c r="AI186" s="745" t="s">
        <v>3615</v>
      </c>
      <c r="AJ186" s="788">
        <v>41765</v>
      </c>
    </row>
    <row r="187" spans="1:37" s="665" customFormat="1" ht="20.25" customHeight="1" x14ac:dyDescent="0.2">
      <c r="A187" s="748">
        <v>2538</v>
      </c>
      <c r="B187" s="583">
        <v>177</v>
      </c>
      <c r="C187" s="980" t="s">
        <v>3598</v>
      </c>
      <c r="D187" s="1069" t="s">
        <v>3599</v>
      </c>
      <c r="E187" s="1070">
        <v>34341</v>
      </c>
      <c r="F187" s="1071" t="s">
        <v>1986</v>
      </c>
      <c r="G187" s="1071" t="s">
        <v>10</v>
      </c>
      <c r="H187" s="757" t="s">
        <v>19</v>
      </c>
      <c r="I187" s="757"/>
      <c r="J187" s="757"/>
      <c r="K187" s="796">
        <v>200</v>
      </c>
      <c r="L187" s="796">
        <v>60</v>
      </c>
      <c r="M187" s="796"/>
      <c r="N187" s="796">
        <f t="shared" si="41"/>
        <v>60</v>
      </c>
      <c r="O187" s="797">
        <f t="shared" si="42"/>
        <v>140</v>
      </c>
      <c r="P187" s="1072"/>
      <c r="Q187" s="796">
        <v>300</v>
      </c>
      <c r="T187" s="19"/>
      <c r="U187" s="53">
        <f t="shared" si="29"/>
        <v>300</v>
      </c>
      <c r="V187" s="744"/>
      <c r="W187" s="19">
        <v>300</v>
      </c>
      <c r="Z187" s="19"/>
      <c r="AA187" s="619">
        <f t="shared" si="30"/>
        <v>300</v>
      </c>
      <c r="AB187" s="744"/>
      <c r="AC187" s="19">
        <v>300</v>
      </c>
      <c r="AF187" s="19"/>
      <c r="AG187" s="619">
        <f t="shared" si="31"/>
        <v>300</v>
      </c>
      <c r="AH187" s="747" t="s">
        <v>3600</v>
      </c>
      <c r="AI187" s="745" t="s">
        <v>3615</v>
      </c>
      <c r="AJ187" s="788">
        <v>41766</v>
      </c>
    </row>
    <row r="188" spans="1:37" s="665" customFormat="1" ht="20.25" customHeight="1" x14ac:dyDescent="0.2">
      <c r="A188" s="748">
        <v>2539</v>
      </c>
      <c r="B188" s="583">
        <v>178</v>
      </c>
      <c r="C188" s="980" t="s">
        <v>3601</v>
      </c>
      <c r="D188" s="1069" t="s">
        <v>3602</v>
      </c>
      <c r="E188" s="1070">
        <v>33948</v>
      </c>
      <c r="F188" s="1071" t="s">
        <v>1986</v>
      </c>
      <c r="G188" s="1071" t="s">
        <v>10</v>
      </c>
      <c r="H188" s="757" t="s">
        <v>19</v>
      </c>
      <c r="I188" s="757"/>
      <c r="J188" s="757"/>
      <c r="K188" s="796">
        <v>200</v>
      </c>
      <c r="L188" s="796"/>
      <c r="M188" s="796"/>
      <c r="N188" s="796">
        <f t="shared" si="41"/>
        <v>0</v>
      </c>
      <c r="O188" s="797">
        <f t="shared" si="42"/>
        <v>200</v>
      </c>
      <c r="P188" s="1072"/>
      <c r="Q188" s="796">
        <v>300</v>
      </c>
      <c r="T188" s="19"/>
      <c r="U188" s="53">
        <f t="shared" si="29"/>
        <v>300</v>
      </c>
      <c r="V188" s="744"/>
      <c r="W188" s="19">
        <v>300</v>
      </c>
      <c r="Z188" s="19"/>
      <c r="AA188" s="619">
        <f t="shared" si="30"/>
        <v>300</v>
      </c>
      <c r="AB188" s="744"/>
      <c r="AC188" s="19">
        <v>300</v>
      </c>
      <c r="AF188" s="19"/>
      <c r="AG188" s="619">
        <f t="shared" si="31"/>
        <v>300</v>
      </c>
      <c r="AH188" s="747" t="s">
        <v>3639</v>
      </c>
      <c r="AI188" s="745" t="s">
        <v>3615</v>
      </c>
    </row>
    <row r="189" spans="1:37" s="665" customFormat="1" ht="20.25" customHeight="1" x14ac:dyDescent="0.2">
      <c r="A189" s="748">
        <v>2541</v>
      </c>
      <c r="B189" s="583">
        <v>179</v>
      </c>
      <c r="C189" s="980" t="s">
        <v>3636</v>
      </c>
      <c r="D189" s="1069" t="s">
        <v>3637</v>
      </c>
      <c r="E189" s="1070">
        <v>34823</v>
      </c>
      <c r="F189" s="1071" t="s">
        <v>1986</v>
      </c>
      <c r="G189" s="1071" t="s">
        <v>10</v>
      </c>
      <c r="H189" s="757" t="s">
        <v>343</v>
      </c>
      <c r="I189" s="757"/>
      <c r="J189" s="757"/>
      <c r="K189" s="796">
        <v>310</v>
      </c>
      <c r="L189" s="796">
        <v>110</v>
      </c>
      <c r="M189" s="796"/>
      <c r="N189" s="796">
        <f t="shared" ref="N189" si="45">L189+M189</f>
        <v>110</v>
      </c>
      <c r="O189" s="797">
        <f t="shared" ref="O189" si="46">K189-N189</f>
        <v>200</v>
      </c>
      <c r="P189" s="1072"/>
      <c r="Q189" s="796">
        <v>300</v>
      </c>
      <c r="R189" s="745"/>
      <c r="T189" s="19"/>
      <c r="U189" s="53">
        <f t="shared" si="29"/>
        <v>300</v>
      </c>
      <c r="V189" s="744"/>
      <c r="W189" s="19">
        <v>300</v>
      </c>
      <c r="Z189" s="19"/>
      <c r="AA189" s="619">
        <f t="shared" si="30"/>
        <v>300</v>
      </c>
      <c r="AB189" s="744"/>
      <c r="AC189" s="19">
        <v>300</v>
      </c>
      <c r="AF189" s="19"/>
      <c r="AG189" s="619">
        <f t="shared" si="31"/>
        <v>300</v>
      </c>
      <c r="AH189" s="791" t="s">
        <v>3638</v>
      </c>
      <c r="AI189" s="745" t="s">
        <v>3627</v>
      </c>
    </row>
    <row r="190" spans="1:37" s="665" customFormat="1" ht="20.25" customHeight="1" x14ac:dyDescent="0.2">
      <c r="A190" s="748">
        <v>2540</v>
      </c>
      <c r="B190" s="583">
        <v>180</v>
      </c>
      <c r="C190" s="980" t="s">
        <v>3624</v>
      </c>
      <c r="D190" s="1069" t="s">
        <v>3625</v>
      </c>
      <c r="E190" s="1070"/>
      <c r="F190" s="1071"/>
      <c r="G190" s="1071"/>
      <c r="H190" s="757"/>
      <c r="I190" s="757"/>
      <c r="J190" s="757"/>
      <c r="K190" s="796">
        <v>300</v>
      </c>
      <c r="L190" s="796"/>
      <c r="M190" s="796"/>
      <c r="N190" s="796">
        <f t="shared" ref="N190:N191" si="47">L190+M190</f>
        <v>0</v>
      </c>
      <c r="O190" s="797">
        <f t="shared" ref="O190:O191" si="48">K190-N190</f>
        <v>300</v>
      </c>
      <c r="P190" s="1072"/>
      <c r="Q190" s="796">
        <v>300</v>
      </c>
      <c r="R190" s="748"/>
      <c r="S190" s="4"/>
      <c r="T190" s="742"/>
      <c r="U190" s="53">
        <f t="shared" si="29"/>
        <v>300</v>
      </c>
      <c r="V190" s="743"/>
      <c r="W190" s="19">
        <v>300</v>
      </c>
      <c r="X190" s="13"/>
      <c r="Y190" s="13"/>
      <c r="Z190" s="154"/>
      <c r="AA190" s="619">
        <f t="shared" si="30"/>
        <v>300</v>
      </c>
      <c r="AB190" s="154"/>
      <c r="AC190" s="19">
        <v>300</v>
      </c>
      <c r="AD190" s="53"/>
      <c r="AE190" s="744"/>
      <c r="AF190" s="154"/>
      <c r="AG190" s="619">
        <f t="shared" si="31"/>
        <v>300</v>
      </c>
      <c r="AH190" s="763" t="s">
        <v>3626</v>
      </c>
      <c r="AI190" s="745" t="s">
        <v>3627</v>
      </c>
    </row>
    <row r="191" spans="1:37" s="665" customFormat="1" ht="20.25" customHeight="1" x14ac:dyDescent="0.2">
      <c r="A191" s="748">
        <v>2542</v>
      </c>
      <c r="B191" s="583">
        <v>181</v>
      </c>
      <c r="C191" s="980" t="s">
        <v>3661</v>
      </c>
      <c r="D191" s="1069" t="s">
        <v>3662</v>
      </c>
      <c r="E191" s="1070"/>
      <c r="F191" s="1071" t="s">
        <v>1986</v>
      </c>
      <c r="G191" s="1071" t="s">
        <v>10</v>
      </c>
      <c r="H191" s="757" t="s">
        <v>42</v>
      </c>
      <c r="I191" s="757"/>
      <c r="J191" s="757"/>
      <c r="K191" s="796">
        <v>300</v>
      </c>
      <c r="L191" s="796">
        <v>300</v>
      </c>
      <c r="M191" s="796"/>
      <c r="N191" s="796">
        <f t="shared" si="47"/>
        <v>300</v>
      </c>
      <c r="O191" s="797">
        <f t="shared" si="48"/>
        <v>0</v>
      </c>
      <c r="P191" s="1072"/>
      <c r="Q191" s="796">
        <v>300</v>
      </c>
      <c r="R191" s="748"/>
      <c r="S191" s="4"/>
      <c r="T191" s="742"/>
      <c r="U191" s="53">
        <f t="shared" si="29"/>
        <v>300</v>
      </c>
      <c r="V191" s="743"/>
      <c r="W191" s="19">
        <v>300</v>
      </c>
      <c r="X191" s="13"/>
      <c r="Y191" s="13"/>
      <c r="Z191" s="154"/>
      <c r="AA191" s="619">
        <f t="shared" si="30"/>
        <v>300</v>
      </c>
      <c r="AB191" s="154"/>
      <c r="AC191" s="19">
        <v>300</v>
      </c>
      <c r="AD191" s="53"/>
      <c r="AE191" s="744"/>
      <c r="AF191" s="154"/>
      <c r="AG191" s="619">
        <f t="shared" si="31"/>
        <v>300</v>
      </c>
      <c r="AH191" s="763" t="s">
        <v>3663</v>
      </c>
      <c r="AI191" s="745" t="s">
        <v>3627</v>
      </c>
    </row>
    <row r="192" spans="1:37" s="191" customFormat="1" ht="20.25" customHeight="1" x14ac:dyDescent="0.2">
      <c r="A192" s="582">
        <v>2224</v>
      </c>
      <c r="B192" s="583">
        <v>182</v>
      </c>
      <c r="C192" s="980" t="s">
        <v>2471</v>
      </c>
      <c r="D192" s="1069" t="s">
        <v>2557</v>
      </c>
      <c r="E192" s="1070">
        <v>30289</v>
      </c>
      <c r="F192" s="1071" t="s">
        <v>1986</v>
      </c>
      <c r="G192" s="1071" t="s">
        <v>10</v>
      </c>
      <c r="H192" s="757" t="s">
        <v>13</v>
      </c>
      <c r="I192" s="757"/>
      <c r="J192" s="757"/>
      <c r="K192" s="796">
        <v>300</v>
      </c>
      <c r="L192" s="796">
        <v>300</v>
      </c>
      <c r="M192" s="796"/>
      <c r="N192" s="796">
        <f>SUM(L192+M192)</f>
        <v>300</v>
      </c>
      <c r="O192" s="797">
        <f>SUM(K192-N192)</f>
        <v>0</v>
      </c>
      <c r="P192" s="1072"/>
      <c r="Q192" s="796">
        <v>300</v>
      </c>
      <c r="R192" s="587"/>
      <c r="S192" s="587"/>
      <c r="T192" s="19">
        <f t="shared" ref="T192:T250" si="49">SUM(R192+S192)</f>
        <v>0</v>
      </c>
      <c r="U192" s="53">
        <f t="shared" si="29"/>
        <v>300</v>
      </c>
      <c r="V192" s="621"/>
      <c r="W192" s="19">
        <v>300</v>
      </c>
      <c r="X192" s="587"/>
      <c r="Y192" s="587"/>
      <c r="Z192" s="19">
        <f t="shared" ref="Z192:Z250" si="50">SUM(X192+Y192)</f>
        <v>0</v>
      </c>
      <c r="AA192" s="619">
        <f t="shared" si="30"/>
        <v>300</v>
      </c>
      <c r="AB192" s="621"/>
      <c r="AC192" s="19">
        <v>300</v>
      </c>
      <c r="AD192" s="587"/>
      <c r="AE192" s="19"/>
      <c r="AF192" s="19">
        <f t="shared" ref="AF192:AF250" si="51">SUM(AD192-+AE192)</f>
        <v>0</v>
      </c>
      <c r="AG192" s="619">
        <f t="shared" si="31"/>
        <v>300</v>
      </c>
      <c r="AH192" s="603" t="s">
        <v>2472</v>
      </c>
      <c r="AI192" s="750" t="s">
        <v>3090</v>
      </c>
      <c r="AJ192" s="25"/>
      <c r="AK192" s="25"/>
    </row>
    <row r="193" spans="1:37" s="191" customFormat="1" ht="20.25" customHeight="1" x14ac:dyDescent="0.2">
      <c r="A193" s="582">
        <v>2264</v>
      </c>
      <c r="B193" s="583">
        <v>183</v>
      </c>
      <c r="C193" s="980" t="s">
        <v>2636</v>
      </c>
      <c r="D193" s="1069" t="s">
        <v>2652</v>
      </c>
      <c r="E193" s="1070">
        <v>29921</v>
      </c>
      <c r="F193" s="1071" t="s">
        <v>1027</v>
      </c>
      <c r="G193" s="1071" t="s">
        <v>10</v>
      </c>
      <c r="H193" s="757" t="s">
        <v>42</v>
      </c>
      <c r="I193" s="757"/>
      <c r="J193" s="757"/>
      <c r="K193" s="796">
        <v>300</v>
      </c>
      <c r="L193" s="796">
        <v>300</v>
      </c>
      <c r="M193" s="796"/>
      <c r="N193" s="796">
        <f t="shared" ref="N193:N254" si="52">SUM(L193+M193)</f>
        <v>300</v>
      </c>
      <c r="O193" s="797">
        <f t="shared" ref="O193:O254" si="53">SUM(K193-N193)</f>
        <v>0</v>
      </c>
      <c r="P193" s="1072"/>
      <c r="Q193" s="796">
        <v>300</v>
      </c>
      <c r="R193" s="19"/>
      <c r="S193" s="19"/>
      <c r="T193" s="19">
        <f t="shared" si="49"/>
        <v>0</v>
      </c>
      <c r="U193" s="53">
        <f t="shared" si="29"/>
        <v>300</v>
      </c>
      <c r="V193" s="1068"/>
      <c r="W193" s="19">
        <v>300</v>
      </c>
      <c r="X193" s="19"/>
      <c r="Y193" s="19"/>
      <c r="Z193" s="19">
        <f t="shared" si="50"/>
        <v>0</v>
      </c>
      <c r="AA193" s="619">
        <f t="shared" si="30"/>
        <v>300</v>
      </c>
      <c r="AB193" s="1068"/>
      <c r="AC193" s="19">
        <v>300</v>
      </c>
      <c r="AD193" s="19"/>
      <c r="AE193" s="19"/>
      <c r="AF193" s="19">
        <f t="shared" si="51"/>
        <v>0</v>
      </c>
      <c r="AG193" s="619">
        <f t="shared" si="31"/>
        <v>300</v>
      </c>
      <c r="AH193" s="464" t="s">
        <v>2653</v>
      </c>
      <c r="AI193" s="464" t="s">
        <v>3090</v>
      </c>
      <c r="AJ193" s="25"/>
      <c r="AK193" s="25"/>
    </row>
    <row r="194" spans="1:37" s="191" customFormat="1" ht="20.25" customHeight="1" x14ac:dyDescent="0.2">
      <c r="A194" s="582">
        <v>2265</v>
      </c>
      <c r="B194" s="583">
        <v>184</v>
      </c>
      <c r="C194" s="980" t="s">
        <v>2637</v>
      </c>
      <c r="D194" s="1069" t="s">
        <v>2654</v>
      </c>
      <c r="E194" s="1070">
        <v>33158</v>
      </c>
      <c r="F194" s="1071" t="s">
        <v>1986</v>
      </c>
      <c r="G194" s="1071" t="s">
        <v>10</v>
      </c>
      <c r="H194" s="757" t="s">
        <v>11</v>
      </c>
      <c r="I194" s="757"/>
      <c r="J194" s="757"/>
      <c r="K194" s="796">
        <v>300</v>
      </c>
      <c r="L194" s="796">
        <v>300</v>
      </c>
      <c r="M194" s="796"/>
      <c r="N194" s="796">
        <f t="shared" si="52"/>
        <v>300</v>
      </c>
      <c r="O194" s="797">
        <f t="shared" si="53"/>
        <v>0</v>
      </c>
      <c r="P194" s="1072"/>
      <c r="Q194" s="796">
        <v>300</v>
      </c>
      <c r="R194" s="587"/>
      <c r="S194" s="587"/>
      <c r="T194" s="19">
        <f t="shared" si="49"/>
        <v>0</v>
      </c>
      <c r="U194" s="53">
        <f t="shared" si="29"/>
        <v>300</v>
      </c>
      <c r="V194" s="621"/>
      <c r="W194" s="19">
        <v>300</v>
      </c>
      <c r="X194" s="587"/>
      <c r="Y194" s="587"/>
      <c r="Z194" s="19">
        <f t="shared" si="50"/>
        <v>0</v>
      </c>
      <c r="AA194" s="619">
        <f t="shared" si="30"/>
        <v>300</v>
      </c>
      <c r="AB194" s="621"/>
      <c r="AC194" s="19">
        <v>300</v>
      </c>
      <c r="AD194" s="587"/>
      <c r="AE194" s="19"/>
      <c r="AF194" s="19">
        <f t="shared" si="51"/>
        <v>0</v>
      </c>
      <c r="AG194" s="619">
        <f t="shared" si="31"/>
        <v>300</v>
      </c>
      <c r="AH194" s="603" t="s">
        <v>2655</v>
      </c>
      <c r="AI194" s="750" t="s">
        <v>3090</v>
      </c>
      <c r="AJ194" s="25"/>
      <c r="AK194" s="25"/>
    </row>
    <row r="195" spans="1:37" s="191" customFormat="1" ht="20.25" customHeight="1" x14ac:dyDescent="0.2">
      <c r="A195" s="582">
        <v>2266</v>
      </c>
      <c r="B195" s="583">
        <v>185</v>
      </c>
      <c r="C195" s="980" t="s">
        <v>2638</v>
      </c>
      <c r="D195" s="1069" t="s">
        <v>2656</v>
      </c>
      <c r="E195" s="1070">
        <v>34857</v>
      </c>
      <c r="F195" s="1071" t="s">
        <v>1986</v>
      </c>
      <c r="G195" s="1071" t="s">
        <v>10</v>
      </c>
      <c r="H195" s="757" t="s">
        <v>343</v>
      </c>
      <c r="I195" s="757"/>
      <c r="J195" s="757"/>
      <c r="K195" s="796">
        <v>300</v>
      </c>
      <c r="L195" s="796">
        <v>300</v>
      </c>
      <c r="M195" s="796"/>
      <c r="N195" s="796">
        <f t="shared" si="52"/>
        <v>300</v>
      </c>
      <c r="O195" s="797">
        <f t="shared" si="53"/>
        <v>0</v>
      </c>
      <c r="P195" s="1072"/>
      <c r="Q195" s="796">
        <v>300</v>
      </c>
      <c r="R195" s="19"/>
      <c r="S195" s="19"/>
      <c r="T195" s="19">
        <f t="shared" si="49"/>
        <v>0</v>
      </c>
      <c r="U195" s="53">
        <f t="shared" si="29"/>
        <v>300</v>
      </c>
      <c r="V195" s="1068"/>
      <c r="W195" s="19">
        <v>300</v>
      </c>
      <c r="X195" s="19"/>
      <c r="Y195" s="19"/>
      <c r="Z195" s="19">
        <f t="shared" si="50"/>
        <v>0</v>
      </c>
      <c r="AA195" s="619">
        <f t="shared" si="30"/>
        <v>300</v>
      </c>
      <c r="AB195" s="1068"/>
      <c r="AC195" s="19">
        <v>300</v>
      </c>
      <c r="AD195" s="19"/>
      <c r="AE195" s="19"/>
      <c r="AF195" s="19">
        <f t="shared" si="51"/>
        <v>0</v>
      </c>
      <c r="AG195" s="619">
        <f t="shared" si="31"/>
        <v>300</v>
      </c>
      <c r="AH195" s="464" t="s">
        <v>2657</v>
      </c>
      <c r="AI195" s="464" t="s">
        <v>3090</v>
      </c>
      <c r="AJ195" s="25"/>
      <c r="AK195" s="25"/>
    </row>
    <row r="196" spans="1:37" s="191" customFormat="1" ht="20.25" customHeight="1" x14ac:dyDescent="0.2">
      <c r="A196" s="582">
        <v>2267</v>
      </c>
      <c r="B196" s="583">
        <v>186</v>
      </c>
      <c r="C196" s="980" t="s">
        <v>2639</v>
      </c>
      <c r="D196" s="1069" t="s">
        <v>2658</v>
      </c>
      <c r="E196" s="1070">
        <v>30492</v>
      </c>
      <c r="F196" s="1071" t="s">
        <v>1986</v>
      </c>
      <c r="G196" s="1071" t="s">
        <v>10</v>
      </c>
      <c r="H196" s="757" t="s">
        <v>13</v>
      </c>
      <c r="I196" s="757"/>
      <c r="J196" s="757"/>
      <c r="K196" s="796">
        <v>300</v>
      </c>
      <c r="L196" s="796">
        <v>300</v>
      </c>
      <c r="M196" s="796"/>
      <c r="N196" s="796">
        <f t="shared" si="52"/>
        <v>300</v>
      </c>
      <c r="O196" s="797">
        <f t="shared" si="53"/>
        <v>0</v>
      </c>
      <c r="P196" s="1072"/>
      <c r="Q196" s="796">
        <v>300</v>
      </c>
      <c r="R196" s="587"/>
      <c r="S196" s="587"/>
      <c r="T196" s="19">
        <f t="shared" si="49"/>
        <v>0</v>
      </c>
      <c r="U196" s="53">
        <f t="shared" si="29"/>
        <v>300</v>
      </c>
      <c r="V196" s="621"/>
      <c r="W196" s="19">
        <v>300</v>
      </c>
      <c r="X196" s="587"/>
      <c r="Y196" s="587"/>
      <c r="Z196" s="19">
        <f t="shared" si="50"/>
        <v>0</v>
      </c>
      <c r="AA196" s="619">
        <f t="shared" si="30"/>
        <v>300</v>
      </c>
      <c r="AB196" s="621"/>
      <c r="AC196" s="19">
        <v>300</v>
      </c>
      <c r="AD196" s="587"/>
      <c r="AE196" s="19"/>
      <c r="AF196" s="19">
        <f t="shared" si="51"/>
        <v>0</v>
      </c>
      <c r="AG196" s="619">
        <f t="shared" si="31"/>
        <v>300</v>
      </c>
      <c r="AH196" s="603" t="s">
        <v>2659</v>
      </c>
      <c r="AI196" s="750" t="s">
        <v>3090</v>
      </c>
      <c r="AJ196" s="582"/>
      <c r="AK196" s="583"/>
    </row>
    <row r="197" spans="1:37" s="191" customFormat="1" ht="20.25" customHeight="1" x14ac:dyDescent="0.2">
      <c r="A197" s="582">
        <v>2268</v>
      </c>
      <c r="B197" s="583">
        <v>187</v>
      </c>
      <c r="C197" s="980" t="s">
        <v>2640</v>
      </c>
      <c r="D197" s="1069" t="s">
        <v>2660</v>
      </c>
      <c r="E197" s="1070">
        <v>33676</v>
      </c>
      <c r="F197" s="1071" t="s">
        <v>1986</v>
      </c>
      <c r="G197" s="1071" t="s">
        <v>10</v>
      </c>
      <c r="H197" s="757" t="s">
        <v>13</v>
      </c>
      <c r="I197" s="757"/>
      <c r="J197" s="757"/>
      <c r="K197" s="796">
        <v>300</v>
      </c>
      <c r="L197" s="796">
        <v>300</v>
      </c>
      <c r="M197" s="796"/>
      <c r="N197" s="796">
        <f t="shared" si="52"/>
        <v>300</v>
      </c>
      <c r="O197" s="797">
        <f t="shared" si="53"/>
        <v>0</v>
      </c>
      <c r="P197" s="1072"/>
      <c r="Q197" s="796">
        <v>300</v>
      </c>
      <c r="R197" s="19"/>
      <c r="S197" s="19"/>
      <c r="T197" s="19">
        <f t="shared" si="49"/>
        <v>0</v>
      </c>
      <c r="U197" s="53">
        <f t="shared" si="29"/>
        <v>300</v>
      </c>
      <c r="V197" s="1068"/>
      <c r="W197" s="19">
        <v>300</v>
      </c>
      <c r="X197" s="19"/>
      <c r="Y197" s="19"/>
      <c r="Z197" s="19">
        <f t="shared" si="50"/>
        <v>0</v>
      </c>
      <c r="AA197" s="619">
        <f t="shared" si="30"/>
        <v>300</v>
      </c>
      <c r="AB197" s="1068"/>
      <c r="AC197" s="19">
        <v>300</v>
      </c>
      <c r="AD197" s="19"/>
      <c r="AE197" s="19"/>
      <c r="AF197" s="19">
        <f t="shared" si="51"/>
        <v>0</v>
      </c>
      <c r="AG197" s="619">
        <f t="shared" si="31"/>
        <v>300</v>
      </c>
      <c r="AH197" s="464" t="s">
        <v>2661</v>
      </c>
      <c r="AI197" s="464" t="s">
        <v>3090</v>
      </c>
      <c r="AJ197" s="25"/>
      <c r="AK197" s="25"/>
    </row>
    <row r="198" spans="1:37" s="191" customFormat="1" ht="20.25" customHeight="1" x14ac:dyDescent="0.2">
      <c r="A198" s="582">
        <v>2269</v>
      </c>
      <c r="B198" s="583">
        <v>188</v>
      </c>
      <c r="C198" s="980" t="s">
        <v>2641</v>
      </c>
      <c r="D198" s="1069" t="s">
        <v>2662</v>
      </c>
      <c r="E198" s="1070">
        <v>32358</v>
      </c>
      <c r="F198" s="1071" t="s">
        <v>1986</v>
      </c>
      <c r="G198" s="1071" t="s">
        <v>10</v>
      </c>
      <c r="H198" s="757" t="s">
        <v>13</v>
      </c>
      <c r="I198" s="757"/>
      <c r="J198" s="757"/>
      <c r="K198" s="796">
        <v>300</v>
      </c>
      <c r="L198" s="796">
        <v>300</v>
      </c>
      <c r="M198" s="796"/>
      <c r="N198" s="796">
        <f t="shared" si="52"/>
        <v>300</v>
      </c>
      <c r="O198" s="797">
        <f t="shared" si="53"/>
        <v>0</v>
      </c>
      <c r="P198" s="1072"/>
      <c r="Q198" s="796">
        <v>300</v>
      </c>
      <c r="R198" s="587"/>
      <c r="S198" s="587"/>
      <c r="T198" s="19">
        <f t="shared" si="49"/>
        <v>0</v>
      </c>
      <c r="U198" s="53">
        <f t="shared" si="29"/>
        <v>300</v>
      </c>
      <c r="V198" s="621"/>
      <c r="W198" s="19">
        <v>300</v>
      </c>
      <c r="X198" s="587"/>
      <c r="Y198" s="587"/>
      <c r="Z198" s="19">
        <f t="shared" si="50"/>
        <v>0</v>
      </c>
      <c r="AA198" s="619">
        <f t="shared" si="30"/>
        <v>300</v>
      </c>
      <c r="AB198" s="621"/>
      <c r="AC198" s="19">
        <v>300</v>
      </c>
      <c r="AD198" s="587"/>
      <c r="AE198" s="19"/>
      <c r="AF198" s="19">
        <f t="shared" si="51"/>
        <v>0</v>
      </c>
      <c r="AG198" s="619">
        <f t="shared" si="31"/>
        <v>300</v>
      </c>
      <c r="AH198" s="603" t="s">
        <v>2663</v>
      </c>
      <c r="AI198" s="750" t="s">
        <v>3090</v>
      </c>
      <c r="AJ198" s="25"/>
      <c r="AK198" s="25"/>
    </row>
    <row r="199" spans="1:37" s="191" customFormat="1" ht="20.25" customHeight="1" x14ac:dyDescent="0.2">
      <c r="A199" s="582">
        <v>2270</v>
      </c>
      <c r="B199" s="583">
        <v>189</v>
      </c>
      <c r="C199" s="980" t="s">
        <v>2642</v>
      </c>
      <c r="D199" s="1069" t="s">
        <v>2664</v>
      </c>
      <c r="E199" s="1070">
        <v>34074</v>
      </c>
      <c r="F199" s="1071" t="s">
        <v>1986</v>
      </c>
      <c r="G199" s="1071" t="s">
        <v>10</v>
      </c>
      <c r="H199" s="757" t="s">
        <v>529</v>
      </c>
      <c r="I199" s="757"/>
      <c r="J199" s="757"/>
      <c r="K199" s="796">
        <v>300</v>
      </c>
      <c r="L199" s="796">
        <v>300</v>
      </c>
      <c r="M199" s="796"/>
      <c r="N199" s="796">
        <f t="shared" si="52"/>
        <v>300</v>
      </c>
      <c r="O199" s="797">
        <f t="shared" si="53"/>
        <v>0</v>
      </c>
      <c r="P199" s="1072"/>
      <c r="Q199" s="796">
        <v>300</v>
      </c>
      <c r="R199" s="19"/>
      <c r="S199" s="19"/>
      <c r="T199" s="19">
        <f t="shared" si="49"/>
        <v>0</v>
      </c>
      <c r="U199" s="53">
        <f t="shared" si="29"/>
        <v>300</v>
      </c>
      <c r="V199" s="1068"/>
      <c r="W199" s="19">
        <v>300</v>
      </c>
      <c r="X199" s="19"/>
      <c r="Y199" s="19"/>
      <c r="Z199" s="19">
        <f t="shared" si="50"/>
        <v>0</v>
      </c>
      <c r="AA199" s="619">
        <f t="shared" si="30"/>
        <v>300</v>
      </c>
      <c r="AB199" s="1068"/>
      <c r="AC199" s="19">
        <v>300</v>
      </c>
      <c r="AD199" s="19"/>
      <c r="AE199" s="19"/>
      <c r="AF199" s="19">
        <f t="shared" si="51"/>
        <v>0</v>
      </c>
      <c r="AG199" s="619">
        <f t="shared" si="31"/>
        <v>300</v>
      </c>
      <c r="AH199" s="464" t="s">
        <v>2665</v>
      </c>
      <c r="AI199" s="464" t="s">
        <v>3090</v>
      </c>
      <c r="AJ199" s="25"/>
      <c r="AK199" s="25"/>
    </row>
    <row r="200" spans="1:37" s="191" customFormat="1" ht="20.25" customHeight="1" x14ac:dyDescent="0.2">
      <c r="A200" s="582">
        <v>2271</v>
      </c>
      <c r="B200" s="583">
        <v>190</v>
      </c>
      <c r="C200" s="980" t="s">
        <v>2643</v>
      </c>
      <c r="D200" s="1069" t="s">
        <v>2666</v>
      </c>
      <c r="E200" s="1070">
        <v>34034</v>
      </c>
      <c r="F200" s="1071" t="s">
        <v>1986</v>
      </c>
      <c r="G200" s="1071" t="s">
        <v>10</v>
      </c>
      <c r="H200" s="757" t="s">
        <v>529</v>
      </c>
      <c r="I200" s="757"/>
      <c r="J200" s="757"/>
      <c r="K200" s="796">
        <v>300</v>
      </c>
      <c r="L200" s="796">
        <v>300</v>
      </c>
      <c r="M200" s="796"/>
      <c r="N200" s="796">
        <f t="shared" si="52"/>
        <v>300</v>
      </c>
      <c r="O200" s="797">
        <f t="shared" si="53"/>
        <v>0</v>
      </c>
      <c r="P200" s="1072"/>
      <c r="Q200" s="796">
        <v>300</v>
      </c>
      <c r="R200" s="19"/>
      <c r="S200" s="19"/>
      <c r="T200" s="19">
        <f t="shared" si="49"/>
        <v>0</v>
      </c>
      <c r="U200" s="53">
        <f t="shared" si="29"/>
        <v>300</v>
      </c>
      <c r="V200" s="1068"/>
      <c r="W200" s="19">
        <v>300</v>
      </c>
      <c r="X200" s="19"/>
      <c r="Y200" s="19"/>
      <c r="Z200" s="19">
        <f t="shared" si="50"/>
        <v>0</v>
      </c>
      <c r="AA200" s="619">
        <f t="shared" si="30"/>
        <v>300</v>
      </c>
      <c r="AB200" s="1068"/>
      <c r="AC200" s="19">
        <v>300</v>
      </c>
      <c r="AD200" s="19"/>
      <c r="AE200" s="19"/>
      <c r="AF200" s="19">
        <f t="shared" si="51"/>
        <v>0</v>
      </c>
      <c r="AG200" s="619">
        <f t="shared" si="31"/>
        <v>300</v>
      </c>
      <c r="AH200" s="464" t="s">
        <v>2667</v>
      </c>
      <c r="AI200" s="464" t="s">
        <v>3090</v>
      </c>
      <c r="AJ200" s="25"/>
      <c r="AK200" s="25"/>
    </row>
    <row r="201" spans="1:37" s="191" customFormat="1" ht="20.25" customHeight="1" x14ac:dyDescent="0.2">
      <c r="A201" s="582">
        <v>2272</v>
      </c>
      <c r="B201" s="583">
        <v>191</v>
      </c>
      <c r="C201" s="980" t="s">
        <v>2644</v>
      </c>
      <c r="D201" s="1069" t="s">
        <v>2668</v>
      </c>
      <c r="E201" s="1070">
        <v>34794</v>
      </c>
      <c r="F201" s="1071" t="s">
        <v>1027</v>
      </c>
      <c r="G201" s="1071" t="s">
        <v>10</v>
      </c>
      <c r="H201" s="757" t="s">
        <v>14</v>
      </c>
      <c r="I201" s="757"/>
      <c r="J201" s="757"/>
      <c r="K201" s="796">
        <v>300</v>
      </c>
      <c r="L201" s="796">
        <v>300</v>
      </c>
      <c r="M201" s="796"/>
      <c r="N201" s="796">
        <f t="shared" si="52"/>
        <v>300</v>
      </c>
      <c r="O201" s="797">
        <f t="shared" si="53"/>
        <v>0</v>
      </c>
      <c r="P201" s="1072"/>
      <c r="Q201" s="796">
        <v>300</v>
      </c>
      <c r="R201" s="19"/>
      <c r="S201" s="19"/>
      <c r="T201" s="19">
        <f t="shared" si="49"/>
        <v>0</v>
      </c>
      <c r="U201" s="53">
        <f t="shared" si="29"/>
        <v>300</v>
      </c>
      <c r="V201" s="1068"/>
      <c r="W201" s="19">
        <v>300</v>
      </c>
      <c r="X201" s="19"/>
      <c r="Y201" s="19"/>
      <c r="Z201" s="19">
        <f t="shared" si="50"/>
        <v>0</v>
      </c>
      <c r="AA201" s="619">
        <f t="shared" si="30"/>
        <v>300</v>
      </c>
      <c r="AB201" s="1068"/>
      <c r="AC201" s="19">
        <v>300</v>
      </c>
      <c r="AD201" s="19"/>
      <c r="AE201" s="19"/>
      <c r="AF201" s="19">
        <f t="shared" si="51"/>
        <v>0</v>
      </c>
      <c r="AG201" s="619">
        <f t="shared" si="31"/>
        <v>300</v>
      </c>
      <c r="AH201" s="464" t="s">
        <v>2669</v>
      </c>
      <c r="AI201" s="464" t="s">
        <v>3090</v>
      </c>
      <c r="AJ201" s="25"/>
      <c r="AK201" s="25"/>
    </row>
    <row r="202" spans="1:37" s="191" customFormat="1" ht="20.25" customHeight="1" x14ac:dyDescent="0.2">
      <c r="A202" s="582">
        <v>2273</v>
      </c>
      <c r="B202" s="583">
        <v>192</v>
      </c>
      <c r="C202" s="980" t="s">
        <v>2645</v>
      </c>
      <c r="D202" s="1069" t="s">
        <v>2670</v>
      </c>
      <c r="E202" s="1070">
        <v>34030</v>
      </c>
      <c r="F202" s="1071" t="s">
        <v>1986</v>
      </c>
      <c r="G202" s="1071" t="s">
        <v>10</v>
      </c>
      <c r="H202" s="757" t="s">
        <v>529</v>
      </c>
      <c r="I202" s="757"/>
      <c r="J202" s="757"/>
      <c r="K202" s="796">
        <v>300</v>
      </c>
      <c r="L202" s="796">
        <v>300</v>
      </c>
      <c r="M202" s="796"/>
      <c r="N202" s="796">
        <f t="shared" si="52"/>
        <v>300</v>
      </c>
      <c r="O202" s="797">
        <f t="shared" si="53"/>
        <v>0</v>
      </c>
      <c r="P202" s="1072"/>
      <c r="Q202" s="796">
        <v>300</v>
      </c>
      <c r="R202" s="19"/>
      <c r="S202" s="19"/>
      <c r="T202" s="19">
        <f t="shared" si="49"/>
        <v>0</v>
      </c>
      <c r="U202" s="53">
        <f t="shared" si="29"/>
        <v>300</v>
      </c>
      <c r="V202" s="1068"/>
      <c r="W202" s="19">
        <v>300</v>
      </c>
      <c r="X202" s="19"/>
      <c r="Y202" s="19"/>
      <c r="Z202" s="19">
        <f t="shared" si="50"/>
        <v>0</v>
      </c>
      <c r="AA202" s="619">
        <f t="shared" si="30"/>
        <v>300</v>
      </c>
      <c r="AB202" s="1068"/>
      <c r="AC202" s="19">
        <v>300</v>
      </c>
      <c r="AD202" s="19"/>
      <c r="AE202" s="19"/>
      <c r="AF202" s="19">
        <f t="shared" si="51"/>
        <v>0</v>
      </c>
      <c r="AG202" s="619">
        <f t="shared" si="31"/>
        <v>300</v>
      </c>
      <c r="AH202" s="464" t="s">
        <v>2671</v>
      </c>
      <c r="AI202" s="464" t="s">
        <v>3090</v>
      </c>
      <c r="AJ202" s="25"/>
      <c r="AK202" s="25"/>
    </row>
    <row r="203" spans="1:37" s="191" customFormat="1" ht="20.25" customHeight="1" x14ac:dyDescent="0.2">
      <c r="A203" s="582">
        <v>2274</v>
      </c>
      <c r="B203" s="583">
        <v>193</v>
      </c>
      <c r="C203" s="980" t="s">
        <v>2646</v>
      </c>
      <c r="D203" s="1069" t="s">
        <v>2672</v>
      </c>
      <c r="E203" s="1070">
        <v>33029</v>
      </c>
      <c r="F203" s="1071" t="s">
        <v>1027</v>
      </c>
      <c r="G203" s="1071" t="s">
        <v>10</v>
      </c>
      <c r="H203" s="757" t="s">
        <v>343</v>
      </c>
      <c r="I203" s="757"/>
      <c r="J203" s="757"/>
      <c r="K203" s="796">
        <v>300</v>
      </c>
      <c r="L203" s="796">
        <v>300</v>
      </c>
      <c r="M203" s="796"/>
      <c r="N203" s="796">
        <f t="shared" si="52"/>
        <v>300</v>
      </c>
      <c r="O203" s="797">
        <f t="shared" si="53"/>
        <v>0</v>
      </c>
      <c r="P203" s="1072"/>
      <c r="Q203" s="796">
        <v>300</v>
      </c>
      <c r="R203" s="19"/>
      <c r="S203" s="19"/>
      <c r="T203" s="19">
        <f t="shared" si="49"/>
        <v>0</v>
      </c>
      <c r="U203" s="53">
        <f t="shared" si="29"/>
        <v>300</v>
      </c>
      <c r="V203" s="1068"/>
      <c r="W203" s="19">
        <v>300</v>
      </c>
      <c r="X203" s="19"/>
      <c r="Y203" s="19"/>
      <c r="Z203" s="19">
        <f t="shared" si="50"/>
        <v>0</v>
      </c>
      <c r="AA203" s="619">
        <f t="shared" si="30"/>
        <v>300</v>
      </c>
      <c r="AB203" s="1068"/>
      <c r="AC203" s="19">
        <v>300</v>
      </c>
      <c r="AD203" s="19"/>
      <c r="AE203" s="19"/>
      <c r="AF203" s="19">
        <f t="shared" si="51"/>
        <v>0</v>
      </c>
      <c r="AG203" s="619">
        <f t="shared" si="31"/>
        <v>300</v>
      </c>
      <c r="AH203" s="464" t="s">
        <v>2673</v>
      </c>
      <c r="AI203" s="464" t="s">
        <v>3090</v>
      </c>
      <c r="AJ203" s="25"/>
      <c r="AK203" s="25"/>
    </row>
    <row r="204" spans="1:37" s="191" customFormat="1" ht="20.25" customHeight="1" x14ac:dyDescent="0.2">
      <c r="A204" s="582">
        <v>2275</v>
      </c>
      <c r="B204" s="583">
        <v>194</v>
      </c>
      <c r="C204" s="980" t="s">
        <v>2647</v>
      </c>
      <c r="D204" s="1069" t="s">
        <v>2674</v>
      </c>
      <c r="E204" s="1070">
        <v>34760</v>
      </c>
      <c r="F204" s="1071" t="s">
        <v>1027</v>
      </c>
      <c r="G204" s="1071" t="s">
        <v>10</v>
      </c>
      <c r="H204" s="757" t="s">
        <v>13</v>
      </c>
      <c r="I204" s="757"/>
      <c r="J204" s="757"/>
      <c r="K204" s="796">
        <v>300</v>
      </c>
      <c r="L204" s="796">
        <v>300</v>
      </c>
      <c r="M204" s="796"/>
      <c r="N204" s="796">
        <f t="shared" si="52"/>
        <v>300</v>
      </c>
      <c r="O204" s="797">
        <f t="shared" si="53"/>
        <v>0</v>
      </c>
      <c r="P204" s="1072"/>
      <c r="Q204" s="796">
        <v>300</v>
      </c>
      <c r="R204" s="19"/>
      <c r="S204" s="19"/>
      <c r="T204" s="19">
        <f t="shared" si="49"/>
        <v>0</v>
      </c>
      <c r="U204" s="53">
        <f t="shared" ref="U204:U267" si="54">SUM(Q204-T204)</f>
        <v>300</v>
      </c>
      <c r="V204" s="1068"/>
      <c r="W204" s="19">
        <v>300</v>
      </c>
      <c r="X204" s="19"/>
      <c r="Y204" s="19"/>
      <c r="Z204" s="19">
        <f t="shared" si="50"/>
        <v>0</v>
      </c>
      <c r="AA204" s="619">
        <f t="shared" ref="AA204:AA267" si="55">SUM(W204-Z204)</f>
        <v>300</v>
      </c>
      <c r="AB204" s="1068"/>
      <c r="AC204" s="19">
        <v>300</v>
      </c>
      <c r="AD204" s="19"/>
      <c r="AE204" s="19"/>
      <c r="AF204" s="19">
        <f t="shared" si="51"/>
        <v>0</v>
      </c>
      <c r="AG204" s="619">
        <f t="shared" ref="AG204:AG267" si="56">SUM(AC204-AF204)</f>
        <v>300</v>
      </c>
      <c r="AH204" s="464" t="s">
        <v>2675</v>
      </c>
      <c r="AI204" s="464" t="s">
        <v>3090</v>
      </c>
      <c r="AJ204" s="25"/>
      <c r="AK204" s="25"/>
    </row>
    <row r="205" spans="1:37" s="191" customFormat="1" ht="20.25" customHeight="1" x14ac:dyDescent="0.2">
      <c r="A205" s="582">
        <v>2276</v>
      </c>
      <c r="B205" s="583">
        <v>195</v>
      </c>
      <c r="C205" s="980" t="s">
        <v>2991</v>
      </c>
      <c r="D205" s="1069" t="s">
        <v>2676</v>
      </c>
      <c r="E205" s="1070">
        <v>34258</v>
      </c>
      <c r="F205" s="1071" t="s">
        <v>1027</v>
      </c>
      <c r="G205" s="1071" t="s">
        <v>10</v>
      </c>
      <c r="H205" s="757" t="s">
        <v>2677</v>
      </c>
      <c r="I205" s="757"/>
      <c r="J205" s="757"/>
      <c r="K205" s="796">
        <v>300</v>
      </c>
      <c r="L205" s="796">
        <v>300</v>
      </c>
      <c r="M205" s="796"/>
      <c r="N205" s="796">
        <f t="shared" si="52"/>
        <v>300</v>
      </c>
      <c r="O205" s="797">
        <f t="shared" si="53"/>
        <v>0</v>
      </c>
      <c r="P205" s="1072"/>
      <c r="Q205" s="796">
        <v>300</v>
      </c>
      <c r="R205" s="19"/>
      <c r="S205" s="19"/>
      <c r="T205" s="19">
        <f t="shared" si="49"/>
        <v>0</v>
      </c>
      <c r="U205" s="53">
        <f t="shared" si="54"/>
        <v>300</v>
      </c>
      <c r="V205" s="1068"/>
      <c r="W205" s="19">
        <v>300</v>
      </c>
      <c r="X205" s="19"/>
      <c r="Y205" s="19"/>
      <c r="Z205" s="19">
        <f t="shared" si="50"/>
        <v>0</v>
      </c>
      <c r="AA205" s="619">
        <f t="shared" si="55"/>
        <v>300</v>
      </c>
      <c r="AB205" s="1068"/>
      <c r="AC205" s="19">
        <v>300</v>
      </c>
      <c r="AD205" s="19"/>
      <c r="AE205" s="19"/>
      <c r="AF205" s="19">
        <f t="shared" si="51"/>
        <v>0</v>
      </c>
      <c r="AG205" s="619">
        <f t="shared" si="56"/>
        <v>300</v>
      </c>
      <c r="AH205" s="464" t="s">
        <v>2678</v>
      </c>
      <c r="AI205" s="464" t="s">
        <v>3090</v>
      </c>
      <c r="AJ205" s="25"/>
      <c r="AK205" s="25"/>
    </row>
    <row r="206" spans="1:37" s="191" customFormat="1" ht="20.25" customHeight="1" x14ac:dyDescent="0.2">
      <c r="A206" s="582">
        <v>2277</v>
      </c>
      <c r="B206" s="583">
        <v>196</v>
      </c>
      <c r="C206" s="980" t="s">
        <v>2649</v>
      </c>
      <c r="D206" s="1069" t="s">
        <v>2679</v>
      </c>
      <c r="E206" s="1070">
        <v>34923</v>
      </c>
      <c r="F206" s="1071" t="s">
        <v>1027</v>
      </c>
      <c r="G206" s="1071" t="s">
        <v>10</v>
      </c>
      <c r="H206" s="757" t="s">
        <v>21</v>
      </c>
      <c r="I206" s="757"/>
      <c r="J206" s="757"/>
      <c r="K206" s="796">
        <v>300</v>
      </c>
      <c r="L206" s="796">
        <v>300</v>
      </c>
      <c r="M206" s="796"/>
      <c r="N206" s="796">
        <f t="shared" si="52"/>
        <v>300</v>
      </c>
      <c r="O206" s="797">
        <f t="shared" si="53"/>
        <v>0</v>
      </c>
      <c r="P206" s="1072"/>
      <c r="Q206" s="796">
        <v>300</v>
      </c>
      <c r="R206" s="19"/>
      <c r="S206" s="19"/>
      <c r="T206" s="19">
        <f t="shared" si="49"/>
        <v>0</v>
      </c>
      <c r="U206" s="53">
        <f t="shared" si="54"/>
        <v>300</v>
      </c>
      <c r="V206" s="1068"/>
      <c r="W206" s="19">
        <v>300</v>
      </c>
      <c r="X206" s="19"/>
      <c r="Y206" s="19"/>
      <c r="Z206" s="19">
        <f t="shared" si="50"/>
        <v>0</v>
      </c>
      <c r="AA206" s="619">
        <f t="shared" si="55"/>
        <v>300</v>
      </c>
      <c r="AB206" s="1068"/>
      <c r="AC206" s="19">
        <v>300</v>
      </c>
      <c r="AD206" s="19"/>
      <c r="AE206" s="19"/>
      <c r="AF206" s="19">
        <f t="shared" si="51"/>
        <v>0</v>
      </c>
      <c r="AG206" s="619">
        <f t="shared" si="56"/>
        <v>300</v>
      </c>
      <c r="AH206" s="464" t="s">
        <v>2680</v>
      </c>
      <c r="AI206" s="464" t="s">
        <v>3090</v>
      </c>
      <c r="AJ206" s="25"/>
      <c r="AK206" s="25"/>
    </row>
    <row r="207" spans="1:37" s="191" customFormat="1" ht="20.25" customHeight="1" x14ac:dyDescent="0.2">
      <c r="A207" s="582">
        <v>2278</v>
      </c>
      <c r="B207" s="583">
        <v>197</v>
      </c>
      <c r="C207" s="980" t="s">
        <v>2650</v>
      </c>
      <c r="D207" s="1069" t="s">
        <v>2681</v>
      </c>
      <c r="E207" s="1070">
        <v>35292</v>
      </c>
      <c r="F207" s="1071" t="s">
        <v>1027</v>
      </c>
      <c r="G207" s="1071" t="s">
        <v>10</v>
      </c>
      <c r="H207" s="757" t="s">
        <v>21</v>
      </c>
      <c r="I207" s="757"/>
      <c r="J207" s="757"/>
      <c r="K207" s="796">
        <v>300</v>
      </c>
      <c r="L207" s="796">
        <v>300</v>
      </c>
      <c r="M207" s="796"/>
      <c r="N207" s="796">
        <f t="shared" si="52"/>
        <v>300</v>
      </c>
      <c r="O207" s="797">
        <f t="shared" si="53"/>
        <v>0</v>
      </c>
      <c r="P207" s="1072"/>
      <c r="Q207" s="796">
        <v>300</v>
      </c>
      <c r="R207" s="19"/>
      <c r="S207" s="19"/>
      <c r="T207" s="19">
        <f t="shared" si="49"/>
        <v>0</v>
      </c>
      <c r="U207" s="53">
        <f t="shared" si="54"/>
        <v>300</v>
      </c>
      <c r="V207" s="1068"/>
      <c r="W207" s="19">
        <v>300</v>
      </c>
      <c r="X207" s="19"/>
      <c r="Y207" s="19"/>
      <c r="Z207" s="19">
        <f t="shared" si="50"/>
        <v>0</v>
      </c>
      <c r="AA207" s="619">
        <f t="shared" si="55"/>
        <v>300</v>
      </c>
      <c r="AB207" s="1068"/>
      <c r="AC207" s="19">
        <v>300</v>
      </c>
      <c r="AD207" s="19"/>
      <c r="AE207" s="19"/>
      <c r="AF207" s="19">
        <f t="shared" si="51"/>
        <v>0</v>
      </c>
      <c r="AG207" s="619">
        <f t="shared" si="56"/>
        <v>300</v>
      </c>
      <c r="AH207" s="464" t="s">
        <v>2682</v>
      </c>
      <c r="AI207" s="464" t="s">
        <v>3090</v>
      </c>
      <c r="AJ207" s="25"/>
      <c r="AK207" s="25"/>
    </row>
    <row r="208" spans="1:37" s="191" customFormat="1" ht="20.25" customHeight="1" x14ac:dyDescent="0.2">
      <c r="A208" s="582">
        <v>2279</v>
      </c>
      <c r="B208" s="583">
        <v>198</v>
      </c>
      <c r="C208" s="980" t="s">
        <v>2683</v>
      </c>
      <c r="D208" s="1069" t="s">
        <v>2684</v>
      </c>
      <c r="E208" s="1070">
        <v>34795</v>
      </c>
      <c r="F208" s="1071" t="s">
        <v>1027</v>
      </c>
      <c r="G208" s="1071" t="s">
        <v>10</v>
      </c>
      <c r="H208" s="757" t="s">
        <v>529</v>
      </c>
      <c r="I208" s="757"/>
      <c r="J208" s="757"/>
      <c r="K208" s="796">
        <v>300</v>
      </c>
      <c r="L208" s="796">
        <v>300</v>
      </c>
      <c r="M208" s="796"/>
      <c r="N208" s="796">
        <f t="shared" si="52"/>
        <v>300</v>
      </c>
      <c r="O208" s="797">
        <f t="shared" si="53"/>
        <v>0</v>
      </c>
      <c r="P208" s="1072"/>
      <c r="Q208" s="796">
        <v>300</v>
      </c>
      <c r="R208" s="587"/>
      <c r="S208" s="587"/>
      <c r="T208" s="19">
        <f t="shared" si="49"/>
        <v>0</v>
      </c>
      <c r="U208" s="53">
        <f t="shared" si="54"/>
        <v>300</v>
      </c>
      <c r="V208" s="621"/>
      <c r="W208" s="19">
        <v>300</v>
      </c>
      <c r="X208" s="587"/>
      <c r="Y208" s="587"/>
      <c r="Z208" s="19">
        <f t="shared" si="50"/>
        <v>0</v>
      </c>
      <c r="AA208" s="619">
        <f t="shared" si="55"/>
        <v>300</v>
      </c>
      <c r="AB208" s="621"/>
      <c r="AC208" s="19">
        <v>300</v>
      </c>
      <c r="AD208" s="587"/>
      <c r="AE208" s="19"/>
      <c r="AF208" s="19">
        <f t="shared" si="51"/>
        <v>0</v>
      </c>
      <c r="AG208" s="619">
        <f t="shared" si="56"/>
        <v>300</v>
      </c>
      <c r="AH208" s="603" t="s">
        <v>2685</v>
      </c>
      <c r="AI208" s="750" t="s">
        <v>3090</v>
      </c>
      <c r="AJ208" s="25"/>
      <c r="AK208" s="25"/>
    </row>
    <row r="209" spans="1:37" s="191" customFormat="1" ht="20.25" customHeight="1" x14ac:dyDescent="0.2">
      <c r="A209" s="582">
        <v>2281</v>
      </c>
      <c r="B209" s="583">
        <v>199</v>
      </c>
      <c r="C209" s="980" t="s">
        <v>2691</v>
      </c>
      <c r="D209" s="1069" t="s">
        <v>2692</v>
      </c>
      <c r="E209" s="1070">
        <v>33623</v>
      </c>
      <c r="F209" s="1071" t="s">
        <v>1986</v>
      </c>
      <c r="G209" s="1071" t="s">
        <v>10</v>
      </c>
      <c r="H209" s="757" t="s">
        <v>198</v>
      </c>
      <c r="I209" s="757"/>
      <c r="J209" s="757"/>
      <c r="K209" s="796">
        <v>300</v>
      </c>
      <c r="L209" s="796">
        <v>300</v>
      </c>
      <c r="M209" s="796"/>
      <c r="N209" s="796">
        <f t="shared" si="52"/>
        <v>300</v>
      </c>
      <c r="O209" s="797">
        <f t="shared" si="53"/>
        <v>0</v>
      </c>
      <c r="P209" s="1072"/>
      <c r="Q209" s="796">
        <v>300</v>
      </c>
      <c r="R209" s="587"/>
      <c r="S209" s="587"/>
      <c r="T209" s="19">
        <f t="shared" si="49"/>
        <v>0</v>
      </c>
      <c r="U209" s="53">
        <f t="shared" si="54"/>
        <v>300</v>
      </c>
      <c r="V209" s="621"/>
      <c r="W209" s="19">
        <v>300</v>
      </c>
      <c r="X209" s="587"/>
      <c r="Y209" s="587"/>
      <c r="Z209" s="19">
        <f t="shared" si="50"/>
        <v>0</v>
      </c>
      <c r="AA209" s="619">
        <f t="shared" si="55"/>
        <v>300</v>
      </c>
      <c r="AB209" s="621"/>
      <c r="AC209" s="19">
        <v>300</v>
      </c>
      <c r="AD209" s="587"/>
      <c r="AE209" s="19"/>
      <c r="AF209" s="19">
        <f t="shared" si="51"/>
        <v>0</v>
      </c>
      <c r="AG209" s="619">
        <f t="shared" si="56"/>
        <v>300</v>
      </c>
      <c r="AH209" s="603"/>
      <c r="AI209" s="750" t="s">
        <v>3090</v>
      </c>
      <c r="AJ209" s="25"/>
      <c r="AK209" s="25"/>
    </row>
    <row r="210" spans="1:37" s="191" customFormat="1" ht="20.25" customHeight="1" x14ac:dyDescent="0.2">
      <c r="A210" s="582">
        <v>2282</v>
      </c>
      <c r="B210" s="583">
        <v>200</v>
      </c>
      <c r="C210" s="980" t="s">
        <v>2693</v>
      </c>
      <c r="D210" s="1069" t="s">
        <v>2694</v>
      </c>
      <c r="E210" s="1070">
        <v>34900</v>
      </c>
      <c r="F210" s="1071" t="s">
        <v>1027</v>
      </c>
      <c r="G210" s="1071" t="s">
        <v>10</v>
      </c>
      <c r="H210" s="757" t="s">
        <v>14</v>
      </c>
      <c r="I210" s="757"/>
      <c r="J210" s="757"/>
      <c r="K210" s="796">
        <v>300</v>
      </c>
      <c r="L210" s="796">
        <v>300</v>
      </c>
      <c r="M210" s="796"/>
      <c r="N210" s="796">
        <f t="shared" si="52"/>
        <v>300</v>
      </c>
      <c r="O210" s="797">
        <f t="shared" si="53"/>
        <v>0</v>
      </c>
      <c r="P210" s="1072"/>
      <c r="Q210" s="796">
        <v>300</v>
      </c>
      <c r="R210" s="19"/>
      <c r="S210" s="19"/>
      <c r="T210" s="19">
        <f t="shared" si="49"/>
        <v>0</v>
      </c>
      <c r="U210" s="53">
        <f t="shared" si="54"/>
        <v>300</v>
      </c>
      <c r="V210" s="1068"/>
      <c r="W210" s="19">
        <v>300</v>
      </c>
      <c r="X210" s="19"/>
      <c r="Y210" s="19"/>
      <c r="Z210" s="19">
        <f t="shared" si="50"/>
        <v>0</v>
      </c>
      <c r="AA210" s="619">
        <f t="shared" si="55"/>
        <v>300</v>
      </c>
      <c r="AB210" s="1068"/>
      <c r="AC210" s="19">
        <v>300</v>
      </c>
      <c r="AD210" s="19"/>
      <c r="AE210" s="19"/>
      <c r="AF210" s="19">
        <f t="shared" si="51"/>
        <v>0</v>
      </c>
      <c r="AG210" s="619">
        <f t="shared" si="56"/>
        <v>300</v>
      </c>
      <c r="AH210" s="464" t="s">
        <v>2695</v>
      </c>
      <c r="AI210" s="464" t="s">
        <v>3090</v>
      </c>
      <c r="AJ210" s="25"/>
      <c r="AK210" s="25"/>
    </row>
    <row r="211" spans="1:37" s="191" customFormat="1" ht="20.25" customHeight="1" x14ac:dyDescent="0.2">
      <c r="A211" s="582">
        <v>2285</v>
      </c>
      <c r="B211" s="583">
        <v>201</v>
      </c>
      <c r="C211" s="980" t="s">
        <v>2700</v>
      </c>
      <c r="D211" s="1069" t="s">
        <v>2701</v>
      </c>
      <c r="E211" s="1070">
        <v>33938</v>
      </c>
      <c r="F211" s="1071" t="s">
        <v>1027</v>
      </c>
      <c r="G211" s="1071" t="s">
        <v>10</v>
      </c>
      <c r="H211" s="757" t="s">
        <v>21</v>
      </c>
      <c r="I211" s="757"/>
      <c r="J211" s="757"/>
      <c r="K211" s="796">
        <v>300</v>
      </c>
      <c r="L211" s="796">
        <v>300</v>
      </c>
      <c r="M211" s="796"/>
      <c r="N211" s="796">
        <f t="shared" si="52"/>
        <v>300</v>
      </c>
      <c r="O211" s="797">
        <f t="shared" si="53"/>
        <v>0</v>
      </c>
      <c r="P211" s="1072"/>
      <c r="Q211" s="796">
        <v>300</v>
      </c>
      <c r="R211" s="587"/>
      <c r="S211" s="587"/>
      <c r="T211" s="19">
        <f t="shared" si="49"/>
        <v>0</v>
      </c>
      <c r="U211" s="53">
        <f t="shared" si="54"/>
        <v>300</v>
      </c>
      <c r="V211" s="621"/>
      <c r="W211" s="19">
        <v>300</v>
      </c>
      <c r="X211" s="587"/>
      <c r="Y211" s="587"/>
      <c r="Z211" s="19">
        <f t="shared" si="50"/>
        <v>0</v>
      </c>
      <c r="AA211" s="619">
        <f t="shared" si="55"/>
        <v>300</v>
      </c>
      <c r="AB211" s="621"/>
      <c r="AC211" s="19">
        <v>300</v>
      </c>
      <c r="AD211" s="587"/>
      <c r="AE211" s="19"/>
      <c r="AF211" s="19">
        <f t="shared" si="51"/>
        <v>0</v>
      </c>
      <c r="AG211" s="619">
        <f t="shared" si="56"/>
        <v>300</v>
      </c>
      <c r="AH211" s="603" t="s">
        <v>2702</v>
      </c>
      <c r="AI211" s="750" t="s">
        <v>3090</v>
      </c>
      <c r="AJ211" s="25"/>
      <c r="AK211" s="25"/>
    </row>
    <row r="212" spans="1:37" s="191" customFormat="1" ht="20.25" customHeight="1" x14ac:dyDescent="0.2">
      <c r="A212" s="582">
        <v>2286</v>
      </c>
      <c r="B212" s="583">
        <v>202</v>
      </c>
      <c r="C212" s="980" t="s">
        <v>2703</v>
      </c>
      <c r="D212" s="1069" t="s">
        <v>2704</v>
      </c>
      <c r="E212" s="1070">
        <v>34602</v>
      </c>
      <c r="F212" s="1071" t="s">
        <v>1986</v>
      </c>
      <c r="G212" s="1071" t="s">
        <v>10</v>
      </c>
      <c r="H212" s="757" t="s">
        <v>21</v>
      </c>
      <c r="I212" s="757"/>
      <c r="J212" s="757"/>
      <c r="K212" s="796">
        <v>300</v>
      </c>
      <c r="L212" s="796">
        <v>300</v>
      </c>
      <c r="M212" s="796"/>
      <c r="N212" s="796">
        <f t="shared" si="52"/>
        <v>300</v>
      </c>
      <c r="O212" s="797">
        <f t="shared" si="53"/>
        <v>0</v>
      </c>
      <c r="P212" s="1072"/>
      <c r="Q212" s="796">
        <v>300</v>
      </c>
      <c r="R212" s="19"/>
      <c r="S212" s="19"/>
      <c r="T212" s="19">
        <f t="shared" si="49"/>
        <v>0</v>
      </c>
      <c r="U212" s="53">
        <f t="shared" si="54"/>
        <v>300</v>
      </c>
      <c r="V212" s="1068"/>
      <c r="W212" s="19">
        <v>300</v>
      </c>
      <c r="X212" s="19"/>
      <c r="Y212" s="19"/>
      <c r="Z212" s="19">
        <f t="shared" si="50"/>
        <v>0</v>
      </c>
      <c r="AA212" s="619">
        <f t="shared" si="55"/>
        <v>300</v>
      </c>
      <c r="AB212" s="1068"/>
      <c r="AC212" s="19">
        <v>300</v>
      </c>
      <c r="AD212" s="19"/>
      <c r="AE212" s="19"/>
      <c r="AF212" s="19">
        <f t="shared" si="51"/>
        <v>0</v>
      </c>
      <c r="AG212" s="619">
        <f t="shared" si="56"/>
        <v>300</v>
      </c>
      <c r="AH212" s="464" t="s">
        <v>2705</v>
      </c>
      <c r="AI212" s="464" t="s">
        <v>3090</v>
      </c>
      <c r="AJ212" s="25"/>
      <c r="AK212" s="25"/>
    </row>
    <row r="213" spans="1:37" s="191" customFormat="1" ht="20.25" customHeight="1" x14ac:dyDescent="0.2">
      <c r="A213" s="582">
        <v>2289</v>
      </c>
      <c r="B213" s="583">
        <v>203</v>
      </c>
      <c r="C213" s="980" t="s">
        <v>2711</v>
      </c>
      <c r="D213" s="1069" t="s">
        <v>2712</v>
      </c>
      <c r="E213" s="1070">
        <v>34380</v>
      </c>
      <c r="F213" s="1071" t="s">
        <v>1986</v>
      </c>
      <c r="G213" s="1071" t="s">
        <v>10</v>
      </c>
      <c r="H213" s="757" t="s">
        <v>42</v>
      </c>
      <c r="I213" s="757"/>
      <c r="J213" s="757"/>
      <c r="K213" s="796">
        <v>300</v>
      </c>
      <c r="L213" s="796">
        <v>300</v>
      </c>
      <c r="M213" s="796"/>
      <c r="N213" s="796">
        <f t="shared" si="52"/>
        <v>300</v>
      </c>
      <c r="O213" s="797">
        <f t="shared" si="53"/>
        <v>0</v>
      </c>
      <c r="P213" s="1072"/>
      <c r="Q213" s="796">
        <v>300</v>
      </c>
      <c r="R213" s="19"/>
      <c r="S213" s="19"/>
      <c r="T213" s="19">
        <f t="shared" si="49"/>
        <v>0</v>
      </c>
      <c r="U213" s="53">
        <f t="shared" si="54"/>
        <v>300</v>
      </c>
      <c r="V213" s="1068"/>
      <c r="W213" s="19">
        <v>300</v>
      </c>
      <c r="X213" s="19"/>
      <c r="Y213" s="19"/>
      <c r="Z213" s="19">
        <f t="shared" si="50"/>
        <v>0</v>
      </c>
      <c r="AA213" s="619">
        <f t="shared" si="55"/>
        <v>300</v>
      </c>
      <c r="AB213" s="1068"/>
      <c r="AC213" s="19">
        <v>300</v>
      </c>
      <c r="AD213" s="19"/>
      <c r="AE213" s="19"/>
      <c r="AF213" s="19">
        <f t="shared" si="51"/>
        <v>0</v>
      </c>
      <c r="AG213" s="619">
        <f t="shared" si="56"/>
        <v>300</v>
      </c>
      <c r="AH213" s="464" t="s">
        <v>2713</v>
      </c>
      <c r="AI213" s="464" t="s">
        <v>3090</v>
      </c>
      <c r="AJ213" s="25"/>
      <c r="AK213" s="25"/>
    </row>
    <row r="214" spans="1:37" s="191" customFormat="1" ht="20.25" customHeight="1" x14ac:dyDescent="0.2">
      <c r="A214" s="582">
        <v>2290</v>
      </c>
      <c r="B214" s="583">
        <v>204</v>
      </c>
      <c r="C214" s="980" t="s">
        <v>2714</v>
      </c>
      <c r="D214" s="1069" t="s">
        <v>2715</v>
      </c>
      <c r="E214" s="1070">
        <v>30843</v>
      </c>
      <c r="F214" s="1071" t="s">
        <v>1986</v>
      </c>
      <c r="G214" s="1071" t="s">
        <v>10</v>
      </c>
      <c r="H214" s="757" t="s">
        <v>343</v>
      </c>
      <c r="I214" s="757"/>
      <c r="J214" s="757"/>
      <c r="K214" s="796">
        <v>300</v>
      </c>
      <c r="L214" s="796">
        <v>300</v>
      </c>
      <c r="M214" s="796"/>
      <c r="N214" s="796">
        <f t="shared" si="52"/>
        <v>300</v>
      </c>
      <c r="O214" s="797">
        <f t="shared" si="53"/>
        <v>0</v>
      </c>
      <c r="P214" s="1072"/>
      <c r="Q214" s="796">
        <v>300</v>
      </c>
      <c r="R214" s="587"/>
      <c r="S214" s="587"/>
      <c r="T214" s="19">
        <f t="shared" si="49"/>
        <v>0</v>
      </c>
      <c r="U214" s="53">
        <f t="shared" si="54"/>
        <v>300</v>
      </c>
      <c r="V214" s="621"/>
      <c r="W214" s="19">
        <v>300</v>
      </c>
      <c r="X214" s="587"/>
      <c r="Y214" s="587"/>
      <c r="Z214" s="19">
        <f t="shared" si="50"/>
        <v>0</v>
      </c>
      <c r="AA214" s="619">
        <f t="shared" si="55"/>
        <v>300</v>
      </c>
      <c r="AB214" s="621"/>
      <c r="AC214" s="19">
        <v>300</v>
      </c>
      <c r="AD214" s="587"/>
      <c r="AE214" s="19"/>
      <c r="AF214" s="19">
        <f t="shared" si="51"/>
        <v>0</v>
      </c>
      <c r="AG214" s="619">
        <f t="shared" si="56"/>
        <v>300</v>
      </c>
      <c r="AH214" s="603" t="s">
        <v>2716</v>
      </c>
      <c r="AI214" s="750" t="s">
        <v>3090</v>
      </c>
      <c r="AJ214" s="25"/>
      <c r="AK214" s="25"/>
    </row>
    <row r="215" spans="1:37" s="191" customFormat="1" ht="20.25" customHeight="1" x14ac:dyDescent="0.2">
      <c r="A215" s="582">
        <v>2291</v>
      </c>
      <c r="B215" s="583">
        <v>205</v>
      </c>
      <c r="C215" s="980" t="s">
        <v>2717</v>
      </c>
      <c r="D215" s="1069" t="s">
        <v>2718</v>
      </c>
      <c r="E215" s="1070">
        <v>34104</v>
      </c>
      <c r="F215" s="1071" t="s">
        <v>1986</v>
      </c>
      <c r="G215" s="1071" t="s">
        <v>10</v>
      </c>
      <c r="H215" s="757" t="s">
        <v>2677</v>
      </c>
      <c r="I215" s="757"/>
      <c r="J215" s="757"/>
      <c r="K215" s="796">
        <v>300</v>
      </c>
      <c r="L215" s="796">
        <v>300</v>
      </c>
      <c r="M215" s="796"/>
      <c r="N215" s="796">
        <f t="shared" si="52"/>
        <v>300</v>
      </c>
      <c r="O215" s="797">
        <f t="shared" si="53"/>
        <v>0</v>
      </c>
      <c r="P215" s="1072"/>
      <c r="Q215" s="796">
        <v>300</v>
      </c>
      <c r="R215" s="19"/>
      <c r="S215" s="19"/>
      <c r="T215" s="19">
        <f t="shared" si="49"/>
        <v>0</v>
      </c>
      <c r="U215" s="53">
        <f t="shared" si="54"/>
        <v>300</v>
      </c>
      <c r="V215" s="1068"/>
      <c r="W215" s="19">
        <v>300</v>
      </c>
      <c r="X215" s="19"/>
      <c r="Y215" s="19"/>
      <c r="Z215" s="19">
        <f t="shared" si="50"/>
        <v>0</v>
      </c>
      <c r="AA215" s="619">
        <f t="shared" si="55"/>
        <v>300</v>
      </c>
      <c r="AB215" s="1068"/>
      <c r="AC215" s="19">
        <v>300</v>
      </c>
      <c r="AD215" s="19"/>
      <c r="AE215" s="19"/>
      <c r="AF215" s="19">
        <f t="shared" si="51"/>
        <v>0</v>
      </c>
      <c r="AG215" s="619">
        <f t="shared" si="56"/>
        <v>300</v>
      </c>
      <c r="AH215" s="464" t="s">
        <v>2719</v>
      </c>
      <c r="AI215" s="464" t="s">
        <v>3090</v>
      </c>
      <c r="AJ215" s="25"/>
      <c r="AK215" s="25"/>
    </row>
    <row r="216" spans="1:37" s="191" customFormat="1" ht="20.25" customHeight="1" x14ac:dyDescent="0.2">
      <c r="A216" s="582">
        <v>2292</v>
      </c>
      <c r="B216" s="583">
        <v>206</v>
      </c>
      <c r="C216" s="980" t="s">
        <v>2720</v>
      </c>
      <c r="D216" s="1069" t="s">
        <v>2721</v>
      </c>
      <c r="E216" s="1070">
        <v>35229</v>
      </c>
      <c r="F216" s="1071" t="s">
        <v>1986</v>
      </c>
      <c r="G216" s="1071" t="s">
        <v>10</v>
      </c>
      <c r="H216" s="757" t="s">
        <v>11</v>
      </c>
      <c r="I216" s="757"/>
      <c r="J216" s="757"/>
      <c r="K216" s="796">
        <v>300</v>
      </c>
      <c r="L216" s="796">
        <v>300</v>
      </c>
      <c r="M216" s="796"/>
      <c r="N216" s="796">
        <f t="shared" si="52"/>
        <v>300</v>
      </c>
      <c r="O216" s="797">
        <f t="shared" si="53"/>
        <v>0</v>
      </c>
      <c r="P216" s="1072"/>
      <c r="Q216" s="796">
        <v>300</v>
      </c>
      <c r="R216" s="19"/>
      <c r="S216" s="19"/>
      <c r="T216" s="19">
        <f t="shared" si="49"/>
        <v>0</v>
      </c>
      <c r="U216" s="53">
        <f t="shared" si="54"/>
        <v>300</v>
      </c>
      <c r="V216" s="1068"/>
      <c r="W216" s="19">
        <v>300</v>
      </c>
      <c r="X216" s="19"/>
      <c r="Y216" s="19"/>
      <c r="Z216" s="19">
        <f t="shared" si="50"/>
        <v>0</v>
      </c>
      <c r="AA216" s="619">
        <f t="shared" si="55"/>
        <v>300</v>
      </c>
      <c r="AB216" s="1068"/>
      <c r="AC216" s="19">
        <v>300</v>
      </c>
      <c r="AD216" s="19"/>
      <c r="AE216" s="19"/>
      <c r="AF216" s="19">
        <f t="shared" si="51"/>
        <v>0</v>
      </c>
      <c r="AG216" s="619">
        <f t="shared" si="56"/>
        <v>300</v>
      </c>
      <c r="AH216" s="464" t="s">
        <v>2722</v>
      </c>
      <c r="AI216" s="464" t="s">
        <v>3090</v>
      </c>
      <c r="AJ216" s="25"/>
      <c r="AK216" s="25"/>
    </row>
    <row r="217" spans="1:37" s="191" customFormat="1" ht="20.25" customHeight="1" x14ac:dyDescent="0.2">
      <c r="A217" s="582">
        <v>2294</v>
      </c>
      <c r="B217" s="583">
        <v>207</v>
      </c>
      <c r="C217" s="980" t="s">
        <v>2726</v>
      </c>
      <c r="D217" s="1069" t="s">
        <v>2727</v>
      </c>
      <c r="E217" s="1070">
        <v>34504</v>
      </c>
      <c r="F217" s="1071" t="s">
        <v>1027</v>
      </c>
      <c r="G217" s="1071" t="s">
        <v>10</v>
      </c>
      <c r="H217" s="757" t="s">
        <v>21</v>
      </c>
      <c r="I217" s="757"/>
      <c r="J217" s="757"/>
      <c r="K217" s="796">
        <v>300</v>
      </c>
      <c r="L217" s="796">
        <v>300</v>
      </c>
      <c r="M217" s="796"/>
      <c r="N217" s="796">
        <f t="shared" si="52"/>
        <v>300</v>
      </c>
      <c r="O217" s="797">
        <f t="shared" si="53"/>
        <v>0</v>
      </c>
      <c r="P217" s="1072"/>
      <c r="Q217" s="796">
        <v>300</v>
      </c>
      <c r="R217" s="19"/>
      <c r="S217" s="19"/>
      <c r="T217" s="19">
        <f t="shared" si="49"/>
        <v>0</v>
      </c>
      <c r="U217" s="53">
        <f t="shared" si="54"/>
        <v>300</v>
      </c>
      <c r="V217" s="1068"/>
      <c r="W217" s="19">
        <v>300</v>
      </c>
      <c r="X217" s="19"/>
      <c r="Y217" s="19"/>
      <c r="Z217" s="19">
        <f t="shared" si="50"/>
        <v>0</v>
      </c>
      <c r="AA217" s="619">
        <f t="shared" si="55"/>
        <v>300</v>
      </c>
      <c r="AB217" s="1068"/>
      <c r="AC217" s="19">
        <v>300</v>
      </c>
      <c r="AD217" s="19"/>
      <c r="AE217" s="19"/>
      <c r="AF217" s="19">
        <f t="shared" si="51"/>
        <v>0</v>
      </c>
      <c r="AG217" s="619">
        <f t="shared" si="56"/>
        <v>300</v>
      </c>
      <c r="AH217" s="464" t="s">
        <v>2728</v>
      </c>
      <c r="AI217" s="464" t="s">
        <v>3090</v>
      </c>
      <c r="AJ217" s="25"/>
      <c r="AK217" s="25"/>
    </row>
    <row r="218" spans="1:37" s="191" customFormat="1" ht="20.25" customHeight="1" x14ac:dyDescent="0.2">
      <c r="A218" s="582">
        <v>2296</v>
      </c>
      <c r="B218" s="583">
        <v>208</v>
      </c>
      <c r="C218" s="980" t="s">
        <v>2732</v>
      </c>
      <c r="D218" s="1069" t="s">
        <v>2733</v>
      </c>
      <c r="E218" s="1070">
        <v>32878</v>
      </c>
      <c r="F218" s="1071" t="s">
        <v>1027</v>
      </c>
      <c r="G218" s="1071" t="s">
        <v>10</v>
      </c>
      <c r="H218" s="757" t="s">
        <v>198</v>
      </c>
      <c r="I218" s="757"/>
      <c r="J218" s="757"/>
      <c r="K218" s="796">
        <v>300</v>
      </c>
      <c r="L218" s="796">
        <v>300</v>
      </c>
      <c r="M218" s="796"/>
      <c r="N218" s="796">
        <f t="shared" si="52"/>
        <v>300</v>
      </c>
      <c r="O218" s="797">
        <f t="shared" si="53"/>
        <v>0</v>
      </c>
      <c r="P218" s="1072"/>
      <c r="Q218" s="796">
        <v>300</v>
      </c>
      <c r="R218" s="587"/>
      <c r="S218" s="587"/>
      <c r="T218" s="19">
        <f t="shared" si="49"/>
        <v>0</v>
      </c>
      <c r="U218" s="53">
        <f t="shared" si="54"/>
        <v>300</v>
      </c>
      <c r="V218" s="621"/>
      <c r="W218" s="19">
        <v>300</v>
      </c>
      <c r="X218" s="587"/>
      <c r="Y218" s="587"/>
      <c r="Z218" s="19">
        <f t="shared" si="50"/>
        <v>0</v>
      </c>
      <c r="AA218" s="619">
        <f t="shared" si="55"/>
        <v>300</v>
      </c>
      <c r="AB218" s="621"/>
      <c r="AC218" s="19">
        <v>300</v>
      </c>
      <c r="AD218" s="587"/>
      <c r="AE218" s="19"/>
      <c r="AF218" s="19">
        <f t="shared" si="51"/>
        <v>0</v>
      </c>
      <c r="AG218" s="619">
        <f t="shared" si="56"/>
        <v>300</v>
      </c>
      <c r="AH218" s="603" t="s">
        <v>2734</v>
      </c>
      <c r="AI218" s="750" t="s">
        <v>3090</v>
      </c>
      <c r="AJ218" s="25"/>
      <c r="AK218" s="25"/>
    </row>
    <row r="219" spans="1:37" s="191" customFormat="1" ht="20.25" customHeight="1" x14ac:dyDescent="0.2">
      <c r="A219" s="582">
        <v>2298</v>
      </c>
      <c r="B219" s="583">
        <v>209</v>
      </c>
      <c r="C219" s="980" t="s">
        <v>2738</v>
      </c>
      <c r="D219" s="1069" t="s">
        <v>2739</v>
      </c>
      <c r="E219" s="1070">
        <v>34995</v>
      </c>
      <c r="F219" s="1071" t="s">
        <v>1986</v>
      </c>
      <c r="G219" s="1071" t="s">
        <v>10</v>
      </c>
      <c r="H219" s="757" t="s">
        <v>14</v>
      </c>
      <c r="I219" s="757"/>
      <c r="J219" s="757"/>
      <c r="K219" s="796">
        <v>300</v>
      </c>
      <c r="L219" s="796">
        <v>300</v>
      </c>
      <c r="M219" s="796"/>
      <c r="N219" s="796">
        <f t="shared" si="52"/>
        <v>300</v>
      </c>
      <c r="O219" s="797">
        <f t="shared" si="53"/>
        <v>0</v>
      </c>
      <c r="P219" s="1072"/>
      <c r="Q219" s="796">
        <v>300</v>
      </c>
      <c r="R219" s="19"/>
      <c r="S219" s="19"/>
      <c r="T219" s="19">
        <f t="shared" si="49"/>
        <v>0</v>
      </c>
      <c r="U219" s="53">
        <f t="shared" si="54"/>
        <v>300</v>
      </c>
      <c r="V219" s="1068"/>
      <c r="W219" s="19">
        <v>300</v>
      </c>
      <c r="X219" s="19"/>
      <c r="Y219" s="19"/>
      <c r="Z219" s="19">
        <f t="shared" si="50"/>
        <v>0</v>
      </c>
      <c r="AA219" s="619">
        <f t="shared" si="55"/>
        <v>300</v>
      </c>
      <c r="AB219" s="1068"/>
      <c r="AC219" s="19">
        <v>300</v>
      </c>
      <c r="AD219" s="19"/>
      <c r="AE219" s="19"/>
      <c r="AF219" s="19">
        <f t="shared" si="51"/>
        <v>0</v>
      </c>
      <c r="AG219" s="619">
        <f t="shared" si="56"/>
        <v>300</v>
      </c>
      <c r="AH219" s="464" t="s">
        <v>2740</v>
      </c>
      <c r="AI219" s="464" t="s">
        <v>3090</v>
      </c>
      <c r="AJ219" s="25"/>
      <c r="AK219" s="25"/>
    </row>
    <row r="220" spans="1:37" s="191" customFormat="1" ht="20.25" customHeight="1" x14ac:dyDescent="0.2">
      <c r="A220" s="582">
        <v>2300</v>
      </c>
      <c r="B220" s="583">
        <v>210</v>
      </c>
      <c r="C220" s="980" t="s">
        <v>2748</v>
      </c>
      <c r="D220" s="1069" t="s">
        <v>2749</v>
      </c>
      <c r="E220" s="1070">
        <v>33118</v>
      </c>
      <c r="F220" s="1071" t="s">
        <v>1027</v>
      </c>
      <c r="G220" s="1071" t="s">
        <v>10</v>
      </c>
      <c r="H220" s="757" t="s">
        <v>14</v>
      </c>
      <c r="I220" s="757"/>
      <c r="J220" s="757"/>
      <c r="K220" s="796">
        <v>300</v>
      </c>
      <c r="L220" s="796">
        <v>300</v>
      </c>
      <c r="M220" s="796"/>
      <c r="N220" s="796">
        <f t="shared" si="52"/>
        <v>300</v>
      </c>
      <c r="O220" s="797">
        <f t="shared" si="53"/>
        <v>0</v>
      </c>
      <c r="P220" s="1072"/>
      <c r="Q220" s="796">
        <v>300</v>
      </c>
      <c r="R220" s="19"/>
      <c r="S220" s="19"/>
      <c r="T220" s="19">
        <f t="shared" si="49"/>
        <v>0</v>
      </c>
      <c r="U220" s="53">
        <f t="shared" si="54"/>
        <v>300</v>
      </c>
      <c r="V220" s="1068"/>
      <c r="W220" s="19">
        <v>300</v>
      </c>
      <c r="X220" s="19"/>
      <c r="Y220" s="19"/>
      <c r="Z220" s="19">
        <f t="shared" si="50"/>
        <v>0</v>
      </c>
      <c r="AA220" s="619">
        <f t="shared" si="55"/>
        <v>300</v>
      </c>
      <c r="AB220" s="1068"/>
      <c r="AC220" s="19">
        <v>300</v>
      </c>
      <c r="AD220" s="19"/>
      <c r="AE220" s="19"/>
      <c r="AF220" s="19">
        <f t="shared" si="51"/>
        <v>0</v>
      </c>
      <c r="AG220" s="619">
        <f t="shared" si="56"/>
        <v>300</v>
      </c>
      <c r="AH220" s="464" t="s">
        <v>2750</v>
      </c>
      <c r="AI220" s="464" t="s">
        <v>3090</v>
      </c>
      <c r="AJ220" s="25"/>
      <c r="AK220" s="25"/>
    </row>
    <row r="221" spans="1:37" s="191" customFormat="1" ht="20.25" customHeight="1" x14ac:dyDescent="0.2">
      <c r="A221" s="582">
        <v>2303</v>
      </c>
      <c r="B221" s="583">
        <v>211</v>
      </c>
      <c r="C221" s="980" t="s">
        <v>2751</v>
      </c>
      <c r="D221" s="1069" t="s">
        <v>2752</v>
      </c>
      <c r="E221" s="1070">
        <v>35199</v>
      </c>
      <c r="F221" s="1071" t="s">
        <v>1027</v>
      </c>
      <c r="G221" s="1071" t="s">
        <v>10</v>
      </c>
      <c r="H221" s="757" t="s">
        <v>21</v>
      </c>
      <c r="I221" s="757"/>
      <c r="J221" s="757"/>
      <c r="K221" s="796">
        <v>300</v>
      </c>
      <c r="L221" s="796">
        <v>300</v>
      </c>
      <c r="M221" s="796"/>
      <c r="N221" s="796">
        <f t="shared" si="52"/>
        <v>300</v>
      </c>
      <c r="O221" s="797">
        <f t="shared" si="53"/>
        <v>0</v>
      </c>
      <c r="P221" s="1072"/>
      <c r="Q221" s="796">
        <v>300</v>
      </c>
      <c r="R221" s="19"/>
      <c r="S221" s="19"/>
      <c r="T221" s="19">
        <f t="shared" si="49"/>
        <v>0</v>
      </c>
      <c r="U221" s="53">
        <f t="shared" si="54"/>
        <v>300</v>
      </c>
      <c r="V221" s="1068"/>
      <c r="W221" s="19">
        <v>300</v>
      </c>
      <c r="X221" s="19"/>
      <c r="Y221" s="19"/>
      <c r="Z221" s="19">
        <f t="shared" si="50"/>
        <v>0</v>
      </c>
      <c r="AA221" s="619">
        <f t="shared" si="55"/>
        <v>300</v>
      </c>
      <c r="AB221" s="1068"/>
      <c r="AC221" s="19">
        <v>300</v>
      </c>
      <c r="AD221" s="19"/>
      <c r="AE221" s="19"/>
      <c r="AF221" s="19">
        <f t="shared" si="51"/>
        <v>0</v>
      </c>
      <c r="AG221" s="619">
        <f t="shared" si="56"/>
        <v>300</v>
      </c>
      <c r="AH221" s="464" t="s">
        <v>2753</v>
      </c>
      <c r="AI221" s="464" t="s">
        <v>3090</v>
      </c>
      <c r="AJ221" s="25"/>
      <c r="AK221" s="25"/>
    </row>
    <row r="222" spans="1:37" s="191" customFormat="1" ht="20.25" customHeight="1" x14ac:dyDescent="0.2">
      <c r="A222" s="582">
        <v>2304</v>
      </c>
      <c r="B222" s="583">
        <v>212</v>
      </c>
      <c r="C222" s="980" t="s">
        <v>2754</v>
      </c>
      <c r="D222" s="1069" t="s">
        <v>2755</v>
      </c>
      <c r="E222" s="1070">
        <v>34961</v>
      </c>
      <c r="F222" s="1071" t="s">
        <v>1027</v>
      </c>
      <c r="G222" s="1071" t="s">
        <v>10</v>
      </c>
      <c r="H222" s="757" t="s">
        <v>21</v>
      </c>
      <c r="I222" s="757"/>
      <c r="J222" s="757"/>
      <c r="K222" s="796">
        <v>300</v>
      </c>
      <c r="L222" s="796">
        <v>300</v>
      </c>
      <c r="M222" s="796"/>
      <c r="N222" s="796">
        <f t="shared" si="52"/>
        <v>300</v>
      </c>
      <c r="O222" s="797">
        <f t="shared" si="53"/>
        <v>0</v>
      </c>
      <c r="P222" s="1072"/>
      <c r="Q222" s="796">
        <v>300</v>
      </c>
      <c r="R222" s="19"/>
      <c r="S222" s="19"/>
      <c r="T222" s="19">
        <f t="shared" si="49"/>
        <v>0</v>
      </c>
      <c r="U222" s="53">
        <f t="shared" si="54"/>
        <v>300</v>
      </c>
      <c r="V222" s="1068"/>
      <c r="W222" s="19">
        <v>300</v>
      </c>
      <c r="X222" s="19"/>
      <c r="Y222" s="19"/>
      <c r="Z222" s="19">
        <f t="shared" si="50"/>
        <v>0</v>
      </c>
      <c r="AA222" s="619">
        <f t="shared" si="55"/>
        <v>300</v>
      </c>
      <c r="AB222" s="1068"/>
      <c r="AC222" s="19">
        <v>300</v>
      </c>
      <c r="AD222" s="19"/>
      <c r="AE222" s="19"/>
      <c r="AF222" s="19">
        <f t="shared" si="51"/>
        <v>0</v>
      </c>
      <c r="AG222" s="619">
        <f t="shared" si="56"/>
        <v>300</v>
      </c>
      <c r="AH222" s="464" t="s">
        <v>2756</v>
      </c>
      <c r="AI222" s="464" t="s">
        <v>3090</v>
      </c>
      <c r="AJ222" s="25"/>
      <c r="AK222" s="25"/>
    </row>
    <row r="223" spans="1:37" s="191" customFormat="1" ht="20.25" customHeight="1" x14ac:dyDescent="0.2">
      <c r="A223" s="582">
        <v>2309</v>
      </c>
      <c r="B223" s="583">
        <v>213</v>
      </c>
      <c r="C223" s="980" t="s">
        <v>2757</v>
      </c>
      <c r="D223" s="1069" t="s">
        <v>2758</v>
      </c>
      <c r="E223" s="1070">
        <v>35220</v>
      </c>
      <c r="F223" s="1071" t="s">
        <v>1027</v>
      </c>
      <c r="G223" s="1071" t="s">
        <v>10</v>
      </c>
      <c r="H223" s="757" t="s">
        <v>13</v>
      </c>
      <c r="I223" s="757"/>
      <c r="J223" s="757"/>
      <c r="K223" s="796">
        <v>300</v>
      </c>
      <c r="L223" s="796">
        <v>300</v>
      </c>
      <c r="M223" s="796"/>
      <c r="N223" s="796">
        <f t="shared" si="52"/>
        <v>300</v>
      </c>
      <c r="O223" s="797">
        <f t="shared" si="53"/>
        <v>0</v>
      </c>
      <c r="P223" s="1072"/>
      <c r="Q223" s="796">
        <v>300</v>
      </c>
      <c r="R223" s="19"/>
      <c r="S223" s="19"/>
      <c r="T223" s="19">
        <f t="shared" si="49"/>
        <v>0</v>
      </c>
      <c r="U223" s="53">
        <f t="shared" si="54"/>
        <v>300</v>
      </c>
      <c r="V223" s="1068"/>
      <c r="W223" s="19">
        <v>300</v>
      </c>
      <c r="X223" s="19"/>
      <c r="Y223" s="19"/>
      <c r="Z223" s="19">
        <f t="shared" si="50"/>
        <v>0</v>
      </c>
      <c r="AA223" s="619">
        <f t="shared" si="55"/>
        <v>300</v>
      </c>
      <c r="AB223" s="1068"/>
      <c r="AC223" s="19">
        <v>300</v>
      </c>
      <c r="AD223" s="19"/>
      <c r="AE223" s="19"/>
      <c r="AF223" s="19">
        <f t="shared" si="51"/>
        <v>0</v>
      </c>
      <c r="AG223" s="619">
        <f t="shared" si="56"/>
        <v>300</v>
      </c>
      <c r="AH223" s="464" t="s">
        <v>2759</v>
      </c>
      <c r="AI223" s="464" t="s">
        <v>3090</v>
      </c>
      <c r="AJ223" s="25"/>
      <c r="AK223" s="25"/>
    </row>
    <row r="224" spans="1:37" s="191" customFormat="1" ht="20.25" customHeight="1" x14ac:dyDescent="0.2">
      <c r="A224" s="582">
        <v>2310</v>
      </c>
      <c r="B224" s="583">
        <v>214</v>
      </c>
      <c r="C224" s="980" t="s">
        <v>2760</v>
      </c>
      <c r="D224" s="1069" t="s">
        <v>2761</v>
      </c>
      <c r="E224" s="1070">
        <v>33726</v>
      </c>
      <c r="F224" s="1071" t="s">
        <v>1986</v>
      </c>
      <c r="G224" s="1071" t="s">
        <v>10</v>
      </c>
      <c r="H224" s="757" t="s">
        <v>14</v>
      </c>
      <c r="I224" s="757"/>
      <c r="J224" s="757"/>
      <c r="K224" s="796">
        <v>300</v>
      </c>
      <c r="L224" s="796">
        <v>300</v>
      </c>
      <c r="M224" s="796"/>
      <c r="N224" s="796">
        <f t="shared" si="52"/>
        <v>300</v>
      </c>
      <c r="O224" s="797">
        <f t="shared" si="53"/>
        <v>0</v>
      </c>
      <c r="P224" s="1072"/>
      <c r="Q224" s="796">
        <v>300</v>
      </c>
      <c r="R224" s="19"/>
      <c r="S224" s="19"/>
      <c r="T224" s="19">
        <f t="shared" si="49"/>
        <v>0</v>
      </c>
      <c r="U224" s="53">
        <f t="shared" si="54"/>
        <v>300</v>
      </c>
      <c r="V224" s="1068"/>
      <c r="W224" s="19">
        <v>300</v>
      </c>
      <c r="X224" s="19"/>
      <c r="Y224" s="19"/>
      <c r="Z224" s="19">
        <f t="shared" si="50"/>
        <v>0</v>
      </c>
      <c r="AA224" s="619">
        <f t="shared" si="55"/>
        <v>300</v>
      </c>
      <c r="AB224" s="1068"/>
      <c r="AC224" s="19">
        <v>300</v>
      </c>
      <c r="AD224" s="19"/>
      <c r="AE224" s="19"/>
      <c r="AF224" s="19">
        <f t="shared" si="51"/>
        <v>0</v>
      </c>
      <c r="AG224" s="619">
        <f t="shared" si="56"/>
        <v>300</v>
      </c>
      <c r="AH224" s="464" t="s">
        <v>2762</v>
      </c>
      <c r="AI224" s="464" t="s">
        <v>3090</v>
      </c>
      <c r="AJ224" s="25"/>
      <c r="AK224" s="25"/>
    </row>
    <row r="225" spans="1:37" s="191" customFormat="1" ht="20.25" customHeight="1" x14ac:dyDescent="0.2">
      <c r="A225" s="582">
        <v>2311</v>
      </c>
      <c r="B225" s="583">
        <v>215</v>
      </c>
      <c r="C225" s="980" t="s">
        <v>2763</v>
      </c>
      <c r="D225" s="1069" t="s">
        <v>2764</v>
      </c>
      <c r="E225" s="1070">
        <v>34826</v>
      </c>
      <c r="F225" s="1071" t="s">
        <v>1986</v>
      </c>
      <c r="G225" s="1071" t="s">
        <v>10</v>
      </c>
      <c r="H225" s="757" t="s">
        <v>529</v>
      </c>
      <c r="I225" s="757"/>
      <c r="J225" s="757"/>
      <c r="K225" s="796">
        <v>300</v>
      </c>
      <c r="L225" s="796">
        <v>300</v>
      </c>
      <c r="M225" s="796"/>
      <c r="N225" s="796">
        <f t="shared" si="52"/>
        <v>300</v>
      </c>
      <c r="O225" s="797">
        <f t="shared" si="53"/>
        <v>0</v>
      </c>
      <c r="P225" s="1072"/>
      <c r="Q225" s="796">
        <v>300</v>
      </c>
      <c r="R225" s="19"/>
      <c r="S225" s="19"/>
      <c r="T225" s="19">
        <f t="shared" si="49"/>
        <v>0</v>
      </c>
      <c r="U225" s="53">
        <f t="shared" si="54"/>
        <v>300</v>
      </c>
      <c r="V225" s="1068"/>
      <c r="W225" s="19">
        <v>300</v>
      </c>
      <c r="X225" s="19"/>
      <c r="Y225" s="19"/>
      <c r="Z225" s="19">
        <f t="shared" si="50"/>
        <v>0</v>
      </c>
      <c r="AA225" s="619">
        <f t="shared" si="55"/>
        <v>300</v>
      </c>
      <c r="AB225" s="1068"/>
      <c r="AC225" s="19">
        <v>300</v>
      </c>
      <c r="AD225" s="19"/>
      <c r="AE225" s="19"/>
      <c r="AF225" s="19">
        <f t="shared" si="51"/>
        <v>0</v>
      </c>
      <c r="AG225" s="619">
        <f t="shared" si="56"/>
        <v>300</v>
      </c>
      <c r="AH225" s="464" t="s">
        <v>2765</v>
      </c>
      <c r="AI225" s="464" t="s">
        <v>3090</v>
      </c>
      <c r="AJ225" s="25"/>
      <c r="AK225" s="25"/>
    </row>
    <row r="226" spans="1:37" s="191" customFormat="1" ht="20.25" customHeight="1" x14ac:dyDescent="0.2">
      <c r="A226" s="582">
        <v>2312</v>
      </c>
      <c r="B226" s="583">
        <v>216</v>
      </c>
      <c r="C226" s="980" t="s">
        <v>2766</v>
      </c>
      <c r="D226" s="1069" t="s">
        <v>2767</v>
      </c>
      <c r="E226" s="1070">
        <v>34976</v>
      </c>
      <c r="F226" s="1071" t="s">
        <v>1986</v>
      </c>
      <c r="G226" s="1071" t="s">
        <v>10</v>
      </c>
      <c r="H226" s="757" t="s">
        <v>529</v>
      </c>
      <c r="I226" s="757"/>
      <c r="J226" s="757"/>
      <c r="K226" s="796">
        <v>300</v>
      </c>
      <c r="L226" s="796">
        <v>300</v>
      </c>
      <c r="M226" s="796"/>
      <c r="N226" s="796">
        <f t="shared" si="52"/>
        <v>300</v>
      </c>
      <c r="O226" s="797">
        <f t="shared" si="53"/>
        <v>0</v>
      </c>
      <c r="P226" s="1072"/>
      <c r="Q226" s="796">
        <v>300</v>
      </c>
      <c r="R226" s="19"/>
      <c r="S226" s="19"/>
      <c r="T226" s="19">
        <f t="shared" si="49"/>
        <v>0</v>
      </c>
      <c r="U226" s="53">
        <f t="shared" si="54"/>
        <v>300</v>
      </c>
      <c r="V226" s="1068"/>
      <c r="W226" s="19">
        <v>300</v>
      </c>
      <c r="X226" s="19"/>
      <c r="Y226" s="19"/>
      <c r="Z226" s="19">
        <f t="shared" si="50"/>
        <v>0</v>
      </c>
      <c r="AA226" s="619">
        <f t="shared" si="55"/>
        <v>300</v>
      </c>
      <c r="AB226" s="1068"/>
      <c r="AC226" s="19">
        <v>300</v>
      </c>
      <c r="AD226" s="19"/>
      <c r="AE226" s="19"/>
      <c r="AF226" s="19">
        <f t="shared" si="51"/>
        <v>0</v>
      </c>
      <c r="AG226" s="619">
        <f t="shared" si="56"/>
        <v>300</v>
      </c>
      <c r="AH226" s="464" t="s">
        <v>2768</v>
      </c>
      <c r="AI226" s="464" t="s">
        <v>3090</v>
      </c>
      <c r="AJ226" s="25"/>
      <c r="AK226" s="25"/>
    </row>
    <row r="227" spans="1:37" s="191" customFormat="1" ht="20.25" customHeight="1" x14ac:dyDescent="0.2">
      <c r="A227" s="582">
        <v>2313</v>
      </c>
      <c r="B227" s="583">
        <v>217</v>
      </c>
      <c r="C227" s="980" t="s">
        <v>2769</v>
      </c>
      <c r="D227" s="1069" t="s">
        <v>2770</v>
      </c>
      <c r="E227" s="1070">
        <v>35036</v>
      </c>
      <c r="F227" s="1071" t="s">
        <v>1986</v>
      </c>
      <c r="G227" s="1071" t="s">
        <v>10</v>
      </c>
      <c r="H227" s="757" t="s">
        <v>343</v>
      </c>
      <c r="I227" s="757"/>
      <c r="J227" s="757"/>
      <c r="K227" s="796">
        <v>300</v>
      </c>
      <c r="L227" s="796">
        <v>300</v>
      </c>
      <c r="M227" s="796"/>
      <c r="N227" s="796">
        <f t="shared" si="52"/>
        <v>300</v>
      </c>
      <c r="O227" s="797">
        <f t="shared" si="53"/>
        <v>0</v>
      </c>
      <c r="P227" s="1072"/>
      <c r="Q227" s="796">
        <v>300</v>
      </c>
      <c r="R227" s="19"/>
      <c r="S227" s="19"/>
      <c r="T227" s="19">
        <f t="shared" si="49"/>
        <v>0</v>
      </c>
      <c r="U227" s="53">
        <f t="shared" si="54"/>
        <v>300</v>
      </c>
      <c r="V227" s="1068"/>
      <c r="W227" s="19">
        <v>300</v>
      </c>
      <c r="X227" s="19"/>
      <c r="Y227" s="19"/>
      <c r="Z227" s="19">
        <f t="shared" si="50"/>
        <v>0</v>
      </c>
      <c r="AA227" s="619">
        <f t="shared" si="55"/>
        <v>300</v>
      </c>
      <c r="AB227" s="1068"/>
      <c r="AC227" s="19">
        <v>300</v>
      </c>
      <c r="AD227" s="19"/>
      <c r="AE227" s="19"/>
      <c r="AF227" s="19">
        <f t="shared" si="51"/>
        <v>0</v>
      </c>
      <c r="AG227" s="619">
        <f t="shared" si="56"/>
        <v>300</v>
      </c>
      <c r="AH227" s="464" t="s">
        <v>2771</v>
      </c>
      <c r="AI227" s="464" t="s">
        <v>3090</v>
      </c>
      <c r="AJ227" s="25"/>
      <c r="AK227" s="25"/>
    </row>
    <row r="228" spans="1:37" s="191" customFormat="1" ht="20.25" customHeight="1" x14ac:dyDescent="0.2">
      <c r="A228" s="582">
        <v>2314</v>
      </c>
      <c r="B228" s="583">
        <v>218</v>
      </c>
      <c r="C228" s="980" t="s">
        <v>2772</v>
      </c>
      <c r="D228" s="1069" t="s">
        <v>2773</v>
      </c>
      <c r="E228" s="1070">
        <v>33898</v>
      </c>
      <c r="F228" s="1071" t="s">
        <v>1986</v>
      </c>
      <c r="G228" s="1071" t="s">
        <v>10</v>
      </c>
      <c r="H228" s="757" t="s">
        <v>14</v>
      </c>
      <c r="I228" s="757"/>
      <c r="J228" s="757"/>
      <c r="K228" s="796">
        <v>300</v>
      </c>
      <c r="L228" s="796">
        <v>300</v>
      </c>
      <c r="M228" s="796"/>
      <c r="N228" s="796">
        <f t="shared" si="52"/>
        <v>300</v>
      </c>
      <c r="O228" s="797">
        <f t="shared" si="53"/>
        <v>0</v>
      </c>
      <c r="P228" s="1072"/>
      <c r="Q228" s="796">
        <v>300</v>
      </c>
      <c r="R228" s="19"/>
      <c r="S228" s="19"/>
      <c r="T228" s="19">
        <f t="shared" si="49"/>
        <v>0</v>
      </c>
      <c r="U228" s="53">
        <f t="shared" si="54"/>
        <v>300</v>
      </c>
      <c r="V228" s="1068"/>
      <c r="W228" s="19">
        <v>300</v>
      </c>
      <c r="X228" s="19"/>
      <c r="Y228" s="19"/>
      <c r="Z228" s="19">
        <f t="shared" si="50"/>
        <v>0</v>
      </c>
      <c r="AA228" s="619">
        <f t="shared" si="55"/>
        <v>300</v>
      </c>
      <c r="AB228" s="1068"/>
      <c r="AC228" s="19">
        <v>300</v>
      </c>
      <c r="AD228" s="19"/>
      <c r="AE228" s="19"/>
      <c r="AF228" s="19">
        <f t="shared" si="51"/>
        <v>0</v>
      </c>
      <c r="AG228" s="619">
        <f t="shared" si="56"/>
        <v>300</v>
      </c>
      <c r="AH228" s="464" t="s">
        <v>2774</v>
      </c>
      <c r="AI228" s="464" t="s">
        <v>3090</v>
      </c>
      <c r="AJ228" s="25"/>
      <c r="AK228" s="25"/>
    </row>
    <row r="229" spans="1:37" s="191" customFormat="1" ht="20.25" customHeight="1" x14ac:dyDescent="0.2">
      <c r="A229" s="582">
        <v>2341</v>
      </c>
      <c r="B229" s="583">
        <v>219</v>
      </c>
      <c r="C229" s="980" t="s">
        <v>2848</v>
      </c>
      <c r="D229" s="1069" t="s">
        <v>2849</v>
      </c>
      <c r="E229" s="1070">
        <v>35622</v>
      </c>
      <c r="F229" s="1071" t="s">
        <v>1027</v>
      </c>
      <c r="G229" s="1071" t="s">
        <v>10</v>
      </c>
      <c r="H229" s="757" t="s">
        <v>21</v>
      </c>
      <c r="I229" s="757"/>
      <c r="J229" s="757"/>
      <c r="K229" s="796">
        <v>300</v>
      </c>
      <c r="L229" s="796">
        <v>300</v>
      </c>
      <c r="M229" s="796"/>
      <c r="N229" s="796">
        <f t="shared" si="52"/>
        <v>300</v>
      </c>
      <c r="O229" s="797">
        <f t="shared" si="53"/>
        <v>0</v>
      </c>
      <c r="P229" s="1072"/>
      <c r="Q229" s="796">
        <v>300</v>
      </c>
      <c r="R229" s="19"/>
      <c r="S229" s="19"/>
      <c r="T229" s="19">
        <f t="shared" si="49"/>
        <v>0</v>
      </c>
      <c r="U229" s="53">
        <f t="shared" si="54"/>
        <v>300</v>
      </c>
      <c r="V229" s="1068"/>
      <c r="W229" s="19">
        <v>300</v>
      </c>
      <c r="X229" s="19"/>
      <c r="Y229" s="19"/>
      <c r="Z229" s="19">
        <f t="shared" si="50"/>
        <v>0</v>
      </c>
      <c r="AA229" s="619">
        <f t="shared" si="55"/>
        <v>300</v>
      </c>
      <c r="AB229" s="1068"/>
      <c r="AC229" s="19">
        <v>300</v>
      </c>
      <c r="AD229" s="19"/>
      <c r="AE229" s="19"/>
      <c r="AF229" s="19">
        <f t="shared" si="51"/>
        <v>0</v>
      </c>
      <c r="AG229" s="619">
        <f t="shared" si="56"/>
        <v>300</v>
      </c>
      <c r="AH229" s="464" t="s">
        <v>2850</v>
      </c>
      <c r="AI229" s="464" t="s">
        <v>3090</v>
      </c>
      <c r="AJ229" s="25"/>
      <c r="AK229" s="25"/>
    </row>
    <row r="230" spans="1:37" s="191" customFormat="1" ht="20.25" customHeight="1" x14ac:dyDescent="0.2">
      <c r="A230" s="582">
        <v>2367</v>
      </c>
      <c r="B230" s="583">
        <v>220</v>
      </c>
      <c r="C230" s="980" t="s">
        <v>2940</v>
      </c>
      <c r="D230" s="1069" t="s">
        <v>3042</v>
      </c>
      <c r="E230" s="1070">
        <v>34689</v>
      </c>
      <c r="F230" s="1071" t="s">
        <v>1986</v>
      </c>
      <c r="G230" s="1071" t="s">
        <v>10</v>
      </c>
      <c r="H230" s="757" t="s">
        <v>343</v>
      </c>
      <c r="I230" s="757"/>
      <c r="J230" s="757"/>
      <c r="K230" s="796">
        <v>300</v>
      </c>
      <c r="L230" s="796">
        <v>300</v>
      </c>
      <c r="M230" s="796"/>
      <c r="N230" s="796">
        <f t="shared" si="52"/>
        <v>300</v>
      </c>
      <c r="O230" s="797">
        <f t="shared" si="53"/>
        <v>0</v>
      </c>
      <c r="P230" s="1072"/>
      <c r="Q230" s="796">
        <v>300</v>
      </c>
      <c r="R230" s="19"/>
      <c r="S230" s="19"/>
      <c r="T230" s="19">
        <f t="shared" si="49"/>
        <v>0</v>
      </c>
      <c r="U230" s="53">
        <f t="shared" si="54"/>
        <v>300</v>
      </c>
      <c r="V230" s="1068"/>
      <c r="W230" s="19">
        <v>300</v>
      </c>
      <c r="X230" s="19"/>
      <c r="Y230" s="19"/>
      <c r="Z230" s="19">
        <f t="shared" si="50"/>
        <v>0</v>
      </c>
      <c r="AA230" s="619">
        <f t="shared" si="55"/>
        <v>300</v>
      </c>
      <c r="AB230" s="1068"/>
      <c r="AC230" s="19">
        <v>300</v>
      </c>
      <c r="AD230" s="19"/>
      <c r="AE230" s="19"/>
      <c r="AF230" s="19">
        <f t="shared" si="51"/>
        <v>0</v>
      </c>
      <c r="AG230" s="619">
        <f t="shared" si="56"/>
        <v>300</v>
      </c>
      <c r="AH230" s="464" t="s">
        <v>2941</v>
      </c>
      <c r="AI230" s="464" t="s">
        <v>3090</v>
      </c>
      <c r="AJ230" s="25"/>
      <c r="AK230" s="25"/>
    </row>
    <row r="231" spans="1:37" s="191" customFormat="1" ht="20.25" customHeight="1" x14ac:dyDescent="0.2">
      <c r="A231" s="582">
        <v>2371</v>
      </c>
      <c r="B231" s="583">
        <v>221</v>
      </c>
      <c r="C231" s="980" t="s">
        <v>2951</v>
      </c>
      <c r="D231" s="1069" t="s">
        <v>2952</v>
      </c>
      <c r="E231" s="1070">
        <v>34441</v>
      </c>
      <c r="F231" s="1071" t="s">
        <v>1027</v>
      </c>
      <c r="G231" s="1071" t="s">
        <v>10</v>
      </c>
      <c r="H231" s="757" t="s">
        <v>21</v>
      </c>
      <c r="I231" s="757"/>
      <c r="J231" s="757"/>
      <c r="K231" s="796">
        <v>300</v>
      </c>
      <c r="L231" s="796">
        <v>300</v>
      </c>
      <c r="M231" s="796"/>
      <c r="N231" s="796">
        <f t="shared" si="52"/>
        <v>300</v>
      </c>
      <c r="O231" s="797">
        <f t="shared" si="53"/>
        <v>0</v>
      </c>
      <c r="P231" s="1072"/>
      <c r="Q231" s="796">
        <v>300</v>
      </c>
      <c r="R231" s="19"/>
      <c r="S231" s="19"/>
      <c r="T231" s="19">
        <f t="shared" si="49"/>
        <v>0</v>
      </c>
      <c r="U231" s="53">
        <f t="shared" si="54"/>
        <v>300</v>
      </c>
      <c r="V231" s="1068"/>
      <c r="W231" s="19">
        <v>300</v>
      </c>
      <c r="X231" s="19"/>
      <c r="Y231" s="19"/>
      <c r="Z231" s="19">
        <f t="shared" si="50"/>
        <v>0</v>
      </c>
      <c r="AA231" s="619">
        <f t="shared" si="55"/>
        <v>300</v>
      </c>
      <c r="AB231" s="1068"/>
      <c r="AC231" s="19">
        <v>300</v>
      </c>
      <c r="AD231" s="19"/>
      <c r="AE231" s="19"/>
      <c r="AF231" s="19">
        <f t="shared" si="51"/>
        <v>0</v>
      </c>
      <c r="AG231" s="619">
        <f t="shared" si="56"/>
        <v>300</v>
      </c>
      <c r="AH231" s="464" t="s">
        <v>2953</v>
      </c>
      <c r="AI231" s="464" t="s">
        <v>3090</v>
      </c>
      <c r="AJ231" s="25"/>
      <c r="AK231" s="25"/>
    </row>
    <row r="232" spans="1:37" s="191" customFormat="1" ht="20.25" customHeight="1" x14ac:dyDescent="0.2">
      <c r="A232" s="582">
        <v>2374</v>
      </c>
      <c r="B232" s="583">
        <v>222</v>
      </c>
      <c r="C232" s="980" t="s">
        <v>2961</v>
      </c>
      <c r="D232" s="1069" t="s">
        <v>2962</v>
      </c>
      <c r="E232" s="1070">
        <v>27154</v>
      </c>
      <c r="F232" s="1071" t="s">
        <v>1986</v>
      </c>
      <c r="G232" s="1071" t="s">
        <v>10</v>
      </c>
      <c r="H232" s="757" t="s">
        <v>13</v>
      </c>
      <c r="I232" s="757"/>
      <c r="J232" s="757"/>
      <c r="K232" s="796">
        <v>300</v>
      </c>
      <c r="L232" s="796">
        <v>300</v>
      </c>
      <c r="M232" s="796"/>
      <c r="N232" s="796">
        <f t="shared" si="52"/>
        <v>300</v>
      </c>
      <c r="O232" s="797">
        <f t="shared" si="53"/>
        <v>0</v>
      </c>
      <c r="P232" s="1072"/>
      <c r="Q232" s="796">
        <v>300</v>
      </c>
      <c r="R232" s="19"/>
      <c r="S232" s="19"/>
      <c r="T232" s="19">
        <f t="shared" si="49"/>
        <v>0</v>
      </c>
      <c r="U232" s="53">
        <f t="shared" si="54"/>
        <v>300</v>
      </c>
      <c r="V232" s="1068"/>
      <c r="W232" s="19">
        <v>300</v>
      </c>
      <c r="X232" s="19"/>
      <c r="Y232" s="19"/>
      <c r="Z232" s="19">
        <f t="shared" si="50"/>
        <v>0</v>
      </c>
      <c r="AA232" s="619">
        <f t="shared" si="55"/>
        <v>300</v>
      </c>
      <c r="AB232" s="1068"/>
      <c r="AC232" s="19">
        <v>300</v>
      </c>
      <c r="AD232" s="19"/>
      <c r="AE232" s="19"/>
      <c r="AF232" s="19">
        <f t="shared" si="51"/>
        <v>0</v>
      </c>
      <c r="AG232" s="619">
        <f t="shared" si="56"/>
        <v>300</v>
      </c>
      <c r="AH232" s="464" t="s">
        <v>2963</v>
      </c>
      <c r="AI232" s="464" t="s">
        <v>3090</v>
      </c>
      <c r="AJ232" s="25"/>
      <c r="AK232" s="25"/>
    </row>
    <row r="233" spans="1:37" s="191" customFormat="1" ht="20.25" customHeight="1" x14ac:dyDescent="0.2">
      <c r="A233" s="582">
        <v>2387</v>
      </c>
      <c r="B233" s="583">
        <v>223</v>
      </c>
      <c r="C233" s="980" t="s">
        <v>3003</v>
      </c>
      <c r="D233" s="1069" t="s">
        <v>3004</v>
      </c>
      <c r="E233" s="1070">
        <v>34737</v>
      </c>
      <c r="F233" s="1071" t="s">
        <v>1027</v>
      </c>
      <c r="G233" s="1071" t="s">
        <v>10</v>
      </c>
      <c r="H233" s="757" t="s">
        <v>21</v>
      </c>
      <c r="I233" s="757"/>
      <c r="J233" s="757"/>
      <c r="K233" s="796">
        <v>300</v>
      </c>
      <c r="L233" s="796">
        <v>300</v>
      </c>
      <c r="M233" s="796"/>
      <c r="N233" s="796">
        <f t="shared" si="52"/>
        <v>300</v>
      </c>
      <c r="O233" s="797">
        <f t="shared" si="53"/>
        <v>0</v>
      </c>
      <c r="P233" s="1072"/>
      <c r="Q233" s="796">
        <v>300</v>
      </c>
      <c r="R233" s="19"/>
      <c r="S233" s="19"/>
      <c r="T233" s="19">
        <f t="shared" si="49"/>
        <v>0</v>
      </c>
      <c r="U233" s="53">
        <f t="shared" si="54"/>
        <v>300</v>
      </c>
      <c r="V233" s="1068"/>
      <c r="W233" s="19">
        <v>300</v>
      </c>
      <c r="X233" s="19"/>
      <c r="Y233" s="19"/>
      <c r="Z233" s="19">
        <f t="shared" si="50"/>
        <v>0</v>
      </c>
      <c r="AA233" s="619">
        <f t="shared" si="55"/>
        <v>300</v>
      </c>
      <c r="AB233" s="1068"/>
      <c r="AC233" s="19">
        <v>300</v>
      </c>
      <c r="AD233" s="19"/>
      <c r="AE233" s="19"/>
      <c r="AF233" s="19">
        <f t="shared" si="51"/>
        <v>0</v>
      </c>
      <c r="AG233" s="619">
        <f t="shared" si="56"/>
        <v>300</v>
      </c>
      <c r="AH233" s="464" t="s">
        <v>3005</v>
      </c>
      <c r="AI233" s="464" t="s">
        <v>3090</v>
      </c>
      <c r="AJ233" s="25"/>
      <c r="AK233" s="25"/>
    </row>
    <row r="234" spans="1:37" s="191" customFormat="1" ht="20.25" customHeight="1" x14ac:dyDescent="0.2">
      <c r="A234" s="582">
        <v>2389</v>
      </c>
      <c r="B234" s="583">
        <v>224</v>
      </c>
      <c r="C234" s="980" t="s">
        <v>3009</v>
      </c>
      <c r="D234" s="1069" t="s">
        <v>3010</v>
      </c>
      <c r="E234" s="1070">
        <v>33289</v>
      </c>
      <c r="F234" s="1071" t="s">
        <v>1027</v>
      </c>
      <c r="G234" s="1071" t="s">
        <v>10</v>
      </c>
      <c r="H234" s="757" t="s">
        <v>14</v>
      </c>
      <c r="I234" s="757"/>
      <c r="J234" s="757"/>
      <c r="K234" s="796">
        <v>300</v>
      </c>
      <c r="L234" s="796">
        <v>300</v>
      </c>
      <c r="M234" s="796"/>
      <c r="N234" s="796">
        <f t="shared" si="52"/>
        <v>300</v>
      </c>
      <c r="O234" s="797">
        <f t="shared" si="53"/>
        <v>0</v>
      </c>
      <c r="P234" s="1072"/>
      <c r="Q234" s="796">
        <v>300</v>
      </c>
      <c r="R234" s="19"/>
      <c r="S234" s="19"/>
      <c r="T234" s="19">
        <f t="shared" si="49"/>
        <v>0</v>
      </c>
      <c r="U234" s="53">
        <f t="shared" si="54"/>
        <v>300</v>
      </c>
      <c r="V234" s="1068"/>
      <c r="W234" s="19">
        <v>300</v>
      </c>
      <c r="X234" s="19"/>
      <c r="Y234" s="19"/>
      <c r="Z234" s="19">
        <f t="shared" si="50"/>
        <v>0</v>
      </c>
      <c r="AA234" s="619">
        <f t="shared" si="55"/>
        <v>300</v>
      </c>
      <c r="AB234" s="1068"/>
      <c r="AC234" s="19">
        <v>300</v>
      </c>
      <c r="AD234" s="19"/>
      <c r="AE234" s="19"/>
      <c r="AF234" s="19">
        <f t="shared" si="51"/>
        <v>0</v>
      </c>
      <c r="AG234" s="619">
        <f t="shared" si="56"/>
        <v>300</v>
      </c>
      <c r="AH234" s="464" t="s">
        <v>3011</v>
      </c>
      <c r="AI234" s="464" t="s">
        <v>3090</v>
      </c>
      <c r="AJ234" s="25"/>
      <c r="AK234" s="25"/>
    </row>
    <row r="235" spans="1:37" s="191" customFormat="1" ht="20.25" customHeight="1" x14ac:dyDescent="0.2">
      <c r="A235" s="582">
        <v>2391</v>
      </c>
      <c r="B235" s="583">
        <v>225</v>
      </c>
      <c r="C235" s="980" t="s">
        <v>3012</v>
      </c>
      <c r="D235" s="1069" t="s">
        <v>3013</v>
      </c>
      <c r="E235" s="1070">
        <v>32387</v>
      </c>
      <c r="F235" s="1071" t="s">
        <v>1027</v>
      </c>
      <c r="G235" s="1071" t="s">
        <v>10</v>
      </c>
      <c r="H235" s="757" t="s">
        <v>14</v>
      </c>
      <c r="I235" s="757"/>
      <c r="J235" s="757"/>
      <c r="K235" s="796">
        <v>300</v>
      </c>
      <c r="L235" s="796">
        <v>300</v>
      </c>
      <c r="M235" s="796"/>
      <c r="N235" s="796">
        <f t="shared" si="52"/>
        <v>300</v>
      </c>
      <c r="O235" s="797">
        <f t="shared" si="53"/>
        <v>0</v>
      </c>
      <c r="P235" s="1072"/>
      <c r="Q235" s="796">
        <v>300</v>
      </c>
      <c r="R235" s="587"/>
      <c r="S235" s="587"/>
      <c r="T235" s="19">
        <f t="shared" si="49"/>
        <v>0</v>
      </c>
      <c r="U235" s="53">
        <f t="shared" si="54"/>
        <v>300</v>
      </c>
      <c r="V235" s="1068"/>
      <c r="W235" s="19">
        <v>300</v>
      </c>
      <c r="X235" s="587"/>
      <c r="Y235" s="587"/>
      <c r="Z235" s="19">
        <f t="shared" si="50"/>
        <v>0</v>
      </c>
      <c r="AA235" s="619">
        <f t="shared" si="55"/>
        <v>300</v>
      </c>
      <c r="AB235" s="1068"/>
      <c r="AC235" s="19">
        <v>300</v>
      </c>
      <c r="AD235" s="587"/>
      <c r="AE235" s="587"/>
      <c r="AF235" s="19">
        <f t="shared" si="51"/>
        <v>0</v>
      </c>
      <c r="AG235" s="619">
        <f t="shared" si="56"/>
        <v>300</v>
      </c>
      <c r="AH235" s="464" t="s">
        <v>3014</v>
      </c>
      <c r="AI235" s="464" t="s">
        <v>3090</v>
      </c>
      <c r="AJ235" s="25"/>
      <c r="AK235" s="25"/>
    </row>
    <row r="236" spans="1:37" s="191" customFormat="1" ht="20.25" customHeight="1" x14ac:dyDescent="0.2">
      <c r="A236" s="582">
        <v>2411</v>
      </c>
      <c r="B236" s="583">
        <v>226</v>
      </c>
      <c r="C236" s="980" t="s">
        <v>3079</v>
      </c>
      <c r="D236" s="1069" t="s">
        <v>3080</v>
      </c>
      <c r="E236" s="1070">
        <v>31534</v>
      </c>
      <c r="F236" s="1071" t="s">
        <v>1027</v>
      </c>
      <c r="G236" s="1071" t="s">
        <v>10</v>
      </c>
      <c r="H236" s="757" t="s">
        <v>13</v>
      </c>
      <c r="I236" s="757"/>
      <c r="J236" s="757"/>
      <c r="K236" s="796">
        <v>300</v>
      </c>
      <c r="L236" s="796">
        <v>300</v>
      </c>
      <c r="M236" s="796"/>
      <c r="N236" s="796">
        <f t="shared" si="52"/>
        <v>300</v>
      </c>
      <c r="O236" s="797">
        <f t="shared" si="53"/>
        <v>0</v>
      </c>
      <c r="P236" s="1072"/>
      <c r="Q236" s="796">
        <v>300</v>
      </c>
      <c r="R236" s="587"/>
      <c r="S236" s="587"/>
      <c r="T236" s="19">
        <f t="shared" si="49"/>
        <v>0</v>
      </c>
      <c r="U236" s="53">
        <f t="shared" si="54"/>
        <v>300</v>
      </c>
      <c r="V236" s="1068"/>
      <c r="W236" s="19">
        <v>300</v>
      </c>
      <c r="X236" s="587"/>
      <c r="Y236" s="587"/>
      <c r="Z236" s="19">
        <f t="shared" si="50"/>
        <v>0</v>
      </c>
      <c r="AA236" s="619">
        <f t="shared" si="55"/>
        <v>300</v>
      </c>
      <c r="AB236" s="1068"/>
      <c r="AC236" s="19">
        <v>300</v>
      </c>
      <c r="AD236" s="587"/>
      <c r="AE236" s="587"/>
      <c r="AF236" s="19">
        <f t="shared" si="51"/>
        <v>0</v>
      </c>
      <c r="AG236" s="619">
        <f t="shared" si="56"/>
        <v>300</v>
      </c>
      <c r="AH236" s="464" t="s">
        <v>3081</v>
      </c>
      <c r="AI236" s="464" t="s">
        <v>3090</v>
      </c>
      <c r="AJ236" s="25"/>
      <c r="AK236" s="25"/>
    </row>
    <row r="237" spans="1:37" s="191" customFormat="1" ht="20.25" customHeight="1" x14ac:dyDescent="0.2">
      <c r="A237" s="582">
        <v>2427</v>
      </c>
      <c r="B237" s="583">
        <v>227</v>
      </c>
      <c r="C237" s="980" t="s">
        <v>3127</v>
      </c>
      <c r="D237" s="1069" t="s">
        <v>3128</v>
      </c>
      <c r="E237" s="1070">
        <v>30033</v>
      </c>
      <c r="F237" s="1071" t="s">
        <v>1986</v>
      </c>
      <c r="G237" s="1071" t="s">
        <v>10</v>
      </c>
      <c r="H237" s="757" t="s">
        <v>2505</v>
      </c>
      <c r="I237" s="757"/>
      <c r="J237" s="757"/>
      <c r="K237" s="796">
        <v>300</v>
      </c>
      <c r="L237" s="796">
        <v>300</v>
      </c>
      <c r="M237" s="796"/>
      <c r="N237" s="796">
        <f t="shared" si="52"/>
        <v>300</v>
      </c>
      <c r="O237" s="797">
        <f t="shared" si="53"/>
        <v>0</v>
      </c>
      <c r="P237" s="1072"/>
      <c r="Q237" s="796">
        <v>300</v>
      </c>
      <c r="R237" s="587"/>
      <c r="S237" s="587"/>
      <c r="T237" s="19">
        <f t="shared" si="49"/>
        <v>0</v>
      </c>
      <c r="U237" s="53">
        <f t="shared" si="54"/>
        <v>300</v>
      </c>
      <c r="V237" s="755"/>
      <c r="W237" s="19">
        <v>300</v>
      </c>
      <c r="X237" s="587"/>
      <c r="Y237" s="587"/>
      <c r="Z237" s="19">
        <f t="shared" si="50"/>
        <v>0</v>
      </c>
      <c r="AA237" s="619">
        <f t="shared" si="55"/>
        <v>300</v>
      </c>
      <c r="AB237" s="755"/>
      <c r="AC237" s="19">
        <v>300</v>
      </c>
      <c r="AD237" s="587"/>
      <c r="AE237" s="587"/>
      <c r="AF237" s="19">
        <f t="shared" si="51"/>
        <v>0</v>
      </c>
      <c r="AG237" s="619">
        <f t="shared" si="56"/>
        <v>300</v>
      </c>
      <c r="AH237" s="464" t="s">
        <v>3129</v>
      </c>
      <c r="AI237" s="464" t="s">
        <v>3090</v>
      </c>
      <c r="AJ237" s="25"/>
      <c r="AK237" s="25"/>
    </row>
    <row r="238" spans="1:37" s="191" customFormat="1" ht="20.25" customHeight="1" x14ac:dyDescent="0.2">
      <c r="A238" s="582">
        <v>2436</v>
      </c>
      <c r="B238" s="583">
        <v>228</v>
      </c>
      <c r="C238" s="980" t="s">
        <v>3154</v>
      </c>
      <c r="D238" s="1069" t="s">
        <v>3155</v>
      </c>
      <c r="E238" s="1070">
        <v>32922</v>
      </c>
      <c r="F238" s="1071" t="s">
        <v>1027</v>
      </c>
      <c r="G238" s="1071" t="s">
        <v>10</v>
      </c>
      <c r="H238" s="757" t="s">
        <v>14</v>
      </c>
      <c r="I238" s="757"/>
      <c r="J238" s="757"/>
      <c r="K238" s="796">
        <v>300</v>
      </c>
      <c r="L238" s="796">
        <v>300</v>
      </c>
      <c r="M238" s="796"/>
      <c r="N238" s="796">
        <f t="shared" si="52"/>
        <v>300</v>
      </c>
      <c r="O238" s="797">
        <f t="shared" si="53"/>
        <v>0</v>
      </c>
      <c r="P238" s="1072"/>
      <c r="Q238" s="796">
        <v>300</v>
      </c>
      <c r="R238" s="587"/>
      <c r="S238" s="587"/>
      <c r="T238" s="19">
        <f t="shared" si="49"/>
        <v>0</v>
      </c>
      <c r="U238" s="53">
        <f t="shared" si="54"/>
        <v>300</v>
      </c>
      <c r="V238" s="755"/>
      <c r="W238" s="19">
        <v>300</v>
      </c>
      <c r="X238" s="587"/>
      <c r="Y238" s="587"/>
      <c r="Z238" s="19">
        <f t="shared" si="50"/>
        <v>0</v>
      </c>
      <c r="AA238" s="619">
        <f t="shared" si="55"/>
        <v>300</v>
      </c>
      <c r="AB238" s="755"/>
      <c r="AC238" s="19">
        <v>300</v>
      </c>
      <c r="AD238" s="587"/>
      <c r="AE238" s="587"/>
      <c r="AF238" s="19">
        <f t="shared" si="51"/>
        <v>0</v>
      </c>
      <c r="AG238" s="619">
        <f t="shared" si="56"/>
        <v>300</v>
      </c>
      <c r="AH238" s="464" t="s">
        <v>3156</v>
      </c>
      <c r="AI238" s="464" t="s">
        <v>3090</v>
      </c>
      <c r="AJ238" s="25"/>
      <c r="AK238" s="25"/>
    </row>
    <row r="239" spans="1:37" s="191" customFormat="1" ht="20.25" customHeight="1" x14ac:dyDescent="0.2">
      <c r="A239" s="582">
        <v>2439</v>
      </c>
      <c r="B239" s="583">
        <v>229</v>
      </c>
      <c r="C239" s="980" t="s">
        <v>3167</v>
      </c>
      <c r="D239" s="1069" t="s">
        <v>3168</v>
      </c>
      <c r="E239" s="1070">
        <v>34490</v>
      </c>
      <c r="F239" s="1071" t="s">
        <v>1027</v>
      </c>
      <c r="G239" s="1071" t="s">
        <v>10</v>
      </c>
      <c r="H239" s="757" t="s">
        <v>198</v>
      </c>
      <c r="I239" s="757"/>
      <c r="J239" s="757"/>
      <c r="K239" s="796">
        <v>300</v>
      </c>
      <c r="L239" s="796">
        <v>300</v>
      </c>
      <c r="M239" s="796"/>
      <c r="N239" s="796">
        <f t="shared" si="52"/>
        <v>300</v>
      </c>
      <c r="O239" s="797">
        <f t="shared" si="53"/>
        <v>0</v>
      </c>
      <c r="P239" s="1072"/>
      <c r="Q239" s="796">
        <v>300</v>
      </c>
      <c r="R239" s="587"/>
      <c r="S239" s="587"/>
      <c r="T239" s="19">
        <f t="shared" si="49"/>
        <v>0</v>
      </c>
      <c r="U239" s="53">
        <f t="shared" si="54"/>
        <v>300</v>
      </c>
      <c r="V239" s="755"/>
      <c r="W239" s="19">
        <v>300</v>
      </c>
      <c r="X239" s="587"/>
      <c r="Y239" s="587"/>
      <c r="Z239" s="19">
        <f t="shared" si="50"/>
        <v>0</v>
      </c>
      <c r="AA239" s="619">
        <f t="shared" si="55"/>
        <v>300</v>
      </c>
      <c r="AB239" s="755"/>
      <c r="AC239" s="19">
        <v>300</v>
      </c>
      <c r="AD239" s="587"/>
      <c r="AE239" s="587"/>
      <c r="AF239" s="19">
        <f t="shared" si="51"/>
        <v>0</v>
      </c>
      <c r="AG239" s="619">
        <f t="shared" si="56"/>
        <v>300</v>
      </c>
      <c r="AH239" s="464" t="s">
        <v>3169</v>
      </c>
      <c r="AI239" s="464" t="s">
        <v>3090</v>
      </c>
      <c r="AJ239" s="25"/>
      <c r="AK239" s="25"/>
    </row>
    <row r="240" spans="1:37" s="191" customFormat="1" ht="20.25" customHeight="1" x14ac:dyDescent="0.2">
      <c r="A240" s="582">
        <v>2447</v>
      </c>
      <c r="B240" s="583">
        <v>230</v>
      </c>
      <c r="C240" s="980" t="s">
        <v>3194</v>
      </c>
      <c r="D240" s="1069" t="s">
        <v>3214</v>
      </c>
      <c r="E240" s="1070">
        <v>34878</v>
      </c>
      <c r="F240" s="1071" t="s">
        <v>1986</v>
      </c>
      <c r="G240" s="1071" t="s">
        <v>10</v>
      </c>
      <c r="H240" s="757" t="s">
        <v>14</v>
      </c>
      <c r="I240" s="757"/>
      <c r="J240" s="757"/>
      <c r="K240" s="796">
        <v>300</v>
      </c>
      <c r="L240" s="796">
        <v>300</v>
      </c>
      <c r="M240" s="796"/>
      <c r="N240" s="796">
        <f t="shared" si="52"/>
        <v>300</v>
      </c>
      <c r="O240" s="797">
        <f t="shared" si="53"/>
        <v>0</v>
      </c>
      <c r="P240" s="1072"/>
      <c r="Q240" s="796">
        <v>300</v>
      </c>
      <c r="R240" s="587"/>
      <c r="S240" s="587"/>
      <c r="T240" s="19">
        <f t="shared" si="49"/>
        <v>0</v>
      </c>
      <c r="U240" s="53">
        <f t="shared" si="54"/>
        <v>300</v>
      </c>
      <c r="V240" s="755"/>
      <c r="W240" s="19">
        <v>300</v>
      </c>
      <c r="X240" s="587"/>
      <c r="Y240" s="587"/>
      <c r="Z240" s="19">
        <f t="shared" si="50"/>
        <v>0</v>
      </c>
      <c r="AA240" s="619">
        <f t="shared" si="55"/>
        <v>300</v>
      </c>
      <c r="AB240" s="755"/>
      <c r="AC240" s="19">
        <v>300</v>
      </c>
      <c r="AD240" s="587"/>
      <c r="AE240" s="587"/>
      <c r="AF240" s="19">
        <f t="shared" si="51"/>
        <v>0</v>
      </c>
      <c r="AG240" s="619">
        <f t="shared" si="56"/>
        <v>300</v>
      </c>
      <c r="AH240" s="464" t="s">
        <v>3200</v>
      </c>
      <c r="AI240" s="464" t="s">
        <v>3090</v>
      </c>
      <c r="AJ240" s="25"/>
      <c r="AK240" s="25"/>
    </row>
    <row r="241" spans="1:37" s="191" customFormat="1" ht="20.25" customHeight="1" x14ac:dyDescent="0.2">
      <c r="A241" s="582">
        <v>2449</v>
      </c>
      <c r="B241" s="583">
        <v>231</v>
      </c>
      <c r="C241" s="980" t="s">
        <v>3204</v>
      </c>
      <c r="D241" s="1069" t="s">
        <v>3205</v>
      </c>
      <c r="E241" s="1070">
        <v>41494</v>
      </c>
      <c r="F241" s="1071" t="s">
        <v>1986</v>
      </c>
      <c r="G241" s="1071" t="s">
        <v>10</v>
      </c>
      <c r="H241" s="757" t="s">
        <v>529</v>
      </c>
      <c r="I241" s="757"/>
      <c r="J241" s="757"/>
      <c r="K241" s="796">
        <v>300</v>
      </c>
      <c r="L241" s="796">
        <v>300</v>
      </c>
      <c r="M241" s="796"/>
      <c r="N241" s="796">
        <f t="shared" si="52"/>
        <v>300</v>
      </c>
      <c r="O241" s="797">
        <f t="shared" si="53"/>
        <v>0</v>
      </c>
      <c r="P241" s="1072"/>
      <c r="Q241" s="796">
        <v>300</v>
      </c>
      <c r="R241" s="19"/>
      <c r="S241" s="19"/>
      <c r="T241" s="19">
        <f t="shared" si="49"/>
        <v>0</v>
      </c>
      <c r="U241" s="53">
        <f t="shared" si="54"/>
        <v>300</v>
      </c>
      <c r="V241" s="1068"/>
      <c r="W241" s="19">
        <v>300</v>
      </c>
      <c r="X241" s="19"/>
      <c r="Y241" s="19"/>
      <c r="Z241" s="19">
        <f t="shared" si="50"/>
        <v>0</v>
      </c>
      <c r="AA241" s="619">
        <f t="shared" si="55"/>
        <v>300</v>
      </c>
      <c r="AB241" s="1068"/>
      <c r="AC241" s="19">
        <v>300</v>
      </c>
      <c r="AD241" s="19"/>
      <c r="AE241" s="19"/>
      <c r="AF241" s="19">
        <f t="shared" si="51"/>
        <v>0</v>
      </c>
      <c r="AG241" s="619">
        <f t="shared" si="56"/>
        <v>300</v>
      </c>
      <c r="AH241" s="464" t="s">
        <v>3206</v>
      </c>
      <c r="AI241" s="464" t="s">
        <v>3090</v>
      </c>
      <c r="AJ241" s="25"/>
      <c r="AK241" s="25"/>
    </row>
    <row r="242" spans="1:37" s="191" customFormat="1" ht="20.25" customHeight="1" x14ac:dyDescent="0.2">
      <c r="A242" s="582">
        <v>2452</v>
      </c>
      <c r="B242" s="583">
        <v>232</v>
      </c>
      <c r="C242" s="980" t="s">
        <v>3221</v>
      </c>
      <c r="D242" s="1069" t="s">
        <v>3222</v>
      </c>
      <c r="E242" s="1070">
        <v>35060</v>
      </c>
      <c r="F242" s="1071" t="s">
        <v>1986</v>
      </c>
      <c r="G242" s="1071" t="s">
        <v>10</v>
      </c>
      <c r="H242" s="757" t="s">
        <v>529</v>
      </c>
      <c r="I242" s="757"/>
      <c r="J242" s="757"/>
      <c r="K242" s="796">
        <v>300</v>
      </c>
      <c r="L242" s="796">
        <v>300</v>
      </c>
      <c r="M242" s="796"/>
      <c r="N242" s="796">
        <f t="shared" si="52"/>
        <v>300</v>
      </c>
      <c r="O242" s="797">
        <f t="shared" si="53"/>
        <v>0</v>
      </c>
      <c r="P242" s="1072"/>
      <c r="Q242" s="796">
        <v>300</v>
      </c>
      <c r="R242" s="19"/>
      <c r="S242" s="19"/>
      <c r="T242" s="19">
        <f t="shared" si="49"/>
        <v>0</v>
      </c>
      <c r="U242" s="53">
        <f t="shared" si="54"/>
        <v>300</v>
      </c>
      <c r="V242" s="1068"/>
      <c r="W242" s="19">
        <v>300</v>
      </c>
      <c r="X242" s="19"/>
      <c r="Y242" s="19"/>
      <c r="Z242" s="19">
        <f t="shared" si="50"/>
        <v>0</v>
      </c>
      <c r="AA242" s="619">
        <f t="shared" si="55"/>
        <v>300</v>
      </c>
      <c r="AB242" s="1068"/>
      <c r="AC242" s="19">
        <v>300</v>
      </c>
      <c r="AD242" s="19"/>
      <c r="AE242" s="19"/>
      <c r="AF242" s="19">
        <f t="shared" si="51"/>
        <v>0</v>
      </c>
      <c r="AG242" s="619">
        <f t="shared" si="56"/>
        <v>300</v>
      </c>
      <c r="AH242" s="464" t="s">
        <v>3223</v>
      </c>
      <c r="AI242" s="464" t="s">
        <v>3090</v>
      </c>
      <c r="AJ242" s="25"/>
      <c r="AK242" s="25"/>
    </row>
    <row r="243" spans="1:37" s="191" customFormat="1" ht="20.25" customHeight="1" x14ac:dyDescent="0.2">
      <c r="A243" s="582">
        <v>2453</v>
      </c>
      <c r="B243" s="583">
        <v>233</v>
      </c>
      <c r="C243" s="980" t="s">
        <v>3224</v>
      </c>
      <c r="D243" s="1069" t="s">
        <v>3225</v>
      </c>
      <c r="E243" s="1070">
        <v>34202</v>
      </c>
      <c r="F243" s="1071" t="s">
        <v>1027</v>
      </c>
      <c r="G243" s="1071" t="s">
        <v>10</v>
      </c>
      <c r="H243" s="757" t="s">
        <v>343</v>
      </c>
      <c r="I243" s="757"/>
      <c r="J243" s="757"/>
      <c r="K243" s="796">
        <v>300</v>
      </c>
      <c r="L243" s="796">
        <v>300</v>
      </c>
      <c r="M243" s="796"/>
      <c r="N243" s="796">
        <f t="shared" si="52"/>
        <v>300</v>
      </c>
      <c r="O243" s="797">
        <f t="shared" si="53"/>
        <v>0</v>
      </c>
      <c r="P243" s="1072"/>
      <c r="Q243" s="796">
        <v>300</v>
      </c>
      <c r="R243" s="19"/>
      <c r="S243" s="19"/>
      <c r="T243" s="19">
        <f t="shared" si="49"/>
        <v>0</v>
      </c>
      <c r="U243" s="53">
        <f t="shared" si="54"/>
        <v>300</v>
      </c>
      <c r="V243" s="1068"/>
      <c r="W243" s="19">
        <v>300</v>
      </c>
      <c r="X243" s="19"/>
      <c r="Y243" s="19"/>
      <c r="Z243" s="19">
        <f t="shared" si="50"/>
        <v>0</v>
      </c>
      <c r="AA243" s="619">
        <f t="shared" si="55"/>
        <v>300</v>
      </c>
      <c r="AB243" s="1068"/>
      <c r="AC243" s="19">
        <v>300</v>
      </c>
      <c r="AD243" s="19"/>
      <c r="AE243" s="19"/>
      <c r="AF243" s="19">
        <f t="shared" si="51"/>
        <v>0</v>
      </c>
      <c r="AG243" s="619">
        <f t="shared" si="56"/>
        <v>300</v>
      </c>
      <c r="AH243" s="464" t="s">
        <v>3226</v>
      </c>
      <c r="AI243" s="464" t="s">
        <v>3090</v>
      </c>
      <c r="AJ243" s="25"/>
      <c r="AK243" s="25"/>
    </row>
    <row r="244" spans="1:37" s="191" customFormat="1" ht="20.25" customHeight="1" x14ac:dyDescent="0.2">
      <c r="A244" s="582">
        <v>2455</v>
      </c>
      <c r="B244" s="583">
        <v>234</v>
      </c>
      <c r="C244" s="980" t="s">
        <v>3231</v>
      </c>
      <c r="D244" s="1069" t="s">
        <v>3232</v>
      </c>
      <c r="E244" s="1070">
        <v>41275</v>
      </c>
      <c r="F244" s="1071" t="s">
        <v>1027</v>
      </c>
      <c r="G244" s="1071" t="s">
        <v>10</v>
      </c>
      <c r="H244" s="757" t="s">
        <v>14</v>
      </c>
      <c r="I244" s="757"/>
      <c r="J244" s="757"/>
      <c r="K244" s="796">
        <v>300</v>
      </c>
      <c r="L244" s="796">
        <v>300</v>
      </c>
      <c r="M244" s="796"/>
      <c r="N244" s="796">
        <f t="shared" si="52"/>
        <v>300</v>
      </c>
      <c r="O244" s="797">
        <f t="shared" si="53"/>
        <v>0</v>
      </c>
      <c r="P244" s="1072"/>
      <c r="Q244" s="796">
        <v>300</v>
      </c>
      <c r="R244" s="19"/>
      <c r="S244" s="19"/>
      <c r="T244" s="19">
        <f t="shared" si="49"/>
        <v>0</v>
      </c>
      <c r="U244" s="53">
        <f t="shared" si="54"/>
        <v>300</v>
      </c>
      <c r="V244" s="1068"/>
      <c r="W244" s="19">
        <v>300</v>
      </c>
      <c r="X244" s="19"/>
      <c r="Y244" s="19"/>
      <c r="Z244" s="19">
        <f t="shared" si="50"/>
        <v>0</v>
      </c>
      <c r="AA244" s="619">
        <f t="shared" si="55"/>
        <v>300</v>
      </c>
      <c r="AB244" s="1068"/>
      <c r="AC244" s="19">
        <v>300</v>
      </c>
      <c r="AD244" s="19"/>
      <c r="AE244" s="19"/>
      <c r="AF244" s="19">
        <f t="shared" si="51"/>
        <v>0</v>
      </c>
      <c r="AG244" s="619">
        <f t="shared" si="56"/>
        <v>300</v>
      </c>
      <c r="AH244" s="464" t="s">
        <v>3233</v>
      </c>
      <c r="AI244" s="464" t="s">
        <v>3090</v>
      </c>
      <c r="AJ244" s="25"/>
      <c r="AK244" s="25"/>
    </row>
    <row r="245" spans="1:37" s="191" customFormat="1" ht="20.25" customHeight="1" x14ac:dyDescent="0.2">
      <c r="A245" s="582">
        <v>2456</v>
      </c>
      <c r="B245" s="583">
        <v>235</v>
      </c>
      <c r="C245" s="980" t="s">
        <v>3239</v>
      </c>
      <c r="D245" s="1069" t="s">
        <v>3240</v>
      </c>
      <c r="E245" s="1070">
        <v>34743</v>
      </c>
      <c r="F245" s="1071" t="s">
        <v>1027</v>
      </c>
      <c r="G245" s="1071" t="s">
        <v>10</v>
      </c>
      <c r="H245" s="757" t="s">
        <v>14</v>
      </c>
      <c r="I245" s="757"/>
      <c r="J245" s="757"/>
      <c r="K245" s="796">
        <v>300</v>
      </c>
      <c r="L245" s="796">
        <v>300</v>
      </c>
      <c r="M245" s="796"/>
      <c r="N245" s="796">
        <f t="shared" si="52"/>
        <v>300</v>
      </c>
      <c r="O245" s="797">
        <f t="shared" si="53"/>
        <v>0</v>
      </c>
      <c r="P245" s="1072"/>
      <c r="Q245" s="796">
        <v>300</v>
      </c>
      <c r="R245" s="19"/>
      <c r="S245" s="19"/>
      <c r="T245" s="19">
        <f t="shared" si="49"/>
        <v>0</v>
      </c>
      <c r="U245" s="53">
        <f t="shared" si="54"/>
        <v>300</v>
      </c>
      <c r="V245" s="1068"/>
      <c r="W245" s="19">
        <v>300</v>
      </c>
      <c r="X245" s="19"/>
      <c r="Y245" s="19"/>
      <c r="Z245" s="19">
        <f t="shared" si="50"/>
        <v>0</v>
      </c>
      <c r="AA245" s="619">
        <f t="shared" si="55"/>
        <v>300</v>
      </c>
      <c r="AB245" s="1068"/>
      <c r="AC245" s="19">
        <v>300</v>
      </c>
      <c r="AD245" s="19"/>
      <c r="AE245" s="19"/>
      <c r="AF245" s="19">
        <f t="shared" si="51"/>
        <v>0</v>
      </c>
      <c r="AG245" s="619">
        <f t="shared" si="56"/>
        <v>300</v>
      </c>
      <c r="AH245" s="464" t="s">
        <v>3241</v>
      </c>
      <c r="AI245" s="464" t="s">
        <v>3090</v>
      </c>
      <c r="AJ245" s="25"/>
      <c r="AK245" s="25"/>
    </row>
    <row r="246" spans="1:37" s="191" customFormat="1" ht="20.25" customHeight="1" x14ac:dyDescent="0.2">
      <c r="A246" s="582">
        <v>2457</v>
      </c>
      <c r="B246" s="583">
        <v>236</v>
      </c>
      <c r="C246" s="980" t="s">
        <v>3242</v>
      </c>
      <c r="D246" s="1069" t="s">
        <v>3243</v>
      </c>
      <c r="E246" s="1070">
        <v>41275</v>
      </c>
      <c r="F246" s="1071" t="s">
        <v>1027</v>
      </c>
      <c r="G246" s="1071" t="s">
        <v>10</v>
      </c>
      <c r="H246" s="757" t="s">
        <v>11</v>
      </c>
      <c r="I246" s="757"/>
      <c r="J246" s="757"/>
      <c r="K246" s="796">
        <v>300</v>
      </c>
      <c r="L246" s="796">
        <v>300</v>
      </c>
      <c r="M246" s="796"/>
      <c r="N246" s="796">
        <f t="shared" si="52"/>
        <v>300</v>
      </c>
      <c r="O246" s="797">
        <f t="shared" si="53"/>
        <v>0</v>
      </c>
      <c r="P246" s="1072"/>
      <c r="Q246" s="796">
        <v>300</v>
      </c>
      <c r="R246" s="19"/>
      <c r="S246" s="19"/>
      <c r="T246" s="19">
        <f t="shared" si="49"/>
        <v>0</v>
      </c>
      <c r="U246" s="53">
        <f t="shared" si="54"/>
        <v>300</v>
      </c>
      <c r="V246" s="1068"/>
      <c r="W246" s="19">
        <v>300</v>
      </c>
      <c r="X246" s="19"/>
      <c r="Y246" s="19"/>
      <c r="Z246" s="19">
        <f t="shared" si="50"/>
        <v>0</v>
      </c>
      <c r="AA246" s="619">
        <f t="shared" si="55"/>
        <v>300</v>
      </c>
      <c r="AB246" s="1068"/>
      <c r="AC246" s="19">
        <v>300</v>
      </c>
      <c r="AD246" s="19"/>
      <c r="AE246" s="19"/>
      <c r="AF246" s="19">
        <f t="shared" si="51"/>
        <v>0</v>
      </c>
      <c r="AG246" s="619">
        <f t="shared" si="56"/>
        <v>300</v>
      </c>
      <c r="AH246" s="464" t="s">
        <v>3244</v>
      </c>
      <c r="AI246" s="464" t="s">
        <v>3090</v>
      </c>
      <c r="AJ246" s="25"/>
      <c r="AK246" s="25"/>
    </row>
    <row r="247" spans="1:37" s="191" customFormat="1" ht="20.25" customHeight="1" x14ac:dyDescent="0.2">
      <c r="A247" s="582">
        <v>2458</v>
      </c>
      <c r="B247" s="583">
        <v>237</v>
      </c>
      <c r="C247" s="980" t="s">
        <v>3245</v>
      </c>
      <c r="D247" s="1069" t="s">
        <v>3246</v>
      </c>
      <c r="E247" s="1070">
        <v>33052</v>
      </c>
      <c r="F247" s="1071" t="s">
        <v>1027</v>
      </c>
      <c r="G247" s="1071" t="s">
        <v>10</v>
      </c>
      <c r="H247" s="757" t="s">
        <v>19</v>
      </c>
      <c r="I247" s="757"/>
      <c r="J247" s="757"/>
      <c r="K247" s="796">
        <v>300</v>
      </c>
      <c r="L247" s="796">
        <v>300</v>
      </c>
      <c r="M247" s="796"/>
      <c r="N247" s="796">
        <f t="shared" si="52"/>
        <v>300</v>
      </c>
      <c r="O247" s="797">
        <f t="shared" si="53"/>
        <v>0</v>
      </c>
      <c r="P247" s="1072"/>
      <c r="Q247" s="796">
        <v>300</v>
      </c>
      <c r="R247" s="19"/>
      <c r="S247" s="19"/>
      <c r="T247" s="19">
        <f t="shared" si="49"/>
        <v>0</v>
      </c>
      <c r="U247" s="53">
        <f t="shared" si="54"/>
        <v>300</v>
      </c>
      <c r="V247" s="1068"/>
      <c r="W247" s="19">
        <v>300</v>
      </c>
      <c r="X247" s="19"/>
      <c r="Y247" s="19"/>
      <c r="Z247" s="19">
        <f t="shared" si="50"/>
        <v>0</v>
      </c>
      <c r="AA247" s="619">
        <f t="shared" si="55"/>
        <v>300</v>
      </c>
      <c r="AB247" s="1068"/>
      <c r="AC247" s="19">
        <v>300</v>
      </c>
      <c r="AD247" s="19"/>
      <c r="AE247" s="19"/>
      <c r="AF247" s="19">
        <f t="shared" si="51"/>
        <v>0</v>
      </c>
      <c r="AG247" s="619">
        <f t="shared" si="56"/>
        <v>300</v>
      </c>
      <c r="AH247" s="25" t="s">
        <v>3250</v>
      </c>
      <c r="AI247" s="464" t="s">
        <v>3090</v>
      </c>
      <c r="AJ247" s="1165"/>
      <c r="AK247" s="1166"/>
    </row>
    <row r="248" spans="1:37" s="191" customFormat="1" ht="20.25" customHeight="1" x14ac:dyDescent="0.2">
      <c r="A248" s="582">
        <v>2459</v>
      </c>
      <c r="B248" s="583">
        <v>238</v>
      </c>
      <c r="C248" s="980" t="s">
        <v>3248</v>
      </c>
      <c r="D248" s="1069" t="s">
        <v>3249</v>
      </c>
      <c r="E248" s="1070">
        <v>33927</v>
      </c>
      <c r="F248" s="1071" t="s">
        <v>1027</v>
      </c>
      <c r="G248" s="1071" t="s">
        <v>10</v>
      </c>
      <c r="H248" s="757" t="s">
        <v>19</v>
      </c>
      <c r="I248" s="757"/>
      <c r="J248" s="757"/>
      <c r="K248" s="796">
        <v>300</v>
      </c>
      <c r="L248" s="796">
        <v>300</v>
      </c>
      <c r="M248" s="796"/>
      <c r="N248" s="796">
        <f t="shared" si="52"/>
        <v>300</v>
      </c>
      <c r="O248" s="797">
        <f t="shared" si="53"/>
        <v>0</v>
      </c>
      <c r="P248" s="1072"/>
      <c r="Q248" s="796">
        <v>300</v>
      </c>
      <c r="R248" s="19"/>
      <c r="S248" s="19"/>
      <c r="T248" s="19">
        <f t="shared" si="49"/>
        <v>0</v>
      </c>
      <c r="U248" s="53">
        <f t="shared" si="54"/>
        <v>300</v>
      </c>
      <c r="V248" s="1068"/>
      <c r="W248" s="19">
        <v>300</v>
      </c>
      <c r="X248" s="19"/>
      <c r="Y248" s="19"/>
      <c r="Z248" s="19">
        <f t="shared" si="50"/>
        <v>0</v>
      </c>
      <c r="AA248" s="619">
        <f t="shared" si="55"/>
        <v>300</v>
      </c>
      <c r="AB248" s="1068"/>
      <c r="AC248" s="19">
        <v>300</v>
      </c>
      <c r="AD248" s="19"/>
      <c r="AE248" s="19"/>
      <c r="AF248" s="19">
        <f t="shared" si="51"/>
        <v>0</v>
      </c>
      <c r="AG248" s="619">
        <f t="shared" si="56"/>
        <v>300</v>
      </c>
      <c r="AH248" s="464" t="s">
        <v>3247</v>
      </c>
      <c r="AI248" s="464" t="s">
        <v>3090</v>
      </c>
      <c r="AJ248" s="25"/>
      <c r="AK248" s="25"/>
    </row>
    <row r="249" spans="1:37" s="191" customFormat="1" ht="20.25" customHeight="1" x14ac:dyDescent="0.2">
      <c r="A249" s="582">
        <v>2460</v>
      </c>
      <c r="B249" s="583">
        <v>239</v>
      </c>
      <c r="C249" s="980" t="s">
        <v>3252</v>
      </c>
      <c r="D249" s="1069" t="s">
        <v>3253</v>
      </c>
      <c r="E249" s="1070">
        <v>35125</v>
      </c>
      <c r="F249" s="1071" t="s">
        <v>1986</v>
      </c>
      <c r="G249" s="1071" t="s">
        <v>10</v>
      </c>
      <c r="H249" s="757" t="s">
        <v>11</v>
      </c>
      <c r="I249" s="757"/>
      <c r="J249" s="757"/>
      <c r="K249" s="796">
        <v>300</v>
      </c>
      <c r="L249" s="796">
        <v>300</v>
      </c>
      <c r="M249" s="796"/>
      <c r="N249" s="796">
        <f t="shared" si="52"/>
        <v>300</v>
      </c>
      <c r="O249" s="797">
        <f t="shared" si="53"/>
        <v>0</v>
      </c>
      <c r="P249" s="1072"/>
      <c r="Q249" s="796">
        <v>300</v>
      </c>
      <c r="R249" s="587"/>
      <c r="S249" s="587"/>
      <c r="T249" s="19">
        <f t="shared" si="49"/>
        <v>0</v>
      </c>
      <c r="U249" s="53">
        <f t="shared" si="54"/>
        <v>300</v>
      </c>
      <c r="V249" s="1068"/>
      <c r="W249" s="19">
        <v>300</v>
      </c>
      <c r="X249" s="587"/>
      <c r="Y249" s="587"/>
      <c r="Z249" s="19">
        <f t="shared" si="50"/>
        <v>0</v>
      </c>
      <c r="AA249" s="619">
        <f t="shared" si="55"/>
        <v>300</v>
      </c>
      <c r="AB249" s="1068"/>
      <c r="AC249" s="19">
        <v>300</v>
      </c>
      <c r="AD249" s="587"/>
      <c r="AE249" s="587"/>
      <c r="AF249" s="19">
        <f t="shared" si="51"/>
        <v>0</v>
      </c>
      <c r="AG249" s="619">
        <f t="shared" si="56"/>
        <v>300</v>
      </c>
      <c r="AH249" s="464" t="s">
        <v>3254</v>
      </c>
      <c r="AI249" s="464" t="s">
        <v>3090</v>
      </c>
      <c r="AJ249" s="25"/>
      <c r="AK249" s="25"/>
    </row>
    <row r="250" spans="1:37" s="191" customFormat="1" ht="20.25" customHeight="1" x14ac:dyDescent="0.2">
      <c r="A250" s="582">
        <v>2461</v>
      </c>
      <c r="B250" s="583">
        <v>240</v>
      </c>
      <c r="C250" s="980" t="s">
        <v>3261</v>
      </c>
      <c r="D250" s="1069" t="s">
        <v>3255</v>
      </c>
      <c r="E250" s="1070">
        <v>34559</v>
      </c>
      <c r="F250" s="1071" t="s">
        <v>1986</v>
      </c>
      <c r="G250" s="1071" t="s">
        <v>10</v>
      </c>
      <c r="H250" s="757" t="s">
        <v>11</v>
      </c>
      <c r="I250" s="757"/>
      <c r="J250" s="757"/>
      <c r="K250" s="796">
        <v>300</v>
      </c>
      <c r="L250" s="796">
        <v>300</v>
      </c>
      <c r="M250" s="796"/>
      <c r="N250" s="796">
        <f t="shared" si="52"/>
        <v>300</v>
      </c>
      <c r="O250" s="797">
        <f t="shared" si="53"/>
        <v>0</v>
      </c>
      <c r="P250" s="1072"/>
      <c r="Q250" s="796">
        <v>300</v>
      </c>
      <c r="R250" s="587"/>
      <c r="S250" s="587"/>
      <c r="T250" s="19">
        <f t="shared" si="49"/>
        <v>0</v>
      </c>
      <c r="U250" s="53">
        <f t="shared" si="54"/>
        <v>300</v>
      </c>
      <c r="V250" s="755"/>
      <c r="W250" s="19">
        <v>300</v>
      </c>
      <c r="X250" s="587"/>
      <c r="Y250" s="587"/>
      <c r="Z250" s="19">
        <f t="shared" si="50"/>
        <v>0</v>
      </c>
      <c r="AA250" s="619">
        <f t="shared" si="55"/>
        <v>300</v>
      </c>
      <c r="AB250" s="755"/>
      <c r="AC250" s="19">
        <v>300</v>
      </c>
      <c r="AD250" s="587"/>
      <c r="AE250" s="587"/>
      <c r="AF250" s="19">
        <f t="shared" si="51"/>
        <v>0</v>
      </c>
      <c r="AG250" s="619">
        <f t="shared" si="56"/>
        <v>300</v>
      </c>
      <c r="AH250" s="464" t="s">
        <v>3256</v>
      </c>
      <c r="AI250" s="464" t="s">
        <v>3090</v>
      </c>
      <c r="AJ250" s="25"/>
      <c r="AK250" s="25"/>
    </row>
    <row r="251" spans="1:37" s="191" customFormat="1" ht="20.25" customHeight="1" x14ac:dyDescent="0.2">
      <c r="A251" s="582">
        <v>2426</v>
      </c>
      <c r="B251" s="583">
        <v>241</v>
      </c>
      <c r="C251" s="980" t="s">
        <v>3124</v>
      </c>
      <c r="D251" s="1069" t="s">
        <v>3125</v>
      </c>
      <c r="E251" s="1070">
        <v>34890</v>
      </c>
      <c r="F251" s="1071" t="s">
        <v>1027</v>
      </c>
      <c r="G251" s="1071" t="s">
        <v>10</v>
      </c>
      <c r="H251" s="757" t="s">
        <v>19</v>
      </c>
      <c r="I251" s="757"/>
      <c r="J251" s="757"/>
      <c r="K251" s="796">
        <v>300</v>
      </c>
      <c r="L251" s="796">
        <v>300</v>
      </c>
      <c r="M251" s="796"/>
      <c r="N251" s="796">
        <f t="shared" si="52"/>
        <v>300</v>
      </c>
      <c r="O251" s="797">
        <f t="shared" si="53"/>
        <v>0</v>
      </c>
      <c r="P251" s="1072"/>
      <c r="Q251" s="796">
        <v>300</v>
      </c>
      <c r="R251" s="587">
        <v>30</v>
      </c>
      <c r="S251" s="587"/>
      <c r="T251" s="19">
        <f>SUM(R251+S251)</f>
        <v>30</v>
      </c>
      <c r="U251" s="53">
        <f t="shared" si="54"/>
        <v>270</v>
      </c>
      <c r="V251" s="621"/>
      <c r="W251" s="19">
        <v>300</v>
      </c>
      <c r="X251" s="587"/>
      <c r="Y251" s="587"/>
      <c r="Z251" s="19">
        <f>SUM(X251+Y251)</f>
        <v>0</v>
      </c>
      <c r="AA251" s="619">
        <f t="shared" si="55"/>
        <v>300</v>
      </c>
      <c r="AB251" s="621"/>
      <c r="AC251" s="19">
        <v>300</v>
      </c>
      <c r="AD251" s="587"/>
      <c r="AE251" s="587"/>
      <c r="AF251" s="19">
        <f>SUM(AD251-+AE251)</f>
        <v>0</v>
      </c>
      <c r="AG251" s="619">
        <f t="shared" si="56"/>
        <v>300</v>
      </c>
      <c r="AH251" s="603" t="s">
        <v>3126</v>
      </c>
      <c r="AI251" s="464" t="s">
        <v>3090</v>
      </c>
      <c r="AJ251" s="25" t="s">
        <v>3262</v>
      </c>
      <c r="AK251" s="25"/>
    </row>
    <row r="252" spans="1:37" s="191" customFormat="1" ht="20.25" customHeight="1" x14ac:dyDescent="0.2">
      <c r="A252" s="582">
        <v>2464</v>
      </c>
      <c r="B252" s="583">
        <v>242</v>
      </c>
      <c r="C252" s="980" t="s">
        <v>3274</v>
      </c>
      <c r="D252" s="1069" t="s">
        <v>3275</v>
      </c>
      <c r="E252" s="1070"/>
      <c r="F252" s="1071" t="s">
        <v>1986</v>
      </c>
      <c r="G252" s="1071" t="s">
        <v>10</v>
      </c>
      <c r="H252" s="757" t="s">
        <v>11</v>
      </c>
      <c r="I252" s="757"/>
      <c r="J252" s="757"/>
      <c r="K252" s="796">
        <v>300</v>
      </c>
      <c r="L252" s="796">
        <v>300</v>
      </c>
      <c r="M252" s="796"/>
      <c r="N252" s="796">
        <f t="shared" si="52"/>
        <v>300</v>
      </c>
      <c r="O252" s="797">
        <f t="shared" si="53"/>
        <v>0</v>
      </c>
      <c r="P252" s="1072"/>
      <c r="Q252" s="796">
        <v>300</v>
      </c>
      <c r="R252" s="587"/>
      <c r="S252" s="587"/>
      <c r="T252" s="19">
        <f t="shared" ref="T252:T273" si="57">SUM(R252+S252)</f>
        <v>0</v>
      </c>
      <c r="U252" s="53">
        <f t="shared" si="54"/>
        <v>300</v>
      </c>
      <c r="V252" s="621"/>
      <c r="W252" s="19">
        <v>300</v>
      </c>
      <c r="X252" s="587"/>
      <c r="Y252" s="587"/>
      <c r="Z252" s="19">
        <f t="shared" ref="Z252:Z273" si="58">SUM(X252+Y252)</f>
        <v>0</v>
      </c>
      <c r="AA252" s="619">
        <f t="shared" si="55"/>
        <v>300</v>
      </c>
      <c r="AB252" s="621"/>
      <c r="AC252" s="19">
        <v>300</v>
      </c>
      <c r="AD252" s="587"/>
      <c r="AE252" s="587"/>
      <c r="AF252" s="19">
        <f t="shared" ref="AF252:AF254" si="59">SUM(AD252-+AE252)</f>
        <v>0</v>
      </c>
      <c r="AG252" s="619">
        <f t="shared" si="56"/>
        <v>300</v>
      </c>
      <c r="AH252" s="603" t="s">
        <v>3276</v>
      </c>
      <c r="AI252" s="464" t="s">
        <v>3090</v>
      </c>
      <c r="AJ252" s="25"/>
      <c r="AK252" s="25"/>
    </row>
    <row r="253" spans="1:37" s="191" customFormat="1" ht="20.25" customHeight="1" x14ac:dyDescent="0.2">
      <c r="A253" s="582">
        <v>2466</v>
      </c>
      <c r="B253" s="583">
        <v>243</v>
      </c>
      <c r="C253" s="980" t="s">
        <v>3271</v>
      </c>
      <c r="D253" s="1069" t="s">
        <v>3272</v>
      </c>
      <c r="E253" s="1070"/>
      <c r="F253" s="1071" t="s">
        <v>1986</v>
      </c>
      <c r="G253" s="1071" t="s">
        <v>15</v>
      </c>
      <c r="H253" s="757" t="s">
        <v>14</v>
      </c>
      <c r="I253" s="757"/>
      <c r="J253" s="757"/>
      <c r="K253" s="796">
        <v>300</v>
      </c>
      <c r="L253" s="796">
        <v>300</v>
      </c>
      <c r="M253" s="796"/>
      <c r="N253" s="796">
        <f t="shared" si="52"/>
        <v>300</v>
      </c>
      <c r="O253" s="797">
        <f t="shared" si="53"/>
        <v>0</v>
      </c>
      <c r="P253" s="1072"/>
      <c r="Q253" s="796">
        <v>300</v>
      </c>
      <c r="R253" s="587"/>
      <c r="S253" s="587"/>
      <c r="T253" s="19">
        <f t="shared" si="57"/>
        <v>0</v>
      </c>
      <c r="U253" s="53">
        <f t="shared" si="54"/>
        <v>300</v>
      </c>
      <c r="V253" s="755"/>
      <c r="W253" s="19">
        <v>300</v>
      </c>
      <c r="X253" s="587"/>
      <c r="Y253" s="587"/>
      <c r="Z253" s="19">
        <f t="shared" si="58"/>
        <v>0</v>
      </c>
      <c r="AA253" s="619">
        <f t="shared" si="55"/>
        <v>300</v>
      </c>
      <c r="AB253" s="755"/>
      <c r="AC253" s="19">
        <v>300</v>
      </c>
      <c r="AD253" s="587"/>
      <c r="AE253" s="587"/>
      <c r="AF253" s="19">
        <f t="shared" si="59"/>
        <v>0</v>
      </c>
      <c r="AG253" s="619">
        <f t="shared" si="56"/>
        <v>300</v>
      </c>
      <c r="AH253" s="464" t="s">
        <v>3273</v>
      </c>
      <c r="AI253" s="464" t="s">
        <v>3090</v>
      </c>
      <c r="AJ253" s="25"/>
      <c r="AK253" s="25"/>
    </row>
    <row r="254" spans="1:37" s="191" customFormat="1" ht="20.25" customHeight="1" x14ac:dyDescent="0.2">
      <c r="A254" s="582">
        <v>2477</v>
      </c>
      <c r="B254" s="583">
        <v>244</v>
      </c>
      <c r="C254" s="980" t="s">
        <v>3319</v>
      </c>
      <c r="D254" s="1069" t="s">
        <v>3320</v>
      </c>
      <c r="E254" s="1070">
        <v>34455</v>
      </c>
      <c r="F254" s="1071" t="s">
        <v>1027</v>
      </c>
      <c r="G254" s="1071" t="s">
        <v>10</v>
      </c>
      <c r="H254" s="757" t="s">
        <v>19</v>
      </c>
      <c r="I254" s="757"/>
      <c r="J254" s="757"/>
      <c r="K254" s="796">
        <v>300</v>
      </c>
      <c r="L254" s="796">
        <v>300</v>
      </c>
      <c r="M254" s="796"/>
      <c r="N254" s="796">
        <f t="shared" si="52"/>
        <v>300</v>
      </c>
      <c r="O254" s="797">
        <f t="shared" si="53"/>
        <v>0</v>
      </c>
      <c r="P254" s="1072"/>
      <c r="Q254" s="796">
        <v>300</v>
      </c>
      <c r="R254" s="587"/>
      <c r="S254" s="587"/>
      <c r="T254" s="19">
        <f t="shared" si="57"/>
        <v>0</v>
      </c>
      <c r="U254" s="53">
        <f t="shared" si="54"/>
        <v>300</v>
      </c>
      <c r="V254" s="755"/>
      <c r="W254" s="19">
        <v>300</v>
      </c>
      <c r="X254" s="587"/>
      <c r="Y254" s="587"/>
      <c r="Z254" s="19">
        <f t="shared" si="58"/>
        <v>0</v>
      </c>
      <c r="AA254" s="619">
        <f t="shared" si="55"/>
        <v>300</v>
      </c>
      <c r="AB254" s="755"/>
      <c r="AC254" s="19">
        <v>300</v>
      </c>
      <c r="AD254" s="587"/>
      <c r="AE254" s="587"/>
      <c r="AF254" s="19">
        <f t="shared" si="59"/>
        <v>0</v>
      </c>
      <c r="AG254" s="619">
        <f t="shared" si="56"/>
        <v>300</v>
      </c>
      <c r="AH254" s="464" t="s">
        <v>3321</v>
      </c>
      <c r="AI254" s="464" t="s">
        <v>3090</v>
      </c>
      <c r="AJ254" s="25"/>
      <c r="AK254" s="25"/>
    </row>
    <row r="255" spans="1:37" s="25" customFormat="1" ht="20.25" customHeight="1" x14ac:dyDescent="0.2">
      <c r="A255" s="582">
        <v>2308</v>
      </c>
      <c r="B255" s="583">
        <v>245</v>
      </c>
      <c r="C255" s="980" t="s">
        <v>2775</v>
      </c>
      <c r="D255" s="1069" t="s">
        <v>2776</v>
      </c>
      <c r="E255" s="1070">
        <v>30573</v>
      </c>
      <c r="F255" s="1071" t="s">
        <v>1027</v>
      </c>
      <c r="G255" s="1071" t="s">
        <v>10</v>
      </c>
      <c r="H255" s="757" t="s">
        <v>13</v>
      </c>
      <c r="I255" s="757"/>
      <c r="J255" s="757"/>
      <c r="K255" s="796">
        <v>300</v>
      </c>
      <c r="L255" s="796">
        <v>300</v>
      </c>
      <c r="M255" s="796"/>
      <c r="N255" s="796">
        <f>SUM(L255+M255)</f>
        <v>300</v>
      </c>
      <c r="O255" s="797">
        <f>SUM(K255-N255)</f>
        <v>0</v>
      </c>
      <c r="P255" s="1072"/>
      <c r="Q255" s="796">
        <v>300</v>
      </c>
      <c r="R255" s="587"/>
      <c r="S255" s="587"/>
      <c r="T255" s="19">
        <f t="shared" si="57"/>
        <v>0</v>
      </c>
      <c r="U255" s="53">
        <f t="shared" si="54"/>
        <v>300</v>
      </c>
      <c r="V255" s="621"/>
      <c r="W255" s="19">
        <v>300</v>
      </c>
      <c r="X255" s="587"/>
      <c r="Y255" s="587"/>
      <c r="Z255" s="19">
        <f t="shared" si="58"/>
        <v>0</v>
      </c>
      <c r="AA255" s="619">
        <f t="shared" si="55"/>
        <v>300</v>
      </c>
      <c r="AB255" s="621"/>
      <c r="AC255" s="19">
        <v>300</v>
      </c>
      <c r="AD255" s="587"/>
      <c r="AE255" s="19"/>
      <c r="AF255" s="19">
        <f t="shared" ref="AF255:AF267" si="60">SUM(AD255+AE255)</f>
        <v>0</v>
      </c>
      <c r="AG255" s="619">
        <f t="shared" si="56"/>
        <v>300</v>
      </c>
      <c r="AH255" s="603" t="s">
        <v>2777</v>
      </c>
      <c r="AI255" s="750" t="s">
        <v>2559</v>
      </c>
    </row>
    <row r="256" spans="1:37" s="25" customFormat="1" ht="20.25" customHeight="1" x14ac:dyDescent="0.2">
      <c r="A256" s="756">
        <v>2316</v>
      </c>
      <c r="B256" s="583">
        <v>246</v>
      </c>
      <c r="C256" s="980" t="s">
        <v>2778</v>
      </c>
      <c r="D256" s="1069" t="s">
        <v>2779</v>
      </c>
      <c r="E256" s="1070">
        <v>32553</v>
      </c>
      <c r="F256" s="1071" t="s">
        <v>1986</v>
      </c>
      <c r="G256" s="1071" t="s">
        <v>10</v>
      </c>
      <c r="H256" s="757" t="s">
        <v>2500</v>
      </c>
      <c r="I256" s="757"/>
      <c r="J256" s="757"/>
      <c r="K256" s="796">
        <v>300</v>
      </c>
      <c r="L256" s="796">
        <v>300</v>
      </c>
      <c r="M256" s="796"/>
      <c r="N256" s="796">
        <f t="shared" ref="N256:N275" si="61">SUM(L256+M256)</f>
        <v>300</v>
      </c>
      <c r="O256" s="797">
        <f t="shared" ref="O256:O275" si="62">SUM(K256-N256)</f>
        <v>0</v>
      </c>
      <c r="P256" s="1072"/>
      <c r="Q256" s="796">
        <v>300</v>
      </c>
      <c r="R256" s="19"/>
      <c r="S256" s="19"/>
      <c r="T256" s="19">
        <f t="shared" si="57"/>
        <v>0</v>
      </c>
      <c r="U256" s="53">
        <f t="shared" si="54"/>
        <v>300</v>
      </c>
      <c r="V256" s="758"/>
      <c r="W256" s="19">
        <v>300</v>
      </c>
      <c r="X256" s="19"/>
      <c r="Y256" s="19"/>
      <c r="Z256" s="19">
        <f t="shared" si="58"/>
        <v>0</v>
      </c>
      <c r="AA256" s="619">
        <f t="shared" si="55"/>
        <v>300</v>
      </c>
      <c r="AB256" s="758"/>
      <c r="AC256" s="19">
        <v>300</v>
      </c>
      <c r="AD256" s="19"/>
      <c r="AE256" s="19"/>
      <c r="AF256" s="19">
        <f t="shared" si="60"/>
        <v>0</v>
      </c>
      <c r="AG256" s="619">
        <f t="shared" si="56"/>
        <v>300</v>
      </c>
      <c r="AH256" s="603" t="s">
        <v>2780</v>
      </c>
      <c r="AI256" s="620" t="s">
        <v>2559</v>
      </c>
    </row>
    <row r="257" spans="1:35" s="25" customFormat="1" ht="20.25" customHeight="1" x14ac:dyDescent="0.2">
      <c r="A257" s="582">
        <v>2317</v>
      </c>
      <c r="B257" s="583">
        <v>247</v>
      </c>
      <c r="C257" s="980" t="s">
        <v>2781</v>
      </c>
      <c r="D257" s="1069" t="s">
        <v>2782</v>
      </c>
      <c r="E257" s="1070">
        <v>29263</v>
      </c>
      <c r="F257" s="1071" t="s">
        <v>1986</v>
      </c>
      <c r="G257" s="1071" t="s">
        <v>10</v>
      </c>
      <c r="H257" s="757" t="s">
        <v>13</v>
      </c>
      <c r="I257" s="757"/>
      <c r="J257" s="757"/>
      <c r="K257" s="796">
        <v>300</v>
      </c>
      <c r="L257" s="796">
        <v>300</v>
      </c>
      <c r="M257" s="796"/>
      <c r="N257" s="796">
        <f t="shared" si="61"/>
        <v>300</v>
      </c>
      <c r="O257" s="797">
        <f t="shared" si="62"/>
        <v>0</v>
      </c>
      <c r="P257" s="1072"/>
      <c r="Q257" s="796">
        <v>300</v>
      </c>
      <c r="R257" s="587"/>
      <c r="S257" s="587"/>
      <c r="T257" s="19">
        <f t="shared" si="57"/>
        <v>0</v>
      </c>
      <c r="U257" s="53">
        <f t="shared" si="54"/>
        <v>300</v>
      </c>
      <c r="V257" s="621"/>
      <c r="W257" s="19">
        <v>300</v>
      </c>
      <c r="X257" s="587"/>
      <c r="Y257" s="587"/>
      <c r="Z257" s="19">
        <f t="shared" si="58"/>
        <v>0</v>
      </c>
      <c r="AA257" s="619">
        <f t="shared" si="55"/>
        <v>300</v>
      </c>
      <c r="AB257" s="621"/>
      <c r="AC257" s="19">
        <v>300</v>
      </c>
      <c r="AD257" s="587"/>
      <c r="AE257" s="19"/>
      <c r="AF257" s="19">
        <f t="shared" si="60"/>
        <v>0</v>
      </c>
      <c r="AG257" s="619">
        <f t="shared" si="56"/>
        <v>300</v>
      </c>
      <c r="AH257" s="603" t="s">
        <v>2783</v>
      </c>
      <c r="AI257" s="750" t="s">
        <v>2559</v>
      </c>
    </row>
    <row r="258" spans="1:35" s="25" customFormat="1" ht="20.25" customHeight="1" x14ac:dyDescent="0.2">
      <c r="A258" s="582">
        <v>2320</v>
      </c>
      <c r="B258" s="583">
        <v>248</v>
      </c>
      <c r="C258" s="980" t="s">
        <v>2790</v>
      </c>
      <c r="D258" s="1069" t="s">
        <v>2791</v>
      </c>
      <c r="E258" s="1070">
        <v>28284</v>
      </c>
      <c r="F258" s="1071" t="s">
        <v>1027</v>
      </c>
      <c r="G258" s="1071" t="s">
        <v>10</v>
      </c>
      <c r="H258" s="757" t="s">
        <v>13</v>
      </c>
      <c r="I258" s="757"/>
      <c r="J258" s="757"/>
      <c r="K258" s="796">
        <v>300</v>
      </c>
      <c r="L258" s="796">
        <v>300</v>
      </c>
      <c r="M258" s="796"/>
      <c r="N258" s="796">
        <f t="shared" si="61"/>
        <v>300</v>
      </c>
      <c r="O258" s="797">
        <f t="shared" si="62"/>
        <v>0</v>
      </c>
      <c r="P258" s="1072"/>
      <c r="Q258" s="796">
        <v>300</v>
      </c>
      <c r="R258" s="587"/>
      <c r="S258" s="587"/>
      <c r="T258" s="19">
        <f t="shared" si="57"/>
        <v>0</v>
      </c>
      <c r="U258" s="53">
        <f t="shared" si="54"/>
        <v>300</v>
      </c>
      <c r="V258" s="621"/>
      <c r="W258" s="19">
        <v>300</v>
      </c>
      <c r="X258" s="587"/>
      <c r="Y258" s="587"/>
      <c r="Z258" s="19">
        <f t="shared" si="58"/>
        <v>0</v>
      </c>
      <c r="AA258" s="619">
        <f t="shared" si="55"/>
        <v>300</v>
      </c>
      <c r="AB258" s="621"/>
      <c r="AC258" s="19">
        <v>300</v>
      </c>
      <c r="AD258" s="587"/>
      <c r="AE258" s="19"/>
      <c r="AF258" s="19">
        <f t="shared" si="60"/>
        <v>0</v>
      </c>
      <c r="AG258" s="619">
        <f t="shared" si="56"/>
        <v>300</v>
      </c>
      <c r="AH258" s="603" t="s">
        <v>2792</v>
      </c>
      <c r="AI258" s="750" t="s">
        <v>2559</v>
      </c>
    </row>
    <row r="259" spans="1:35" s="25" customFormat="1" ht="20.25" customHeight="1" x14ac:dyDescent="0.2">
      <c r="A259" s="582">
        <v>2321</v>
      </c>
      <c r="B259" s="583">
        <v>249</v>
      </c>
      <c r="C259" s="980" t="s">
        <v>2793</v>
      </c>
      <c r="D259" s="1069" t="s">
        <v>2794</v>
      </c>
      <c r="E259" s="1070">
        <v>34345</v>
      </c>
      <c r="F259" s="1071" t="s">
        <v>1986</v>
      </c>
      <c r="G259" s="1071" t="s">
        <v>10</v>
      </c>
      <c r="H259" s="757" t="s">
        <v>42</v>
      </c>
      <c r="I259" s="757"/>
      <c r="J259" s="757"/>
      <c r="K259" s="796">
        <v>300</v>
      </c>
      <c r="L259" s="796">
        <v>300</v>
      </c>
      <c r="M259" s="796"/>
      <c r="N259" s="796">
        <f t="shared" si="61"/>
        <v>300</v>
      </c>
      <c r="O259" s="797">
        <f t="shared" si="62"/>
        <v>0</v>
      </c>
      <c r="P259" s="1072"/>
      <c r="Q259" s="796">
        <v>300</v>
      </c>
      <c r="R259" s="587"/>
      <c r="S259" s="587"/>
      <c r="T259" s="19">
        <f t="shared" si="57"/>
        <v>0</v>
      </c>
      <c r="U259" s="53">
        <f t="shared" si="54"/>
        <v>300</v>
      </c>
      <c r="V259" s="621"/>
      <c r="W259" s="19">
        <v>300</v>
      </c>
      <c r="X259" s="587"/>
      <c r="Y259" s="587"/>
      <c r="Z259" s="19">
        <f t="shared" si="58"/>
        <v>0</v>
      </c>
      <c r="AA259" s="619">
        <f t="shared" si="55"/>
        <v>300</v>
      </c>
      <c r="AB259" s="621"/>
      <c r="AC259" s="19">
        <v>300</v>
      </c>
      <c r="AD259" s="587"/>
      <c r="AE259" s="587"/>
      <c r="AF259" s="19">
        <f t="shared" si="60"/>
        <v>0</v>
      </c>
      <c r="AG259" s="619">
        <f t="shared" si="56"/>
        <v>300</v>
      </c>
      <c r="AH259" s="603" t="s">
        <v>2795</v>
      </c>
      <c r="AI259" s="620" t="s">
        <v>2559</v>
      </c>
    </row>
    <row r="260" spans="1:35" s="25" customFormat="1" ht="20.25" customHeight="1" x14ac:dyDescent="0.2">
      <c r="A260" s="582">
        <v>2322</v>
      </c>
      <c r="B260" s="583">
        <v>250</v>
      </c>
      <c r="C260" s="980" t="s">
        <v>2796</v>
      </c>
      <c r="D260" s="1069" t="s">
        <v>2797</v>
      </c>
      <c r="E260" s="1070">
        <v>34487</v>
      </c>
      <c r="F260" s="1071" t="s">
        <v>1027</v>
      </c>
      <c r="G260" s="1071" t="s">
        <v>10</v>
      </c>
      <c r="H260" s="757" t="s">
        <v>13</v>
      </c>
      <c r="I260" s="757"/>
      <c r="J260" s="757"/>
      <c r="K260" s="796">
        <v>300</v>
      </c>
      <c r="L260" s="796">
        <v>300</v>
      </c>
      <c r="M260" s="796"/>
      <c r="N260" s="796">
        <f t="shared" si="61"/>
        <v>300</v>
      </c>
      <c r="O260" s="797">
        <f t="shared" si="62"/>
        <v>0</v>
      </c>
      <c r="P260" s="1072"/>
      <c r="Q260" s="796">
        <v>300</v>
      </c>
      <c r="R260" s="587"/>
      <c r="S260" s="587"/>
      <c r="T260" s="19">
        <f t="shared" si="57"/>
        <v>0</v>
      </c>
      <c r="U260" s="53">
        <f t="shared" si="54"/>
        <v>300</v>
      </c>
      <c r="V260" s="621"/>
      <c r="W260" s="19">
        <v>300</v>
      </c>
      <c r="X260" s="587"/>
      <c r="Y260" s="587"/>
      <c r="Z260" s="19">
        <f t="shared" si="58"/>
        <v>0</v>
      </c>
      <c r="AA260" s="619">
        <f t="shared" si="55"/>
        <v>300</v>
      </c>
      <c r="AB260" s="621"/>
      <c r="AC260" s="19">
        <v>300</v>
      </c>
      <c r="AD260" s="587"/>
      <c r="AE260" s="19"/>
      <c r="AF260" s="19">
        <f t="shared" si="60"/>
        <v>0</v>
      </c>
      <c r="AG260" s="619">
        <f t="shared" si="56"/>
        <v>300</v>
      </c>
      <c r="AH260" s="603" t="s">
        <v>2798</v>
      </c>
      <c r="AI260" s="750" t="s">
        <v>2559</v>
      </c>
    </row>
    <row r="261" spans="1:35" s="25" customFormat="1" ht="20.25" customHeight="1" x14ac:dyDescent="0.2">
      <c r="A261" s="582">
        <v>2323</v>
      </c>
      <c r="B261" s="583">
        <v>251</v>
      </c>
      <c r="C261" s="980" t="s">
        <v>2799</v>
      </c>
      <c r="D261" s="1069" t="s">
        <v>2800</v>
      </c>
      <c r="E261" s="1070">
        <v>29301</v>
      </c>
      <c r="F261" s="1071" t="s">
        <v>1986</v>
      </c>
      <c r="G261" s="1071" t="s">
        <v>10</v>
      </c>
      <c r="H261" s="757" t="s">
        <v>13</v>
      </c>
      <c r="I261" s="757"/>
      <c r="J261" s="757"/>
      <c r="K261" s="796">
        <v>300</v>
      </c>
      <c r="L261" s="796">
        <v>300</v>
      </c>
      <c r="M261" s="796"/>
      <c r="N261" s="796">
        <f t="shared" si="61"/>
        <v>300</v>
      </c>
      <c r="O261" s="797">
        <f t="shared" si="62"/>
        <v>0</v>
      </c>
      <c r="P261" s="1072"/>
      <c r="Q261" s="796">
        <v>300</v>
      </c>
      <c r="R261" s="587"/>
      <c r="S261" s="587"/>
      <c r="T261" s="19">
        <f t="shared" si="57"/>
        <v>0</v>
      </c>
      <c r="U261" s="53">
        <f t="shared" si="54"/>
        <v>300</v>
      </c>
      <c r="V261" s="621"/>
      <c r="W261" s="19">
        <v>300</v>
      </c>
      <c r="X261" s="587"/>
      <c r="Y261" s="587"/>
      <c r="Z261" s="19">
        <f t="shared" si="58"/>
        <v>0</v>
      </c>
      <c r="AA261" s="619">
        <f t="shared" si="55"/>
        <v>300</v>
      </c>
      <c r="AB261" s="621"/>
      <c r="AC261" s="19">
        <v>300</v>
      </c>
      <c r="AD261" s="587"/>
      <c r="AE261" s="587"/>
      <c r="AF261" s="19">
        <f t="shared" si="60"/>
        <v>0</v>
      </c>
      <c r="AG261" s="619">
        <f t="shared" si="56"/>
        <v>300</v>
      </c>
      <c r="AH261" s="603" t="s">
        <v>2801</v>
      </c>
      <c r="AI261" s="620" t="s">
        <v>2559</v>
      </c>
    </row>
    <row r="262" spans="1:35" s="25" customFormat="1" ht="20.25" customHeight="1" x14ac:dyDescent="0.2">
      <c r="A262" s="582">
        <v>2324</v>
      </c>
      <c r="B262" s="583">
        <v>252</v>
      </c>
      <c r="C262" s="980" t="s">
        <v>2802</v>
      </c>
      <c r="D262" s="1069" t="s">
        <v>2803</v>
      </c>
      <c r="E262" s="1070">
        <v>34555</v>
      </c>
      <c r="F262" s="1071" t="s">
        <v>1986</v>
      </c>
      <c r="G262" s="1071" t="s">
        <v>10</v>
      </c>
      <c r="H262" s="757" t="s">
        <v>14</v>
      </c>
      <c r="I262" s="757"/>
      <c r="J262" s="757"/>
      <c r="K262" s="796">
        <v>300</v>
      </c>
      <c r="L262" s="796">
        <v>300</v>
      </c>
      <c r="M262" s="796"/>
      <c r="N262" s="796">
        <f t="shared" si="61"/>
        <v>300</v>
      </c>
      <c r="O262" s="797">
        <f t="shared" si="62"/>
        <v>0</v>
      </c>
      <c r="P262" s="1072"/>
      <c r="Q262" s="796">
        <v>300</v>
      </c>
      <c r="R262" s="587"/>
      <c r="S262" s="587"/>
      <c r="T262" s="19">
        <f t="shared" si="57"/>
        <v>0</v>
      </c>
      <c r="U262" s="53">
        <f t="shared" si="54"/>
        <v>300</v>
      </c>
      <c r="V262" s="621"/>
      <c r="W262" s="19">
        <v>300</v>
      </c>
      <c r="X262" s="587"/>
      <c r="Y262" s="587"/>
      <c r="Z262" s="19">
        <f t="shared" si="58"/>
        <v>0</v>
      </c>
      <c r="AA262" s="619">
        <f t="shared" si="55"/>
        <v>300</v>
      </c>
      <c r="AB262" s="621"/>
      <c r="AC262" s="19">
        <v>300</v>
      </c>
      <c r="AD262" s="587"/>
      <c r="AE262" s="587"/>
      <c r="AF262" s="19">
        <f t="shared" si="60"/>
        <v>0</v>
      </c>
      <c r="AG262" s="619">
        <f t="shared" si="56"/>
        <v>300</v>
      </c>
      <c r="AH262" s="603" t="s">
        <v>2804</v>
      </c>
      <c r="AI262" s="620" t="s">
        <v>2559</v>
      </c>
    </row>
    <row r="263" spans="1:35" s="25" customFormat="1" ht="20.25" customHeight="1" x14ac:dyDescent="0.2">
      <c r="A263" s="582">
        <v>2357</v>
      </c>
      <c r="B263" s="583">
        <v>253</v>
      </c>
      <c r="C263" s="980" t="s">
        <v>2905</v>
      </c>
      <c r="D263" s="1069" t="s">
        <v>2906</v>
      </c>
      <c r="E263" s="1070">
        <v>33310</v>
      </c>
      <c r="F263" s="1071" t="s">
        <v>1986</v>
      </c>
      <c r="G263" s="1071" t="s">
        <v>10</v>
      </c>
      <c r="H263" s="757" t="s">
        <v>2500</v>
      </c>
      <c r="I263" s="757"/>
      <c r="J263" s="757"/>
      <c r="K263" s="796">
        <v>300</v>
      </c>
      <c r="L263" s="796">
        <v>300</v>
      </c>
      <c r="M263" s="796"/>
      <c r="N263" s="796">
        <f t="shared" si="61"/>
        <v>300</v>
      </c>
      <c r="O263" s="797">
        <f t="shared" si="62"/>
        <v>0</v>
      </c>
      <c r="P263" s="1072"/>
      <c r="Q263" s="796">
        <v>300</v>
      </c>
      <c r="R263" s="587"/>
      <c r="S263" s="587"/>
      <c r="T263" s="19">
        <f t="shared" si="57"/>
        <v>0</v>
      </c>
      <c r="U263" s="53">
        <f t="shared" si="54"/>
        <v>300</v>
      </c>
      <c r="V263" s="621"/>
      <c r="W263" s="19">
        <v>300</v>
      </c>
      <c r="X263" s="587"/>
      <c r="Y263" s="587"/>
      <c r="Z263" s="19">
        <f t="shared" si="58"/>
        <v>0</v>
      </c>
      <c r="AA263" s="619">
        <f t="shared" si="55"/>
        <v>300</v>
      </c>
      <c r="AB263" s="621"/>
      <c r="AC263" s="19">
        <v>300</v>
      </c>
      <c r="AD263" s="587"/>
      <c r="AE263" s="587"/>
      <c r="AF263" s="19">
        <f t="shared" si="60"/>
        <v>0</v>
      </c>
      <c r="AG263" s="619">
        <f t="shared" si="56"/>
        <v>300</v>
      </c>
      <c r="AH263" s="603" t="s">
        <v>2907</v>
      </c>
      <c r="AI263" s="620" t="s">
        <v>2559</v>
      </c>
    </row>
    <row r="264" spans="1:35" s="25" customFormat="1" ht="20.25" customHeight="1" x14ac:dyDescent="0.2">
      <c r="A264" s="582">
        <v>2369</v>
      </c>
      <c r="B264" s="583">
        <v>254</v>
      </c>
      <c r="C264" s="980" t="s">
        <v>2945</v>
      </c>
      <c r="D264" s="1069" t="s">
        <v>2946</v>
      </c>
      <c r="E264" s="1070">
        <v>32915</v>
      </c>
      <c r="F264" s="1071" t="s">
        <v>1986</v>
      </c>
      <c r="G264" s="1071" t="s">
        <v>10</v>
      </c>
      <c r="H264" s="757" t="s">
        <v>13</v>
      </c>
      <c r="I264" s="757"/>
      <c r="J264" s="757"/>
      <c r="K264" s="796">
        <v>300</v>
      </c>
      <c r="L264" s="796">
        <v>300</v>
      </c>
      <c r="M264" s="796"/>
      <c r="N264" s="796">
        <f t="shared" si="61"/>
        <v>300</v>
      </c>
      <c r="O264" s="797">
        <f t="shared" si="62"/>
        <v>0</v>
      </c>
      <c r="P264" s="1072"/>
      <c r="Q264" s="796">
        <v>300</v>
      </c>
      <c r="R264" s="587"/>
      <c r="S264" s="587"/>
      <c r="T264" s="19">
        <f t="shared" si="57"/>
        <v>0</v>
      </c>
      <c r="U264" s="53">
        <f t="shared" si="54"/>
        <v>300</v>
      </c>
      <c r="V264" s="621"/>
      <c r="W264" s="19">
        <v>300</v>
      </c>
      <c r="X264" s="587"/>
      <c r="Y264" s="587"/>
      <c r="Z264" s="19">
        <f t="shared" si="58"/>
        <v>0</v>
      </c>
      <c r="AA264" s="619">
        <f t="shared" si="55"/>
        <v>300</v>
      </c>
      <c r="AB264" s="621"/>
      <c r="AC264" s="19">
        <v>300</v>
      </c>
      <c r="AD264" s="587"/>
      <c r="AE264" s="587"/>
      <c r="AF264" s="19">
        <f t="shared" si="60"/>
        <v>0</v>
      </c>
      <c r="AG264" s="619">
        <f t="shared" si="56"/>
        <v>300</v>
      </c>
      <c r="AH264" s="603" t="s">
        <v>2947</v>
      </c>
      <c r="AI264" s="620" t="s">
        <v>2559</v>
      </c>
    </row>
    <row r="265" spans="1:35" s="25" customFormat="1" ht="20.25" customHeight="1" x14ac:dyDescent="0.2">
      <c r="A265" s="756">
        <v>2239</v>
      </c>
      <c r="B265" s="583">
        <v>255</v>
      </c>
      <c r="C265" s="980" t="s">
        <v>2554</v>
      </c>
      <c r="D265" s="1069" t="s">
        <v>2556</v>
      </c>
      <c r="E265" s="1070">
        <v>35195</v>
      </c>
      <c r="F265" s="1071" t="s">
        <v>1986</v>
      </c>
      <c r="G265" s="1071" t="s">
        <v>10</v>
      </c>
      <c r="H265" s="757" t="s">
        <v>11</v>
      </c>
      <c r="I265" s="757"/>
      <c r="J265" s="757"/>
      <c r="K265" s="796">
        <v>300</v>
      </c>
      <c r="L265" s="796">
        <v>300</v>
      </c>
      <c r="M265" s="796"/>
      <c r="N265" s="796">
        <f t="shared" si="61"/>
        <v>300</v>
      </c>
      <c r="O265" s="797">
        <f t="shared" si="62"/>
        <v>0</v>
      </c>
      <c r="P265" s="1072"/>
      <c r="Q265" s="796">
        <v>300</v>
      </c>
      <c r="R265" s="587"/>
      <c r="S265" s="587"/>
      <c r="T265" s="19">
        <f t="shared" si="57"/>
        <v>0</v>
      </c>
      <c r="U265" s="53">
        <f t="shared" si="54"/>
        <v>300</v>
      </c>
      <c r="V265" s="621"/>
      <c r="W265" s="19">
        <v>300</v>
      </c>
      <c r="X265" s="587"/>
      <c r="Y265" s="587"/>
      <c r="Z265" s="19">
        <f t="shared" si="58"/>
        <v>0</v>
      </c>
      <c r="AA265" s="619">
        <f t="shared" si="55"/>
        <v>300</v>
      </c>
      <c r="AB265" s="621"/>
      <c r="AC265" s="19">
        <v>300</v>
      </c>
      <c r="AD265" s="587"/>
      <c r="AE265" s="587"/>
      <c r="AF265" s="19">
        <f t="shared" si="60"/>
        <v>0</v>
      </c>
      <c r="AG265" s="619">
        <f t="shared" si="56"/>
        <v>300</v>
      </c>
      <c r="AH265" s="603" t="s">
        <v>2558</v>
      </c>
      <c r="AI265" s="620" t="s">
        <v>2559</v>
      </c>
    </row>
    <row r="266" spans="1:35" s="25" customFormat="1" ht="20.25" customHeight="1" x14ac:dyDescent="0.2">
      <c r="A266" s="582">
        <v>2370</v>
      </c>
      <c r="B266" s="583">
        <v>256</v>
      </c>
      <c r="C266" s="980" t="s">
        <v>2948</v>
      </c>
      <c r="D266" s="1069" t="s">
        <v>2949</v>
      </c>
      <c r="E266" s="1070">
        <v>34180</v>
      </c>
      <c r="F266" s="1071" t="s">
        <v>1986</v>
      </c>
      <c r="G266" s="1071" t="s">
        <v>10</v>
      </c>
      <c r="H266" s="757" t="s">
        <v>198</v>
      </c>
      <c r="I266" s="757"/>
      <c r="J266" s="757"/>
      <c r="K266" s="796">
        <v>300</v>
      </c>
      <c r="L266" s="796">
        <v>300</v>
      </c>
      <c r="M266" s="796"/>
      <c r="N266" s="796">
        <f t="shared" si="61"/>
        <v>300</v>
      </c>
      <c r="O266" s="797">
        <f t="shared" si="62"/>
        <v>0</v>
      </c>
      <c r="P266" s="1072"/>
      <c r="Q266" s="796">
        <v>300</v>
      </c>
      <c r="R266" s="587"/>
      <c r="S266" s="587"/>
      <c r="T266" s="19">
        <f t="shared" si="57"/>
        <v>0</v>
      </c>
      <c r="U266" s="53">
        <f t="shared" si="54"/>
        <v>300</v>
      </c>
      <c r="V266" s="621"/>
      <c r="W266" s="19">
        <v>300</v>
      </c>
      <c r="X266" s="587"/>
      <c r="Y266" s="587"/>
      <c r="Z266" s="19">
        <f t="shared" si="58"/>
        <v>0</v>
      </c>
      <c r="AA266" s="619">
        <f t="shared" si="55"/>
        <v>300</v>
      </c>
      <c r="AB266" s="621"/>
      <c r="AC266" s="19">
        <v>300</v>
      </c>
      <c r="AD266" s="587"/>
      <c r="AE266" s="587"/>
      <c r="AF266" s="19">
        <f t="shared" si="60"/>
        <v>0</v>
      </c>
      <c r="AG266" s="619">
        <f t="shared" si="56"/>
        <v>300</v>
      </c>
      <c r="AH266" s="603" t="s">
        <v>2950</v>
      </c>
      <c r="AI266" s="620" t="s">
        <v>2559</v>
      </c>
    </row>
    <row r="267" spans="1:35" s="25" customFormat="1" ht="20.25" customHeight="1" x14ac:dyDescent="0.2">
      <c r="A267" s="582">
        <v>2395</v>
      </c>
      <c r="B267" s="583">
        <v>257</v>
      </c>
      <c r="C267" s="980" t="s">
        <v>3023</v>
      </c>
      <c r="D267" s="1069" t="s">
        <v>3024</v>
      </c>
      <c r="E267" s="1070">
        <v>34886</v>
      </c>
      <c r="F267" s="1071" t="s">
        <v>1027</v>
      </c>
      <c r="G267" s="1071" t="s">
        <v>10</v>
      </c>
      <c r="H267" s="757" t="s">
        <v>13</v>
      </c>
      <c r="I267" s="757"/>
      <c r="J267" s="757"/>
      <c r="K267" s="796">
        <v>300</v>
      </c>
      <c r="L267" s="796">
        <v>300</v>
      </c>
      <c r="M267" s="796"/>
      <c r="N267" s="796">
        <f t="shared" si="61"/>
        <v>300</v>
      </c>
      <c r="O267" s="797">
        <f t="shared" si="62"/>
        <v>0</v>
      </c>
      <c r="P267" s="1072"/>
      <c r="Q267" s="796">
        <v>300</v>
      </c>
      <c r="R267" s="587"/>
      <c r="S267" s="587"/>
      <c r="T267" s="19">
        <f t="shared" si="57"/>
        <v>0</v>
      </c>
      <c r="U267" s="53">
        <f t="shared" si="54"/>
        <v>300</v>
      </c>
      <c r="V267" s="621"/>
      <c r="W267" s="19">
        <v>300</v>
      </c>
      <c r="X267" s="587"/>
      <c r="Y267" s="587"/>
      <c r="Z267" s="19">
        <f t="shared" si="58"/>
        <v>0</v>
      </c>
      <c r="AA267" s="619">
        <f t="shared" si="55"/>
        <v>300</v>
      </c>
      <c r="AB267" s="621"/>
      <c r="AC267" s="19">
        <v>300</v>
      </c>
      <c r="AD267" s="587"/>
      <c r="AE267" s="587"/>
      <c r="AF267" s="19">
        <f t="shared" si="60"/>
        <v>0</v>
      </c>
      <c r="AG267" s="619">
        <f t="shared" si="56"/>
        <v>300</v>
      </c>
      <c r="AH267" s="603" t="s">
        <v>3025</v>
      </c>
      <c r="AI267" s="620" t="s">
        <v>2559</v>
      </c>
    </row>
    <row r="268" spans="1:35" s="25" customFormat="1" ht="20.25" customHeight="1" x14ac:dyDescent="0.2">
      <c r="A268" s="582">
        <v>2249</v>
      </c>
      <c r="B268" s="583">
        <v>258</v>
      </c>
      <c r="C268" s="980" t="s">
        <v>2583</v>
      </c>
      <c r="D268" s="1069" t="s">
        <v>2589</v>
      </c>
      <c r="E268" s="1070">
        <v>33758</v>
      </c>
      <c r="F268" s="1071" t="s">
        <v>1027</v>
      </c>
      <c r="G268" s="1071" t="s">
        <v>10</v>
      </c>
      <c r="H268" s="757" t="s">
        <v>11</v>
      </c>
      <c r="I268" s="757"/>
      <c r="J268" s="757"/>
      <c r="K268" s="796">
        <v>300</v>
      </c>
      <c r="L268" s="796">
        <v>300</v>
      </c>
      <c r="M268" s="796"/>
      <c r="N268" s="796">
        <f t="shared" si="61"/>
        <v>300</v>
      </c>
      <c r="O268" s="797">
        <f t="shared" si="62"/>
        <v>0</v>
      </c>
      <c r="P268" s="1072"/>
      <c r="Q268" s="796">
        <v>300</v>
      </c>
      <c r="R268" s="19"/>
      <c r="S268" s="19"/>
      <c r="T268" s="19">
        <f t="shared" si="57"/>
        <v>0</v>
      </c>
      <c r="U268" s="53">
        <f t="shared" ref="U268:U281" si="63">SUM(Q268-T268)</f>
        <v>300</v>
      </c>
      <c r="V268" s="1068"/>
      <c r="W268" s="19">
        <v>300</v>
      </c>
      <c r="X268" s="19"/>
      <c r="Y268" s="19"/>
      <c r="Z268" s="19">
        <f t="shared" si="58"/>
        <v>0</v>
      </c>
      <c r="AA268" s="619">
        <f t="shared" ref="AA268:AA281" si="64">SUM(W268-Z268)</f>
        <v>300</v>
      </c>
      <c r="AB268" s="1068"/>
      <c r="AC268" s="19">
        <v>300</v>
      </c>
      <c r="AD268" s="19"/>
      <c r="AE268" s="19"/>
      <c r="AF268" s="19">
        <f t="shared" ref="AF268:AF273" si="65">SUM(AD268-+AE268)</f>
        <v>0</v>
      </c>
      <c r="AG268" s="619">
        <f t="shared" ref="AG268:AG281" si="66">SUM(AC268-AF268)</f>
        <v>300</v>
      </c>
      <c r="AH268" s="464" t="s">
        <v>3523</v>
      </c>
      <c r="AI268" s="620" t="s">
        <v>2559</v>
      </c>
    </row>
    <row r="269" spans="1:35" s="25" customFormat="1" ht="20.25" customHeight="1" x14ac:dyDescent="0.2">
      <c r="A269" s="582">
        <v>2252</v>
      </c>
      <c r="B269" s="583">
        <v>259</v>
      </c>
      <c r="C269" s="980" t="s">
        <v>2591</v>
      </c>
      <c r="D269" s="1069" t="s">
        <v>2592</v>
      </c>
      <c r="E269" s="1070">
        <v>34048</v>
      </c>
      <c r="F269" s="1071" t="s">
        <v>1027</v>
      </c>
      <c r="G269" s="1071" t="s">
        <v>10</v>
      </c>
      <c r="H269" s="757" t="s">
        <v>11</v>
      </c>
      <c r="I269" s="757"/>
      <c r="J269" s="757"/>
      <c r="K269" s="796">
        <v>300</v>
      </c>
      <c r="L269" s="796">
        <v>300</v>
      </c>
      <c r="M269" s="796"/>
      <c r="N269" s="796">
        <f t="shared" si="61"/>
        <v>300</v>
      </c>
      <c r="O269" s="797">
        <f t="shared" si="62"/>
        <v>0</v>
      </c>
      <c r="P269" s="1072"/>
      <c r="Q269" s="796">
        <v>300</v>
      </c>
      <c r="R269" s="19"/>
      <c r="S269" s="19"/>
      <c r="T269" s="19">
        <f t="shared" si="57"/>
        <v>0</v>
      </c>
      <c r="U269" s="53">
        <f t="shared" si="63"/>
        <v>300</v>
      </c>
      <c r="V269" s="1068"/>
      <c r="W269" s="19">
        <v>300</v>
      </c>
      <c r="X269" s="19"/>
      <c r="Y269" s="19"/>
      <c r="Z269" s="19">
        <f t="shared" si="58"/>
        <v>0</v>
      </c>
      <c r="AA269" s="619">
        <f t="shared" si="64"/>
        <v>300</v>
      </c>
      <c r="AB269" s="1068"/>
      <c r="AC269" s="19">
        <v>300</v>
      </c>
      <c r="AD269" s="19"/>
      <c r="AE269" s="19"/>
      <c r="AF269" s="19">
        <f t="shared" si="65"/>
        <v>0</v>
      </c>
      <c r="AG269" s="619">
        <f t="shared" si="66"/>
        <v>300</v>
      </c>
      <c r="AH269" s="464" t="s">
        <v>2590</v>
      </c>
      <c r="AI269" s="620" t="s">
        <v>2559</v>
      </c>
    </row>
    <row r="270" spans="1:35" s="25" customFormat="1" ht="20.25" customHeight="1" x14ac:dyDescent="0.2">
      <c r="A270" s="582">
        <v>2253</v>
      </c>
      <c r="B270" s="583">
        <v>260</v>
      </c>
      <c r="C270" s="980" t="s">
        <v>2595</v>
      </c>
      <c r="D270" s="1069" t="s">
        <v>2594</v>
      </c>
      <c r="E270" s="1070">
        <v>34001</v>
      </c>
      <c r="F270" s="1071" t="s">
        <v>1027</v>
      </c>
      <c r="G270" s="1071" t="s">
        <v>10</v>
      </c>
      <c r="H270" s="757" t="s">
        <v>13</v>
      </c>
      <c r="I270" s="757"/>
      <c r="J270" s="757"/>
      <c r="K270" s="796">
        <v>300</v>
      </c>
      <c r="L270" s="796">
        <v>300</v>
      </c>
      <c r="M270" s="796"/>
      <c r="N270" s="796">
        <f t="shared" si="61"/>
        <v>300</v>
      </c>
      <c r="O270" s="797">
        <f t="shared" si="62"/>
        <v>0</v>
      </c>
      <c r="P270" s="1072"/>
      <c r="Q270" s="796">
        <v>300</v>
      </c>
      <c r="R270" s="19"/>
      <c r="S270" s="19"/>
      <c r="T270" s="19">
        <f t="shared" si="57"/>
        <v>0</v>
      </c>
      <c r="U270" s="53">
        <f t="shared" si="63"/>
        <v>300</v>
      </c>
      <c r="V270" s="1068"/>
      <c r="W270" s="19">
        <v>300</v>
      </c>
      <c r="X270" s="19"/>
      <c r="Y270" s="19"/>
      <c r="Z270" s="19">
        <f t="shared" si="58"/>
        <v>0</v>
      </c>
      <c r="AA270" s="619">
        <f t="shared" si="64"/>
        <v>300</v>
      </c>
      <c r="AB270" s="1068"/>
      <c r="AC270" s="19">
        <v>300</v>
      </c>
      <c r="AD270" s="19"/>
      <c r="AE270" s="19"/>
      <c r="AF270" s="19">
        <f t="shared" si="65"/>
        <v>0</v>
      </c>
      <c r="AG270" s="619">
        <f t="shared" si="66"/>
        <v>300</v>
      </c>
      <c r="AH270" s="464" t="s">
        <v>2593</v>
      </c>
      <c r="AI270" s="620" t="s">
        <v>2559</v>
      </c>
    </row>
    <row r="271" spans="1:35" s="25" customFormat="1" ht="20.25" customHeight="1" x14ac:dyDescent="0.2">
      <c r="A271" s="582">
        <v>2254</v>
      </c>
      <c r="B271" s="583">
        <v>261</v>
      </c>
      <c r="C271" s="980" t="s">
        <v>2596</v>
      </c>
      <c r="D271" s="1069" t="s">
        <v>2597</v>
      </c>
      <c r="E271" s="1070">
        <v>34156</v>
      </c>
      <c r="F271" s="1071" t="s">
        <v>1986</v>
      </c>
      <c r="G271" s="1071" t="s">
        <v>10</v>
      </c>
      <c r="H271" s="757" t="s">
        <v>198</v>
      </c>
      <c r="I271" s="757"/>
      <c r="J271" s="757"/>
      <c r="K271" s="796">
        <v>300</v>
      </c>
      <c r="L271" s="796">
        <v>300</v>
      </c>
      <c r="M271" s="796"/>
      <c r="N271" s="796">
        <f t="shared" si="61"/>
        <v>300</v>
      </c>
      <c r="O271" s="797">
        <f t="shared" si="62"/>
        <v>0</v>
      </c>
      <c r="P271" s="1072"/>
      <c r="Q271" s="796">
        <v>300</v>
      </c>
      <c r="R271" s="19"/>
      <c r="S271" s="19"/>
      <c r="T271" s="19">
        <f t="shared" si="57"/>
        <v>0</v>
      </c>
      <c r="U271" s="53">
        <f t="shared" si="63"/>
        <v>300</v>
      </c>
      <c r="V271" s="1068"/>
      <c r="W271" s="19">
        <v>300</v>
      </c>
      <c r="X271" s="19"/>
      <c r="Y271" s="19"/>
      <c r="Z271" s="19">
        <f t="shared" si="58"/>
        <v>0</v>
      </c>
      <c r="AA271" s="619">
        <f t="shared" si="64"/>
        <v>300</v>
      </c>
      <c r="AB271" s="1068"/>
      <c r="AC271" s="19">
        <v>300</v>
      </c>
      <c r="AD271" s="19"/>
      <c r="AE271" s="19"/>
      <c r="AF271" s="19">
        <f t="shared" si="65"/>
        <v>0</v>
      </c>
      <c r="AG271" s="619">
        <f t="shared" si="66"/>
        <v>300</v>
      </c>
      <c r="AH271" s="464" t="s">
        <v>2598</v>
      </c>
      <c r="AI271" s="620" t="s">
        <v>2559</v>
      </c>
    </row>
    <row r="272" spans="1:35" s="25" customFormat="1" ht="20.25" customHeight="1" x14ac:dyDescent="0.2">
      <c r="A272" s="582">
        <v>2255</v>
      </c>
      <c r="B272" s="583">
        <v>262</v>
      </c>
      <c r="C272" s="980" t="s">
        <v>2599</v>
      </c>
      <c r="D272" s="1069" t="s">
        <v>2600</v>
      </c>
      <c r="E272" s="1070">
        <v>34852</v>
      </c>
      <c r="F272" s="1071" t="s">
        <v>1027</v>
      </c>
      <c r="G272" s="1071" t="s">
        <v>10</v>
      </c>
      <c r="H272" s="757" t="s">
        <v>13</v>
      </c>
      <c r="I272" s="757"/>
      <c r="J272" s="757"/>
      <c r="K272" s="796">
        <v>300</v>
      </c>
      <c r="L272" s="796">
        <v>300</v>
      </c>
      <c r="M272" s="796"/>
      <c r="N272" s="796">
        <f t="shared" si="61"/>
        <v>300</v>
      </c>
      <c r="O272" s="797">
        <f t="shared" si="62"/>
        <v>0</v>
      </c>
      <c r="P272" s="1072"/>
      <c r="Q272" s="796">
        <v>300</v>
      </c>
      <c r="R272" s="19"/>
      <c r="S272" s="19"/>
      <c r="T272" s="19">
        <f t="shared" si="57"/>
        <v>0</v>
      </c>
      <c r="U272" s="53">
        <f t="shared" si="63"/>
        <v>300</v>
      </c>
      <c r="V272" s="19"/>
      <c r="W272" s="19">
        <v>300</v>
      </c>
      <c r="X272" s="19"/>
      <c r="Y272" s="19"/>
      <c r="Z272" s="19">
        <f t="shared" si="58"/>
        <v>0</v>
      </c>
      <c r="AA272" s="619">
        <f t="shared" si="64"/>
        <v>300</v>
      </c>
      <c r="AB272" s="19"/>
      <c r="AC272" s="19">
        <v>300</v>
      </c>
      <c r="AD272" s="19"/>
      <c r="AE272" s="19"/>
      <c r="AF272" s="19">
        <f t="shared" si="65"/>
        <v>0</v>
      </c>
      <c r="AG272" s="619">
        <f t="shared" si="66"/>
        <v>300</v>
      </c>
      <c r="AH272" s="464" t="s">
        <v>3524</v>
      </c>
      <c r="AI272" s="620" t="s">
        <v>2559</v>
      </c>
    </row>
    <row r="273" spans="1:36" s="25" customFormat="1" ht="20.25" customHeight="1" x14ac:dyDescent="0.2">
      <c r="A273" s="582">
        <v>2256</v>
      </c>
      <c r="B273" s="583">
        <v>263</v>
      </c>
      <c r="C273" s="980" t="s">
        <v>2602</v>
      </c>
      <c r="D273" s="1069" t="s">
        <v>2603</v>
      </c>
      <c r="E273" s="1070">
        <v>33363</v>
      </c>
      <c r="F273" s="1071" t="s">
        <v>1986</v>
      </c>
      <c r="G273" s="1071" t="s">
        <v>10</v>
      </c>
      <c r="H273" s="757" t="s">
        <v>13</v>
      </c>
      <c r="I273" s="757"/>
      <c r="J273" s="757"/>
      <c r="K273" s="796">
        <v>300</v>
      </c>
      <c r="L273" s="796">
        <v>300</v>
      </c>
      <c r="M273" s="796"/>
      <c r="N273" s="796">
        <f t="shared" si="61"/>
        <v>300</v>
      </c>
      <c r="O273" s="797">
        <f t="shared" si="62"/>
        <v>0</v>
      </c>
      <c r="P273" s="1072"/>
      <c r="Q273" s="796">
        <v>300</v>
      </c>
      <c r="R273" s="19"/>
      <c r="S273" s="19"/>
      <c r="T273" s="19">
        <f t="shared" si="57"/>
        <v>0</v>
      </c>
      <c r="U273" s="53">
        <f t="shared" si="63"/>
        <v>300</v>
      </c>
      <c r="V273" s="19"/>
      <c r="W273" s="19">
        <v>300</v>
      </c>
      <c r="X273" s="19"/>
      <c r="Y273" s="19"/>
      <c r="Z273" s="19">
        <f t="shared" si="58"/>
        <v>0</v>
      </c>
      <c r="AA273" s="619">
        <f t="shared" si="64"/>
        <v>300</v>
      </c>
      <c r="AB273" s="19"/>
      <c r="AC273" s="19">
        <v>300</v>
      </c>
      <c r="AD273" s="19"/>
      <c r="AE273" s="19"/>
      <c r="AF273" s="19">
        <f t="shared" si="65"/>
        <v>0</v>
      </c>
      <c r="AG273" s="619">
        <f t="shared" si="66"/>
        <v>300</v>
      </c>
      <c r="AH273" s="464" t="s">
        <v>2601</v>
      </c>
      <c r="AI273" s="620" t="s">
        <v>2559</v>
      </c>
    </row>
    <row r="274" spans="1:36" s="25" customFormat="1" ht="20.25" customHeight="1" x14ac:dyDescent="0.2">
      <c r="A274" s="582">
        <v>2488</v>
      </c>
      <c r="B274" s="583">
        <v>264</v>
      </c>
      <c r="C274" s="980" t="s">
        <v>3358</v>
      </c>
      <c r="D274" s="1069" t="s">
        <v>3359</v>
      </c>
      <c r="E274" s="1070">
        <v>30747</v>
      </c>
      <c r="F274" s="1071" t="s">
        <v>1986</v>
      </c>
      <c r="G274" s="1071" t="s">
        <v>10</v>
      </c>
      <c r="H274" s="757" t="s">
        <v>14</v>
      </c>
      <c r="I274" s="757"/>
      <c r="J274" s="757"/>
      <c r="K274" s="796">
        <v>300</v>
      </c>
      <c r="L274" s="796">
        <v>300</v>
      </c>
      <c r="M274" s="796"/>
      <c r="N274" s="796">
        <f t="shared" si="61"/>
        <v>300</v>
      </c>
      <c r="O274" s="797">
        <f t="shared" si="62"/>
        <v>0</v>
      </c>
      <c r="P274" s="1072"/>
      <c r="Q274" s="796">
        <v>300</v>
      </c>
      <c r="R274" s="19"/>
      <c r="S274" s="19"/>
      <c r="T274" s="19"/>
      <c r="U274" s="53">
        <f t="shared" si="63"/>
        <v>300</v>
      </c>
      <c r="V274" s="19"/>
      <c r="W274" s="19">
        <v>300</v>
      </c>
      <c r="X274" s="19"/>
      <c r="Y274" s="19"/>
      <c r="Z274" s="19"/>
      <c r="AA274" s="619">
        <f t="shared" si="64"/>
        <v>300</v>
      </c>
      <c r="AB274" s="19"/>
      <c r="AC274" s="19">
        <v>300</v>
      </c>
      <c r="AD274" s="19"/>
      <c r="AE274" s="19"/>
      <c r="AF274" s="19"/>
      <c r="AG274" s="619">
        <f t="shared" si="66"/>
        <v>300</v>
      </c>
      <c r="AH274" s="464" t="s">
        <v>3360</v>
      </c>
      <c r="AI274" s="620" t="s">
        <v>2559</v>
      </c>
    </row>
    <row r="275" spans="1:36" s="25" customFormat="1" ht="20.25" customHeight="1" x14ac:dyDescent="0.2">
      <c r="A275" s="582">
        <v>2346</v>
      </c>
      <c r="B275" s="583">
        <v>265</v>
      </c>
      <c r="C275" s="980" t="s">
        <v>2860</v>
      </c>
      <c r="D275" s="1069" t="s">
        <v>2861</v>
      </c>
      <c r="E275" s="1070">
        <v>35256</v>
      </c>
      <c r="F275" s="1071" t="s">
        <v>1986</v>
      </c>
      <c r="G275" s="1071" t="s">
        <v>10</v>
      </c>
      <c r="H275" s="757" t="s">
        <v>2505</v>
      </c>
      <c r="I275" s="757"/>
      <c r="J275" s="757"/>
      <c r="K275" s="796">
        <v>300</v>
      </c>
      <c r="L275" s="796">
        <v>300</v>
      </c>
      <c r="M275" s="796"/>
      <c r="N275" s="796">
        <f t="shared" si="61"/>
        <v>300</v>
      </c>
      <c r="O275" s="797">
        <f t="shared" si="62"/>
        <v>0</v>
      </c>
      <c r="P275" s="1072"/>
      <c r="Q275" s="796">
        <v>300</v>
      </c>
      <c r="R275" s="587"/>
      <c r="S275" s="587"/>
      <c r="T275" s="19">
        <f>SUM(R275+S275)</f>
        <v>0</v>
      </c>
      <c r="U275" s="53">
        <f t="shared" si="63"/>
        <v>300</v>
      </c>
      <c r="V275" s="621"/>
      <c r="W275" s="19">
        <v>300</v>
      </c>
      <c r="X275" s="587"/>
      <c r="Y275" s="587"/>
      <c r="Z275" s="19">
        <f>SUM(X275+Y275)</f>
        <v>0</v>
      </c>
      <c r="AA275" s="619">
        <f t="shared" si="64"/>
        <v>300</v>
      </c>
      <c r="AB275" s="621"/>
      <c r="AC275" s="19">
        <v>300</v>
      </c>
      <c r="AD275" s="587"/>
      <c r="AE275" s="587"/>
      <c r="AF275" s="19">
        <f>SUM(AD275+AE275)</f>
        <v>0</v>
      </c>
      <c r="AG275" s="619">
        <f t="shared" si="66"/>
        <v>300</v>
      </c>
      <c r="AH275" s="603" t="s">
        <v>3392</v>
      </c>
      <c r="AI275" s="620" t="s">
        <v>2559</v>
      </c>
    </row>
    <row r="276" spans="1:36" s="25" customFormat="1" ht="20.25" customHeight="1" x14ac:dyDescent="0.25">
      <c r="A276" s="754">
        <v>2451</v>
      </c>
      <c r="B276" s="583">
        <v>266</v>
      </c>
      <c r="C276" s="980" t="s">
        <v>2709</v>
      </c>
      <c r="D276" s="1069" t="s">
        <v>2710</v>
      </c>
      <c r="E276" s="1070">
        <v>34004</v>
      </c>
      <c r="F276" s="1071" t="s">
        <v>1986</v>
      </c>
      <c r="G276" s="1071" t="s">
        <v>10</v>
      </c>
      <c r="H276" s="757" t="s">
        <v>11</v>
      </c>
      <c r="I276" s="757"/>
      <c r="J276" s="757"/>
      <c r="K276" s="796">
        <v>300</v>
      </c>
      <c r="L276" s="796">
        <v>300</v>
      </c>
      <c r="M276" s="796"/>
      <c r="N276" s="796">
        <f t="shared" ref="N276:N281" si="67">L276+M276</f>
        <v>300</v>
      </c>
      <c r="O276" s="797">
        <f t="shared" ref="O276:O281" si="68">K276-N276</f>
        <v>0</v>
      </c>
      <c r="P276" s="1072"/>
      <c r="Q276" s="796">
        <v>300</v>
      </c>
      <c r="R276" s="587"/>
      <c r="S276" s="587"/>
      <c r="T276" s="19">
        <f t="shared" ref="T276:T281" si="69">SUM(R276+S276)</f>
        <v>0</v>
      </c>
      <c r="U276" s="53">
        <f t="shared" si="63"/>
        <v>300</v>
      </c>
      <c r="V276" s="621"/>
      <c r="W276" s="19">
        <v>300</v>
      </c>
      <c r="X276" s="587"/>
      <c r="Y276" s="587"/>
      <c r="Z276" s="19">
        <f t="shared" ref="Z276:Z281" si="70">SUM(X276+Y276)</f>
        <v>0</v>
      </c>
      <c r="AA276" s="619">
        <f t="shared" si="64"/>
        <v>300</v>
      </c>
      <c r="AB276" s="621"/>
      <c r="AC276" s="19">
        <v>300</v>
      </c>
      <c r="AD276" s="587"/>
      <c r="AE276" s="587"/>
      <c r="AF276" s="19">
        <f t="shared" ref="AF276:AF281" si="71">SUM(AD276+AE276)</f>
        <v>0</v>
      </c>
      <c r="AG276" s="619">
        <f t="shared" si="66"/>
        <v>300</v>
      </c>
      <c r="AH276" s="95" t="s">
        <v>3212</v>
      </c>
      <c r="AI276" s="1003" t="s">
        <v>3259</v>
      </c>
      <c r="AJ276" s="25" t="s">
        <v>1963</v>
      </c>
    </row>
    <row r="277" spans="1:36" s="25" customFormat="1" ht="20.25" customHeight="1" x14ac:dyDescent="0.25">
      <c r="A277" s="754">
        <v>2288</v>
      </c>
      <c r="B277" s="583">
        <v>267</v>
      </c>
      <c r="C277" s="980" t="s">
        <v>2709</v>
      </c>
      <c r="D277" s="1069" t="s">
        <v>2710</v>
      </c>
      <c r="E277" s="1070">
        <v>35034</v>
      </c>
      <c r="F277" s="1071" t="s">
        <v>1027</v>
      </c>
      <c r="G277" s="1071" t="s">
        <v>10</v>
      </c>
      <c r="H277" s="757" t="s">
        <v>14</v>
      </c>
      <c r="I277" s="757"/>
      <c r="J277" s="757"/>
      <c r="K277" s="796">
        <v>300</v>
      </c>
      <c r="L277" s="796">
        <v>300</v>
      </c>
      <c r="M277" s="796"/>
      <c r="N277" s="796">
        <f t="shared" si="67"/>
        <v>300</v>
      </c>
      <c r="O277" s="797">
        <f t="shared" si="68"/>
        <v>0</v>
      </c>
      <c r="P277" s="1072"/>
      <c r="Q277" s="796">
        <v>300</v>
      </c>
      <c r="R277" s="587"/>
      <c r="S277" s="587"/>
      <c r="T277" s="19">
        <f t="shared" si="69"/>
        <v>0</v>
      </c>
      <c r="U277" s="53">
        <f t="shared" si="63"/>
        <v>300</v>
      </c>
      <c r="V277" s="621"/>
      <c r="W277" s="19">
        <v>300</v>
      </c>
      <c r="X277" s="587"/>
      <c r="Y277" s="587"/>
      <c r="Z277" s="19">
        <f t="shared" si="70"/>
        <v>0</v>
      </c>
      <c r="AA277" s="619">
        <f t="shared" si="64"/>
        <v>300</v>
      </c>
      <c r="AB277" s="621"/>
      <c r="AC277" s="19">
        <v>300</v>
      </c>
      <c r="AD277" s="587"/>
      <c r="AE277" s="587"/>
      <c r="AF277" s="19">
        <f t="shared" si="71"/>
        <v>0</v>
      </c>
      <c r="AG277" s="619">
        <f t="shared" si="66"/>
        <v>300</v>
      </c>
      <c r="AH277" s="603" t="s">
        <v>3258</v>
      </c>
      <c r="AI277" s="1003" t="s">
        <v>3259</v>
      </c>
    </row>
    <row r="278" spans="1:36" s="25" customFormat="1" ht="20.25" customHeight="1" x14ac:dyDescent="0.2">
      <c r="A278" s="582">
        <v>2423</v>
      </c>
      <c r="B278" s="583">
        <v>268</v>
      </c>
      <c r="C278" s="980" t="s">
        <v>3116</v>
      </c>
      <c r="D278" s="1069" t="s">
        <v>3117</v>
      </c>
      <c r="E278" s="1070">
        <v>34209</v>
      </c>
      <c r="F278" s="1071" t="s">
        <v>1986</v>
      </c>
      <c r="G278" s="1071" t="s">
        <v>10</v>
      </c>
      <c r="H278" s="757" t="s">
        <v>19</v>
      </c>
      <c r="I278" s="757"/>
      <c r="J278" s="757"/>
      <c r="K278" s="796">
        <v>300</v>
      </c>
      <c r="L278" s="796">
        <v>300</v>
      </c>
      <c r="M278" s="796"/>
      <c r="N278" s="796">
        <f t="shared" si="67"/>
        <v>300</v>
      </c>
      <c r="O278" s="797">
        <f t="shared" si="68"/>
        <v>0</v>
      </c>
      <c r="P278" s="1072"/>
      <c r="Q278" s="796">
        <v>300</v>
      </c>
      <c r="R278" s="587"/>
      <c r="S278" s="587"/>
      <c r="T278" s="19">
        <v>0</v>
      </c>
      <c r="U278" s="53">
        <f t="shared" si="63"/>
        <v>300</v>
      </c>
      <c r="V278" s="621"/>
      <c r="W278" s="19">
        <v>300</v>
      </c>
      <c r="X278" s="587"/>
      <c r="Y278" s="587"/>
      <c r="Z278" s="19">
        <v>0</v>
      </c>
      <c r="AA278" s="619">
        <f t="shared" si="64"/>
        <v>300</v>
      </c>
      <c r="AB278" s="621"/>
      <c r="AC278" s="19">
        <v>300</v>
      </c>
      <c r="AD278" s="587"/>
      <c r="AE278" s="587"/>
      <c r="AF278" s="19">
        <v>0</v>
      </c>
      <c r="AG278" s="619">
        <f t="shared" si="66"/>
        <v>300</v>
      </c>
      <c r="AH278" s="603" t="s">
        <v>3118</v>
      </c>
      <c r="AI278" s="620" t="s">
        <v>3119</v>
      </c>
      <c r="AJ278" s="25" t="s">
        <v>1963</v>
      </c>
    </row>
    <row r="279" spans="1:36" s="25" customFormat="1" ht="20.25" customHeight="1" x14ac:dyDescent="0.2">
      <c r="A279" s="754">
        <v>2474</v>
      </c>
      <c r="B279" s="583">
        <v>269</v>
      </c>
      <c r="C279" s="980" t="s">
        <v>3292</v>
      </c>
      <c r="D279" s="1069" t="s">
        <v>3293</v>
      </c>
      <c r="E279" s="1070">
        <v>34711</v>
      </c>
      <c r="F279" s="1071" t="s">
        <v>1986</v>
      </c>
      <c r="G279" s="1071" t="s">
        <v>10</v>
      </c>
      <c r="H279" s="757" t="s">
        <v>13</v>
      </c>
      <c r="I279" s="757"/>
      <c r="J279" s="757"/>
      <c r="K279" s="796">
        <v>300</v>
      </c>
      <c r="L279" s="796">
        <v>300</v>
      </c>
      <c r="M279" s="796"/>
      <c r="N279" s="796">
        <f t="shared" si="67"/>
        <v>300</v>
      </c>
      <c r="O279" s="797">
        <f t="shared" si="68"/>
        <v>0</v>
      </c>
      <c r="P279" s="1072"/>
      <c r="Q279" s="796">
        <v>300</v>
      </c>
      <c r="R279" s="52"/>
      <c r="S279" s="52"/>
      <c r="T279" s="19"/>
      <c r="U279" s="53">
        <f t="shared" si="63"/>
        <v>300</v>
      </c>
      <c r="V279" s="621"/>
      <c r="W279" s="19">
        <v>300</v>
      </c>
      <c r="X279" s="52"/>
      <c r="Y279" s="52"/>
      <c r="Z279" s="19"/>
      <c r="AA279" s="619">
        <f t="shared" si="64"/>
        <v>300</v>
      </c>
      <c r="AB279" s="621"/>
      <c r="AC279" s="19">
        <v>300</v>
      </c>
      <c r="AD279" s="52"/>
      <c r="AE279" s="52"/>
      <c r="AF279" s="19"/>
      <c r="AG279" s="619">
        <f t="shared" si="66"/>
        <v>300</v>
      </c>
      <c r="AH279" s="603" t="s">
        <v>3294</v>
      </c>
      <c r="AI279" s="620" t="s">
        <v>3259</v>
      </c>
    </row>
    <row r="280" spans="1:36" s="25" customFormat="1" ht="20.25" customHeight="1" x14ac:dyDescent="0.2">
      <c r="A280" s="582">
        <v>2297</v>
      </c>
      <c r="B280" s="583">
        <v>270</v>
      </c>
      <c r="C280" s="980" t="s">
        <v>2735</v>
      </c>
      <c r="D280" s="1069" t="s">
        <v>2736</v>
      </c>
      <c r="E280" s="1070">
        <v>34881</v>
      </c>
      <c r="F280" s="1071" t="s">
        <v>1027</v>
      </c>
      <c r="G280" s="1071" t="s">
        <v>10</v>
      </c>
      <c r="H280" s="757" t="s">
        <v>2505</v>
      </c>
      <c r="I280" s="757"/>
      <c r="J280" s="757"/>
      <c r="K280" s="796">
        <v>300</v>
      </c>
      <c r="L280" s="796">
        <v>300</v>
      </c>
      <c r="M280" s="796"/>
      <c r="N280" s="796">
        <f t="shared" si="67"/>
        <v>300</v>
      </c>
      <c r="O280" s="797">
        <f t="shared" si="68"/>
        <v>0</v>
      </c>
      <c r="P280" s="1072"/>
      <c r="Q280" s="796">
        <v>300</v>
      </c>
      <c r="R280" s="587"/>
      <c r="S280" s="587"/>
      <c r="T280" s="19">
        <f t="shared" ref="T280" si="72">SUM(R280+S280)</f>
        <v>0</v>
      </c>
      <c r="U280" s="53">
        <f t="shared" si="63"/>
        <v>300</v>
      </c>
      <c r="V280" s="621"/>
      <c r="W280" s="19">
        <v>300</v>
      </c>
      <c r="X280" s="587"/>
      <c r="Y280" s="587"/>
      <c r="Z280" s="19">
        <f t="shared" ref="Z280" si="73">SUM(X280+Y280)</f>
        <v>0</v>
      </c>
      <c r="AA280" s="619">
        <f t="shared" si="64"/>
        <v>300</v>
      </c>
      <c r="AB280" s="621"/>
      <c r="AC280" s="19">
        <v>300</v>
      </c>
      <c r="AD280" s="587"/>
      <c r="AE280" s="587"/>
      <c r="AF280" s="19">
        <f t="shared" ref="AF280" si="74">SUM(AD280+AE280)</f>
        <v>0</v>
      </c>
      <c r="AG280" s="619">
        <f t="shared" si="66"/>
        <v>300</v>
      </c>
      <c r="AH280" s="603" t="s">
        <v>2737</v>
      </c>
      <c r="AI280" s="750" t="s">
        <v>3259</v>
      </c>
    </row>
    <row r="281" spans="1:36" s="25" customFormat="1" ht="20.25" customHeight="1" x14ac:dyDescent="0.2">
      <c r="A281" s="582">
        <v>2247</v>
      </c>
      <c r="B281" s="583">
        <v>271</v>
      </c>
      <c r="C281" s="1075" t="s">
        <v>2573</v>
      </c>
      <c r="D281" s="1076" t="s">
        <v>2574</v>
      </c>
      <c r="E281" s="1077">
        <v>34557</v>
      </c>
      <c r="F281" s="1078" t="s">
        <v>1027</v>
      </c>
      <c r="G281" s="1078" t="s">
        <v>10</v>
      </c>
      <c r="H281" s="1079" t="s">
        <v>11</v>
      </c>
      <c r="I281" s="757"/>
      <c r="J281" s="757"/>
      <c r="K281" s="796">
        <v>300</v>
      </c>
      <c r="L281" s="796">
        <v>300</v>
      </c>
      <c r="M281" s="796"/>
      <c r="N281" s="796">
        <f t="shared" si="67"/>
        <v>300</v>
      </c>
      <c r="O281" s="797">
        <f t="shared" si="68"/>
        <v>0</v>
      </c>
      <c r="P281" s="1072"/>
      <c r="Q281" s="796">
        <v>300</v>
      </c>
      <c r="R281" s="587"/>
      <c r="S281" s="587"/>
      <c r="T281" s="19">
        <f t="shared" si="69"/>
        <v>0</v>
      </c>
      <c r="U281" s="53">
        <f t="shared" si="63"/>
        <v>300</v>
      </c>
      <c r="V281" s="621"/>
      <c r="W281" s="19">
        <v>300</v>
      </c>
      <c r="X281" s="587"/>
      <c r="Y281" s="587"/>
      <c r="Z281" s="19">
        <f t="shared" si="70"/>
        <v>0</v>
      </c>
      <c r="AA281" s="619">
        <f t="shared" si="64"/>
        <v>300</v>
      </c>
      <c r="AB281" s="621"/>
      <c r="AC281" s="19">
        <v>300</v>
      </c>
      <c r="AD281" s="587"/>
      <c r="AE281" s="587"/>
      <c r="AF281" s="19">
        <f t="shared" si="71"/>
        <v>0</v>
      </c>
      <c r="AG281" s="619">
        <f t="shared" si="66"/>
        <v>300</v>
      </c>
      <c r="AH281" s="603" t="s">
        <v>2575</v>
      </c>
      <c r="AI281" s="750" t="s">
        <v>3517</v>
      </c>
      <c r="AJ281" s="25" t="s">
        <v>1963</v>
      </c>
    </row>
    <row r="282" spans="1:36" ht="24.75" customHeight="1" thickBot="1" x14ac:dyDescent="0.25">
      <c r="A282" s="668"/>
      <c r="B282" s="1080">
        <v>271</v>
      </c>
      <c r="C282" s="668" t="s">
        <v>150</v>
      </c>
      <c r="D282" s="668" t="s">
        <v>3698</v>
      </c>
      <c r="E282" s="668"/>
      <c r="F282" s="668"/>
      <c r="G282" s="668"/>
      <c r="H282" s="668"/>
      <c r="I282" s="668"/>
      <c r="J282" s="668"/>
      <c r="K282" s="668">
        <f t="shared" ref="K282:O282" si="75">SUM(K11:K281)</f>
        <v>74554</v>
      </c>
      <c r="L282" s="668">
        <f t="shared" si="75"/>
        <v>69569</v>
      </c>
      <c r="M282" s="668">
        <f t="shared" si="75"/>
        <v>160</v>
      </c>
      <c r="N282" s="668">
        <f t="shared" si="75"/>
        <v>69729</v>
      </c>
      <c r="O282" s="668">
        <f t="shared" si="75"/>
        <v>4825</v>
      </c>
      <c r="P282" s="669">
        <f t="shared" ref="P282:AG282" si="76">SUM(P11:P281)</f>
        <v>0</v>
      </c>
      <c r="Q282" s="668">
        <f t="shared" si="76"/>
        <v>81300</v>
      </c>
      <c r="R282" s="668">
        <f t="shared" si="76"/>
        <v>30</v>
      </c>
      <c r="S282" s="668">
        <f t="shared" si="76"/>
        <v>0</v>
      </c>
      <c r="T282" s="668">
        <f t="shared" si="76"/>
        <v>30</v>
      </c>
      <c r="U282" s="668">
        <f t="shared" si="76"/>
        <v>81270</v>
      </c>
      <c r="V282" s="669">
        <f t="shared" si="76"/>
        <v>0</v>
      </c>
      <c r="W282" s="668">
        <f t="shared" si="76"/>
        <v>81300</v>
      </c>
      <c r="X282" s="668">
        <f t="shared" si="76"/>
        <v>0</v>
      </c>
      <c r="Y282" s="668">
        <f t="shared" si="76"/>
        <v>0</v>
      </c>
      <c r="Z282" s="668">
        <f t="shared" si="76"/>
        <v>0</v>
      </c>
      <c r="AA282" s="670">
        <f t="shared" si="76"/>
        <v>81300</v>
      </c>
      <c r="AB282" s="669">
        <f t="shared" si="76"/>
        <v>0</v>
      </c>
      <c r="AC282" s="668">
        <f t="shared" si="76"/>
        <v>81300</v>
      </c>
      <c r="AD282" s="668">
        <f t="shared" si="76"/>
        <v>0</v>
      </c>
      <c r="AE282" s="668">
        <f t="shared" si="76"/>
        <v>0</v>
      </c>
      <c r="AF282" s="668">
        <f t="shared" si="76"/>
        <v>0</v>
      </c>
      <c r="AG282" s="670">
        <f t="shared" si="76"/>
        <v>81300</v>
      </c>
      <c r="AH282" s="671"/>
      <c r="AI282" s="746"/>
    </row>
    <row r="283" spans="1:36" ht="18" customHeight="1" thickTop="1" x14ac:dyDescent="0.85">
      <c r="B283" s="7"/>
      <c r="C283" s="7"/>
      <c r="D283" s="5"/>
      <c r="E283" s="397"/>
      <c r="F283" s="5"/>
      <c r="G283" s="9"/>
      <c r="H283" s="5"/>
      <c r="I283" s="5"/>
      <c r="J283" s="5"/>
      <c r="K283" s="5"/>
      <c r="L283" s="5"/>
      <c r="M283" s="5" t="s">
        <v>509</v>
      </c>
      <c r="N283" s="5"/>
      <c r="O283" s="54"/>
      <c r="P283" s="369"/>
      <c r="Q283" s="5"/>
      <c r="R283" s="5"/>
      <c r="S283" s="5"/>
      <c r="T283" s="5"/>
      <c r="U283" s="54"/>
      <c r="V283" s="369"/>
      <c r="W283" s="5"/>
      <c r="X283" s="5"/>
      <c r="Y283" s="5"/>
      <c r="Z283" s="5"/>
      <c r="AA283" s="54"/>
      <c r="AB283" s="369"/>
      <c r="AC283" s="5"/>
      <c r="AD283" s="5"/>
      <c r="AE283" s="5"/>
      <c r="AF283" s="5"/>
      <c r="AG283" s="54"/>
    </row>
    <row r="284" spans="1:36" ht="18" customHeight="1" x14ac:dyDescent="0.85">
      <c r="B284" s="7"/>
      <c r="C284" s="7"/>
      <c r="D284" s="5"/>
      <c r="E284" s="397"/>
      <c r="F284" s="5"/>
      <c r="G284" s="9"/>
      <c r="H284" s="5"/>
      <c r="I284" s="5"/>
      <c r="J284" s="5"/>
      <c r="K284" s="5"/>
      <c r="L284" s="5"/>
      <c r="M284" s="5"/>
      <c r="N284" s="5"/>
      <c r="O284" s="54"/>
      <c r="P284" s="369"/>
      <c r="Q284" s="5"/>
      <c r="R284" s="5"/>
      <c r="S284" s="5"/>
      <c r="T284" s="5"/>
      <c r="U284" s="54"/>
      <c r="V284" s="369"/>
      <c r="W284" s="5"/>
      <c r="X284" s="5"/>
      <c r="Y284" s="5"/>
      <c r="Z284" s="5"/>
      <c r="AA284" s="54"/>
      <c r="AB284" s="369"/>
      <c r="AC284" s="5"/>
      <c r="AD284" s="5"/>
      <c r="AE284" s="5"/>
      <c r="AF284" s="5"/>
      <c r="AG284" s="54"/>
    </row>
    <row r="285" spans="1:36" ht="13.15" customHeight="1" x14ac:dyDescent="0.85">
      <c r="B285" s="7"/>
      <c r="C285" s="7"/>
      <c r="D285" s="5"/>
      <c r="E285" s="397"/>
      <c r="F285" s="5"/>
      <c r="G285" s="9"/>
      <c r="H285" s="5"/>
      <c r="I285" s="5"/>
      <c r="J285" s="5"/>
      <c r="K285" s="5"/>
      <c r="L285" s="5"/>
      <c r="M285" s="5"/>
      <c r="N285" s="5"/>
      <c r="O285" s="54"/>
      <c r="P285" s="369"/>
      <c r="Q285" s="5"/>
      <c r="R285" s="5"/>
      <c r="S285" s="5"/>
      <c r="T285" s="5"/>
      <c r="U285" s="54"/>
      <c r="V285" s="369"/>
      <c r="W285" s="5"/>
      <c r="X285" s="5"/>
      <c r="Y285" s="5"/>
      <c r="Z285" s="5"/>
      <c r="AA285" s="54"/>
      <c r="AB285" s="369"/>
      <c r="AC285" s="5"/>
      <c r="AD285" s="5"/>
      <c r="AE285" s="5"/>
      <c r="AF285" s="5"/>
      <c r="AG285" s="54"/>
    </row>
    <row r="286" spans="1:36" ht="13.15" customHeight="1" x14ac:dyDescent="0.85">
      <c r="B286" s="7"/>
      <c r="C286" s="7"/>
      <c r="D286" s="5"/>
      <c r="E286" s="397"/>
      <c r="F286" s="5"/>
      <c r="G286" s="9"/>
      <c r="H286" s="5"/>
      <c r="I286" s="5"/>
      <c r="J286" s="5"/>
      <c r="K286" s="5"/>
      <c r="L286" s="5"/>
      <c r="M286" s="5"/>
      <c r="N286" s="5"/>
      <c r="O286" s="54"/>
      <c r="P286" s="369"/>
      <c r="Q286" s="5"/>
      <c r="R286" s="5"/>
      <c r="S286" s="5"/>
      <c r="T286" s="5"/>
      <c r="U286" s="54"/>
      <c r="V286" s="369"/>
      <c r="W286" s="5"/>
      <c r="X286" s="5"/>
      <c r="Y286" s="5"/>
      <c r="Z286" s="5"/>
      <c r="AA286" s="54"/>
      <c r="AB286" s="369"/>
      <c r="AC286" s="5"/>
      <c r="AD286" s="5"/>
      <c r="AE286" s="5"/>
      <c r="AF286" s="5"/>
      <c r="AG286" s="54"/>
    </row>
  </sheetData>
  <mergeCells count="10">
    <mergeCell ref="AJ247:AK247"/>
    <mergeCell ref="X8:Z8"/>
    <mergeCell ref="AD8:AF8"/>
    <mergeCell ref="A1:T1"/>
    <mergeCell ref="A2:T2"/>
    <mergeCell ref="A5:T5"/>
    <mergeCell ref="A6:T6"/>
    <mergeCell ref="A7:T7"/>
    <mergeCell ref="L8:N8"/>
    <mergeCell ref="R8:T8"/>
  </mergeCells>
  <pageMargins left="0.16" right="0.17" top="0.3" bottom="0.26" header="0.5" footer="0.21"/>
  <pageSetup paperSize="9" scale="60" orientation="landscape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AR359"/>
  <sheetViews>
    <sheetView zoomScaleNormal="100" zoomScaleSheetLayoutView="100" workbookViewId="0">
      <pane ySplit="10" topLeftCell="A11" activePane="bottomLeft" state="frozen"/>
      <selection pane="bottomLeft" activeCell="P11" sqref="P11"/>
    </sheetView>
  </sheetViews>
  <sheetFormatPr defaultColWidth="9.140625" defaultRowHeight="12.75" x14ac:dyDescent="0.2"/>
  <cols>
    <col min="1" max="1" width="8.7109375" style="1" customWidth="1"/>
    <col min="2" max="2" width="5.42578125" style="1" customWidth="1"/>
    <col min="3" max="3" width="19.140625" style="25" customWidth="1"/>
    <col min="4" max="4" width="19.42578125" style="25" customWidth="1"/>
    <col min="5" max="5" width="5.5703125" style="1" customWidth="1"/>
    <col min="6" max="6" width="8.42578125" style="1" customWidth="1"/>
    <col min="7" max="7" width="11" style="1" customWidth="1"/>
    <col min="8" max="8" width="11.28515625" style="1" customWidth="1"/>
    <col min="9" max="9" width="14.42578125" style="1" customWidth="1"/>
    <col min="10" max="10" width="14.7109375" style="1" customWidth="1"/>
    <col min="11" max="11" width="20.140625" style="1" customWidth="1"/>
    <col min="12" max="12" width="17.28515625" style="1" customWidth="1"/>
    <col min="13" max="13" width="11.7109375" style="15" customWidth="1"/>
    <col min="14" max="14" width="5.140625" style="373" customWidth="1"/>
    <col min="15" max="15" width="13" style="1" customWidth="1"/>
    <col min="16" max="16" width="15.7109375" style="1" customWidth="1"/>
    <col min="17" max="17" width="18.140625" style="1" customWidth="1"/>
    <col min="18" max="18" width="15.28515625" style="1" customWidth="1"/>
    <col min="19" max="19" width="17.140625" style="1" customWidth="1"/>
    <col min="20" max="20" width="18.85546875" style="1" customWidth="1"/>
    <col min="21" max="21" width="13" style="1" customWidth="1"/>
    <col min="22" max="22" width="13.5703125" style="1" customWidth="1"/>
    <col min="23" max="23" width="13.42578125" style="15" customWidth="1"/>
    <col min="24" max="24" width="13.140625" style="1" customWidth="1"/>
    <col min="25" max="25" width="13" style="1" customWidth="1"/>
    <col min="26" max="26" width="15.7109375" style="1" customWidth="1"/>
    <col min="27" max="27" width="16.42578125" style="15" customWidth="1"/>
    <col min="28" max="28" width="22.85546875" style="640" customWidth="1"/>
    <col min="29" max="29" width="20.5703125" style="12" customWidth="1"/>
    <col min="30" max="30" width="23.42578125" style="1" customWidth="1"/>
    <col min="31" max="31" width="30" style="25" customWidth="1"/>
    <col min="32" max="44" width="9.140625" style="25"/>
    <col min="45" max="16384" width="9.140625" style="1"/>
  </cols>
  <sheetData>
    <row r="1" spans="1:44" ht="43.5" customHeight="1" x14ac:dyDescent="0.2">
      <c r="A1" s="1177" t="s">
        <v>164</v>
      </c>
      <c r="B1" s="1177"/>
      <c r="C1" s="1178"/>
      <c r="D1" s="1177"/>
      <c r="E1" s="1177"/>
      <c r="F1" s="1177"/>
      <c r="G1" s="1177"/>
      <c r="H1" s="1177"/>
      <c r="I1" s="1177"/>
      <c r="J1" s="1177"/>
      <c r="K1" s="1177"/>
      <c r="L1" s="1177"/>
      <c r="M1" s="1177"/>
      <c r="N1" s="1177"/>
      <c r="O1" s="1177"/>
      <c r="P1" s="1177"/>
      <c r="Q1" s="1177"/>
      <c r="R1" s="1177"/>
      <c r="S1" s="1177"/>
      <c r="T1" s="1177"/>
      <c r="U1" s="1177"/>
      <c r="V1" s="1177"/>
      <c r="W1" s="1177"/>
      <c r="X1" s="1177"/>
      <c r="Y1" s="1177"/>
      <c r="Z1" s="1177"/>
      <c r="AA1" s="1177"/>
      <c r="AB1" s="1177"/>
      <c r="AC1" s="1177"/>
    </row>
    <row r="2" spans="1:44" ht="22.5" customHeight="1" x14ac:dyDescent="0.4">
      <c r="A2" s="1179" t="s">
        <v>163</v>
      </c>
      <c r="B2" s="1179"/>
      <c r="C2" s="1180"/>
      <c r="D2" s="1179"/>
      <c r="E2" s="1179"/>
      <c r="F2" s="1179"/>
      <c r="G2" s="1179"/>
      <c r="H2" s="1179"/>
      <c r="I2" s="1179"/>
      <c r="J2" s="1179"/>
      <c r="K2" s="1179"/>
      <c r="L2" s="1179"/>
      <c r="M2" s="1179"/>
      <c r="N2" s="1179"/>
      <c r="O2" s="1179"/>
      <c r="P2" s="1179"/>
      <c r="Q2" s="1179"/>
      <c r="R2" s="1179"/>
      <c r="S2" s="1179"/>
      <c r="T2" s="1179"/>
      <c r="U2" s="1179"/>
      <c r="V2" s="1179"/>
      <c r="W2" s="1179"/>
      <c r="X2" s="1179"/>
      <c r="Y2" s="1179"/>
      <c r="Z2" s="1179"/>
      <c r="AA2" s="1179"/>
      <c r="AB2" s="1179"/>
      <c r="AC2" s="1179"/>
    </row>
    <row r="3" spans="1:44" s="118" customFormat="1" x14ac:dyDescent="0.2">
      <c r="C3" s="191"/>
      <c r="D3" s="191"/>
      <c r="M3" s="183"/>
      <c r="N3" s="372"/>
      <c r="W3" s="183"/>
      <c r="AA3" s="183"/>
      <c r="AB3" s="639"/>
      <c r="AC3" s="185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</row>
    <row r="4" spans="1:44" ht="13.5" thickBot="1" x14ac:dyDescent="0.25"/>
    <row r="5" spans="1:44" ht="27" customHeight="1" thickTop="1" x14ac:dyDescent="0.2">
      <c r="A5" s="1181" t="s">
        <v>1069</v>
      </c>
      <c r="B5" s="1181"/>
      <c r="C5" s="1182"/>
      <c r="D5" s="1181"/>
      <c r="E5" s="1181"/>
      <c r="F5" s="1181"/>
      <c r="G5" s="1181"/>
      <c r="H5" s="1181"/>
      <c r="I5" s="1181"/>
      <c r="J5" s="1181"/>
      <c r="K5" s="1181"/>
      <c r="L5" s="1181"/>
      <c r="M5" s="1181"/>
      <c r="N5" s="1181"/>
      <c r="O5" s="1181"/>
      <c r="P5" s="1181"/>
      <c r="Q5" s="1181"/>
      <c r="R5" s="1181"/>
      <c r="S5" s="1181"/>
      <c r="T5" s="1181"/>
      <c r="U5" s="1181"/>
      <c r="V5" s="1181"/>
      <c r="W5" s="1181"/>
      <c r="X5" s="1181"/>
      <c r="Y5" s="1181"/>
      <c r="Z5" s="1181"/>
      <c r="AA5" s="1181"/>
      <c r="AB5" s="1181"/>
      <c r="AC5" s="1181"/>
    </row>
    <row r="6" spans="1:44" ht="27" customHeight="1" x14ac:dyDescent="0.2">
      <c r="A6" s="1170" t="s">
        <v>3170</v>
      </c>
      <c r="B6" s="1170"/>
      <c r="C6" s="1183"/>
      <c r="D6" s="1170"/>
      <c r="E6" s="1170"/>
      <c r="F6" s="1170"/>
      <c r="G6" s="1170"/>
      <c r="H6" s="1170"/>
      <c r="I6" s="1170"/>
      <c r="J6" s="1170"/>
      <c r="K6" s="1170"/>
      <c r="L6" s="1170"/>
      <c r="M6" s="1170"/>
      <c r="N6" s="1170"/>
      <c r="O6" s="1170"/>
      <c r="P6" s="1170"/>
      <c r="Q6" s="1170"/>
      <c r="R6" s="1170"/>
      <c r="S6" s="1170"/>
      <c r="T6" s="1170"/>
      <c r="U6" s="1170"/>
      <c r="V6" s="1170"/>
      <c r="W6" s="1170"/>
      <c r="X6" s="1170"/>
      <c r="Y6" s="1170"/>
      <c r="Z6" s="1170"/>
      <c r="AA6" s="1170"/>
      <c r="AB6" s="1170"/>
      <c r="AC6" s="1170"/>
    </row>
    <row r="7" spans="1:44" ht="26.25" customHeight="1" thickBot="1" x14ac:dyDescent="0.25">
      <c r="A7" s="1170" t="s">
        <v>1924</v>
      </c>
      <c r="B7" s="1170"/>
      <c r="C7" s="1183"/>
      <c r="D7" s="1170"/>
      <c r="E7" s="1170"/>
      <c r="F7" s="1170"/>
      <c r="G7" s="1170"/>
      <c r="H7" s="1170"/>
      <c r="I7" s="1170"/>
      <c r="J7" s="1170"/>
      <c r="K7" s="1170"/>
      <c r="L7" s="1170"/>
      <c r="M7" s="1170"/>
      <c r="N7" s="1170"/>
      <c r="O7" s="1170"/>
      <c r="P7" s="1170"/>
      <c r="Q7" s="1170"/>
      <c r="R7" s="1170"/>
      <c r="S7" s="1170"/>
      <c r="T7" s="1170"/>
      <c r="U7" s="1170"/>
      <c r="V7" s="1170"/>
      <c r="W7" s="1170"/>
      <c r="X7" s="1170"/>
      <c r="Y7" s="1170"/>
      <c r="Z7" s="1170"/>
      <c r="AA7" s="1170"/>
      <c r="AB7" s="1170"/>
      <c r="AC7" s="1170"/>
    </row>
    <row r="8" spans="1:44" s="203" customFormat="1" ht="25.5" customHeight="1" thickTop="1" thickBot="1" x14ac:dyDescent="0.25">
      <c r="A8" s="201" t="s">
        <v>24</v>
      </c>
      <c r="B8" s="201" t="s">
        <v>0</v>
      </c>
      <c r="C8" s="201" t="s">
        <v>7</v>
      </c>
      <c r="D8" s="201" t="s">
        <v>1</v>
      </c>
      <c r="E8" s="201" t="s">
        <v>2</v>
      </c>
      <c r="F8" s="201" t="s">
        <v>3</v>
      </c>
      <c r="G8" s="201" t="s">
        <v>4</v>
      </c>
      <c r="H8" s="1019"/>
      <c r="I8" s="201" t="s">
        <v>54</v>
      </c>
      <c r="J8" s="1174" t="s">
        <v>689</v>
      </c>
      <c r="K8" s="1175"/>
      <c r="L8" s="1176"/>
      <c r="M8" s="262" t="s">
        <v>55</v>
      </c>
      <c r="N8" s="376" t="s">
        <v>422</v>
      </c>
      <c r="O8" s="263" t="s">
        <v>53</v>
      </c>
      <c r="P8" s="1174" t="s">
        <v>689</v>
      </c>
      <c r="Q8" s="1175"/>
      <c r="R8" s="1176"/>
      <c r="S8" s="264" t="s">
        <v>1011</v>
      </c>
      <c r="T8" s="201" t="s">
        <v>56</v>
      </c>
      <c r="U8" s="201" t="s">
        <v>148</v>
      </c>
      <c r="V8" s="201" t="s">
        <v>149</v>
      </c>
      <c r="W8" s="201" t="s">
        <v>55</v>
      </c>
      <c r="X8" s="201" t="s">
        <v>57</v>
      </c>
      <c r="Y8" s="201" t="s">
        <v>148</v>
      </c>
      <c r="Z8" s="201" t="s">
        <v>149</v>
      </c>
      <c r="AA8" s="201" t="s">
        <v>55</v>
      </c>
      <c r="AB8" s="201" t="s">
        <v>8</v>
      </c>
      <c r="AC8" s="202" t="s">
        <v>9</v>
      </c>
      <c r="AE8" s="795"/>
      <c r="AF8" s="795"/>
      <c r="AG8" s="795"/>
      <c r="AH8" s="795"/>
      <c r="AI8" s="795"/>
      <c r="AJ8" s="795"/>
      <c r="AK8" s="795"/>
      <c r="AL8" s="795"/>
      <c r="AM8" s="795"/>
      <c r="AN8" s="795"/>
      <c r="AO8" s="795"/>
      <c r="AP8" s="795"/>
      <c r="AQ8" s="795"/>
      <c r="AR8" s="795"/>
    </row>
    <row r="9" spans="1:44" ht="25.5" customHeight="1" thickTop="1" x14ac:dyDescent="0.2">
      <c r="A9" s="144"/>
      <c r="B9" s="145"/>
      <c r="C9" s="145"/>
      <c r="D9" s="145"/>
      <c r="E9" s="145"/>
      <c r="F9" s="145"/>
      <c r="G9" s="145"/>
      <c r="H9" s="1020"/>
      <c r="I9" s="147"/>
      <c r="J9" s="333">
        <v>41806</v>
      </c>
      <c r="K9" s="136" t="s">
        <v>3743</v>
      </c>
      <c r="L9" s="333">
        <v>41812</v>
      </c>
      <c r="M9" s="728"/>
      <c r="N9" s="255"/>
      <c r="O9" s="147"/>
      <c r="P9" s="333">
        <v>41806</v>
      </c>
      <c r="Q9" s="136" t="s">
        <v>3743</v>
      </c>
      <c r="R9" s="333">
        <v>41812</v>
      </c>
      <c r="S9" s="728"/>
      <c r="T9" s="126"/>
      <c r="U9" s="126"/>
      <c r="V9" s="126"/>
      <c r="W9" s="126"/>
      <c r="X9" s="126"/>
      <c r="Y9" s="126"/>
      <c r="Z9" s="126"/>
      <c r="AA9" s="126"/>
      <c r="AB9" s="638"/>
      <c r="AC9" s="127"/>
    </row>
    <row r="10" spans="1:44" ht="20.25" customHeight="1" x14ac:dyDescent="0.2">
      <c r="A10" s="144"/>
      <c r="B10" s="145"/>
      <c r="C10" s="145"/>
      <c r="D10" s="145"/>
      <c r="E10" s="145"/>
      <c r="G10" s="145"/>
      <c r="H10" s="1021"/>
      <c r="I10" s="228" t="s">
        <v>683</v>
      </c>
      <c r="J10" s="228" t="s">
        <v>684</v>
      </c>
      <c r="K10" s="168" t="s">
        <v>685</v>
      </c>
      <c r="L10" s="228" t="s">
        <v>690</v>
      </c>
      <c r="M10" s="168" t="s">
        <v>1010</v>
      </c>
      <c r="N10" s="211"/>
      <c r="O10" s="228" t="s">
        <v>683</v>
      </c>
      <c r="P10" s="228" t="s">
        <v>684</v>
      </c>
      <c r="Q10" s="168" t="s">
        <v>685</v>
      </c>
      <c r="R10" s="228" t="s">
        <v>690</v>
      </c>
      <c r="S10" s="168" t="s">
        <v>1010</v>
      </c>
      <c r="T10" s="179"/>
      <c r="U10" s="179"/>
      <c r="V10" s="179"/>
      <c r="W10" s="179"/>
      <c r="X10" s="179"/>
      <c r="Y10" s="179"/>
      <c r="Z10" s="179"/>
      <c r="AA10" s="179"/>
      <c r="AB10" s="179"/>
      <c r="AC10" s="180"/>
    </row>
    <row r="11" spans="1:44" s="91" customFormat="1" ht="26.25" x14ac:dyDescent="0.25">
      <c r="A11" s="808">
        <v>1764</v>
      </c>
      <c r="B11" s="807">
        <v>1</v>
      </c>
      <c r="C11" s="809" t="s">
        <v>1079</v>
      </c>
      <c r="D11" s="806" t="s">
        <v>1080</v>
      </c>
      <c r="E11" s="810" t="s">
        <v>69</v>
      </c>
      <c r="F11" s="805" t="s">
        <v>10</v>
      </c>
      <c r="G11" s="805" t="s">
        <v>11</v>
      </c>
      <c r="H11" s="1022"/>
      <c r="I11" s="812">
        <v>240</v>
      </c>
      <c r="J11" s="812">
        <v>240</v>
      </c>
      <c r="K11" s="812"/>
      <c r="L11" s="812">
        <f t="shared" ref="L11:L53" si="0">SUM(J11+K11)</f>
        <v>240</v>
      </c>
      <c r="M11" s="813">
        <f t="shared" ref="M11:M53" si="1">SUM(I11-L11)</f>
        <v>0</v>
      </c>
      <c r="N11" s="814">
        <v>1</v>
      </c>
      <c r="O11" s="815">
        <v>240</v>
      </c>
      <c r="P11" s="815"/>
      <c r="Q11" s="823">
        <v>0</v>
      </c>
      <c r="R11" s="812">
        <f t="shared" ref="R11:R53" si="2">SUM(P11+Q11)</f>
        <v>0</v>
      </c>
      <c r="S11" s="812">
        <f t="shared" ref="S11:S53" si="3">SUM(O11-R11)</f>
        <v>240</v>
      </c>
      <c r="T11" s="800">
        <v>300</v>
      </c>
      <c r="U11" s="800"/>
      <c r="V11" s="800"/>
      <c r="W11" s="838">
        <f t="shared" ref="W11:W52" si="4">T11-U11-V11</f>
        <v>300</v>
      </c>
      <c r="X11" s="800">
        <v>300</v>
      </c>
      <c r="Y11" s="800"/>
      <c r="Z11" s="800"/>
      <c r="AA11" s="838">
        <f t="shared" ref="AA11:AA52" si="5">X11-Y11-Z11</f>
        <v>300</v>
      </c>
      <c r="AB11" s="858" t="s">
        <v>2136</v>
      </c>
      <c r="AC11" s="842" t="s">
        <v>60</v>
      </c>
      <c r="AD11" s="817" t="s">
        <v>3543</v>
      </c>
      <c r="AE11" s="817" t="s">
        <v>3751</v>
      </c>
      <c r="AF11" s="817"/>
      <c r="AG11" s="817"/>
      <c r="AH11" s="817"/>
      <c r="AI11" s="817"/>
      <c r="AJ11" s="817"/>
      <c r="AK11" s="817"/>
      <c r="AL11" s="817"/>
      <c r="AM11" s="817"/>
    </row>
    <row r="12" spans="1:44" s="91" customFormat="1" ht="26.25" x14ac:dyDescent="0.25">
      <c r="A12" s="808">
        <v>1759</v>
      </c>
      <c r="B12" s="807">
        <v>2</v>
      </c>
      <c r="C12" s="809" t="s">
        <v>1081</v>
      </c>
      <c r="D12" s="806" t="s">
        <v>1082</v>
      </c>
      <c r="E12" s="810" t="s">
        <v>70</v>
      </c>
      <c r="F12" s="805" t="s">
        <v>10</v>
      </c>
      <c r="G12" s="805" t="s">
        <v>1034</v>
      </c>
      <c r="H12" s="1022"/>
      <c r="I12" s="812">
        <v>300</v>
      </c>
      <c r="J12" s="812">
        <v>300</v>
      </c>
      <c r="K12" s="812"/>
      <c r="L12" s="812">
        <f t="shared" si="0"/>
        <v>300</v>
      </c>
      <c r="M12" s="813">
        <f t="shared" si="1"/>
        <v>0</v>
      </c>
      <c r="N12" s="820">
        <v>1</v>
      </c>
      <c r="O12" s="815">
        <v>300</v>
      </c>
      <c r="P12" s="815">
        <v>300</v>
      </c>
      <c r="Q12" s="812"/>
      <c r="R12" s="812">
        <f t="shared" si="2"/>
        <v>300</v>
      </c>
      <c r="S12" s="812">
        <f t="shared" si="3"/>
        <v>0</v>
      </c>
      <c r="T12" s="800">
        <v>300</v>
      </c>
      <c r="U12" s="837"/>
      <c r="V12" s="837"/>
      <c r="W12" s="838">
        <f t="shared" si="4"/>
        <v>300</v>
      </c>
      <c r="X12" s="800">
        <v>300</v>
      </c>
      <c r="Y12" s="837"/>
      <c r="Z12" s="837"/>
      <c r="AA12" s="838">
        <f t="shared" si="5"/>
        <v>300</v>
      </c>
      <c r="AB12" s="858" t="s">
        <v>1083</v>
      </c>
      <c r="AC12" s="819" t="s">
        <v>1084</v>
      </c>
      <c r="AD12" s="849" t="s">
        <v>2125</v>
      </c>
      <c r="AE12" s="817"/>
      <c r="AF12" s="817"/>
      <c r="AG12" s="817"/>
      <c r="AH12" s="817"/>
      <c r="AI12" s="817"/>
      <c r="AJ12" s="817"/>
      <c r="AK12" s="817"/>
      <c r="AL12" s="817"/>
      <c r="AM12" s="817"/>
    </row>
    <row r="13" spans="1:44" s="91" customFormat="1" ht="26.25" x14ac:dyDescent="0.25">
      <c r="A13" s="808">
        <v>1765</v>
      </c>
      <c r="B13" s="807">
        <v>3</v>
      </c>
      <c r="C13" s="809" t="s">
        <v>1085</v>
      </c>
      <c r="D13" s="806" t="s">
        <v>1086</v>
      </c>
      <c r="E13" s="810" t="s">
        <v>70</v>
      </c>
      <c r="F13" s="805" t="s">
        <v>10</v>
      </c>
      <c r="G13" s="805" t="s">
        <v>21</v>
      </c>
      <c r="H13" s="1022"/>
      <c r="I13" s="812">
        <v>300</v>
      </c>
      <c r="J13" s="812">
        <v>300</v>
      </c>
      <c r="K13" s="812"/>
      <c r="L13" s="812">
        <f t="shared" si="0"/>
        <v>300</v>
      </c>
      <c r="M13" s="813">
        <f t="shared" si="1"/>
        <v>0</v>
      </c>
      <c r="N13" s="820">
        <v>1</v>
      </c>
      <c r="O13" s="815">
        <v>300</v>
      </c>
      <c r="P13" s="815">
        <v>300</v>
      </c>
      <c r="Q13" s="823">
        <v>0</v>
      </c>
      <c r="R13" s="812">
        <f t="shared" si="2"/>
        <v>300</v>
      </c>
      <c r="S13" s="812">
        <f t="shared" si="3"/>
        <v>0</v>
      </c>
      <c r="T13" s="800">
        <v>300</v>
      </c>
      <c r="U13" s="837"/>
      <c r="V13" s="837"/>
      <c r="W13" s="838">
        <f t="shared" si="4"/>
        <v>300</v>
      </c>
      <c r="X13" s="800">
        <v>300</v>
      </c>
      <c r="Y13" s="837"/>
      <c r="Z13" s="837"/>
      <c r="AA13" s="838">
        <f t="shared" si="5"/>
        <v>300</v>
      </c>
      <c r="AB13" s="858" t="s">
        <v>1087</v>
      </c>
      <c r="AC13" s="819" t="s">
        <v>992</v>
      </c>
      <c r="AD13" s="817" t="s">
        <v>2125</v>
      </c>
      <c r="AE13" s="817"/>
      <c r="AF13" s="817"/>
      <c r="AG13" s="817"/>
      <c r="AH13" s="817"/>
      <c r="AI13" s="817"/>
      <c r="AJ13" s="817"/>
      <c r="AK13" s="817"/>
      <c r="AL13" s="817"/>
      <c r="AM13" s="817"/>
    </row>
    <row r="14" spans="1:44" s="91" customFormat="1" ht="26.25" x14ac:dyDescent="0.25">
      <c r="A14" s="808">
        <v>1772</v>
      </c>
      <c r="B14" s="807">
        <v>4</v>
      </c>
      <c r="C14" s="809" t="s">
        <v>1100</v>
      </c>
      <c r="D14" s="806" t="s">
        <v>1101</v>
      </c>
      <c r="E14" s="810" t="s">
        <v>69</v>
      </c>
      <c r="F14" s="805" t="s">
        <v>10</v>
      </c>
      <c r="G14" s="805" t="s">
        <v>1034</v>
      </c>
      <c r="H14" s="1022"/>
      <c r="I14" s="812">
        <v>300</v>
      </c>
      <c r="J14" s="812">
        <v>300</v>
      </c>
      <c r="K14" s="812"/>
      <c r="L14" s="812">
        <f t="shared" si="0"/>
        <v>300</v>
      </c>
      <c r="M14" s="813">
        <f t="shared" si="1"/>
        <v>0</v>
      </c>
      <c r="N14" s="820">
        <v>1</v>
      </c>
      <c r="O14" s="815">
        <v>300</v>
      </c>
      <c r="P14" s="815">
        <v>300</v>
      </c>
      <c r="Q14" s="812">
        <v>0</v>
      </c>
      <c r="R14" s="812">
        <f t="shared" si="2"/>
        <v>300</v>
      </c>
      <c r="S14" s="812">
        <f t="shared" si="3"/>
        <v>0</v>
      </c>
      <c r="T14" s="800">
        <v>300</v>
      </c>
      <c r="U14" s="837"/>
      <c r="V14" s="837"/>
      <c r="W14" s="838">
        <f t="shared" si="4"/>
        <v>300</v>
      </c>
      <c r="X14" s="800">
        <v>300</v>
      </c>
      <c r="Y14" s="840"/>
      <c r="Z14" s="841"/>
      <c r="AA14" s="838">
        <f t="shared" si="5"/>
        <v>300</v>
      </c>
      <c r="AB14" s="859" t="s">
        <v>2294</v>
      </c>
      <c r="AC14" s="819" t="s">
        <v>1102</v>
      </c>
      <c r="AD14" s="817"/>
      <c r="AE14" s="817"/>
      <c r="AF14" s="817"/>
      <c r="AG14" s="817"/>
      <c r="AH14" s="817"/>
      <c r="AI14" s="817"/>
      <c r="AJ14" s="817"/>
      <c r="AK14" s="817"/>
      <c r="AL14" s="817"/>
      <c r="AM14" s="817"/>
    </row>
    <row r="15" spans="1:44" s="91" customFormat="1" ht="26.25" x14ac:dyDescent="0.25">
      <c r="A15" s="808">
        <v>1743</v>
      </c>
      <c r="B15" s="807">
        <v>5</v>
      </c>
      <c r="C15" s="809" t="s">
        <v>1108</v>
      </c>
      <c r="D15" s="806" t="s">
        <v>1977</v>
      </c>
      <c r="E15" s="810" t="s">
        <v>70</v>
      </c>
      <c r="F15" s="805" t="s">
        <v>10</v>
      </c>
      <c r="G15" s="805" t="s">
        <v>11</v>
      </c>
      <c r="H15" s="1023"/>
      <c r="I15" s="812">
        <v>300</v>
      </c>
      <c r="J15" s="812">
        <v>300</v>
      </c>
      <c r="K15" s="828"/>
      <c r="L15" s="812">
        <f t="shared" si="0"/>
        <v>300</v>
      </c>
      <c r="M15" s="813">
        <f t="shared" si="1"/>
        <v>0</v>
      </c>
      <c r="N15" s="820">
        <v>1</v>
      </c>
      <c r="O15" s="815">
        <v>300</v>
      </c>
      <c r="P15" s="815">
        <v>300</v>
      </c>
      <c r="Q15" s="823"/>
      <c r="R15" s="812">
        <f t="shared" si="2"/>
        <v>300</v>
      </c>
      <c r="S15" s="812">
        <f t="shared" si="3"/>
        <v>0</v>
      </c>
      <c r="T15" s="800">
        <v>300</v>
      </c>
      <c r="U15" s="837"/>
      <c r="V15" s="837"/>
      <c r="W15" s="838">
        <f t="shared" si="4"/>
        <v>300</v>
      </c>
      <c r="X15" s="800">
        <v>300</v>
      </c>
      <c r="Y15" s="840"/>
      <c r="Z15" s="841"/>
      <c r="AA15" s="838">
        <f t="shared" si="5"/>
        <v>300</v>
      </c>
      <c r="AB15" s="859" t="s">
        <v>1109</v>
      </c>
      <c r="AC15" s="819" t="s">
        <v>1102</v>
      </c>
      <c r="AD15" s="817" t="s">
        <v>3619</v>
      </c>
      <c r="AE15" s="817"/>
      <c r="AF15" s="817"/>
      <c r="AG15" s="817"/>
      <c r="AH15" s="817"/>
      <c r="AI15" s="817"/>
      <c r="AJ15" s="817"/>
      <c r="AK15" s="817"/>
      <c r="AL15" s="817"/>
      <c r="AM15" s="817"/>
    </row>
    <row r="16" spans="1:44" s="91" customFormat="1" ht="26.25" x14ac:dyDescent="0.25">
      <c r="A16" s="808">
        <v>1734</v>
      </c>
      <c r="B16" s="807">
        <v>6</v>
      </c>
      <c r="C16" s="809" t="s">
        <v>3553</v>
      </c>
      <c r="D16" s="806" t="s">
        <v>1135</v>
      </c>
      <c r="E16" s="810" t="s">
        <v>70</v>
      </c>
      <c r="F16" s="805" t="s">
        <v>10</v>
      </c>
      <c r="G16" s="805" t="s">
        <v>21</v>
      </c>
      <c r="H16" s="1023"/>
      <c r="I16" s="828">
        <v>190</v>
      </c>
      <c r="J16" s="828">
        <v>190</v>
      </c>
      <c r="K16" s="828"/>
      <c r="L16" s="812">
        <f t="shared" si="0"/>
        <v>190</v>
      </c>
      <c r="M16" s="813">
        <f t="shared" si="1"/>
        <v>0</v>
      </c>
      <c r="N16" s="820">
        <v>1</v>
      </c>
      <c r="O16" s="815">
        <v>190</v>
      </c>
      <c r="P16" s="815">
        <v>190</v>
      </c>
      <c r="Q16" s="823"/>
      <c r="R16" s="812">
        <f t="shared" si="2"/>
        <v>190</v>
      </c>
      <c r="S16" s="812">
        <f t="shared" si="3"/>
        <v>0</v>
      </c>
      <c r="T16" s="800">
        <v>300</v>
      </c>
      <c r="U16" s="837"/>
      <c r="V16" s="837"/>
      <c r="W16" s="838">
        <f t="shared" si="4"/>
        <v>300</v>
      </c>
      <c r="X16" s="800">
        <v>300</v>
      </c>
      <c r="Y16" s="840"/>
      <c r="Z16" s="841"/>
      <c r="AA16" s="838">
        <f t="shared" si="5"/>
        <v>300</v>
      </c>
      <c r="AB16" s="859" t="s">
        <v>1136</v>
      </c>
      <c r="AC16" s="819" t="s">
        <v>1102</v>
      </c>
      <c r="AD16" s="817"/>
      <c r="AE16" s="817"/>
      <c r="AF16" s="817"/>
      <c r="AG16" s="817"/>
      <c r="AH16" s="817"/>
      <c r="AI16" s="817"/>
      <c r="AJ16" s="817"/>
      <c r="AK16" s="817"/>
      <c r="AL16" s="817"/>
      <c r="AM16" s="817"/>
    </row>
    <row r="17" spans="1:44" s="91" customFormat="1" ht="26.25" x14ac:dyDescent="0.25">
      <c r="A17" s="808">
        <v>1735</v>
      </c>
      <c r="B17" s="807">
        <v>7</v>
      </c>
      <c r="C17" s="809" t="s">
        <v>1137</v>
      </c>
      <c r="D17" s="806" t="s">
        <v>1138</v>
      </c>
      <c r="E17" s="810" t="s">
        <v>70</v>
      </c>
      <c r="F17" s="805" t="s">
        <v>10</v>
      </c>
      <c r="G17" s="805" t="s">
        <v>21</v>
      </c>
      <c r="H17" s="1023"/>
      <c r="I17" s="828">
        <v>240</v>
      </c>
      <c r="J17" s="828">
        <v>240</v>
      </c>
      <c r="K17" s="828"/>
      <c r="L17" s="812">
        <f t="shared" si="0"/>
        <v>240</v>
      </c>
      <c r="M17" s="813">
        <f t="shared" si="1"/>
        <v>0</v>
      </c>
      <c r="N17" s="820">
        <v>1</v>
      </c>
      <c r="O17" s="815">
        <v>240</v>
      </c>
      <c r="P17" s="815">
        <v>240</v>
      </c>
      <c r="Q17" s="862"/>
      <c r="R17" s="812">
        <f t="shared" si="2"/>
        <v>240</v>
      </c>
      <c r="S17" s="812">
        <f t="shared" si="3"/>
        <v>0</v>
      </c>
      <c r="T17" s="800">
        <v>300</v>
      </c>
      <c r="U17" s="837"/>
      <c r="V17" s="837"/>
      <c r="W17" s="838">
        <f t="shared" si="4"/>
        <v>300</v>
      </c>
      <c r="X17" s="800">
        <v>300</v>
      </c>
      <c r="Y17" s="840"/>
      <c r="Z17" s="841"/>
      <c r="AA17" s="838">
        <f t="shared" si="5"/>
        <v>300</v>
      </c>
      <c r="AB17" s="859" t="s">
        <v>1139</v>
      </c>
      <c r="AC17" s="842" t="s">
        <v>60</v>
      </c>
      <c r="AD17" s="849" t="s">
        <v>2125</v>
      </c>
      <c r="AE17" s="817"/>
      <c r="AF17" s="817"/>
      <c r="AG17" s="817"/>
      <c r="AH17" s="817"/>
      <c r="AI17" s="817"/>
      <c r="AJ17" s="817"/>
      <c r="AK17" s="817"/>
      <c r="AL17" s="817"/>
      <c r="AM17" s="817"/>
    </row>
    <row r="18" spans="1:44" s="91" customFormat="1" ht="26.25" x14ac:dyDescent="0.25">
      <c r="A18" s="808">
        <v>1721</v>
      </c>
      <c r="B18" s="807">
        <v>8</v>
      </c>
      <c r="C18" s="809" t="s">
        <v>1153</v>
      </c>
      <c r="D18" s="806" t="s">
        <v>1154</v>
      </c>
      <c r="E18" s="810" t="s">
        <v>69</v>
      </c>
      <c r="F18" s="805" t="s">
        <v>10</v>
      </c>
      <c r="G18" s="805" t="s">
        <v>778</v>
      </c>
      <c r="H18" s="1023"/>
      <c r="I18" s="828">
        <v>240</v>
      </c>
      <c r="J18" s="828">
        <v>240</v>
      </c>
      <c r="K18" s="828"/>
      <c r="L18" s="812">
        <f t="shared" si="0"/>
        <v>240</v>
      </c>
      <c r="M18" s="813">
        <f t="shared" si="1"/>
        <v>0</v>
      </c>
      <c r="N18" s="820">
        <v>1</v>
      </c>
      <c r="O18" s="815">
        <v>240</v>
      </c>
      <c r="P18" s="815">
        <v>240</v>
      </c>
      <c r="Q18" s="823"/>
      <c r="R18" s="812">
        <f t="shared" si="2"/>
        <v>240</v>
      </c>
      <c r="S18" s="812">
        <f t="shared" si="3"/>
        <v>0</v>
      </c>
      <c r="T18" s="800">
        <v>300</v>
      </c>
      <c r="U18" s="837"/>
      <c r="V18" s="837"/>
      <c r="W18" s="838">
        <f t="shared" si="4"/>
        <v>300</v>
      </c>
      <c r="X18" s="800">
        <v>300</v>
      </c>
      <c r="Y18" s="840"/>
      <c r="Z18" s="841"/>
      <c r="AA18" s="838">
        <f t="shared" si="5"/>
        <v>300</v>
      </c>
      <c r="AB18" s="859" t="s">
        <v>1155</v>
      </c>
      <c r="AC18" s="819" t="s">
        <v>1012</v>
      </c>
      <c r="AD18" s="817" t="s">
        <v>2479</v>
      </c>
      <c r="AE18" s="817"/>
      <c r="AF18" s="817"/>
      <c r="AG18" s="817"/>
      <c r="AH18" s="817"/>
      <c r="AI18" s="817"/>
      <c r="AJ18" s="817"/>
      <c r="AK18" s="817"/>
      <c r="AL18" s="817"/>
      <c r="AM18" s="817"/>
    </row>
    <row r="19" spans="1:44" s="91" customFormat="1" ht="26.25" x14ac:dyDescent="0.25">
      <c r="A19" s="808">
        <v>1724</v>
      </c>
      <c r="B19" s="807">
        <v>9</v>
      </c>
      <c r="C19" s="809" t="s">
        <v>1163</v>
      </c>
      <c r="D19" s="806" t="s">
        <v>1164</v>
      </c>
      <c r="E19" s="810" t="s">
        <v>69</v>
      </c>
      <c r="F19" s="805" t="s">
        <v>10</v>
      </c>
      <c r="G19" s="805" t="s">
        <v>1165</v>
      </c>
      <c r="H19" s="1023"/>
      <c r="I19" s="828">
        <v>240</v>
      </c>
      <c r="J19" s="828">
        <v>240</v>
      </c>
      <c r="K19" s="828"/>
      <c r="L19" s="812">
        <f t="shared" si="0"/>
        <v>240</v>
      </c>
      <c r="M19" s="813">
        <f t="shared" si="1"/>
        <v>0</v>
      </c>
      <c r="N19" s="820">
        <v>1</v>
      </c>
      <c r="O19" s="815">
        <v>240</v>
      </c>
      <c r="P19" s="815">
        <v>240</v>
      </c>
      <c r="Q19" s="823"/>
      <c r="R19" s="812">
        <f t="shared" si="2"/>
        <v>240</v>
      </c>
      <c r="S19" s="812">
        <f t="shared" si="3"/>
        <v>0</v>
      </c>
      <c r="T19" s="800">
        <v>300</v>
      </c>
      <c r="U19" s="837"/>
      <c r="V19" s="837"/>
      <c r="W19" s="838">
        <f t="shared" si="4"/>
        <v>300</v>
      </c>
      <c r="X19" s="800">
        <v>300</v>
      </c>
      <c r="Y19" s="840"/>
      <c r="Z19" s="841"/>
      <c r="AA19" s="838">
        <f t="shared" si="5"/>
        <v>300</v>
      </c>
      <c r="AB19" s="859" t="s">
        <v>1166</v>
      </c>
      <c r="AC19" s="842" t="s">
        <v>1167</v>
      </c>
      <c r="AD19" s="817"/>
      <c r="AE19" s="817"/>
      <c r="AF19" s="817"/>
      <c r="AG19" s="817"/>
      <c r="AH19" s="817"/>
      <c r="AI19" s="817"/>
      <c r="AJ19" s="817"/>
      <c r="AK19" s="817"/>
      <c r="AL19" s="817"/>
      <c r="AM19" s="817"/>
    </row>
    <row r="20" spans="1:44" s="91" customFormat="1" ht="26.25" x14ac:dyDescent="0.25">
      <c r="A20" s="808">
        <v>1725</v>
      </c>
      <c r="B20" s="807">
        <v>10</v>
      </c>
      <c r="C20" s="809" t="s">
        <v>1175</v>
      </c>
      <c r="D20" s="806" t="s">
        <v>1176</v>
      </c>
      <c r="E20" s="810" t="s">
        <v>69</v>
      </c>
      <c r="F20" s="805" t="s">
        <v>10</v>
      </c>
      <c r="G20" s="805" t="s">
        <v>11</v>
      </c>
      <c r="H20" s="1023"/>
      <c r="I20" s="828">
        <v>150</v>
      </c>
      <c r="J20" s="828">
        <v>150</v>
      </c>
      <c r="K20" s="828"/>
      <c r="L20" s="812">
        <f t="shared" si="0"/>
        <v>150</v>
      </c>
      <c r="M20" s="813">
        <f t="shared" si="1"/>
        <v>0</v>
      </c>
      <c r="N20" s="820">
        <v>1</v>
      </c>
      <c r="O20" s="815">
        <v>160</v>
      </c>
      <c r="P20" s="815">
        <v>160</v>
      </c>
      <c r="Q20" s="823">
        <v>0</v>
      </c>
      <c r="R20" s="812">
        <f t="shared" si="2"/>
        <v>160</v>
      </c>
      <c r="S20" s="812">
        <f t="shared" si="3"/>
        <v>0</v>
      </c>
      <c r="T20" s="800">
        <v>300</v>
      </c>
      <c r="U20" s="837"/>
      <c r="V20" s="837"/>
      <c r="W20" s="838">
        <f t="shared" si="4"/>
        <v>300</v>
      </c>
      <c r="X20" s="800">
        <v>300</v>
      </c>
      <c r="Y20" s="840"/>
      <c r="Z20" s="841"/>
      <c r="AA20" s="838">
        <f t="shared" si="5"/>
        <v>300</v>
      </c>
      <c r="AB20" s="859" t="s">
        <v>1177</v>
      </c>
      <c r="AC20" s="842" t="s">
        <v>1012</v>
      </c>
      <c r="AD20" s="817" t="s">
        <v>2021</v>
      </c>
      <c r="AE20" s="817"/>
      <c r="AF20" s="817"/>
      <c r="AG20" s="817"/>
      <c r="AH20" s="817"/>
      <c r="AI20" s="817"/>
      <c r="AJ20" s="817"/>
      <c r="AK20" s="817"/>
      <c r="AL20" s="817"/>
      <c r="AM20" s="817"/>
    </row>
    <row r="21" spans="1:44" s="91" customFormat="1" ht="26.25" customHeight="1" x14ac:dyDescent="0.25">
      <c r="A21" s="808">
        <v>1702</v>
      </c>
      <c r="B21" s="807">
        <v>11</v>
      </c>
      <c r="C21" s="809" t="s">
        <v>2387</v>
      </c>
      <c r="D21" s="806" t="s">
        <v>1186</v>
      </c>
      <c r="E21" s="810" t="s">
        <v>70</v>
      </c>
      <c r="F21" s="805" t="s">
        <v>10</v>
      </c>
      <c r="G21" s="805" t="s">
        <v>1034</v>
      </c>
      <c r="H21" s="1023"/>
      <c r="I21" s="828">
        <v>150</v>
      </c>
      <c r="J21" s="828">
        <v>150</v>
      </c>
      <c r="K21" s="828"/>
      <c r="L21" s="812">
        <f t="shared" si="0"/>
        <v>150</v>
      </c>
      <c r="M21" s="813">
        <f t="shared" si="1"/>
        <v>0</v>
      </c>
      <c r="N21" s="820">
        <v>1</v>
      </c>
      <c r="O21" s="815">
        <v>30</v>
      </c>
      <c r="P21" s="815">
        <v>30</v>
      </c>
      <c r="Q21" s="823">
        <v>0</v>
      </c>
      <c r="R21" s="812">
        <f t="shared" si="2"/>
        <v>30</v>
      </c>
      <c r="S21" s="812">
        <f t="shared" si="3"/>
        <v>0</v>
      </c>
      <c r="T21" s="800">
        <v>300</v>
      </c>
      <c r="U21" s="837"/>
      <c r="V21" s="837"/>
      <c r="W21" s="838">
        <f t="shared" si="4"/>
        <v>300</v>
      </c>
      <c r="X21" s="800">
        <v>300</v>
      </c>
      <c r="Y21" s="840"/>
      <c r="Z21" s="841"/>
      <c r="AA21" s="838">
        <f t="shared" si="5"/>
        <v>300</v>
      </c>
      <c r="AB21" s="859" t="s">
        <v>2388</v>
      </c>
      <c r="AC21" s="819" t="s">
        <v>1185</v>
      </c>
      <c r="AD21" s="817"/>
      <c r="AE21" s="817"/>
      <c r="AF21" s="817"/>
      <c r="AG21" s="817"/>
      <c r="AH21" s="817"/>
      <c r="AI21" s="817"/>
      <c r="AJ21" s="817"/>
      <c r="AK21" s="817"/>
      <c r="AL21" s="817"/>
      <c r="AM21" s="817"/>
    </row>
    <row r="22" spans="1:44" s="91" customFormat="1" ht="26.25" customHeight="1" x14ac:dyDescent="0.25">
      <c r="A22" s="808">
        <v>1760</v>
      </c>
      <c r="B22" s="807">
        <v>12</v>
      </c>
      <c r="C22" s="809" t="s">
        <v>1193</v>
      </c>
      <c r="D22" s="806" t="s">
        <v>1194</v>
      </c>
      <c r="E22" s="810" t="s">
        <v>70</v>
      </c>
      <c r="F22" s="805" t="s">
        <v>10</v>
      </c>
      <c r="G22" s="805" t="s">
        <v>1122</v>
      </c>
      <c r="H22" s="1023"/>
      <c r="I22" s="828">
        <v>150</v>
      </c>
      <c r="J22" s="828">
        <v>150</v>
      </c>
      <c r="K22" s="828"/>
      <c r="L22" s="812">
        <f t="shared" si="0"/>
        <v>150</v>
      </c>
      <c r="M22" s="813">
        <f t="shared" si="1"/>
        <v>0</v>
      </c>
      <c r="N22" s="820">
        <v>1</v>
      </c>
      <c r="O22" s="815">
        <v>120</v>
      </c>
      <c r="P22" s="815">
        <v>120</v>
      </c>
      <c r="Q22" s="823">
        <v>0</v>
      </c>
      <c r="R22" s="812">
        <f t="shared" si="2"/>
        <v>120</v>
      </c>
      <c r="S22" s="812">
        <f t="shared" si="3"/>
        <v>0</v>
      </c>
      <c r="T22" s="800">
        <v>300</v>
      </c>
      <c r="U22" s="837"/>
      <c r="V22" s="837"/>
      <c r="W22" s="838">
        <f t="shared" si="4"/>
        <v>300</v>
      </c>
      <c r="X22" s="800">
        <v>300</v>
      </c>
      <c r="Y22" s="840"/>
      <c r="Z22" s="841"/>
      <c r="AA22" s="838">
        <f t="shared" si="5"/>
        <v>300</v>
      </c>
      <c r="AB22" s="859" t="s">
        <v>2303</v>
      </c>
      <c r="AC22" s="819" t="s">
        <v>358</v>
      </c>
      <c r="AD22" s="817"/>
      <c r="AE22" s="817"/>
      <c r="AF22" s="817"/>
      <c r="AG22" s="817"/>
      <c r="AH22" s="817"/>
      <c r="AI22" s="817"/>
      <c r="AJ22" s="817"/>
      <c r="AK22" s="817"/>
      <c r="AL22" s="817"/>
      <c r="AM22" s="817"/>
    </row>
    <row r="23" spans="1:44" s="91" customFormat="1" ht="26.25" x14ac:dyDescent="0.25">
      <c r="A23" s="808">
        <v>1811</v>
      </c>
      <c r="B23" s="807">
        <v>13</v>
      </c>
      <c r="C23" s="809" t="s">
        <v>1198</v>
      </c>
      <c r="D23" s="806" t="s">
        <v>1199</v>
      </c>
      <c r="E23" s="810" t="s">
        <v>69</v>
      </c>
      <c r="F23" s="805" t="s">
        <v>10</v>
      </c>
      <c r="G23" s="805" t="s">
        <v>343</v>
      </c>
      <c r="H23" s="1023"/>
      <c r="I23" s="828">
        <v>150</v>
      </c>
      <c r="J23" s="828">
        <v>150</v>
      </c>
      <c r="K23" s="828"/>
      <c r="L23" s="812">
        <f t="shared" si="0"/>
        <v>150</v>
      </c>
      <c r="M23" s="813">
        <f t="shared" si="1"/>
        <v>0</v>
      </c>
      <c r="N23" s="820">
        <v>1</v>
      </c>
      <c r="O23" s="815">
        <v>240</v>
      </c>
      <c r="P23" s="815">
        <v>240</v>
      </c>
      <c r="Q23" s="823">
        <v>0</v>
      </c>
      <c r="R23" s="812">
        <f t="shared" si="2"/>
        <v>240</v>
      </c>
      <c r="S23" s="812">
        <f t="shared" si="3"/>
        <v>0</v>
      </c>
      <c r="T23" s="800">
        <v>300</v>
      </c>
      <c r="U23" s="837"/>
      <c r="V23" s="837"/>
      <c r="W23" s="838">
        <f t="shared" si="4"/>
        <v>300</v>
      </c>
      <c r="X23" s="800">
        <v>300</v>
      </c>
      <c r="Y23" s="840"/>
      <c r="Z23" s="841"/>
      <c r="AA23" s="838">
        <f t="shared" si="5"/>
        <v>300</v>
      </c>
      <c r="AB23" s="859" t="s">
        <v>2268</v>
      </c>
      <c r="AC23" s="842" t="s">
        <v>60</v>
      </c>
      <c r="AD23" s="817"/>
      <c r="AE23" s="817"/>
      <c r="AF23" s="817"/>
      <c r="AG23" s="817"/>
      <c r="AH23" s="817"/>
      <c r="AI23" s="817"/>
      <c r="AJ23" s="817"/>
      <c r="AK23" s="817"/>
      <c r="AL23" s="817"/>
      <c r="AM23" s="817"/>
    </row>
    <row r="24" spans="1:44" s="91" customFormat="1" ht="26.25" x14ac:dyDescent="0.25">
      <c r="A24" s="808">
        <v>1808</v>
      </c>
      <c r="B24" s="807">
        <v>14</v>
      </c>
      <c r="C24" s="809" t="s">
        <v>1203</v>
      </c>
      <c r="D24" s="806" t="s">
        <v>1204</v>
      </c>
      <c r="E24" s="810" t="s">
        <v>70</v>
      </c>
      <c r="F24" s="805" t="s">
        <v>10</v>
      </c>
      <c r="G24" s="805" t="s">
        <v>21</v>
      </c>
      <c r="H24" s="1023"/>
      <c r="I24" s="828">
        <v>300</v>
      </c>
      <c r="J24" s="828">
        <v>300</v>
      </c>
      <c r="K24" s="828"/>
      <c r="L24" s="812">
        <f t="shared" si="0"/>
        <v>300</v>
      </c>
      <c r="M24" s="813">
        <f t="shared" si="1"/>
        <v>0</v>
      </c>
      <c r="N24" s="820">
        <v>1</v>
      </c>
      <c r="O24" s="815">
        <v>300</v>
      </c>
      <c r="P24" s="815">
        <v>300</v>
      </c>
      <c r="Q24" s="823">
        <v>0</v>
      </c>
      <c r="R24" s="812">
        <f t="shared" si="2"/>
        <v>300</v>
      </c>
      <c r="S24" s="812">
        <f t="shared" si="3"/>
        <v>0</v>
      </c>
      <c r="T24" s="800">
        <v>300</v>
      </c>
      <c r="U24" s="837"/>
      <c r="V24" s="837"/>
      <c r="W24" s="838">
        <f t="shared" si="4"/>
        <v>300</v>
      </c>
      <c r="X24" s="800">
        <v>300</v>
      </c>
      <c r="Y24" s="840"/>
      <c r="Z24" s="841"/>
      <c r="AA24" s="838">
        <f t="shared" si="5"/>
        <v>300</v>
      </c>
      <c r="AB24" s="859" t="s">
        <v>1205</v>
      </c>
      <c r="AC24" s="842" t="s">
        <v>1102</v>
      </c>
      <c r="AD24" s="817" t="s">
        <v>2021</v>
      </c>
      <c r="AE24" s="817"/>
      <c r="AF24" s="817"/>
      <c r="AG24" s="817"/>
      <c r="AH24" s="817"/>
      <c r="AI24" s="817"/>
      <c r="AJ24" s="817"/>
      <c r="AK24" s="817"/>
      <c r="AL24" s="817"/>
      <c r="AM24" s="817"/>
    </row>
    <row r="25" spans="1:44" s="91" customFormat="1" ht="26.25" x14ac:dyDescent="0.25">
      <c r="A25" s="808">
        <v>1807</v>
      </c>
      <c r="B25" s="807">
        <v>15</v>
      </c>
      <c r="C25" s="809" t="s">
        <v>1206</v>
      </c>
      <c r="D25" s="806" t="s">
        <v>1207</v>
      </c>
      <c r="E25" s="810" t="s">
        <v>70</v>
      </c>
      <c r="F25" s="805" t="s">
        <v>10</v>
      </c>
      <c r="G25" s="805" t="s">
        <v>21</v>
      </c>
      <c r="H25" s="1023"/>
      <c r="I25" s="828">
        <v>300</v>
      </c>
      <c r="J25" s="828">
        <v>300</v>
      </c>
      <c r="K25" s="828"/>
      <c r="L25" s="812">
        <f t="shared" si="0"/>
        <v>300</v>
      </c>
      <c r="M25" s="813">
        <f t="shared" si="1"/>
        <v>0</v>
      </c>
      <c r="N25" s="820">
        <v>1</v>
      </c>
      <c r="O25" s="815">
        <v>300</v>
      </c>
      <c r="P25" s="815">
        <v>300</v>
      </c>
      <c r="Q25" s="812">
        <v>0</v>
      </c>
      <c r="R25" s="812">
        <f t="shared" si="2"/>
        <v>300</v>
      </c>
      <c r="S25" s="812">
        <f t="shared" si="3"/>
        <v>0</v>
      </c>
      <c r="T25" s="800">
        <v>300</v>
      </c>
      <c r="U25" s="837"/>
      <c r="V25" s="837"/>
      <c r="W25" s="838">
        <f t="shared" si="4"/>
        <v>300</v>
      </c>
      <c r="X25" s="800">
        <v>300</v>
      </c>
      <c r="Y25" s="840"/>
      <c r="Z25" s="841"/>
      <c r="AA25" s="838">
        <f t="shared" si="5"/>
        <v>300</v>
      </c>
      <c r="AB25" s="859" t="s">
        <v>1208</v>
      </c>
      <c r="AC25" s="819" t="s">
        <v>1102</v>
      </c>
      <c r="AD25" s="817"/>
      <c r="AE25" s="817"/>
      <c r="AF25" s="817"/>
      <c r="AG25" s="817"/>
      <c r="AH25" s="817"/>
      <c r="AI25" s="817"/>
      <c r="AJ25" s="817"/>
      <c r="AK25" s="817"/>
      <c r="AL25" s="817"/>
      <c r="AM25" s="817"/>
    </row>
    <row r="26" spans="1:44" s="90" customFormat="1" ht="26.25" x14ac:dyDescent="0.25">
      <c r="A26" s="808">
        <v>1805</v>
      </c>
      <c r="B26" s="807">
        <v>16</v>
      </c>
      <c r="C26" s="809" t="s">
        <v>1209</v>
      </c>
      <c r="D26" s="806" t="s">
        <v>1210</v>
      </c>
      <c r="E26" s="810" t="s">
        <v>69</v>
      </c>
      <c r="F26" s="805" t="s">
        <v>10</v>
      </c>
      <c r="G26" s="805" t="s">
        <v>21</v>
      </c>
      <c r="H26" s="1022"/>
      <c r="I26" s="828">
        <v>300</v>
      </c>
      <c r="J26" s="828">
        <v>300</v>
      </c>
      <c r="K26" s="812"/>
      <c r="L26" s="812">
        <f t="shared" si="0"/>
        <v>300</v>
      </c>
      <c r="M26" s="813">
        <f t="shared" si="1"/>
        <v>0</v>
      </c>
      <c r="N26" s="820">
        <v>1</v>
      </c>
      <c r="O26" s="815">
        <v>300</v>
      </c>
      <c r="P26" s="815">
        <v>300</v>
      </c>
      <c r="Q26" s="823">
        <v>0</v>
      </c>
      <c r="R26" s="812">
        <f t="shared" si="2"/>
        <v>300</v>
      </c>
      <c r="S26" s="812">
        <f t="shared" si="3"/>
        <v>0</v>
      </c>
      <c r="T26" s="800">
        <v>300</v>
      </c>
      <c r="U26" s="851"/>
      <c r="V26" s="851"/>
      <c r="W26" s="852">
        <f t="shared" si="4"/>
        <v>300</v>
      </c>
      <c r="X26" s="800">
        <v>300</v>
      </c>
      <c r="Y26" s="854"/>
      <c r="Z26" s="855"/>
      <c r="AA26" s="852">
        <f t="shared" si="5"/>
        <v>300</v>
      </c>
      <c r="AB26" s="863" t="s">
        <v>2279</v>
      </c>
      <c r="AC26" s="819" t="s">
        <v>1102</v>
      </c>
      <c r="AD26" s="825" t="s">
        <v>3143</v>
      </c>
      <c r="AE26" s="1171" t="s">
        <v>3507</v>
      </c>
      <c r="AF26" s="1171"/>
      <c r="AG26" s="1171"/>
      <c r="AH26" s="1171"/>
      <c r="AI26" s="1171"/>
      <c r="AJ26" s="1171"/>
      <c r="AK26" s="1171"/>
      <c r="AL26" s="1171"/>
      <c r="AM26" s="1171"/>
      <c r="AN26" s="91" t="s">
        <v>3508</v>
      </c>
      <c r="AO26" s="91"/>
      <c r="AP26" s="91"/>
      <c r="AQ26" s="91"/>
      <c r="AR26" s="91"/>
    </row>
    <row r="27" spans="1:44" s="91" customFormat="1" ht="26.25" x14ac:dyDescent="0.25">
      <c r="A27" s="808">
        <v>1803</v>
      </c>
      <c r="B27" s="807">
        <v>17</v>
      </c>
      <c r="C27" s="809" t="s">
        <v>1211</v>
      </c>
      <c r="D27" s="806" t="s">
        <v>1212</v>
      </c>
      <c r="E27" s="810" t="s">
        <v>69</v>
      </c>
      <c r="F27" s="805" t="s">
        <v>10</v>
      </c>
      <c r="G27" s="805" t="s">
        <v>778</v>
      </c>
      <c r="H27" s="1022"/>
      <c r="I27" s="828">
        <v>300</v>
      </c>
      <c r="J27" s="828">
        <v>300</v>
      </c>
      <c r="K27" s="812"/>
      <c r="L27" s="812">
        <f t="shared" si="0"/>
        <v>300</v>
      </c>
      <c r="M27" s="813">
        <f t="shared" si="1"/>
        <v>0</v>
      </c>
      <c r="N27" s="814">
        <v>1</v>
      </c>
      <c r="O27" s="815">
        <v>300</v>
      </c>
      <c r="P27" s="815">
        <v>300</v>
      </c>
      <c r="Q27" s="823">
        <v>0</v>
      </c>
      <c r="R27" s="812">
        <f t="shared" si="2"/>
        <v>300</v>
      </c>
      <c r="S27" s="812">
        <f t="shared" si="3"/>
        <v>0</v>
      </c>
      <c r="T27" s="800">
        <v>300</v>
      </c>
      <c r="U27" s="837"/>
      <c r="V27" s="837"/>
      <c r="W27" s="838">
        <f t="shared" si="4"/>
        <v>300</v>
      </c>
      <c r="X27" s="800">
        <v>300</v>
      </c>
      <c r="Y27" s="840"/>
      <c r="Z27" s="841"/>
      <c r="AA27" s="838">
        <f t="shared" si="5"/>
        <v>300</v>
      </c>
      <c r="AB27" s="859" t="s">
        <v>1213</v>
      </c>
      <c r="AC27" s="842" t="s">
        <v>60</v>
      </c>
      <c r="AD27" s="817" t="s">
        <v>1963</v>
      </c>
      <c r="AE27" s="817"/>
      <c r="AF27" s="817"/>
      <c r="AG27" s="817"/>
      <c r="AH27" s="817"/>
      <c r="AI27" s="817"/>
      <c r="AJ27" s="817"/>
      <c r="AK27" s="817"/>
      <c r="AL27" s="817"/>
      <c r="AM27" s="817"/>
    </row>
    <row r="28" spans="1:44" s="91" customFormat="1" ht="26.25" x14ac:dyDescent="0.25">
      <c r="A28" s="808">
        <v>1800</v>
      </c>
      <c r="B28" s="807">
        <v>18</v>
      </c>
      <c r="C28" s="809" t="s">
        <v>1217</v>
      </c>
      <c r="D28" s="806" t="s">
        <v>2034</v>
      </c>
      <c r="E28" s="810" t="s">
        <v>70</v>
      </c>
      <c r="F28" s="805" t="s">
        <v>10</v>
      </c>
      <c r="G28" s="805" t="s">
        <v>198</v>
      </c>
      <c r="H28" s="1022"/>
      <c r="I28" s="828">
        <v>300</v>
      </c>
      <c r="J28" s="828">
        <v>300</v>
      </c>
      <c r="K28" s="812"/>
      <c r="L28" s="812">
        <f t="shared" si="0"/>
        <v>300</v>
      </c>
      <c r="M28" s="813">
        <f t="shared" si="1"/>
        <v>0</v>
      </c>
      <c r="N28" s="814">
        <v>1</v>
      </c>
      <c r="O28" s="815">
        <v>300</v>
      </c>
      <c r="P28" s="815">
        <v>300</v>
      </c>
      <c r="Q28" s="823"/>
      <c r="R28" s="812">
        <f t="shared" si="2"/>
        <v>300</v>
      </c>
      <c r="S28" s="812">
        <f t="shared" si="3"/>
        <v>0</v>
      </c>
      <c r="T28" s="800">
        <v>300</v>
      </c>
      <c r="U28" s="837"/>
      <c r="V28" s="837"/>
      <c r="W28" s="838">
        <f t="shared" si="4"/>
        <v>300</v>
      </c>
      <c r="X28" s="800">
        <v>300</v>
      </c>
      <c r="Y28" s="840"/>
      <c r="Z28" s="841"/>
      <c r="AA28" s="838">
        <f t="shared" si="5"/>
        <v>300</v>
      </c>
      <c r="AB28" s="859" t="s">
        <v>1220</v>
      </c>
      <c r="AC28" s="842" t="s">
        <v>60</v>
      </c>
      <c r="AD28" s="817" t="s">
        <v>3620</v>
      </c>
      <c r="AE28" s="817"/>
      <c r="AF28" s="817"/>
      <c r="AG28" s="817"/>
      <c r="AH28" s="817"/>
      <c r="AI28" s="817"/>
      <c r="AJ28" s="817"/>
      <c r="AK28" s="817"/>
      <c r="AL28" s="817"/>
      <c r="AM28" s="817"/>
    </row>
    <row r="29" spans="1:44" s="91" customFormat="1" ht="26.25" x14ac:dyDescent="0.25">
      <c r="A29" s="808">
        <v>1799</v>
      </c>
      <c r="B29" s="807">
        <v>19</v>
      </c>
      <c r="C29" s="809" t="s">
        <v>1218</v>
      </c>
      <c r="D29" s="806" t="s">
        <v>1219</v>
      </c>
      <c r="E29" s="810" t="s">
        <v>70</v>
      </c>
      <c r="F29" s="805" t="s">
        <v>10</v>
      </c>
      <c r="G29" s="805" t="s">
        <v>198</v>
      </c>
      <c r="H29" s="1022"/>
      <c r="I29" s="828">
        <v>300</v>
      </c>
      <c r="J29" s="828">
        <v>300</v>
      </c>
      <c r="K29" s="812"/>
      <c r="L29" s="812">
        <f t="shared" si="0"/>
        <v>300</v>
      </c>
      <c r="M29" s="813">
        <f t="shared" si="1"/>
        <v>0</v>
      </c>
      <c r="N29" s="814">
        <v>1</v>
      </c>
      <c r="O29" s="815">
        <v>300</v>
      </c>
      <c r="P29" s="815">
        <v>300</v>
      </c>
      <c r="Q29" s="823">
        <v>0</v>
      </c>
      <c r="R29" s="812">
        <f t="shared" si="2"/>
        <v>300</v>
      </c>
      <c r="S29" s="812">
        <f t="shared" si="3"/>
        <v>0</v>
      </c>
      <c r="T29" s="800">
        <v>300</v>
      </c>
      <c r="U29" s="837"/>
      <c r="V29" s="837"/>
      <c r="W29" s="838">
        <f t="shared" si="4"/>
        <v>300</v>
      </c>
      <c r="X29" s="800">
        <v>300</v>
      </c>
      <c r="Y29" s="840"/>
      <c r="Z29" s="841"/>
      <c r="AA29" s="838">
        <f t="shared" si="5"/>
        <v>300</v>
      </c>
      <c r="AB29" s="859" t="s">
        <v>2247</v>
      </c>
      <c r="AC29" s="819" t="s">
        <v>1102</v>
      </c>
      <c r="AD29" s="1184" t="s">
        <v>3530</v>
      </c>
      <c r="AE29" s="1185"/>
      <c r="AF29" s="817"/>
      <c r="AG29" s="817"/>
      <c r="AH29" s="817"/>
      <c r="AI29" s="817"/>
      <c r="AJ29" s="817"/>
      <c r="AK29" s="817"/>
      <c r="AL29" s="817"/>
      <c r="AM29" s="817"/>
    </row>
    <row r="30" spans="1:44" s="90" customFormat="1" ht="26.25" x14ac:dyDescent="0.25">
      <c r="A30" s="808">
        <v>1785</v>
      </c>
      <c r="B30" s="807">
        <v>20</v>
      </c>
      <c r="C30" s="809" t="s">
        <v>1228</v>
      </c>
      <c r="D30" s="806" t="s">
        <v>1229</v>
      </c>
      <c r="E30" s="810" t="s">
        <v>70</v>
      </c>
      <c r="F30" s="805" t="s">
        <v>10</v>
      </c>
      <c r="G30" s="805" t="s">
        <v>21</v>
      </c>
      <c r="H30" s="1023"/>
      <c r="I30" s="828">
        <v>300</v>
      </c>
      <c r="J30" s="828">
        <v>300</v>
      </c>
      <c r="K30" s="828"/>
      <c r="L30" s="812">
        <f t="shared" si="0"/>
        <v>300</v>
      </c>
      <c r="M30" s="813">
        <f t="shared" si="1"/>
        <v>0</v>
      </c>
      <c r="N30" s="820">
        <v>1</v>
      </c>
      <c r="O30" s="815">
        <v>300</v>
      </c>
      <c r="P30" s="815">
        <v>300</v>
      </c>
      <c r="Q30" s="812">
        <v>0</v>
      </c>
      <c r="R30" s="812">
        <f t="shared" si="2"/>
        <v>300</v>
      </c>
      <c r="S30" s="812">
        <f t="shared" si="3"/>
        <v>0</v>
      </c>
      <c r="T30" s="800">
        <v>300</v>
      </c>
      <c r="U30" s="828"/>
      <c r="V30" s="828"/>
      <c r="W30" s="844">
        <f t="shared" si="4"/>
        <v>300</v>
      </c>
      <c r="X30" s="800">
        <v>300</v>
      </c>
      <c r="Y30" s="845"/>
      <c r="Z30" s="846"/>
      <c r="AA30" s="844">
        <f t="shared" si="5"/>
        <v>300</v>
      </c>
      <c r="AB30" s="864" t="s">
        <v>1230</v>
      </c>
      <c r="AC30" s="865" t="s">
        <v>1102</v>
      </c>
      <c r="AD30" s="825"/>
      <c r="AE30" s="817"/>
      <c r="AF30" s="817"/>
      <c r="AG30" s="817"/>
      <c r="AH30" s="817"/>
      <c r="AI30" s="817"/>
      <c r="AJ30" s="817"/>
      <c r="AK30" s="817"/>
      <c r="AL30" s="817"/>
      <c r="AM30" s="817"/>
      <c r="AN30" s="91"/>
      <c r="AO30" s="91"/>
      <c r="AP30" s="91"/>
      <c r="AQ30" s="91"/>
      <c r="AR30" s="91"/>
    </row>
    <row r="31" spans="1:44" s="91" customFormat="1" ht="26.25" x14ac:dyDescent="0.25">
      <c r="A31" s="808">
        <v>1787</v>
      </c>
      <c r="B31" s="807">
        <v>21</v>
      </c>
      <c r="C31" s="809" t="s">
        <v>1967</v>
      </c>
      <c r="D31" s="806" t="s">
        <v>2286</v>
      </c>
      <c r="E31" s="810" t="s">
        <v>70</v>
      </c>
      <c r="F31" s="805" t="s">
        <v>10</v>
      </c>
      <c r="G31" s="805" t="s">
        <v>21</v>
      </c>
      <c r="H31" s="1022"/>
      <c r="I31" s="828">
        <v>300</v>
      </c>
      <c r="J31" s="828">
        <v>300</v>
      </c>
      <c r="K31" s="812"/>
      <c r="L31" s="812">
        <f t="shared" si="0"/>
        <v>300</v>
      </c>
      <c r="M31" s="813">
        <f t="shared" si="1"/>
        <v>0</v>
      </c>
      <c r="N31" s="820">
        <v>1</v>
      </c>
      <c r="O31" s="815">
        <v>300</v>
      </c>
      <c r="P31" s="815">
        <v>300</v>
      </c>
      <c r="Q31" s="823">
        <v>0</v>
      </c>
      <c r="R31" s="812">
        <f t="shared" si="2"/>
        <v>300</v>
      </c>
      <c r="S31" s="812">
        <f t="shared" si="3"/>
        <v>0</v>
      </c>
      <c r="T31" s="800">
        <v>300</v>
      </c>
      <c r="U31" s="837"/>
      <c r="V31" s="837"/>
      <c r="W31" s="838">
        <f t="shared" si="4"/>
        <v>300</v>
      </c>
      <c r="X31" s="800">
        <v>300</v>
      </c>
      <c r="Y31" s="840"/>
      <c r="Z31" s="841"/>
      <c r="AA31" s="838">
        <f t="shared" si="5"/>
        <v>300</v>
      </c>
      <c r="AB31" s="859" t="s">
        <v>2259</v>
      </c>
      <c r="AC31" s="842" t="s">
        <v>1102</v>
      </c>
      <c r="AD31" s="817" t="s">
        <v>3658</v>
      </c>
      <c r="AE31" s="817"/>
      <c r="AF31" s="817"/>
      <c r="AG31" s="817"/>
      <c r="AH31" s="817"/>
      <c r="AI31" s="817"/>
      <c r="AJ31" s="817"/>
      <c r="AK31" s="817"/>
      <c r="AL31" s="817"/>
      <c r="AM31" s="817"/>
    </row>
    <row r="32" spans="1:44" s="91" customFormat="1" ht="26.25" x14ac:dyDescent="0.25">
      <c r="A32" s="808">
        <v>1786</v>
      </c>
      <c r="B32" s="807">
        <v>22</v>
      </c>
      <c r="C32" s="809" t="s">
        <v>2237</v>
      </c>
      <c r="D32" s="806" t="s">
        <v>1236</v>
      </c>
      <c r="E32" s="810" t="s">
        <v>69</v>
      </c>
      <c r="F32" s="805" t="s">
        <v>10</v>
      </c>
      <c r="G32" s="805" t="s">
        <v>529</v>
      </c>
      <c r="H32" s="1023"/>
      <c r="I32" s="828">
        <v>300</v>
      </c>
      <c r="J32" s="828">
        <v>300</v>
      </c>
      <c r="K32" s="828"/>
      <c r="L32" s="812">
        <f t="shared" si="0"/>
        <v>300</v>
      </c>
      <c r="M32" s="813">
        <f t="shared" si="1"/>
        <v>0</v>
      </c>
      <c r="N32" s="820">
        <v>1</v>
      </c>
      <c r="O32" s="815">
        <v>300</v>
      </c>
      <c r="P32" s="815">
        <v>300</v>
      </c>
      <c r="Q32" s="812">
        <v>0</v>
      </c>
      <c r="R32" s="812">
        <f t="shared" si="2"/>
        <v>300</v>
      </c>
      <c r="S32" s="812">
        <f t="shared" si="3"/>
        <v>0</v>
      </c>
      <c r="T32" s="800">
        <v>300</v>
      </c>
      <c r="U32" s="837"/>
      <c r="V32" s="837"/>
      <c r="W32" s="838">
        <f t="shared" si="4"/>
        <v>300</v>
      </c>
      <c r="X32" s="800">
        <v>300</v>
      </c>
      <c r="Y32" s="840"/>
      <c r="Z32" s="841"/>
      <c r="AA32" s="838">
        <f t="shared" si="5"/>
        <v>300</v>
      </c>
      <c r="AB32" s="859" t="s">
        <v>2238</v>
      </c>
      <c r="AC32" s="819" t="s">
        <v>1012</v>
      </c>
      <c r="AD32" s="817"/>
      <c r="AE32" s="817"/>
      <c r="AF32" s="817"/>
      <c r="AG32" s="817"/>
      <c r="AH32" s="817"/>
      <c r="AI32" s="817"/>
      <c r="AJ32" s="817"/>
      <c r="AK32" s="817"/>
      <c r="AL32" s="817"/>
      <c r="AM32" s="817"/>
    </row>
    <row r="33" spans="1:44" s="91" customFormat="1" ht="26.25" x14ac:dyDescent="0.25">
      <c r="A33" s="808">
        <v>1792</v>
      </c>
      <c r="B33" s="807">
        <v>23</v>
      </c>
      <c r="C33" s="809" t="s">
        <v>1237</v>
      </c>
      <c r="D33" s="806" t="s">
        <v>1238</v>
      </c>
      <c r="E33" s="810" t="s">
        <v>69</v>
      </c>
      <c r="F33" s="805" t="s">
        <v>10</v>
      </c>
      <c r="G33" s="805" t="s">
        <v>529</v>
      </c>
      <c r="H33" s="1023"/>
      <c r="I33" s="828">
        <v>300</v>
      </c>
      <c r="J33" s="828">
        <v>300</v>
      </c>
      <c r="K33" s="828"/>
      <c r="L33" s="812">
        <f t="shared" si="0"/>
        <v>300</v>
      </c>
      <c r="M33" s="813">
        <f t="shared" si="1"/>
        <v>0</v>
      </c>
      <c r="N33" s="820">
        <v>1</v>
      </c>
      <c r="O33" s="815">
        <v>300</v>
      </c>
      <c r="P33" s="815">
        <v>300</v>
      </c>
      <c r="Q33" s="823">
        <v>0</v>
      </c>
      <c r="R33" s="812">
        <f t="shared" si="2"/>
        <v>300</v>
      </c>
      <c r="S33" s="812">
        <f t="shared" si="3"/>
        <v>0</v>
      </c>
      <c r="T33" s="800">
        <v>300</v>
      </c>
      <c r="U33" s="837"/>
      <c r="V33" s="837"/>
      <c r="W33" s="838">
        <f t="shared" si="4"/>
        <v>300</v>
      </c>
      <c r="X33" s="800">
        <v>300</v>
      </c>
      <c r="Y33" s="840"/>
      <c r="Z33" s="841"/>
      <c r="AA33" s="838">
        <f t="shared" si="5"/>
        <v>300</v>
      </c>
      <c r="AB33" s="859" t="s">
        <v>1239</v>
      </c>
      <c r="AC33" s="819" t="s">
        <v>358</v>
      </c>
      <c r="AD33" s="817"/>
      <c r="AE33" s="817"/>
      <c r="AF33" s="817"/>
      <c r="AG33" s="817"/>
      <c r="AH33" s="817"/>
      <c r="AI33" s="817"/>
      <c r="AJ33" s="817"/>
      <c r="AK33" s="817"/>
      <c r="AL33" s="817"/>
      <c r="AM33" s="817"/>
    </row>
    <row r="34" spans="1:44" s="91" customFormat="1" ht="26.25" x14ac:dyDescent="0.25">
      <c r="A34" s="808">
        <v>1780</v>
      </c>
      <c r="B34" s="807">
        <v>24</v>
      </c>
      <c r="C34" s="809" t="s">
        <v>1245</v>
      </c>
      <c r="D34" s="806" t="s">
        <v>1246</v>
      </c>
      <c r="E34" s="810" t="s">
        <v>70</v>
      </c>
      <c r="F34" s="805" t="s">
        <v>10</v>
      </c>
      <c r="G34" s="805" t="s">
        <v>21</v>
      </c>
      <c r="H34" s="1022"/>
      <c r="I34" s="828">
        <v>300</v>
      </c>
      <c r="J34" s="828">
        <v>300</v>
      </c>
      <c r="K34" s="812"/>
      <c r="L34" s="812">
        <f t="shared" si="0"/>
        <v>300</v>
      </c>
      <c r="M34" s="813">
        <f t="shared" si="1"/>
        <v>0</v>
      </c>
      <c r="N34" s="820">
        <v>1</v>
      </c>
      <c r="O34" s="815">
        <v>300</v>
      </c>
      <c r="P34" s="815">
        <v>300</v>
      </c>
      <c r="Q34" s="823">
        <v>0</v>
      </c>
      <c r="R34" s="812">
        <f t="shared" si="2"/>
        <v>300</v>
      </c>
      <c r="S34" s="812">
        <f t="shared" si="3"/>
        <v>0</v>
      </c>
      <c r="T34" s="800">
        <v>300</v>
      </c>
      <c r="U34" s="837"/>
      <c r="V34" s="837"/>
      <c r="W34" s="838">
        <f t="shared" si="4"/>
        <v>300</v>
      </c>
      <c r="X34" s="800">
        <v>300</v>
      </c>
      <c r="Y34" s="840"/>
      <c r="Z34" s="841"/>
      <c r="AA34" s="838">
        <f t="shared" si="5"/>
        <v>300</v>
      </c>
      <c r="AB34" s="859" t="s">
        <v>1247</v>
      </c>
      <c r="AC34" s="819" t="s">
        <v>58</v>
      </c>
      <c r="AD34" s="817"/>
      <c r="AE34" s="817"/>
      <c r="AF34" s="817"/>
      <c r="AG34" s="817"/>
      <c r="AH34" s="817"/>
      <c r="AI34" s="817"/>
      <c r="AJ34" s="817"/>
      <c r="AK34" s="817"/>
      <c r="AL34" s="817"/>
      <c r="AM34" s="817"/>
    </row>
    <row r="35" spans="1:44" s="91" customFormat="1" ht="26.25" x14ac:dyDescent="0.25">
      <c r="A35" s="808">
        <v>1777</v>
      </c>
      <c r="B35" s="807">
        <v>25</v>
      </c>
      <c r="C35" s="809" t="s">
        <v>1251</v>
      </c>
      <c r="D35" s="806" t="s">
        <v>1252</v>
      </c>
      <c r="E35" s="810" t="s">
        <v>69</v>
      </c>
      <c r="F35" s="805" t="s">
        <v>10</v>
      </c>
      <c r="G35" s="805" t="s">
        <v>21</v>
      </c>
      <c r="H35" s="1023"/>
      <c r="I35" s="828">
        <v>300</v>
      </c>
      <c r="J35" s="828">
        <v>300</v>
      </c>
      <c r="K35" s="828"/>
      <c r="L35" s="812">
        <f t="shared" si="0"/>
        <v>300</v>
      </c>
      <c r="M35" s="813">
        <f t="shared" si="1"/>
        <v>0</v>
      </c>
      <c r="N35" s="820">
        <v>1</v>
      </c>
      <c r="O35" s="815">
        <v>300</v>
      </c>
      <c r="P35" s="815">
        <v>300</v>
      </c>
      <c r="Q35" s="823">
        <v>0</v>
      </c>
      <c r="R35" s="812">
        <f t="shared" si="2"/>
        <v>300</v>
      </c>
      <c r="S35" s="812">
        <f t="shared" si="3"/>
        <v>0</v>
      </c>
      <c r="T35" s="800">
        <v>300</v>
      </c>
      <c r="U35" s="837"/>
      <c r="V35" s="837"/>
      <c r="W35" s="838">
        <f t="shared" si="4"/>
        <v>300</v>
      </c>
      <c r="X35" s="800">
        <v>300</v>
      </c>
      <c r="Y35" s="840"/>
      <c r="Z35" s="841"/>
      <c r="AA35" s="838">
        <f t="shared" si="5"/>
        <v>300</v>
      </c>
      <c r="AB35" s="859" t="s">
        <v>2293</v>
      </c>
      <c r="AC35" s="819" t="s">
        <v>1102</v>
      </c>
      <c r="AD35" s="817"/>
      <c r="AE35" s="817"/>
      <c r="AF35" s="817"/>
      <c r="AG35" s="817"/>
      <c r="AH35" s="817"/>
      <c r="AI35" s="817"/>
      <c r="AJ35" s="817"/>
      <c r="AK35" s="817"/>
      <c r="AL35" s="817"/>
      <c r="AM35" s="817"/>
    </row>
    <row r="36" spans="1:44" s="91" customFormat="1" ht="26.25" x14ac:dyDescent="0.25">
      <c r="A36" s="808">
        <v>1776</v>
      </c>
      <c r="B36" s="807">
        <v>26</v>
      </c>
      <c r="C36" s="809" t="s">
        <v>1253</v>
      </c>
      <c r="D36" s="806" t="s">
        <v>1254</v>
      </c>
      <c r="E36" s="810" t="s">
        <v>69</v>
      </c>
      <c r="F36" s="805" t="s">
        <v>10</v>
      </c>
      <c r="G36" s="805" t="s">
        <v>1034</v>
      </c>
      <c r="H36" s="1023"/>
      <c r="I36" s="828">
        <v>300</v>
      </c>
      <c r="J36" s="828">
        <v>300</v>
      </c>
      <c r="K36" s="828"/>
      <c r="L36" s="812">
        <f t="shared" si="0"/>
        <v>300</v>
      </c>
      <c r="M36" s="813">
        <f t="shared" si="1"/>
        <v>0</v>
      </c>
      <c r="N36" s="820">
        <v>1</v>
      </c>
      <c r="O36" s="815">
        <v>300</v>
      </c>
      <c r="P36" s="815">
        <v>300</v>
      </c>
      <c r="Q36" s="812">
        <v>0</v>
      </c>
      <c r="R36" s="812">
        <f t="shared" si="2"/>
        <v>300</v>
      </c>
      <c r="S36" s="812">
        <f t="shared" si="3"/>
        <v>0</v>
      </c>
      <c r="T36" s="800">
        <v>300</v>
      </c>
      <c r="U36" s="837"/>
      <c r="V36" s="837"/>
      <c r="W36" s="838">
        <f t="shared" si="4"/>
        <v>300</v>
      </c>
      <c r="X36" s="800">
        <v>300</v>
      </c>
      <c r="Y36" s="840"/>
      <c r="Z36" s="841"/>
      <c r="AA36" s="838">
        <f t="shared" si="5"/>
        <v>300</v>
      </c>
      <c r="AB36" s="859" t="s">
        <v>2266</v>
      </c>
      <c r="AC36" s="842" t="s">
        <v>60</v>
      </c>
      <c r="AD36" s="817"/>
      <c r="AE36" s="817"/>
      <c r="AF36" s="817"/>
      <c r="AG36" s="817"/>
      <c r="AH36" s="817"/>
      <c r="AI36" s="817"/>
      <c r="AJ36" s="817"/>
      <c r="AK36" s="817"/>
      <c r="AL36" s="817"/>
      <c r="AM36" s="817"/>
    </row>
    <row r="37" spans="1:44" s="91" customFormat="1" ht="26.25" x14ac:dyDescent="0.25">
      <c r="A37" s="808">
        <v>1773</v>
      </c>
      <c r="B37" s="807">
        <v>27</v>
      </c>
      <c r="C37" s="809" t="s">
        <v>1255</v>
      </c>
      <c r="D37" s="806" t="s">
        <v>2331</v>
      </c>
      <c r="E37" s="810" t="s">
        <v>70</v>
      </c>
      <c r="F37" s="805" t="s">
        <v>10</v>
      </c>
      <c r="G37" s="805" t="s">
        <v>21</v>
      </c>
      <c r="H37" s="1023"/>
      <c r="I37" s="828">
        <v>300</v>
      </c>
      <c r="J37" s="828">
        <v>300</v>
      </c>
      <c r="K37" s="828"/>
      <c r="L37" s="812">
        <f t="shared" si="0"/>
        <v>300</v>
      </c>
      <c r="M37" s="813">
        <f t="shared" si="1"/>
        <v>0</v>
      </c>
      <c r="N37" s="820">
        <v>1</v>
      </c>
      <c r="O37" s="815">
        <v>300</v>
      </c>
      <c r="P37" s="815">
        <v>300</v>
      </c>
      <c r="Q37" s="823"/>
      <c r="R37" s="812">
        <f t="shared" si="2"/>
        <v>300</v>
      </c>
      <c r="S37" s="812">
        <f t="shared" si="3"/>
        <v>0</v>
      </c>
      <c r="T37" s="800">
        <v>300</v>
      </c>
      <c r="U37" s="837"/>
      <c r="V37" s="837"/>
      <c r="W37" s="838">
        <f t="shared" si="4"/>
        <v>300</v>
      </c>
      <c r="X37" s="800">
        <v>300</v>
      </c>
      <c r="Y37" s="840"/>
      <c r="Z37" s="841"/>
      <c r="AA37" s="838">
        <f t="shared" si="5"/>
        <v>300</v>
      </c>
      <c r="AB37" s="859" t="s">
        <v>2332</v>
      </c>
      <c r="AC37" s="819" t="s">
        <v>1012</v>
      </c>
      <c r="AD37" s="817"/>
      <c r="AE37" s="817"/>
      <c r="AF37" s="817"/>
      <c r="AG37" s="817"/>
      <c r="AH37" s="817"/>
      <c r="AI37" s="817"/>
      <c r="AJ37" s="817"/>
      <c r="AK37" s="817"/>
      <c r="AL37" s="817"/>
      <c r="AM37" s="817"/>
    </row>
    <row r="38" spans="1:44" s="91" customFormat="1" ht="26.25" x14ac:dyDescent="0.25">
      <c r="A38" s="808">
        <v>1812</v>
      </c>
      <c r="B38" s="807">
        <v>28</v>
      </c>
      <c r="C38" s="809" t="s">
        <v>1259</v>
      </c>
      <c r="D38" s="806" t="s">
        <v>1260</v>
      </c>
      <c r="E38" s="810" t="s">
        <v>70</v>
      </c>
      <c r="F38" s="805" t="s">
        <v>10</v>
      </c>
      <c r="G38" s="805" t="s">
        <v>21</v>
      </c>
      <c r="H38" s="1023"/>
      <c r="I38" s="828">
        <v>300</v>
      </c>
      <c r="J38" s="828">
        <v>300</v>
      </c>
      <c r="K38" s="828"/>
      <c r="L38" s="812">
        <f t="shared" si="0"/>
        <v>300</v>
      </c>
      <c r="M38" s="813">
        <f t="shared" si="1"/>
        <v>0</v>
      </c>
      <c r="N38" s="820">
        <v>1</v>
      </c>
      <c r="O38" s="815">
        <v>300</v>
      </c>
      <c r="P38" s="815">
        <v>300</v>
      </c>
      <c r="Q38" s="823">
        <v>0</v>
      </c>
      <c r="R38" s="812">
        <f t="shared" si="2"/>
        <v>300</v>
      </c>
      <c r="S38" s="812">
        <f t="shared" si="3"/>
        <v>0</v>
      </c>
      <c r="T38" s="800">
        <v>300</v>
      </c>
      <c r="U38" s="837"/>
      <c r="V38" s="837"/>
      <c r="W38" s="838">
        <f t="shared" si="4"/>
        <v>300</v>
      </c>
      <c r="X38" s="800">
        <v>300</v>
      </c>
      <c r="Y38" s="840"/>
      <c r="Z38" s="841"/>
      <c r="AA38" s="838">
        <f t="shared" si="5"/>
        <v>300</v>
      </c>
      <c r="AB38" s="859" t="s">
        <v>2240</v>
      </c>
      <c r="AC38" s="819" t="s">
        <v>1264</v>
      </c>
      <c r="AD38" s="817"/>
      <c r="AE38" s="817"/>
      <c r="AF38" s="817"/>
      <c r="AG38" s="817"/>
      <c r="AH38" s="817"/>
      <c r="AI38" s="817"/>
      <c r="AJ38" s="817"/>
      <c r="AK38" s="817"/>
      <c r="AL38" s="817"/>
      <c r="AM38" s="817"/>
    </row>
    <row r="39" spans="1:44" s="91" customFormat="1" ht="26.25" x14ac:dyDescent="0.25">
      <c r="A39" s="808">
        <v>1813</v>
      </c>
      <c r="B39" s="807">
        <v>29</v>
      </c>
      <c r="C39" s="809" t="s">
        <v>1261</v>
      </c>
      <c r="D39" s="806" t="s">
        <v>1262</v>
      </c>
      <c r="E39" s="810" t="s">
        <v>69</v>
      </c>
      <c r="F39" s="805" t="s">
        <v>10</v>
      </c>
      <c r="G39" s="805" t="s">
        <v>343</v>
      </c>
      <c r="H39" s="1023"/>
      <c r="I39" s="828">
        <v>300</v>
      </c>
      <c r="J39" s="828">
        <v>300</v>
      </c>
      <c r="K39" s="828"/>
      <c r="L39" s="812">
        <f t="shared" si="0"/>
        <v>300</v>
      </c>
      <c r="M39" s="813">
        <f t="shared" si="1"/>
        <v>0</v>
      </c>
      <c r="N39" s="820">
        <v>1</v>
      </c>
      <c r="O39" s="815">
        <v>300</v>
      </c>
      <c r="P39" s="815">
        <v>300</v>
      </c>
      <c r="Q39" s="823">
        <v>0</v>
      </c>
      <c r="R39" s="812">
        <f t="shared" si="2"/>
        <v>300</v>
      </c>
      <c r="S39" s="812">
        <f t="shared" si="3"/>
        <v>0</v>
      </c>
      <c r="T39" s="800">
        <v>300</v>
      </c>
      <c r="U39" s="837"/>
      <c r="V39" s="837"/>
      <c r="W39" s="838">
        <f t="shared" si="4"/>
        <v>300</v>
      </c>
      <c r="X39" s="800">
        <v>300</v>
      </c>
      <c r="Y39" s="840"/>
      <c r="Z39" s="841"/>
      <c r="AA39" s="838">
        <f t="shared" si="5"/>
        <v>300</v>
      </c>
      <c r="AB39" s="859" t="s">
        <v>2342</v>
      </c>
      <c r="AC39" s="819" t="s">
        <v>1263</v>
      </c>
      <c r="AD39" s="817"/>
      <c r="AE39" s="817"/>
      <c r="AF39" s="817"/>
      <c r="AG39" s="817"/>
      <c r="AH39" s="817"/>
      <c r="AI39" s="817"/>
      <c r="AJ39" s="817"/>
      <c r="AK39" s="817"/>
      <c r="AL39" s="817"/>
      <c r="AM39" s="817"/>
    </row>
    <row r="40" spans="1:44" s="91" customFormat="1" ht="26.25" x14ac:dyDescent="0.25">
      <c r="A40" s="808">
        <v>1814</v>
      </c>
      <c r="B40" s="807">
        <v>30</v>
      </c>
      <c r="C40" s="809" t="s">
        <v>1265</v>
      </c>
      <c r="D40" s="806" t="s">
        <v>1266</v>
      </c>
      <c r="E40" s="810" t="s">
        <v>69</v>
      </c>
      <c r="F40" s="805" t="s">
        <v>10</v>
      </c>
      <c r="G40" s="805" t="s">
        <v>343</v>
      </c>
      <c r="H40" s="1023"/>
      <c r="I40" s="828">
        <v>300</v>
      </c>
      <c r="J40" s="828">
        <v>300</v>
      </c>
      <c r="K40" s="828"/>
      <c r="L40" s="812">
        <f t="shared" si="0"/>
        <v>300</v>
      </c>
      <c r="M40" s="813">
        <f t="shared" si="1"/>
        <v>0</v>
      </c>
      <c r="N40" s="820">
        <v>1</v>
      </c>
      <c r="O40" s="815">
        <v>300</v>
      </c>
      <c r="P40" s="815">
        <v>300</v>
      </c>
      <c r="Q40" s="812">
        <v>0</v>
      </c>
      <c r="R40" s="812">
        <f t="shared" si="2"/>
        <v>300</v>
      </c>
      <c r="S40" s="812">
        <f t="shared" si="3"/>
        <v>0</v>
      </c>
      <c r="T40" s="800">
        <v>300</v>
      </c>
      <c r="U40" s="828"/>
      <c r="V40" s="828"/>
      <c r="W40" s="844">
        <f t="shared" si="4"/>
        <v>300</v>
      </c>
      <c r="X40" s="800">
        <v>300</v>
      </c>
      <c r="Y40" s="845"/>
      <c r="Z40" s="846"/>
      <c r="AA40" s="844">
        <f t="shared" si="5"/>
        <v>300</v>
      </c>
      <c r="AB40" s="864" t="s">
        <v>2291</v>
      </c>
      <c r="AC40" s="865" t="s">
        <v>1012</v>
      </c>
      <c r="AD40" s="817"/>
      <c r="AE40" s="817"/>
      <c r="AF40" s="817"/>
      <c r="AG40" s="817"/>
      <c r="AH40" s="817"/>
      <c r="AI40" s="817"/>
      <c r="AJ40" s="817"/>
      <c r="AK40" s="817"/>
      <c r="AL40" s="817"/>
      <c r="AM40" s="817"/>
    </row>
    <row r="41" spans="1:44" s="91" customFormat="1" ht="26.25" x14ac:dyDescent="0.25">
      <c r="A41" s="808">
        <v>1816</v>
      </c>
      <c r="B41" s="807">
        <v>31</v>
      </c>
      <c r="C41" s="809" t="s">
        <v>1267</v>
      </c>
      <c r="D41" s="806" t="s">
        <v>1268</v>
      </c>
      <c r="E41" s="810" t="s">
        <v>69</v>
      </c>
      <c r="F41" s="805" t="s">
        <v>10</v>
      </c>
      <c r="G41" s="805" t="s">
        <v>198</v>
      </c>
      <c r="H41" s="1023"/>
      <c r="I41" s="828">
        <v>300</v>
      </c>
      <c r="J41" s="828">
        <v>300</v>
      </c>
      <c r="K41" s="828"/>
      <c r="L41" s="812">
        <f t="shared" si="0"/>
        <v>300</v>
      </c>
      <c r="M41" s="813">
        <f t="shared" si="1"/>
        <v>0</v>
      </c>
      <c r="N41" s="820">
        <v>1</v>
      </c>
      <c r="O41" s="815">
        <v>300</v>
      </c>
      <c r="P41" s="815">
        <v>300</v>
      </c>
      <c r="Q41" s="823">
        <v>0</v>
      </c>
      <c r="R41" s="812">
        <f t="shared" si="2"/>
        <v>300</v>
      </c>
      <c r="S41" s="812">
        <f t="shared" si="3"/>
        <v>0</v>
      </c>
      <c r="T41" s="800">
        <v>300</v>
      </c>
      <c r="U41" s="837"/>
      <c r="V41" s="837"/>
      <c r="W41" s="838">
        <f t="shared" si="4"/>
        <v>300</v>
      </c>
      <c r="X41" s="800">
        <v>300</v>
      </c>
      <c r="Y41" s="840"/>
      <c r="Z41" s="841"/>
      <c r="AA41" s="838">
        <f t="shared" si="5"/>
        <v>300</v>
      </c>
      <c r="AB41" s="859" t="s">
        <v>1269</v>
      </c>
      <c r="AC41" s="819" t="s">
        <v>1270</v>
      </c>
      <c r="AD41" s="817"/>
      <c r="AE41" s="817"/>
      <c r="AF41" s="817"/>
      <c r="AG41" s="817"/>
      <c r="AH41" s="817"/>
      <c r="AI41" s="817"/>
      <c r="AJ41" s="817"/>
      <c r="AK41" s="817"/>
      <c r="AL41" s="817"/>
      <c r="AM41" s="817"/>
    </row>
    <row r="42" spans="1:44" s="682" customFormat="1" ht="26.25" x14ac:dyDescent="0.25">
      <c r="A42" s="808">
        <v>1819</v>
      </c>
      <c r="B42" s="807">
        <v>32</v>
      </c>
      <c r="C42" s="809" t="s">
        <v>1271</v>
      </c>
      <c r="D42" s="806" t="s">
        <v>1272</v>
      </c>
      <c r="E42" s="810" t="s">
        <v>70</v>
      </c>
      <c r="F42" s="805" t="s">
        <v>10</v>
      </c>
      <c r="G42" s="805" t="s">
        <v>11</v>
      </c>
      <c r="H42" s="1023"/>
      <c r="I42" s="828">
        <v>300</v>
      </c>
      <c r="J42" s="828">
        <v>300</v>
      </c>
      <c r="K42" s="828"/>
      <c r="L42" s="812">
        <f t="shared" si="0"/>
        <v>300</v>
      </c>
      <c r="M42" s="813">
        <f t="shared" si="1"/>
        <v>0</v>
      </c>
      <c r="N42" s="820">
        <v>1</v>
      </c>
      <c r="O42" s="815">
        <v>300</v>
      </c>
      <c r="P42" s="815">
        <v>300</v>
      </c>
      <c r="Q42" s="823">
        <v>0</v>
      </c>
      <c r="R42" s="812">
        <f t="shared" si="2"/>
        <v>300</v>
      </c>
      <c r="S42" s="812">
        <f t="shared" si="3"/>
        <v>0</v>
      </c>
      <c r="T42" s="800">
        <v>300</v>
      </c>
      <c r="U42" s="866">
        <v>30</v>
      </c>
      <c r="V42" s="866"/>
      <c r="W42" s="867">
        <f t="shared" si="4"/>
        <v>270</v>
      </c>
      <c r="X42" s="800">
        <v>300</v>
      </c>
      <c r="Y42" s="866">
        <v>10</v>
      </c>
      <c r="Z42" s="868"/>
      <c r="AA42" s="867">
        <f t="shared" si="5"/>
        <v>290</v>
      </c>
      <c r="AB42" s="869" t="s">
        <v>2022</v>
      </c>
      <c r="AC42" s="870" t="s">
        <v>60</v>
      </c>
      <c r="AD42" s="871" t="s">
        <v>2023</v>
      </c>
      <c r="AE42" s="817"/>
      <c r="AF42" s="817"/>
      <c r="AG42" s="817"/>
      <c r="AH42" s="817"/>
      <c r="AI42" s="817"/>
      <c r="AJ42" s="817"/>
      <c r="AK42" s="817"/>
      <c r="AL42" s="817"/>
      <c r="AM42" s="817"/>
      <c r="AN42" s="91"/>
      <c r="AO42" s="91"/>
      <c r="AP42" s="91"/>
      <c r="AQ42" s="91"/>
      <c r="AR42" s="91"/>
    </row>
    <row r="43" spans="1:44" s="682" customFormat="1" ht="26.25" x14ac:dyDescent="0.25">
      <c r="A43" s="808">
        <v>1818</v>
      </c>
      <c r="B43" s="807">
        <v>33</v>
      </c>
      <c r="C43" s="809" t="s">
        <v>1273</v>
      </c>
      <c r="D43" s="806" t="s">
        <v>1274</v>
      </c>
      <c r="E43" s="810" t="s">
        <v>70</v>
      </c>
      <c r="F43" s="805" t="s">
        <v>10</v>
      </c>
      <c r="G43" s="805" t="s">
        <v>21</v>
      </c>
      <c r="H43" s="1022"/>
      <c r="I43" s="828">
        <v>300</v>
      </c>
      <c r="J43" s="828">
        <v>300</v>
      </c>
      <c r="K43" s="812"/>
      <c r="L43" s="812">
        <f t="shared" si="0"/>
        <v>300</v>
      </c>
      <c r="M43" s="813">
        <f t="shared" si="1"/>
        <v>0</v>
      </c>
      <c r="N43" s="820">
        <v>1</v>
      </c>
      <c r="O43" s="815">
        <v>300</v>
      </c>
      <c r="P43" s="815">
        <v>300</v>
      </c>
      <c r="Q43" s="823">
        <v>0</v>
      </c>
      <c r="R43" s="812">
        <f t="shared" si="2"/>
        <v>300</v>
      </c>
      <c r="S43" s="812">
        <f t="shared" si="3"/>
        <v>0</v>
      </c>
      <c r="T43" s="800">
        <v>300</v>
      </c>
      <c r="U43" s="866">
        <v>30</v>
      </c>
      <c r="V43" s="866"/>
      <c r="W43" s="867">
        <f t="shared" si="4"/>
        <v>270</v>
      </c>
      <c r="X43" s="800">
        <v>300</v>
      </c>
      <c r="Y43" s="866">
        <v>10</v>
      </c>
      <c r="Z43" s="868"/>
      <c r="AA43" s="867">
        <f t="shared" si="5"/>
        <v>290</v>
      </c>
      <c r="AB43" s="869" t="s">
        <v>2221</v>
      </c>
      <c r="AC43" s="870" t="s">
        <v>60</v>
      </c>
      <c r="AD43" s="871" t="s">
        <v>2023</v>
      </c>
      <c r="AE43" s="817"/>
      <c r="AF43" s="817"/>
      <c r="AG43" s="817"/>
      <c r="AH43" s="817"/>
      <c r="AI43" s="817"/>
      <c r="AJ43" s="817"/>
      <c r="AK43" s="817"/>
      <c r="AL43" s="817"/>
      <c r="AM43" s="817"/>
      <c r="AN43" s="91"/>
      <c r="AO43" s="91"/>
      <c r="AP43" s="91"/>
      <c r="AQ43" s="91"/>
      <c r="AR43" s="91"/>
    </row>
    <row r="44" spans="1:44" s="682" customFormat="1" ht="26.25" x14ac:dyDescent="0.25">
      <c r="A44" s="808">
        <v>1817</v>
      </c>
      <c r="B44" s="807">
        <v>34</v>
      </c>
      <c r="C44" s="809" t="s">
        <v>1275</v>
      </c>
      <c r="D44" s="806" t="s">
        <v>1276</v>
      </c>
      <c r="E44" s="810" t="s">
        <v>70</v>
      </c>
      <c r="F44" s="805" t="s">
        <v>10</v>
      </c>
      <c r="G44" s="805" t="s">
        <v>1122</v>
      </c>
      <c r="H44" s="1023"/>
      <c r="I44" s="828">
        <v>300</v>
      </c>
      <c r="J44" s="828">
        <v>300</v>
      </c>
      <c r="K44" s="828"/>
      <c r="L44" s="812">
        <f t="shared" si="0"/>
        <v>300</v>
      </c>
      <c r="M44" s="813">
        <f t="shared" si="1"/>
        <v>0</v>
      </c>
      <c r="N44" s="820">
        <v>1</v>
      </c>
      <c r="O44" s="815">
        <v>300</v>
      </c>
      <c r="P44" s="815">
        <v>300</v>
      </c>
      <c r="Q44" s="823">
        <v>0</v>
      </c>
      <c r="R44" s="812">
        <f t="shared" si="2"/>
        <v>300</v>
      </c>
      <c r="S44" s="812">
        <f t="shared" si="3"/>
        <v>0</v>
      </c>
      <c r="T44" s="800">
        <v>300</v>
      </c>
      <c r="U44" s="866">
        <v>30</v>
      </c>
      <c r="V44" s="866"/>
      <c r="W44" s="867">
        <f t="shared" si="4"/>
        <v>270</v>
      </c>
      <c r="X44" s="800">
        <v>300</v>
      </c>
      <c r="Y44" s="866">
        <v>10</v>
      </c>
      <c r="Z44" s="868"/>
      <c r="AA44" s="867">
        <f t="shared" si="5"/>
        <v>290</v>
      </c>
      <c r="AB44" s="869" t="s">
        <v>2330</v>
      </c>
      <c r="AC44" s="870" t="s">
        <v>60</v>
      </c>
      <c r="AD44" s="871" t="s">
        <v>2023</v>
      </c>
      <c r="AE44" s="817"/>
      <c r="AF44" s="817"/>
      <c r="AG44" s="817"/>
      <c r="AH44" s="817"/>
      <c r="AI44" s="817"/>
      <c r="AJ44" s="817"/>
      <c r="AK44" s="817"/>
      <c r="AL44" s="817"/>
      <c r="AM44" s="817"/>
      <c r="AN44" s="91"/>
      <c r="AO44" s="91"/>
      <c r="AP44" s="91"/>
      <c r="AQ44" s="91"/>
      <c r="AR44" s="91"/>
    </row>
    <row r="45" spans="1:44" s="91" customFormat="1" ht="26.25" x14ac:dyDescent="0.25">
      <c r="A45" s="808">
        <v>1821</v>
      </c>
      <c r="B45" s="807">
        <v>35</v>
      </c>
      <c r="C45" s="809" t="s">
        <v>1277</v>
      </c>
      <c r="D45" s="806" t="s">
        <v>1278</v>
      </c>
      <c r="E45" s="810" t="s">
        <v>69</v>
      </c>
      <c r="F45" s="805" t="s">
        <v>10</v>
      </c>
      <c r="G45" s="805" t="s">
        <v>343</v>
      </c>
      <c r="H45" s="1023"/>
      <c r="I45" s="828">
        <v>300</v>
      </c>
      <c r="J45" s="828">
        <v>300</v>
      </c>
      <c r="K45" s="828"/>
      <c r="L45" s="812">
        <f t="shared" si="0"/>
        <v>300</v>
      </c>
      <c r="M45" s="813">
        <f t="shared" si="1"/>
        <v>0</v>
      </c>
      <c r="N45" s="820">
        <v>1</v>
      </c>
      <c r="O45" s="815">
        <v>300</v>
      </c>
      <c r="P45" s="815">
        <v>300</v>
      </c>
      <c r="Q45" s="812">
        <v>0</v>
      </c>
      <c r="R45" s="812">
        <f t="shared" si="2"/>
        <v>300</v>
      </c>
      <c r="S45" s="812">
        <f t="shared" si="3"/>
        <v>0</v>
      </c>
      <c r="T45" s="800">
        <v>300</v>
      </c>
      <c r="U45" s="837"/>
      <c r="V45" s="837"/>
      <c r="W45" s="838">
        <f t="shared" si="4"/>
        <v>300</v>
      </c>
      <c r="X45" s="800">
        <v>300</v>
      </c>
      <c r="Y45" s="840"/>
      <c r="Z45" s="841"/>
      <c r="AA45" s="838">
        <f t="shared" si="5"/>
        <v>300</v>
      </c>
      <c r="AB45" s="859" t="s">
        <v>2267</v>
      </c>
      <c r="AC45" s="819" t="s">
        <v>1102</v>
      </c>
      <c r="AD45" s="817"/>
      <c r="AE45" s="817"/>
      <c r="AF45" s="817"/>
      <c r="AG45" s="817"/>
      <c r="AH45" s="817"/>
      <c r="AI45" s="817"/>
      <c r="AJ45" s="817"/>
      <c r="AK45" s="817"/>
      <c r="AL45" s="817"/>
      <c r="AM45" s="817"/>
    </row>
    <row r="46" spans="1:44" s="91" customFormat="1" ht="26.25" x14ac:dyDescent="0.25">
      <c r="A46" s="808">
        <v>1822</v>
      </c>
      <c r="B46" s="807">
        <v>36</v>
      </c>
      <c r="C46" s="809" t="s">
        <v>1279</v>
      </c>
      <c r="D46" s="806" t="s">
        <v>1280</v>
      </c>
      <c r="E46" s="810" t="s">
        <v>69</v>
      </c>
      <c r="F46" s="805" t="s">
        <v>10</v>
      </c>
      <c r="G46" s="805" t="s">
        <v>529</v>
      </c>
      <c r="H46" s="1023"/>
      <c r="I46" s="828">
        <v>300</v>
      </c>
      <c r="J46" s="828">
        <v>300</v>
      </c>
      <c r="K46" s="828"/>
      <c r="L46" s="812">
        <f t="shared" si="0"/>
        <v>300</v>
      </c>
      <c r="M46" s="813">
        <f t="shared" si="1"/>
        <v>0</v>
      </c>
      <c r="N46" s="820">
        <v>1</v>
      </c>
      <c r="O46" s="815">
        <v>300</v>
      </c>
      <c r="P46" s="815">
        <v>300</v>
      </c>
      <c r="Q46" s="823">
        <v>0</v>
      </c>
      <c r="R46" s="812">
        <f t="shared" si="2"/>
        <v>300</v>
      </c>
      <c r="S46" s="812">
        <f t="shared" si="3"/>
        <v>0</v>
      </c>
      <c r="T46" s="800">
        <v>300</v>
      </c>
      <c r="U46" s="837"/>
      <c r="V46" s="837"/>
      <c r="W46" s="838">
        <f t="shared" si="4"/>
        <v>300</v>
      </c>
      <c r="X46" s="800">
        <v>300</v>
      </c>
      <c r="Y46" s="840"/>
      <c r="Z46" s="841"/>
      <c r="AA46" s="838">
        <f t="shared" si="5"/>
        <v>300</v>
      </c>
      <c r="AB46" s="859" t="s">
        <v>2218</v>
      </c>
      <c r="AC46" s="819" t="s">
        <v>1185</v>
      </c>
      <c r="AD46" s="817" t="s">
        <v>1946</v>
      </c>
      <c r="AE46" s="817"/>
      <c r="AF46" s="817"/>
      <c r="AG46" s="817"/>
      <c r="AH46" s="817"/>
      <c r="AI46" s="817"/>
      <c r="AJ46" s="817"/>
      <c r="AK46" s="817"/>
      <c r="AL46" s="817"/>
      <c r="AM46" s="817"/>
    </row>
    <row r="47" spans="1:44" s="91" customFormat="1" ht="26.25" x14ac:dyDescent="0.25">
      <c r="A47" s="808">
        <v>1823</v>
      </c>
      <c r="B47" s="807">
        <v>37</v>
      </c>
      <c r="C47" s="809" t="s">
        <v>1281</v>
      </c>
      <c r="D47" s="806" t="s">
        <v>1282</v>
      </c>
      <c r="E47" s="810" t="s">
        <v>70</v>
      </c>
      <c r="F47" s="805" t="s">
        <v>10</v>
      </c>
      <c r="G47" s="805" t="s">
        <v>21</v>
      </c>
      <c r="H47" s="1022"/>
      <c r="I47" s="828">
        <v>300</v>
      </c>
      <c r="J47" s="828">
        <v>300</v>
      </c>
      <c r="K47" s="812"/>
      <c r="L47" s="812">
        <f t="shared" si="0"/>
        <v>300</v>
      </c>
      <c r="M47" s="813">
        <f t="shared" si="1"/>
        <v>0</v>
      </c>
      <c r="N47" s="814">
        <v>1</v>
      </c>
      <c r="O47" s="815">
        <v>300</v>
      </c>
      <c r="P47" s="815">
        <v>300</v>
      </c>
      <c r="Q47" s="823"/>
      <c r="R47" s="812">
        <f t="shared" si="2"/>
        <v>300</v>
      </c>
      <c r="S47" s="812">
        <f t="shared" si="3"/>
        <v>0</v>
      </c>
      <c r="T47" s="800">
        <v>300</v>
      </c>
      <c r="U47" s="837"/>
      <c r="V47" s="837"/>
      <c r="W47" s="838">
        <f t="shared" si="4"/>
        <v>300</v>
      </c>
      <c r="X47" s="800">
        <v>300</v>
      </c>
      <c r="Y47" s="840"/>
      <c r="Z47" s="841"/>
      <c r="AA47" s="838">
        <f t="shared" si="5"/>
        <v>300</v>
      </c>
      <c r="AB47" s="859" t="s">
        <v>2397</v>
      </c>
      <c r="AC47" s="819" t="s">
        <v>992</v>
      </c>
      <c r="AD47" s="817"/>
      <c r="AE47" s="817"/>
      <c r="AF47" s="817"/>
      <c r="AG47" s="817"/>
      <c r="AH47" s="817"/>
      <c r="AI47" s="817"/>
      <c r="AJ47" s="817"/>
      <c r="AK47" s="817"/>
      <c r="AL47" s="817"/>
      <c r="AM47" s="817"/>
    </row>
    <row r="48" spans="1:44" s="91" customFormat="1" ht="26.25" x14ac:dyDescent="0.25">
      <c r="A48" s="808">
        <v>1824</v>
      </c>
      <c r="B48" s="807">
        <v>38</v>
      </c>
      <c r="C48" s="809" t="s">
        <v>1283</v>
      </c>
      <c r="D48" s="806" t="s">
        <v>1284</v>
      </c>
      <c r="E48" s="810" t="s">
        <v>70</v>
      </c>
      <c r="F48" s="805" t="s">
        <v>10</v>
      </c>
      <c r="G48" s="805" t="s">
        <v>21</v>
      </c>
      <c r="H48" s="1022"/>
      <c r="I48" s="828">
        <v>300</v>
      </c>
      <c r="J48" s="828">
        <v>300</v>
      </c>
      <c r="K48" s="812"/>
      <c r="L48" s="812">
        <f t="shared" si="0"/>
        <v>300</v>
      </c>
      <c r="M48" s="813">
        <f t="shared" si="1"/>
        <v>0</v>
      </c>
      <c r="N48" s="814">
        <v>1</v>
      </c>
      <c r="O48" s="815">
        <v>300</v>
      </c>
      <c r="P48" s="815">
        <v>300</v>
      </c>
      <c r="Q48" s="862"/>
      <c r="R48" s="812">
        <f t="shared" si="2"/>
        <v>300</v>
      </c>
      <c r="S48" s="812">
        <f t="shared" si="3"/>
        <v>0</v>
      </c>
      <c r="T48" s="800">
        <v>300</v>
      </c>
      <c r="U48" s="837"/>
      <c r="V48" s="837"/>
      <c r="W48" s="838">
        <v>270</v>
      </c>
      <c r="X48" s="800">
        <v>300</v>
      </c>
      <c r="Y48" s="840"/>
      <c r="Z48" s="841"/>
      <c r="AA48" s="838">
        <f t="shared" si="5"/>
        <v>300</v>
      </c>
      <c r="AB48" s="859" t="s">
        <v>2539</v>
      </c>
      <c r="AC48" s="819" t="s">
        <v>58</v>
      </c>
      <c r="AD48" s="817" t="s">
        <v>2495</v>
      </c>
      <c r="AE48" s="817"/>
      <c r="AF48" s="817"/>
      <c r="AG48" s="817"/>
      <c r="AH48" s="817"/>
      <c r="AI48" s="817"/>
      <c r="AJ48" s="817"/>
      <c r="AK48" s="817"/>
      <c r="AL48" s="817"/>
      <c r="AM48" s="817"/>
    </row>
    <row r="49" spans="1:44" s="91" customFormat="1" ht="26.25" x14ac:dyDescent="0.25">
      <c r="A49" s="808">
        <v>1825</v>
      </c>
      <c r="B49" s="807">
        <v>39</v>
      </c>
      <c r="C49" s="809" t="s">
        <v>1285</v>
      </c>
      <c r="D49" s="806" t="s">
        <v>1286</v>
      </c>
      <c r="E49" s="810" t="s">
        <v>70</v>
      </c>
      <c r="F49" s="805" t="s">
        <v>10</v>
      </c>
      <c r="G49" s="805" t="s">
        <v>21</v>
      </c>
      <c r="H49" s="1022"/>
      <c r="I49" s="828">
        <v>300</v>
      </c>
      <c r="J49" s="828">
        <v>300</v>
      </c>
      <c r="K49" s="812"/>
      <c r="L49" s="812">
        <f t="shared" si="0"/>
        <v>300</v>
      </c>
      <c r="M49" s="813">
        <f t="shared" si="1"/>
        <v>0</v>
      </c>
      <c r="N49" s="814">
        <v>1</v>
      </c>
      <c r="O49" s="815">
        <v>300</v>
      </c>
      <c r="P49" s="815">
        <v>300</v>
      </c>
      <c r="Q49" s="823"/>
      <c r="R49" s="812">
        <f t="shared" si="2"/>
        <v>300</v>
      </c>
      <c r="S49" s="812">
        <f t="shared" si="3"/>
        <v>0</v>
      </c>
      <c r="T49" s="800">
        <v>300</v>
      </c>
      <c r="U49" s="837"/>
      <c r="V49" s="837"/>
      <c r="W49" s="838">
        <f t="shared" si="4"/>
        <v>300</v>
      </c>
      <c r="X49" s="800">
        <v>300</v>
      </c>
      <c r="Y49" s="840"/>
      <c r="Z49" s="841"/>
      <c r="AA49" s="838">
        <f t="shared" si="5"/>
        <v>300</v>
      </c>
      <c r="AB49" s="859" t="s">
        <v>2533</v>
      </c>
      <c r="AC49" s="819" t="s">
        <v>1102</v>
      </c>
      <c r="AD49" s="817"/>
      <c r="AE49" s="817"/>
      <c r="AF49" s="817"/>
      <c r="AG49" s="817"/>
      <c r="AH49" s="817"/>
      <c r="AI49" s="817"/>
      <c r="AJ49" s="817"/>
      <c r="AK49" s="817"/>
      <c r="AL49" s="817"/>
      <c r="AM49" s="817"/>
    </row>
    <row r="50" spans="1:44" s="617" customFormat="1" ht="26.25" x14ac:dyDescent="0.25">
      <c r="A50" s="808">
        <v>1834</v>
      </c>
      <c r="B50" s="807">
        <v>40</v>
      </c>
      <c r="C50" s="809" t="s">
        <v>1288</v>
      </c>
      <c r="D50" s="806" t="s">
        <v>2403</v>
      </c>
      <c r="E50" s="810" t="s">
        <v>70</v>
      </c>
      <c r="F50" s="805" t="s">
        <v>10</v>
      </c>
      <c r="G50" s="805" t="s">
        <v>13</v>
      </c>
      <c r="H50" s="1022"/>
      <c r="I50" s="828">
        <v>300</v>
      </c>
      <c r="J50" s="828">
        <v>300</v>
      </c>
      <c r="K50" s="812"/>
      <c r="L50" s="812">
        <f t="shared" si="0"/>
        <v>300</v>
      </c>
      <c r="M50" s="813">
        <f t="shared" si="1"/>
        <v>0</v>
      </c>
      <c r="N50" s="814">
        <v>1</v>
      </c>
      <c r="O50" s="815">
        <v>300</v>
      </c>
      <c r="P50" s="815">
        <v>300</v>
      </c>
      <c r="Q50" s="823"/>
      <c r="R50" s="812">
        <f t="shared" si="2"/>
        <v>300</v>
      </c>
      <c r="S50" s="812">
        <f t="shared" si="3"/>
        <v>0</v>
      </c>
      <c r="T50" s="800">
        <v>300</v>
      </c>
      <c r="U50" s="872"/>
      <c r="V50" s="872"/>
      <c r="W50" s="873">
        <f t="shared" si="4"/>
        <v>300</v>
      </c>
      <c r="X50" s="800">
        <v>300</v>
      </c>
      <c r="Y50" s="874"/>
      <c r="Z50" s="875"/>
      <c r="AA50" s="873">
        <f t="shared" si="5"/>
        <v>300</v>
      </c>
      <c r="AB50" s="876" t="s">
        <v>2404</v>
      </c>
      <c r="AC50" s="877" t="s">
        <v>1102</v>
      </c>
      <c r="AD50" s="878"/>
      <c r="AE50" s="817"/>
      <c r="AF50" s="817"/>
      <c r="AG50" s="817"/>
      <c r="AH50" s="817"/>
      <c r="AI50" s="817"/>
      <c r="AJ50" s="817"/>
      <c r="AK50" s="817"/>
      <c r="AL50" s="817"/>
      <c r="AM50" s="817"/>
      <c r="AN50" s="91"/>
      <c r="AO50" s="91"/>
      <c r="AP50" s="91"/>
      <c r="AQ50" s="91"/>
      <c r="AR50" s="91"/>
    </row>
    <row r="51" spans="1:44" s="91" customFormat="1" ht="26.25" x14ac:dyDescent="0.25">
      <c r="A51" s="808">
        <v>1833</v>
      </c>
      <c r="B51" s="807">
        <v>41</v>
      </c>
      <c r="C51" s="809" t="s">
        <v>1289</v>
      </c>
      <c r="D51" s="806" t="s">
        <v>1290</v>
      </c>
      <c r="E51" s="810" t="s">
        <v>70</v>
      </c>
      <c r="F51" s="805" t="s">
        <v>10</v>
      </c>
      <c r="G51" s="805" t="s">
        <v>11</v>
      </c>
      <c r="H51" s="1023"/>
      <c r="I51" s="828">
        <v>300</v>
      </c>
      <c r="J51" s="828">
        <v>300</v>
      </c>
      <c r="K51" s="828"/>
      <c r="L51" s="812">
        <f t="shared" si="0"/>
        <v>300</v>
      </c>
      <c r="M51" s="813">
        <f t="shared" si="1"/>
        <v>0</v>
      </c>
      <c r="N51" s="820">
        <v>1</v>
      </c>
      <c r="O51" s="815">
        <v>300</v>
      </c>
      <c r="P51" s="815">
        <v>300</v>
      </c>
      <c r="Q51" s="801"/>
      <c r="R51" s="812">
        <f t="shared" si="2"/>
        <v>300</v>
      </c>
      <c r="S51" s="812">
        <f t="shared" si="3"/>
        <v>0</v>
      </c>
      <c r="T51" s="800">
        <v>300</v>
      </c>
      <c r="U51" s="837"/>
      <c r="V51" s="837"/>
      <c r="W51" s="838">
        <f t="shared" si="4"/>
        <v>300</v>
      </c>
      <c r="X51" s="800">
        <v>300</v>
      </c>
      <c r="Y51" s="840"/>
      <c r="Z51" s="841"/>
      <c r="AA51" s="838">
        <f t="shared" si="5"/>
        <v>300</v>
      </c>
      <c r="AB51" s="859" t="s">
        <v>2230</v>
      </c>
      <c r="AC51" s="819" t="s">
        <v>1102</v>
      </c>
      <c r="AD51" s="817"/>
      <c r="AE51" s="817"/>
      <c r="AF51" s="817"/>
      <c r="AG51" s="817"/>
      <c r="AH51" s="817"/>
      <c r="AI51" s="817"/>
      <c r="AJ51" s="817"/>
      <c r="AK51" s="817"/>
      <c r="AL51" s="817"/>
      <c r="AM51" s="817"/>
    </row>
    <row r="52" spans="1:44" s="91" customFormat="1" ht="26.25" x14ac:dyDescent="0.25">
      <c r="A52" s="808">
        <v>1835</v>
      </c>
      <c r="B52" s="807">
        <v>42</v>
      </c>
      <c r="C52" s="809" t="s">
        <v>1291</v>
      </c>
      <c r="D52" s="806" t="s">
        <v>1292</v>
      </c>
      <c r="E52" s="810" t="s">
        <v>70</v>
      </c>
      <c r="F52" s="805" t="s">
        <v>10</v>
      </c>
      <c r="G52" s="805" t="s">
        <v>198</v>
      </c>
      <c r="H52" s="1023"/>
      <c r="I52" s="828">
        <v>300</v>
      </c>
      <c r="J52" s="828">
        <v>300</v>
      </c>
      <c r="K52" s="828"/>
      <c r="L52" s="812">
        <f t="shared" si="0"/>
        <v>300</v>
      </c>
      <c r="M52" s="813">
        <f t="shared" si="1"/>
        <v>0</v>
      </c>
      <c r="N52" s="820">
        <v>1</v>
      </c>
      <c r="O52" s="815">
        <v>300</v>
      </c>
      <c r="P52" s="815">
        <v>300</v>
      </c>
      <c r="Q52" s="823">
        <v>0</v>
      </c>
      <c r="R52" s="812">
        <f t="shared" si="2"/>
        <v>300</v>
      </c>
      <c r="S52" s="812">
        <f t="shared" si="3"/>
        <v>0</v>
      </c>
      <c r="T52" s="800">
        <v>300</v>
      </c>
      <c r="U52" s="837"/>
      <c r="V52" s="837"/>
      <c r="W52" s="838">
        <f t="shared" si="4"/>
        <v>300</v>
      </c>
      <c r="X52" s="800">
        <v>300</v>
      </c>
      <c r="Y52" s="840"/>
      <c r="Z52" s="841"/>
      <c r="AA52" s="838">
        <f t="shared" si="5"/>
        <v>300</v>
      </c>
      <c r="AB52" s="859" t="s">
        <v>2526</v>
      </c>
      <c r="AC52" s="819" t="s">
        <v>1012</v>
      </c>
      <c r="AD52" s="817" t="s">
        <v>2125</v>
      </c>
      <c r="AE52" s="817"/>
      <c r="AF52" s="817"/>
      <c r="AG52" s="817"/>
      <c r="AH52" s="817"/>
      <c r="AI52" s="817"/>
      <c r="AJ52" s="817"/>
      <c r="AK52" s="817"/>
      <c r="AL52" s="817"/>
      <c r="AM52" s="817"/>
    </row>
    <row r="53" spans="1:44" s="91" customFormat="1" ht="26.25" x14ac:dyDescent="0.25">
      <c r="A53" s="808">
        <v>1836</v>
      </c>
      <c r="B53" s="807">
        <v>43</v>
      </c>
      <c r="C53" s="809" t="s">
        <v>1296</v>
      </c>
      <c r="D53" s="806" t="s">
        <v>1297</v>
      </c>
      <c r="E53" s="810" t="s">
        <v>70</v>
      </c>
      <c r="F53" s="805" t="s">
        <v>10</v>
      </c>
      <c r="G53" s="805" t="s">
        <v>11</v>
      </c>
      <c r="H53" s="1023"/>
      <c r="I53" s="828">
        <v>300</v>
      </c>
      <c r="J53" s="828">
        <v>300</v>
      </c>
      <c r="K53" s="828"/>
      <c r="L53" s="812">
        <f t="shared" si="0"/>
        <v>300</v>
      </c>
      <c r="M53" s="813">
        <f t="shared" si="1"/>
        <v>0</v>
      </c>
      <c r="N53" s="820">
        <v>1</v>
      </c>
      <c r="O53" s="815">
        <v>300</v>
      </c>
      <c r="P53" s="815">
        <v>300</v>
      </c>
      <c r="Q53" s="823">
        <v>0</v>
      </c>
      <c r="R53" s="812">
        <f t="shared" si="2"/>
        <v>300</v>
      </c>
      <c r="S53" s="812">
        <f t="shared" si="3"/>
        <v>0</v>
      </c>
      <c r="T53" s="800">
        <v>300</v>
      </c>
      <c r="U53" s="837"/>
      <c r="V53" s="837"/>
      <c r="W53" s="838">
        <f t="shared" ref="W53:W95" si="6">T53-U53-V53</f>
        <v>300</v>
      </c>
      <c r="X53" s="800">
        <v>300</v>
      </c>
      <c r="Y53" s="840"/>
      <c r="Z53" s="841"/>
      <c r="AA53" s="838">
        <f t="shared" ref="AA53:AA95" si="7">X53-Y53-Z53</f>
        <v>300</v>
      </c>
      <c r="AB53" s="859" t="s">
        <v>2478</v>
      </c>
      <c r="AC53" s="842" t="s">
        <v>1298</v>
      </c>
      <c r="AD53" s="817"/>
      <c r="AE53" s="817"/>
      <c r="AF53" s="817"/>
      <c r="AG53" s="817"/>
      <c r="AH53" s="817"/>
      <c r="AI53" s="817"/>
      <c r="AJ53" s="817"/>
      <c r="AK53" s="817"/>
      <c r="AL53" s="817"/>
      <c r="AM53" s="817"/>
    </row>
    <row r="54" spans="1:44" s="91" customFormat="1" ht="26.25" x14ac:dyDescent="0.25">
      <c r="A54" s="808">
        <v>1839</v>
      </c>
      <c r="B54" s="807">
        <v>44</v>
      </c>
      <c r="C54" s="809" t="s">
        <v>1299</v>
      </c>
      <c r="D54" s="806" t="s">
        <v>1300</v>
      </c>
      <c r="E54" s="810" t="s">
        <v>69</v>
      </c>
      <c r="F54" s="805" t="s">
        <v>10</v>
      </c>
      <c r="G54" s="805" t="s">
        <v>1071</v>
      </c>
      <c r="H54" s="1023"/>
      <c r="I54" s="828">
        <v>300</v>
      </c>
      <c r="J54" s="828">
        <v>300</v>
      </c>
      <c r="K54" s="828"/>
      <c r="L54" s="812">
        <f t="shared" ref="L54:L98" si="8">SUM(J54+K54)</f>
        <v>300</v>
      </c>
      <c r="M54" s="813">
        <f t="shared" ref="M54:M98" si="9">SUM(I54-L54)</f>
        <v>0</v>
      </c>
      <c r="N54" s="820">
        <v>1</v>
      </c>
      <c r="O54" s="815">
        <v>300</v>
      </c>
      <c r="P54" s="815">
        <v>300</v>
      </c>
      <c r="Q54" s="862"/>
      <c r="R54" s="812">
        <f t="shared" ref="R54:R98" si="10">SUM(P54+Q54)</f>
        <v>300</v>
      </c>
      <c r="S54" s="812">
        <f t="shared" ref="S54:S98" si="11">SUM(O54-R54)</f>
        <v>0</v>
      </c>
      <c r="T54" s="800">
        <v>300</v>
      </c>
      <c r="U54" s="837"/>
      <c r="V54" s="837"/>
      <c r="W54" s="838">
        <f t="shared" si="6"/>
        <v>300</v>
      </c>
      <c r="X54" s="800">
        <v>300</v>
      </c>
      <c r="Y54" s="840"/>
      <c r="Z54" s="841"/>
      <c r="AA54" s="838">
        <f t="shared" si="7"/>
        <v>300</v>
      </c>
      <c r="AB54" s="859" t="s">
        <v>1301</v>
      </c>
      <c r="AC54" s="819" t="s">
        <v>1102</v>
      </c>
      <c r="AD54" s="817"/>
      <c r="AE54" s="817"/>
      <c r="AF54" s="817"/>
      <c r="AG54" s="817"/>
      <c r="AH54" s="817"/>
      <c r="AI54" s="817"/>
      <c r="AJ54" s="817"/>
      <c r="AK54" s="817"/>
      <c r="AL54" s="817"/>
      <c r="AM54" s="817"/>
    </row>
    <row r="55" spans="1:44" s="91" customFormat="1" ht="26.25" x14ac:dyDescent="0.25">
      <c r="A55" s="808">
        <v>1838</v>
      </c>
      <c r="B55" s="807">
        <v>45</v>
      </c>
      <c r="C55" s="809" t="s">
        <v>1302</v>
      </c>
      <c r="D55" s="806" t="s">
        <v>1303</v>
      </c>
      <c r="E55" s="810" t="s">
        <v>69</v>
      </c>
      <c r="F55" s="805" t="s">
        <v>10</v>
      </c>
      <c r="G55" s="805" t="s">
        <v>529</v>
      </c>
      <c r="H55" s="1023"/>
      <c r="I55" s="828">
        <v>300</v>
      </c>
      <c r="J55" s="828">
        <v>300</v>
      </c>
      <c r="K55" s="828"/>
      <c r="L55" s="812">
        <f t="shared" si="8"/>
        <v>300</v>
      </c>
      <c r="M55" s="813">
        <f t="shared" si="9"/>
        <v>0</v>
      </c>
      <c r="N55" s="820">
        <v>1</v>
      </c>
      <c r="O55" s="815">
        <v>300</v>
      </c>
      <c r="P55" s="815">
        <v>300</v>
      </c>
      <c r="Q55" s="812">
        <v>0</v>
      </c>
      <c r="R55" s="812">
        <f t="shared" si="10"/>
        <v>300</v>
      </c>
      <c r="S55" s="812">
        <f t="shared" si="11"/>
        <v>0</v>
      </c>
      <c r="T55" s="800">
        <v>300</v>
      </c>
      <c r="U55" s="837"/>
      <c r="V55" s="837"/>
      <c r="W55" s="838">
        <f t="shared" si="6"/>
        <v>300</v>
      </c>
      <c r="X55" s="800">
        <v>300</v>
      </c>
      <c r="Y55" s="840"/>
      <c r="Z55" s="841"/>
      <c r="AA55" s="838">
        <f t="shared" si="7"/>
        <v>300</v>
      </c>
      <c r="AB55" s="859" t="s">
        <v>2405</v>
      </c>
      <c r="AC55" s="819" t="s">
        <v>1102</v>
      </c>
      <c r="AD55" s="817"/>
      <c r="AE55" s="817"/>
      <c r="AF55" s="817"/>
      <c r="AG55" s="817"/>
      <c r="AH55" s="817"/>
      <c r="AI55" s="817"/>
      <c r="AJ55" s="817"/>
      <c r="AK55" s="817"/>
      <c r="AL55" s="817"/>
      <c r="AM55" s="817"/>
    </row>
    <row r="56" spans="1:44" s="91" customFormat="1" ht="26.25" x14ac:dyDescent="0.25">
      <c r="A56" s="808">
        <v>1837</v>
      </c>
      <c r="B56" s="807">
        <v>46</v>
      </c>
      <c r="C56" s="809" t="s">
        <v>1304</v>
      </c>
      <c r="D56" s="806" t="s">
        <v>1305</v>
      </c>
      <c r="E56" s="810" t="s">
        <v>70</v>
      </c>
      <c r="F56" s="805" t="s">
        <v>10</v>
      </c>
      <c r="G56" s="805" t="s">
        <v>21</v>
      </c>
      <c r="H56" s="1023"/>
      <c r="I56" s="828">
        <v>300</v>
      </c>
      <c r="J56" s="828">
        <v>300</v>
      </c>
      <c r="K56" s="828"/>
      <c r="L56" s="812">
        <f t="shared" si="8"/>
        <v>300</v>
      </c>
      <c r="M56" s="813">
        <f t="shared" si="9"/>
        <v>0</v>
      </c>
      <c r="N56" s="820">
        <v>1</v>
      </c>
      <c r="O56" s="815">
        <v>300</v>
      </c>
      <c r="P56" s="815">
        <v>300</v>
      </c>
      <c r="Q56" s="823">
        <v>0</v>
      </c>
      <c r="R56" s="812">
        <f t="shared" si="10"/>
        <v>300</v>
      </c>
      <c r="S56" s="812">
        <f t="shared" si="11"/>
        <v>0</v>
      </c>
      <c r="T56" s="800">
        <v>300</v>
      </c>
      <c r="U56" s="837"/>
      <c r="V56" s="837"/>
      <c r="W56" s="838">
        <f t="shared" si="6"/>
        <v>300</v>
      </c>
      <c r="X56" s="800">
        <v>300</v>
      </c>
      <c r="Y56" s="840"/>
      <c r="Z56" s="841"/>
      <c r="AA56" s="838">
        <f t="shared" si="7"/>
        <v>300</v>
      </c>
      <c r="AB56" s="859" t="s">
        <v>1306</v>
      </c>
      <c r="AC56" s="842" t="s">
        <v>1298</v>
      </c>
      <c r="AD56" s="817"/>
      <c r="AE56" s="817"/>
      <c r="AF56" s="817"/>
      <c r="AG56" s="817"/>
      <c r="AH56" s="817"/>
      <c r="AI56" s="817"/>
      <c r="AJ56" s="817"/>
      <c r="AK56" s="817"/>
      <c r="AL56" s="817"/>
      <c r="AM56" s="817"/>
    </row>
    <row r="57" spans="1:44" s="91" customFormat="1" ht="26.25" x14ac:dyDescent="0.25">
      <c r="A57" s="808">
        <v>1849</v>
      </c>
      <c r="B57" s="807">
        <v>47</v>
      </c>
      <c r="C57" s="809" t="s">
        <v>2298</v>
      </c>
      <c r="D57" s="806" t="s">
        <v>1309</v>
      </c>
      <c r="E57" s="810" t="s">
        <v>70</v>
      </c>
      <c r="F57" s="805" t="s">
        <v>10</v>
      </c>
      <c r="G57" s="805" t="s">
        <v>21</v>
      </c>
      <c r="H57" s="1022"/>
      <c r="I57" s="828">
        <v>300</v>
      </c>
      <c r="J57" s="828">
        <v>300</v>
      </c>
      <c r="K57" s="812"/>
      <c r="L57" s="812">
        <f t="shared" si="8"/>
        <v>300</v>
      </c>
      <c r="M57" s="813">
        <f t="shared" si="9"/>
        <v>0</v>
      </c>
      <c r="N57" s="820">
        <v>1</v>
      </c>
      <c r="O57" s="815">
        <v>300</v>
      </c>
      <c r="P57" s="815">
        <v>300</v>
      </c>
      <c r="Q57" s="823">
        <v>0</v>
      </c>
      <c r="R57" s="812">
        <f t="shared" si="10"/>
        <v>300</v>
      </c>
      <c r="S57" s="812">
        <f t="shared" si="11"/>
        <v>0</v>
      </c>
      <c r="T57" s="800">
        <v>300</v>
      </c>
      <c r="U57" s="837"/>
      <c r="V57" s="837"/>
      <c r="W57" s="838">
        <f t="shared" si="6"/>
        <v>300</v>
      </c>
      <c r="X57" s="800">
        <v>300</v>
      </c>
      <c r="Y57" s="840"/>
      <c r="Z57" s="841"/>
      <c r="AA57" s="838">
        <f t="shared" si="7"/>
        <v>300</v>
      </c>
      <c r="AB57" s="859" t="s">
        <v>2299</v>
      </c>
      <c r="AC57" s="842" t="s">
        <v>60</v>
      </c>
      <c r="AD57" s="817"/>
      <c r="AE57" s="817"/>
      <c r="AF57" s="817"/>
      <c r="AG57" s="817"/>
      <c r="AH57" s="817"/>
      <c r="AI57" s="817"/>
      <c r="AJ57" s="817"/>
      <c r="AK57" s="817"/>
      <c r="AL57" s="817"/>
      <c r="AM57" s="817"/>
    </row>
    <row r="58" spans="1:44" s="715" customFormat="1" ht="26.25" x14ac:dyDescent="0.25">
      <c r="A58" s="808">
        <v>1848</v>
      </c>
      <c r="B58" s="807">
        <v>48</v>
      </c>
      <c r="C58" s="809" t="s">
        <v>1310</v>
      </c>
      <c r="D58" s="806" t="s">
        <v>1311</v>
      </c>
      <c r="E58" s="810" t="s">
        <v>69</v>
      </c>
      <c r="F58" s="805" t="s">
        <v>10</v>
      </c>
      <c r="G58" s="805" t="s">
        <v>343</v>
      </c>
      <c r="H58" s="1023"/>
      <c r="I58" s="828">
        <v>300</v>
      </c>
      <c r="J58" s="828">
        <v>300</v>
      </c>
      <c r="K58" s="828"/>
      <c r="L58" s="812">
        <f t="shared" si="8"/>
        <v>300</v>
      </c>
      <c r="M58" s="813">
        <f t="shared" si="9"/>
        <v>0</v>
      </c>
      <c r="N58" s="820">
        <v>1</v>
      </c>
      <c r="O58" s="815">
        <v>300</v>
      </c>
      <c r="P58" s="815">
        <v>300</v>
      </c>
      <c r="Q58" s="823">
        <v>0</v>
      </c>
      <c r="R58" s="812">
        <f t="shared" si="10"/>
        <v>300</v>
      </c>
      <c r="S58" s="812">
        <f t="shared" si="11"/>
        <v>0</v>
      </c>
      <c r="T58" s="800">
        <v>300</v>
      </c>
      <c r="U58" s="828"/>
      <c r="V58" s="828"/>
      <c r="W58" s="844">
        <f t="shared" si="6"/>
        <v>300</v>
      </c>
      <c r="X58" s="800">
        <v>300</v>
      </c>
      <c r="Y58" s="845"/>
      <c r="Z58" s="846"/>
      <c r="AA58" s="844">
        <f t="shared" si="7"/>
        <v>300</v>
      </c>
      <c r="AB58" s="864" t="s">
        <v>1312</v>
      </c>
      <c r="AC58" s="865" t="s">
        <v>1214</v>
      </c>
      <c r="AD58" s="879" t="s">
        <v>2495</v>
      </c>
      <c r="AE58" s="817"/>
      <c r="AF58" s="817"/>
      <c r="AG58" s="817"/>
      <c r="AH58" s="817"/>
      <c r="AI58" s="817"/>
      <c r="AJ58" s="817"/>
      <c r="AK58" s="817"/>
      <c r="AL58" s="817"/>
      <c r="AM58" s="817"/>
      <c r="AN58" s="91"/>
      <c r="AO58" s="91"/>
      <c r="AP58" s="91"/>
      <c r="AQ58" s="91"/>
      <c r="AR58" s="91"/>
    </row>
    <row r="59" spans="1:44" s="91" customFormat="1" ht="26.25" x14ac:dyDescent="0.25">
      <c r="A59" s="808">
        <v>1847</v>
      </c>
      <c r="B59" s="807">
        <v>49</v>
      </c>
      <c r="C59" s="809" t="s">
        <v>2746</v>
      </c>
      <c r="D59" s="806" t="s">
        <v>1313</v>
      </c>
      <c r="E59" s="810" t="s">
        <v>69</v>
      </c>
      <c r="F59" s="805" t="s">
        <v>10</v>
      </c>
      <c r="G59" s="805" t="s">
        <v>198</v>
      </c>
      <c r="H59" s="1022"/>
      <c r="I59" s="828">
        <v>300</v>
      </c>
      <c r="J59" s="828">
        <v>300</v>
      </c>
      <c r="K59" s="812"/>
      <c r="L59" s="812">
        <f t="shared" si="8"/>
        <v>300</v>
      </c>
      <c r="M59" s="813">
        <f t="shared" si="9"/>
        <v>0</v>
      </c>
      <c r="N59" s="814">
        <v>1</v>
      </c>
      <c r="O59" s="815">
        <v>300</v>
      </c>
      <c r="P59" s="815">
        <v>300</v>
      </c>
      <c r="Q59" s="823">
        <v>0</v>
      </c>
      <c r="R59" s="812">
        <f t="shared" si="10"/>
        <v>300</v>
      </c>
      <c r="S59" s="812">
        <f t="shared" si="11"/>
        <v>0</v>
      </c>
      <c r="T59" s="800">
        <v>300</v>
      </c>
      <c r="U59" s="837"/>
      <c r="V59" s="837"/>
      <c r="W59" s="838">
        <f t="shared" si="6"/>
        <v>300</v>
      </c>
      <c r="X59" s="800">
        <v>300</v>
      </c>
      <c r="Y59" s="840"/>
      <c r="Z59" s="841"/>
      <c r="AA59" s="838">
        <f t="shared" si="7"/>
        <v>300</v>
      </c>
      <c r="AB59" s="859" t="s">
        <v>2413</v>
      </c>
      <c r="AC59" s="842" t="s">
        <v>60</v>
      </c>
      <c r="AD59" s="817" t="s">
        <v>3620</v>
      </c>
      <c r="AE59" s="817"/>
      <c r="AF59" s="817"/>
      <c r="AG59" s="817"/>
      <c r="AH59" s="817"/>
      <c r="AI59" s="817"/>
      <c r="AJ59" s="817"/>
      <c r="AK59" s="817"/>
      <c r="AL59" s="817"/>
      <c r="AM59" s="817"/>
    </row>
    <row r="60" spans="1:44" s="91" customFormat="1" ht="26.25" x14ac:dyDescent="0.25">
      <c r="A60" s="808">
        <v>1840</v>
      </c>
      <c r="B60" s="807">
        <v>50</v>
      </c>
      <c r="C60" s="809" t="s">
        <v>1314</v>
      </c>
      <c r="D60" s="806" t="s">
        <v>1315</v>
      </c>
      <c r="E60" s="810" t="s">
        <v>70</v>
      </c>
      <c r="F60" s="805" t="s">
        <v>10</v>
      </c>
      <c r="G60" s="805" t="s">
        <v>21</v>
      </c>
      <c r="H60" s="1022"/>
      <c r="I60" s="828">
        <v>300</v>
      </c>
      <c r="J60" s="828">
        <v>300</v>
      </c>
      <c r="K60" s="812"/>
      <c r="L60" s="812">
        <f t="shared" si="8"/>
        <v>300</v>
      </c>
      <c r="M60" s="813">
        <f t="shared" si="9"/>
        <v>0</v>
      </c>
      <c r="N60" s="814">
        <v>1</v>
      </c>
      <c r="O60" s="815">
        <v>300</v>
      </c>
      <c r="P60" s="815">
        <v>300</v>
      </c>
      <c r="Q60" s="823">
        <v>0</v>
      </c>
      <c r="R60" s="812">
        <f t="shared" si="10"/>
        <v>300</v>
      </c>
      <c r="S60" s="812">
        <f t="shared" si="11"/>
        <v>0</v>
      </c>
      <c r="T60" s="800">
        <v>300</v>
      </c>
      <c r="U60" s="837"/>
      <c r="V60" s="837"/>
      <c r="W60" s="838">
        <f t="shared" si="6"/>
        <v>300</v>
      </c>
      <c r="X60" s="800">
        <v>300</v>
      </c>
      <c r="Y60" s="840"/>
      <c r="Z60" s="841"/>
      <c r="AA60" s="838">
        <f t="shared" si="7"/>
        <v>300</v>
      </c>
      <c r="AB60" s="859" t="s">
        <v>1316</v>
      </c>
      <c r="AC60" s="842" t="s">
        <v>61</v>
      </c>
      <c r="AD60" s="817" t="s">
        <v>3143</v>
      </c>
      <c r="AE60" s="817"/>
      <c r="AF60" s="817"/>
      <c r="AG60" s="817"/>
      <c r="AH60" s="817"/>
      <c r="AI60" s="817"/>
      <c r="AJ60" s="817"/>
      <c r="AK60" s="817"/>
      <c r="AL60" s="817"/>
      <c r="AM60" s="817"/>
    </row>
    <row r="61" spans="1:44" s="91" customFormat="1" ht="26.25" x14ac:dyDescent="0.25">
      <c r="A61" s="808">
        <v>1846</v>
      </c>
      <c r="B61" s="807">
        <v>51</v>
      </c>
      <c r="C61" s="809" t="s">
        <v>2425</v>
      </c>
      <c r="D61" s="806" t="s">
        <v>2426</v>
      </c>
      <c r="E61" s="810" t="s">
        <v>69</v>
      </c>
      <c r="F61" s="805" t="s">
        <v>10</v>
      </c>
      <c r="G61" s="805" t="s">
        <v>11</v>
      </c>
      <c r="H61" s="1022"/>
      <c r="I61" s="828">
        <v>300</v>
      </c>
      <c r="J61" s="828">
        <v>300</v>
      </c>
      <c r="K61" s="812"/>
      <c r="L61" s="812">
        <f t="shared" si="8"/>
        <v>300</v>
      </c>
      <c r="M61" s="813">
        <f t="shared" si="9"/>
        <v>0</v>
      </c>
      <c r="N61" s="814">
        <v>1</v>
      </c>
      <c r="O61" s="815">
        <v>300</v>
      </c>
      <c r="P61" s="815">
        <v>300</v>
      </c>
      <c r="Q61" s="823"/>
      <c r="R61" s="812">
        <f t="shared" si="10"/>
        <v>300</v>
      </c>
      <c r="S61" s="812">
        <f t="shared" si="11"/>
        <v>0</v>
      </c>
      <c r="T61" s="800">
        <v>300</v>
      </c>
      <c r="U61" s="837"/>
      <c r="V61" s="837"/>
      <c r="W61" s="838">
        <f t="shared" si="6"/>
        <v>300</v>
      </c>
      <c r="X61" s="800">
        <v>300</v>
      </c>
      <c r="Y61" s="840"/>
      <c r="Z61" s="841"/>
      <c r="AA61" s="838">
        <f t="shared" si="7"/>
        <v>300</v>
      </c>
      <c r="AB61" s="859" t="s">
        <v>3443</v>
      </c>
      <c r="AC61" s="842" t="s">
        <v>60</v>
      </c>
      <c r="AD61" s="817" t="s">
        <v>2427</v>
      </c>
      <c r="AE61" s="817"/>
      <c r="AF61" s="817"/>
      <c r="AG61" s="817"/>
      <c r="AH61" s="817"/>
      <c r="AI61" s="817"/>
      <c r="AJ61" s="817"/>
      <c r="AK61" s="817"/>
      <c r="AL61" s="817"/>
      <c r="AM61" s="817"/>
    </row>
    <row r="62" spans="1:44" s="91" customFormat="1" ht="26.25" x14ac:dyDescent="0.25">
      <c r="A62" s="808">
        <v>1851</v>
      </c>
      <c r="B62" s="807">
        <v>52</v>
      </c>
      <c r="C62" s="809" t="s">
        <v>1320</v>
      </c>
      <c r="D62" s="806" t="s">
        <v>1321</v>
      </c>
      <c r="E62" s="810" t="s">
        <v>70</v>
      </c>
      <c r="F62" s="805" t="s">
        <v>10</v>
      </c>
      <c r="G62" s="805" t="s">
        <v>343</v>
      </c>
      <c r="H62" s="1023"/>
      <c r="I62" s="828">
        <v>300</v>
      </c>
      <c r="J62" s="828">
        <v>300</v>
      </c>
      <c r="K62" s="828"/>
      <c r="L62" s="812">
        <f t="shared" si="8"/>
        <v>300</v>
      </c>
      <c r="M62" s="813">
        <f t="shared" si="9"/>
        <v>0</v>
      </c>
      <c r="N62" s="820">
        <v>1</v>
      </c>
      <c r="O62" s="815">
        <v>300</v>
      </c>
      <c r="P62" s="815">
        <v>300</v>
      </c>
      <c r="Q62" s="862"/>
      <c r="R62" s="812">
        <f t="shared" si="10"/>
        <v>300</v>
      </c>
      <c r="S62" s="812">
        <f t="shared" si="11"/>
        <v>0</v>
      </c>
      <c r="T62" s="800">
        <v>300</v>
      </c>
      <c r="U62" s="837"/>
      <c r="V62" s="837"/>
      <c r="W62" s="838">
        <f t="shared" si="6"/>
        <v>300</v>
      </c>
      <c r="X62" s="800">
        <v>300</v>
      </c>
      <c r="Y62" s="840"/>
      <c r="Z62" s="841"/>
      <c r="AA62" s="838">
        <f t="shared" si="7"/>
        <v>300</v>
      </c>
      <c r="AB62" s="859" t="s">
        <v>1322</v>
      </c>
      <c r="AC62" s="819" t="s">
        <v>1012</v>
      </c>
      <c r="AD62" s="817" t="s">
        <v>3235</v>
      </c>
      <c r="AE62" s="817"/>
      <c r="AF62" s="817"/>
      <c r="AG62" s="817"/>
      <c r="AH62" s="817"/>
      <c r="AI62" s="817"/>
      <c r="AJ62" s="817"/>
      <c r="AK62" s="817"/>
      <c r="AL62" s="817"/>
      <c r="AM62" s="817"/>
    </row>
    <row r="63" spans="1:44" s="91" customFormat="1" ht="26.25" x14ac:dyDescent="0.25">
      <c r="A63" s="808">
        <v>1852</v>
      </c>
      <c r="B63" s="807">
        <v>53</v>
      </c>
      <c r="C63" s="809" t="s">
        <v>1323</v>
      </c>
      <c r="D63" s="806" t="s">
        <v>1324</v>
      </c>
      <c r="E63" s="810" t="s">
        <v>69</v>
      </c>
      <c r="F63" s="805" t="s">
        <v>10</v>
      </c>
      <c r="G63" s="805" t="s">
        <v>198</v>
      </c>
      <c r="H63" s="1022"/>
      <c r="I63" s="828">
        <v>300</v>
      </c>
      <c r="J63" s="828">
        <v>300</v>
      </c>
      <c r="K63" s="812"/>
      <c r="L63" s="812">
        <f t="shared" si="8"/>
        <v>300</v>
      </c>
      <c r="M63" s="813">
        <f t="shared" si="9"/>
        <v>0</v>
      </c>
      <c r="N63" s="814">
        <v>1</v>
      </c>
      <c r="O63" s="815">
        <v>300</v>
      </c>
      <c r="P63" s="815">
        <v>300</v>
      </c>
      <c r="Q63" s="823">
        <v>0</v>
      </c>
      <c r="R63" s="812">
        <f t="shared" si="10"/>
        <v>300</v>
      </c>
      <c r="S63" s="812">
        <f t="shared" si="11"/>
        <v>0</v>
      </c>
      <c r="T63" s="800">
        <v>300</v>
      </c>
      <c r="U63" s="837"/>
      <c r="V63" s="837"/>
      <c r="W63" s="838">
        <f t="shared" si="6"/>
        <v>300</v>
      </c>
      <c r="X63" s="800">
        <v>300</v>
      </c>
      <c r="Y63" s="840"/>
      <c r="Z63" s="841"/>
      <c r="AA63" s="838">
        <f t="shared" si="7"/>
        <v>300</v>
      </c>
      <c r="AB63" s="859" t="s">
        <v>1325</v>
      </c>
      <c r="AC63" s="819" t="s">
        <v>1102</v>
      </c>
      <c r="AD63" s="817"/>
      <c r="AE63" s="817"/>
      <c r="AF63" s="817"/>
      <c r="AG63" s="817"/>
      <c r="AH63" s="817"/>
      <c r="AI63" s="817"/>
      <c r="AJ63" s="817"/>
      <c r="AK63" s="817"/>
      <c r="AL63" s="817"/>
      <c r="AM63" s="817"/>
    </row>
    <row r="64" spans="1:44" s="91" customFormat="1" ht="26.25" x14ac:dyDescent="0.25">
      <c r="A64" s="808">
        <v>1856</v>
      </c>
      <c r="B64" s="807">
        <v>54</v>
      </c>
      <c r="C64" s="809" t="s">
        <v>1332</v>
      </c>
      <c r="D64" s="806" t="s">
        <v>1333</v>
      </c>
      <c r="E64" s="810" t="s">
        <v>69</v>
      </c>
      <c r="F64" s="805" t="s">
        <v>10</v>
      </c>
      <c r="G64" s="805" t="s">
        <v>21</v>
      </c>
      <c r="H64" s="1023"/>
      <c r="I64" s="828">
        <v>300</v>
      </c>
      <c r="J64" s="828">
        <v>300</v>
      </c>
      <c r="K64" s="828"/>
      <c r="L64" s="812">
        <f t="shared" si="8"/>
        <v>300</v>
      </c>
      <c r="M64" s="813">
        <f t="shared" si="9"/>
        <v>0</v>
      </c>
      <c r="N64" s="820">
        <v>1</v>
      </c>
      <c r="O64" s="815">
        <v>300</v>
      </c>
      <c r="P64" s="815">
        <v>300</v>
      </c>
      <c r="Q64" s="823"/>
      <c r="R64" s="812">
        <f t="shared" si="10"/>
        <v>300</v>
      </c>
      <c r="S64" s="812">
        <f t="shared" si="11"/>
        <v>0</v>
      </c>
      <c r="T64" s="800">
        <v>300</v>
      </c>
      <c r="U64" s="837"/>
      <c r="V64" s="837"/>
      <c r="W64" s="838">
        <f t="shared" si="6"/>
        <v>300</v>
      </c>
      <c r="X64" s="800">
        <v>300</v>
      </c>
      <c r="Y64" s="840"/>
      <c r="Z64" s="841"/>
      <c r="AA64" s="838">
        <f t="shared" si="7"/>
        <v>300</v>
      </c>
      <c r="AB64" s="859" t="s">
        <v>2525</v>
      </c>
      <c r="AC64" s="842" t="s">
        <v>60</v>
      </c>
      <c r="AD64" s="817"/>
      <c r="AE64" s="817"/>
      <c r="AF64" s="817"/>
      <c r="AG64" s="817"/>
      <c r="AH64" s="817"/>
      <c r="AI64" s="817"/>
      <c r="AJ64" s="817"/>
      <c r="AK64" s="817"/>
      <c r="AL64" s="817"/>
      <c r="AM64" s="817"/>
    </row>
    <row r="65" spans="1:44" s="91" customFormat="1" ht="26.25" x14ac:dyDescent="0.25">
      <c r="A65" s="808">
        <v>1866</v>
      </c>
      <c r="B65" s="807">
        <v>55</v>
      </c>
      <c r="C65" s="809" t="s">
        <v>1345</v>
      </c>
      <c r="D65" s="806" t="s">
        <v>2540</v>
      </c>
      <c r="E65" s="810" t="s">
        <v>69</v>
      </c>
      <c r="F65" s="805" t="s">
        <v>10</v>
      </c>
      <c r="G65" s="805" t="s">
        <v>21</v>
      </c>
      <c r="H65" s="1022"/>
      <c r="I65" s="828">
        <v>300</v>
      </c>
      <c r="J65" s="828">
        <v>300</v>
      </c>
      <c r="K65" s="812"/>
      <c r="L65" s="812">
        <f t="shared" si="8"/>
        <v>300</v>
      </c>
      <c r="M65" s="813">
        <f t="shared" si="9"/>
        <v>0</v>
      </c>
      <c r="N65" s="814">
        <v>1</v>
      </c>
      <c r="O65" s="815">
        <v>300</v>
      </c>
      <c r="P65" s="815">
        <v>300</v>
      </c>
      <c r="Q65" s="823">
        <v>0</v>
      </c>
      <c r="R65" s="812">
        <f t="shared" si="10"/>
        <v>300</v>
      </c>
      <c r="S65" s="812">
        <f t="shared" si="11"/>
        <v>0</v>
      </c>
      <c r="T65" s="800">
        <v>300</v>
      </c>
      <c r="U65" s="837"/>
      <c r="V65" s="837"/>
      <c r="W65" s="838">
        <f t="shared" si="6"/>
        <v>300</v>
      </c>
      <c r="X65" s="800">
        <v>300</v>
      </c>
      <c r="Y65" s="840"/>
      <c r="Z65" s="841"/>
      <c r="AA65" s="838">
        <f t="shared" si="7"/>
        <v>300</v>
      </c>
      <c r="AB65" s="859" t="s">
        <v>1346</v>
      </c>
      <c r="AC65" s="819" t="s">
        <v>1347</v>
      </c>
      <c r="AD65" s="817"/>
      <c r="AE65" s="817"/>
      <c r="AF65" s="817"/>
      <c r="AG65" s="817"/>
      <c r="AH65" s="817"/>
      <c r="AI65" s="817"/>
      <c r="AJ65" s="817"/>
      <c r="AK65" s="817"/>
      <c r="AL65" s="817"/>
      <c r="AM65" s="817"/>
    </row>
    <row r="66" spans="1:44" s="91" customFormat="1" ht="26.25" x14ac:dyDescent="0.25">
      <c r="A66" s="808">
        <v>1865</v>
      </c>
      <c r="B66" s="807">
        <v>56</v>
      </c>
      <c r="C66" s="809" t="s">
        <v>1348</v>
      </c>
      <c r="D66" s="806" t="s">
        <v>1349</v>
      </c>
      <c r="E66" s="810" t="s">
        <v>69</v>
      </c>
      <c r="F66" s="805" t="s">
        <v>15</v>
      </c>
      <c r="G66" s="805" t="s">
        <v>529</v>
      </c>
      <c r="H66" s="1023"/>
      <c r="I66" s="828">
        <v>300</v>
      </c>
      <c r="J66" s="828">
        <v>300</v>
      </c>
      <c r="K66" s="828"/>
      <c r="L66" s="812">
        <f t="shared" si="8"/>
        <v>300</v>
      </c>
      <c r="M66" s="813">
        <f t="shared" si="9"/>
        <v>0</v>
      </c>
      <c r="N66" s="820">
        <v>1</v>
      </c>
      <c r="O66" s="815">
        <v>300</v>
      </c>
      <c r="P66" s="815">
        <v>300</v>
      </c>
      <c r="Q66" s="812">
        <v>0</v>
      </c>
      <c r="R66" s="812">
        <f t="shared" si="10"/>
        <v>300</v>
      </c>
      <c r="S66" s="812">
        <f t="shared" si="11"/>
        <v>0</v>
      </c>
      <c r="T66" s="800">
        <v>300</v>
      </c>
      <c r="U66" s="837"/>
      <c r="V66" s="837"/>
      <c r="W66" s="838">
        <f t="shared" si="6"/>
        <v>300</v>
      </c>
      <c r="X66" s="800">
        <v>300</v>
      </c>
      <c r="Y66" s="840"/>
      <c r="Z66" s="841"/>
      <c r="AA66" s="838">
        <f t="shared" si="7"/>
        <v>300</v>
      </c>
      <c r="AB66" s="859" t="s">
        <v>1350</v>
      </c>
      <c r="AC66" s="842" t="s">
        <v>60</v>
      </c>
      <c r="AD66" s="817"/>
      <c r="AE66" s="817"/>
      <c r="AF66" s="817"/>
      <c r="AG66" s="817"/>
      <c r="AH66" s="817"/>
      <c r="AI66" s="817"/>
      <c r="AJ66" s="817"/>
      <c r="AK66" s="817"/>
      <c r="AL66" s="817"/>
      <c r="AM66" s="817"/>
    </row>
    <row r="67" spans="1:44" s="637" customFormat="1" ht="26.25" x14ac:dyDescent="0.25">
      <c r="A67" s="808">
        <v>1864</v>
      </c>
      <c r="B67" s="807">
        <v>57</v>
      </c>
      <c r="C67" s="809" t="s">
        <v>1351</v>
      </c>
      <c r="D67" s="806" t="s">
        <v>1352</v>
      </c>
      <c r="E67" s="810" t="s">
        <v>69</v>
      </c>
      <c r="F67" s="805" t="s">
        <v>15</v>
      </c>
      <c r="G67" s="805" t="s">
        <v>778</v>
      </c>
      <c r="H67" s="1022"/>
      <c r="I67" s="828">
        <v>300</v>
      </c>
      <c r="J67" s="828">
        <v>300</v>
      </c>
      <c r="K67" s="812"/>
      <c r="L67" s="812">
        <f t="shared" si="8"/>
        <v>300</v>
      </c>
      <c r="M67" s="813">
        <f t="shared" si="9"/>
        <v>0</v>
      </c>
      <c r="N67" s="820">
        <v>1</v>
      </c>
      <c r="O67" s="815">
        <v>300</v>
      </c>
      <c r="P67" s="815">
        <v>300</v>
      </c>
      <c r="Q67" s="823">
        <v>0</v>
      </c>
      <c r="R67" s="812">
        <f t="shared" si="10"/>
        <v>300</v>
      </c>
      <c r="S67" s="812">
        <f t="shared" si="11"/>
        <v>0</v>
      </c>
      <c r="T67" s="800">
        <v>300</v>
      </c>
      <c r="U67" s="830"/>
      <c r="V67" s="830"/>
      <c r="W67" s="811">
        <f t="shared" si="6"/>
        <v>300</v>
      </c>
      <c r="X67" s="800">
        <v>300</v>
      </c>
      <c r="Y67" s="831"/>
      <c r="Z67" s="832"/>
      <c r="AA67" s="811">
        <f t="shared" si="7"/>
        <v>300</v>
      </c>
      <c r="AB67" s="860" t="s">
        <v>1353</v>
      </c>
      <c r="AC67" s="833" t="s">
        <v>1102</v>
      </c>
      <c r="AD67" s="834"/>
      <c r="AE67" s="817"/>
      <c r="AF67" s="817"/>
      <c r="AG67" s="817"/>
      <c r="AH67" s="817"/>
      <c r="AI67" s="817"/>
      <c r="AJ67" s="817"/>
      <c r="AK67" s="817"/>
      <c r="AL67" s="817"/>
      <c r="AM67" s="817"/>
      <c r="AN67" s="91"/>
      <c r="AO67" s="91"/>
      <c r="AP67" s="91"/>
      <c r="AQ67" s="91"/>
      <c r="AR67" s="91"/>
    </row>
    <row r="68" spans="1:44" s="90" customFormat="1" ht="26.25" x14ac:dyDescent="0.25">
      <c r="A68" s="808">
        <v>1871</v>
      </c>
      <c r="B68" s="807">
        <v>58</v>
      </c>
      <c r="C68" s="809" t="s">
        <v>1367</v>
      </c>
      <c r="D68" s="806" t="s">
        <v>1368</v>
      </c>
      <c r="E68" s="810" t="s">
        <v>70</v>
      </c>
      <c r="F68" s="805" t="s">
        <v>10</v>
      </c>
      <c r="G68" s="805" t="s">
        <v>21</v>
      </c>
      <c r="H68" s="1022"/>
      <c r="I68" s="812">
        <v>230</v>
      </c>
      <c r="J68" s="812">
        <v>230</v>
      </c>
      <c r="K68" s="812"/>
      <c r="L68" s="812">
        <f t="shared" si="8"/>
        <v>230</v>
      </c>
      <c r="M68" s="813">
        <f t="shared" si="9"/>
        <v>0</v>
      </c>
      <c r="N68" s="814">
        <v>1</v>
      </c>
      <c r="O68" s="815">
        <v>230</v>
      </c>
      <c r="P68" s="815">
        <v>30</v>
      </c>
      <c r="Q68" s="823">
        <v>0</v>
      </c>
      <c r="R68" s="812">
        <f t="shared" si="10"/>
        <v>30</v>
      </c>
      <c r="S68" s="812">
        <f t="shared" si="11"/>
        <v>200</v>
      </c>
      <c r="T68" s="800">
        <v>300</v>
      </c>
      <c r="U68" s="851"/>
      <c r="V68" s="851"/>
      <c r="W68" s="852">
        <f t="shared" si="6"/>
        <v>300</v>
      </c>
      <c r="X68" s="800">
        <v>300</v>
      </c>
      <c r="Y68" s="854"/>
      <c r="Z68" s="855"/>
      <c r="AA68" s="852">
        <f t="shared" si="7"/>
        <v>300</v>
      </c>
      <c r="AB68" s="863" t="s">
        <v>1369</v>
      </c>
      <c r="AC68" s="850" t="s">
        <v>1370</v>
      </c>
      <c r="AD68" s="825" t="s">
        <v>3722</v>
      </c>
      <c r="AE68" s="817"/>
      <c r="AF68" s="817"/>
      <c r="AG68" s="817"/>
      <c r="AH68" s="817"/>
      <c r="AI68" s="817"/>
      <c r="AJ68" s="817"/>
      <c r="AK68" s="817"/>
      <c r="AL68" s="817"/>
      <c r="AM68" s="817"/>
      <c r="AN68" s="91"/>
      <c r="AO68" s="91"/>
      <c r="AP68" s="91"/>
      <c r="AQ68" s="91"/>
      <c r="AR68" s="91"/>
    </row>
    <row r="69" spans="1:44" s="90" customFormat="1" ht="26.25" x14ac:dyDescent="0.25">
      <c r="A69" s="808">
        <v>1873</v>
      </c>
      <c r="B69" s="807">
        <v>59</v>
      </c>
      <c r="C69" s="809" t="s">
        <v>1374</v>
      </c>
      <c r="D69" s="806" t="s">
        <v>2434</v>
      </c>
      <c r="E69" s="810" t="s">
        <v>69</v>
      </c>
      <c r="F69" s="805" t="s">
        <v>10</v>
      </c>
      <c r="G69" s="805" t="s">
        <v>11</v>
      </c>
      <c r="H69" s="1023"/>
      <c r="I69" s="828">
        <v>230</v>
      </c>
      <c r="J69" s="828">
        <v>230</v>
      </c>
      <c r="K69" s="828"/>
      <c r="L69" s="812">
        <f t="shared" si="8"/>
        <v>230</v>
      </c>
      <c r="M69" s="813">
        <f t="shared" si="9"/>
        <v>0</v>
      </c>
      <c r="N69" s="820">
        <v>1</v>
      </c>
      <c r="O69" s="815">
        <v>240</v>
      </c>
      <c r="P69" s="815">
        <v>150</v>
      </c>
      <c r="Q69" s="823">
        <v>0</v>
      </c>
      <c r="R69" s="812">
        <f t="shared" si="10"/>
        <v>150</v>
      </c>
      <c r="S69" s="812">
        <f t="shared" si="11"/>
        <v>90</v>
      </c>
      <c r="T69" s="800">
        <v>300</v>
      </c>
      <c r="U69" s="851"/>
      <c r="V69" s="851"/>
      <c r="W69" s="852">
        <f t="shared" si="6"/>
        <v>300</v>
      </c>
      <c r="X69" s="800">
        <v>300</v>
      </c>
      <c r="Y69" s="854"/>
      <c r="Z69" s="855"/>
      <c r="AA69" s="852">
        <f t="shared" si="7"/>
        <v>300</v>
      </c>
      <c r="AB69" s="863" t="s">
        <v>2449</v>
      </c>
      <c r="AC69" s="850" t="s">
        <v>60</v>
      </c>
      <c r="AD69" s="825" t="s">
        <v>2125</v>
      </c>
      <c r="AE69" s="817"/>
      <c r="AF69" s="817"/>
      <c r="AG69" s="817"/>
      <c r="AH69" s="817"/>
      <c r="AI69" s="817"/>
      <c r="AJ69" s="817"/>
      <c r="AK69" s="817"/>
      <c r="AL69" s="817"/>
      <c r="AM69" s="817"/>
      <c r="AN69" s="91"/>
      <c r="AO69" s="91"/>
      <c r="AP69" s="91"/>
      <c r="AQ69" s="91"/>
      <c r="AR69" s="91"/>
    </row>
    <row r="70" spans="1:44" s="91" customFormat="1" ht="26.25" x14ac:dyDescent="0.25">
      <c r="A70" s="808">
        <v>1876</v>
      </c>
      <c r="B70" s="807">
        <v>60</v>
      </c>
      <c r="C70" s="809" t="s">
        <v>1382</v>
      </c>
      <c r="D70" s="806" t="s">
        <v>1383</v>
      </c>
      <c r="E70" s="810" t="s">
        <v>69</v>
      </c>
      <c r="F70" s="805" t="s">
        <v>10</v>
      </c>
      <c r="G70" s="805" t="s">
        <v>529</v>
      </c>
      <c r="H70" s="1023"/>
      <c r="I70" s="828">
        <v>150</v>
      </c>
      <c r="J70" s="828">
        <v>150</v>
      </c>
      <c r="K70" s="828"/>
      <c r="L70" s="812">
        <f t="shared" si="8"/>
        <v>150</v>
      </c>
      <c r="M70" s="813">
        <f t="shared" si="9"/>
        <v>0</v>
      </c>
      <c r="N70" s="820">
        <v>1</v>
      </c>
      <c r="O70" s="815">
        <v>160</v>
      </c>
      <c r="P70" s="815">
        <v>160</v>
      </c>
      <c r="Q70" s="812">
        <v>0</v>
      </c>
      <c r="R70" s="812">
        <f t="shared" si="10"/>
        <v>160</v>
      </c>
      <c r="S70" s="812">
        <f t="shared" si="11"/>
        <v>0</v>
      </c>
      <c r="T70" s="800">
        <v>300</v>
      </c>
      <c r="U70" s="837"/>
      <c r="V70" s="837"/>
      <c r="W70" s="838">
        <f t="shared" si="6"/>
        <v>300</v>
      </c>
      <c r="X70" s="800">
        <v>300</v>
      </c>
      <c r="Y70" s="840"/>
      <c r="Z70" s="841"/>
      <c r="AA70" s="838">
        <f t="shared" si="7"/>
        <v>300</v>
      </c>
      <c r="AB70" s="859" t="s">
        <v>1384</v>
      </c>
      <c r="AC70" s="842" t="s">
        <v>746</v>
      </c>
      <c r="AD70" s="817"/>
      <c r="AE70" s="817"/>
      <c r="AF70" s="817"/>
      <c r="AG70" s="817"/>
      <c r="AH70" s="817"/>
      <c r="AI70" s="817"/>
      <c r="AJ70" s="817"/>
      <c r="AK70" s="817"/>
      <c r="AL70" s="817"/>
      <c r="AM70" s="817"/>
    </row>
    <row r="71" spans="1:44" s="90" customFormat="1" ht="26.25" x14ac:dyDescent="0.25">
      <c r="A71" s="808">
        <v>1879</v>
      </c>
      <c r="B71" s="807">
        <v>61</v>
      </c>
      <c r="C71" s="809" t="s">
        <v>1385</v>
      </c>
      <c r="D71" s="806" t="s">
        <v>1386</v>
      </c>
      <c r="E71" s="810" t="s">
        <v>69</v>
      </c>
      <c r="F71" s="805" t="s">
        <v>10</v>
      </c>
      <c r="G71" s="805" t="s">
        <v>1034</v>
      </c>
      <c r="H71" s="1022"/>
      <c r="I71" s="835">
        <v>30</v>
      </c>
      <c r="J71" s="812">
        <v>30</v>
      </c>
      <c r="K71" s="812"/>
      <c r="L71" s="812">
        <f t="shared" si="8"/>
        <v>30</v>
      </c>
      <c r="M71" s="813">
        <f t="shared" si="9"/>
        <v>0</v>
      </c>
      <c r="N71" s="820">
        <v>1</v>
      </c>
      <c r="O71" s="815">
        <v>30</v>
      </c>
      <c r="P71" s="815">
        <v>30</v>
      </c>
      <c r="Q71" s="823">
        <v>0</v>
      </c>
      <c r="R71" s="812">
        <f t="shared" si="10"/>
        <v>30</v>
      </c>
      <c r="S71" s="812">
        <f t="shared" si="11"/>
        <v>0</v>
      </c>
      <c r="T71" s="800">
        <v>300</v>
      </c>
      <c r="U71" s="851"/>
      <c r="V71" s="851"/>
      <c r="W71" s="852">
        <f t="shared" si="6"/>
        <v>300</v>
      </c>
      <c r="X71" s="800">
        <v>300</v>
      </c>
      <c r="Y71" s="854"/>
      <c r="Z71" s="855"/>
      <c r="AA71" s="852">
        <f t="shared" si="7"/>
        <v>300</v>
      </c>
      <c r="AB71" s="863" t="s">
        <v>2320</v>
      </c>
      <c r="AC71" s="819" t="s">
        <v>1185</v>
      </c>
      <c r="AD71" s="825" t="s">
        <v>2319</v>
      </c>
      <c r="AE71" s="817"/>
      <c r="AF71" s="817"/>
      <c r="AG71" s="817"/>
      <c r="AH71" s="817"/>
      <c r="AI71" s="817"/>
      <c r="AJ71" s="817"/>
      <c r="AK71" s="817"/>
      <c r="AL71" s="817"/>
      <c r="AM71" s="817"/>
      <c r="AN71" s="91"/>
      <c r="AO71" s="91"/>
      <c r="AP71" s="91"/>
      <c r="AQ71" s="91"/>
      <c r="AR71" s="91"/>
    </row>
    <row r="72" spans="1:44" s="91" customFormat="1" ht="26.25" x14ac:dyDescent="0.25">
      <c r="A72" s="808">
        <v>1881</v>
      </c>
      <c r="B72" s="807">
        <v>62</v>
      </c>
      <c r="C72" s="809" t="s">
        <v>1387</v>
      </c>
      <c r="D72" s="806" t="s">
        <v>1388</v>
      </c>
      <c r="E72" s="810" t="s">
        <v>69</v>
      </c>
      <c r="F72" s="805" t="s">
        <v>10</v>
      </c>
      <c r="G72" s="805" t="s">
        <v>198</v>
      </c>
      <c r="H72" s="1023"/>
      <c r="I72" s="828">
        <v>160</v>
      </c>
      <c r="J72" s="828">
        <v>160</v>
      </c>
      <c r="K72" s="828"/>
      <c r="L72" s="812">
        <f t="shared" si="8"/>
        <v>160</v>
      </c>
      <c r="M72" s="813">
        <f t="shared" si="9"/>
        <v>0</v>
      </c>
      <c r="N72" s="820">
        <v>1</v>
      </c>
      <c r="O72" s="815">
        <v>160</v>
      </c>
      <c r="P72" s="815">
        <v>160</v>
      </c>
      <c r="Q72" s="823">
        <v>0</v>
      </c>
      <c r="R72" s="812">
        <f t="shared" si="10"/>
        <v>160</v>
      </c>
      <c r="S72" s="812">
        <f t="shared" si="11"/>
        <v>0</v>
      </c>
      <c r="T72" s="800">
        <v>300</v>
      </c>
      <c r="U72" s="837"/>
      <c r="V72" s="837"/>
      <c r="W72" s="838">
        <f t="shared" si="6"/>
        <v>300</v>
      </c>
      <c r="X72" s="800">
        <v>300</v>
      </c>
      <c r="Y72" s="840"/>
      <c r="Z72" s="841"/>
      <c r="AA72" s="838">
        <f t="shared" si="7"/>
        <v>300</v>
      </c>
      <c r="AB72" s="859" t="s">
        <v>2524</v>
      </c>
      <c r="AC72" s="842" t="s">
        <v>1012</v>
      </c>
      <c r="AD72" s="817" t="s">
        <v>2021</v>
      </c>
      <c r="AE72" s="817"/>
      <c r="AF72" s="817"/>
      <c r="AG72" s="817"/>
      <c r="AH72" s="817"/>
      <c r="AI72" s="817"/>
      <c r="AJ72" s="817"/>
      <c r="AK72" s="817"/>
      <c r="AL72" s="817"/>
      <c r="AM72" s="817"/>
    </row>
    <row r="73" spans="1:44" s="90" customFormat="1" ht="26.25" x14ac:dyDescent="0.25">
      <c r="A73" s="808">
        <v>1884</v>
      </c>
      <c r="B73" s="807">
        <v>63</v>
      </c>
      <c r="C73" s="809" t="s">
        <v>1389</v>
      </c>
      <c r="D73" s="806" t="s">
        <v>1390</v>
      </c>
      <c r="E73" s="810" t="s">
        <v>69</v>
      </c>
      <c r="F73" s="805" t="s">
        <v>10</v>
      </c>
      <c r="G73" s="805" t="s">
        <v>1122</v>
      </c>
      <c r="H73" s="1022"/>
      <c r="I73" s="812">
        <v>220</v>
      </c>
      <c r="J73" s="812">
        <v>220</v>
      </c>
      <c r="K73" s="812"/>
      <c r="L73" s="812">
        <f t="shared" si="8"/>
        <v>220</v>
      </c>
      <c r="M73" s="813">
        <f t="shared" si="9"/>
        <v>0</v>
      </c>
      <c r="N73" s="814">
        <v>1</v>
      </c>
      <c r="O73" s="815">
        <v>220</v>
      </c>
      <c r="P73" s="815">
        <v>190</v>
      </c>
      <c r="Q73" s="823"/>
      <c r="R73" s="812">
        <f t="shared" si="10"/>
        <v>190</v>
      </c>
      <c r="S73" s="812">
        <f t="shared" si="11"/>
        <v>30</v>
      </c>
      <c r="T73" s="800">
        <v>300</v>
      </c>
      <c r="U73" s="821"/>
      <c r="V73" s="821"/>
      <c r="W73" s="802">
        <f t="shared" si="6"/>
        <v>300</v>
      </c>
      <c r="X73" s="800">
        <v>300</v>
      </c>
      <c r="Y73" s="826"/>
      <c r="Z73" s="827"/>
      <c r="AA73" s="802">
        <f t="shared" si="7"/>
        <v>300</v>
      </c>
      <c r="AB73" s="880" t="s">
        <v>2181</v>
      </c>
      <c r="AC73" s="819" t="s">
        <v>58</v>
      </c>
      <c r="AD73" s="825" t="s">
        <v>3621</v>
      </c>
      <c r="AE73" s="817"/>
      <c r="AF73" s="817"/>
      <c r="AG73" s="817"/>
      <c r="AH73" s="817"/>
      <c r="AI73" s="817"/>
      <c r="AJ73" s="817"/>
      <c r="AK73" s="817"/>
      <c r="AL73" s="817"/>
      <c r="AM73" s="817"/>
      <c r="AN73" s="91"/>
      <c r="AO73" s="91"/>
      <c r="AP73" s="91"/>
      <c r="AQ73" s="91"/>
      <c r="AR73" s="91"/>
    </row>
    <row r="74" spans="1:44" s="90" customFormat="1" ht="26.25" x14ac:dyDescent="0.25">
      <c r="A74" s="808">
        <v>1885</v>
      </c>
      <c r="B74" s="807">
        <v>64</v>
      </c>
      <c r="C74" s="809" t="s">
        <v>1391</v>
      </c>
      <c r="D74" s="806" t="s">
        <v>1392</v>
      </c>
      <c r="E74" s="810" t="s">
        <v>69</v>
      </c>
      <c r="F74" s="805" t="s">
        <v>10</v>
      </c>
      <c r="G74" s="805" t="s">
        <v>11</v>
      </c>
      <c r="H74" s="1022"/>
      <c r="I74" s="812">
        <v>160</v>
      </c>
      <c r="J74" s="812">
        <v>160</v>
      </c>
      <c r="K74" s="812"/>
      <c r="L74" s="812">
        <f t="shared" si="8"/>
        <v>160</v>
      </c>
      <c r="M74" s="813">
        <f t="shared" si="9"/>
        <v>0</v>
      </c>
      <c r="N74" s="814">
        <v>1</v>
      </c>
      <c r="O74" s="815">
        <v>250</v>
      </c>
      <c r="P74" s="815">
        <v>250</v>
      </c>
      <c r="Q74" s="823">
        <v>0</v>
      </c>
      <c r="R74" s="812">
        <f t="shared" si="10"/>
        <v>250</v>
      </c>
      <c r="S74" s="812">
        <f t="shared" si="11"/>
        <v>0</v>
      </c>
      <c r="T74" s="800">
        <v>300</v>
      </c>
      <c r="U74" s="851"/>
      <c r="V74" s="851"/>
      <c r="W74" s="852">
        <f t="shared" si="6"/>
        <v>300</v>
      </c>
      <c r="X74" s="800">
        <v>300</v>
      </c>
      <c r="Y74" s="854"/>
      <c r="Z74" s="855"/>
      <c r="AA74" s="852">
        <f t="shared" si="7"/>
        <v>300</v>
      </c>
      <c r="AB74" s="863" t="s">
        <v>2194</v>
      </c>
      <c r="AC74" s="819" t="s">
        <v>1012</v>
      </c>
      <c r="AD74" s="825" t="s">
        <v>2179</v>
      </c>
      <c r="AE74" s="817"/>
      <c r="AF74" s="817"/>
      <c r="AG74" s="817"/>
      <c r="AH74" s="817"/>
      <c r="AI74" s="817"/>
      <c r="AJ74" s="817"/>
      <c r="AK74" s="817"/>
      <c r="AL74" s="817"/>
      <c r="AM74" s="817"/>
      <c r="AN74" s="91"/>
      <c r="AO74" s="91"/>
      <c r="AP74" s="91"/>
      <c r="AQ74" s="91"/>
      <c r="AR74" s="91"/>
    </row>
    <row r="75" spans="1:44" s="90" customFormat="1" ht="26.25" x14ac:dyDescent="0.25">
      <c r="A75" s="808">
        <v>1888</v>
      </c>
      <c r="B75" s="807">
        <v>65</v>
      </c>
      <c r="C75" s="809" t="s">
        <v>1393</v>
      </c>
      <c r="D75" s="806" t="s">
        <v>1394</v>
      </c>
      <c r="E75" s="810" t="s">
        <v>70</v>
      </c>
      <c r="F75" s="805" t="s">
        <v>10</v>
      </c>
      <c r="G75" s="805" t="s">
        <v>21</v>
      </c>
      <c r="H75" s="1023"/>
      <c r="I75" s="828">
        <v>240</v>
      </c>
      <c r="J75" s="828">
        <v>240</v>
      </c>
      <c r="K75" s="828"/>
      <c r="L75" s="812">
        <f t="shared" si="8"/>
        <v>240</v>
      </c>
      <c r="M75" s="813">
        <f t="shared" si="9"/>
        <v>0</v>
      </c>
      <c r="N75" s="820">
        <v>1</v>
      </c>
      <c r="O75" s="815">
        <v>230</v>
      </c>
      <c r="P75" s="815"/>
      <c r="Q75" s="823">
        <v>0</v>
      </c>
      <c r="R75" s="812">
        <f t="shared" si="10"/>
        <v>0</v>
      </c>
      <c r="S75" s="812">
        <f t="shared" si="11"/>
        <v>230</v>
      </c>
      <c r="T75" s="800">
        <v>300</v>
      </c>
      <c r="U75" s="851"/>
      <c r="V75" s="851"/>
      <c r="W75" s="852">
        <f t="shared" si="6"/>
        <v>300</v>
      </c>
      <c r="X75" s="800">
        <v>300</v>
      </c>
      <c r="Y75" s="854"/>
      <c r="Z75" s="855"/>
      <c r="AA75" s="852">
        <f t="shared" si="7"/>
        <v>300</v>
      </c>
      <c r="AB75" s="863" t="s">
        <v>3622</v>
      </c>
      <c r="AC75" s="850" t="s">
        <v>60</v>
      </c>
      <c r="AD75" s="825" t="s">
        <v>2021</v>
      </c>
      <c r="AE75" s="817"/>
      <c r="AF75" s="817"/>
      <c r="AG75" s="817"/>
      <c r="AH75" s="817"/>
      <c r="AI75" s="817"/>
      <c r="AJ75" s="817"/>
      <c r="AK75" s="817"/>
      <c r="AL75" s="817"/>
      <c r="AM75" s="817"/>
      <c r="AN75" s="91"/>
      <c r="AO75" s="91"/>
      <c r="AP75" s="91"/>
      <c r="AQ75" s="91"/>
      <c r="AR75" s="91"/>
    </row>
    <row r="76" spans="1:44" s="90" customFormat="1" ht="26.25" x14ac:dyDescent="0.25">
      <c r="A76" s="808">
        <v>1890</v>
      </c>
      <c r="B76" s="807">
        <v>66</v>
      </c>
      <c r="C76" s="809" t="s">
        <v>1395</v>
      </c>
      <c r="D76" s="806" t="s">
        <v>1396</v>
      </c>
      <c r="E76" s="810" t="s">
        <v>69</v>
      </c>
      <c r="F76" s="805" t="s">
        <v>10</v>
      </c>
      <c r="G76" s="805" t="s">
        <v>21</v>
      </c>
      <c r="H76" s="1023"/>
      <c r="I76" s="828">
        <v>240</v>
      </c>
      <c r="J76" s="828">
        <v>240</v>
      </c>
      <c r="K76" s="828"/>
      <c r="L76" s="812">
        <f t="shared" si="8"/>
        <v>240</v>
      </c>
      <c r="M76" s="813">
        <f t="shared" si="9"/>
        <v>0</v>
      </c>
      <c r="N76" s="820">
        <v>1</v>
      </c>
      <c r="O76" s="815">
        <v>240</v>
      </c>
      <c r="P76" s="815">
        <v>240</v>
      </c>
      <c r="Q76" s="823">
        <v>0</v>
      </c>
      <c r="R76" s="812">
        <f t="shared" si="10"/>
        <v>240</v>
      </c>
      <c r="S76" s="812">
        <f t="shared" si="11"/>
        <v>0</v>
      </c>
      <c r="T76" s="800">
        <v>300</v>
      </c>
      <c r="U76" s="851"/>
      <c r="V76" s="851"/>
      <c r="W76" s="852">
        <f t="shared" si="6"/>
        <v>300</v>
      </c>
      <c r="X76" s="800">
        <v>300</v>
      </c>
      <c r="Y76" s="854"/>
      <c r="Z76" s="855"/>
      <c r="AA76" s="852">
        <f t="shared" si="7"/>
        <v>300</v>
      </c>
      <c r="AB76" s="863" t="s">
        <v>2523</v>
      </c>
      <c r="AC76" s="850" t="s">
        <v>60</v>
      </c>
      <c r="AD76" s="825" t="s">
        <v>2125</v>
      </c>
      <c r="AE76" s="817" t="s">
        <v>2398</v>
      </c>
      <c r="AF76" s="817"/>
      <c r="AG76" s="817"/>
      <c r="AH76" s="817"/>
      <c r="AI76" s="817"/>
      <c r="AJ76" s="817"/>
      <c r="AK76" s="817"/>
      <c r="AL76" s="817"/>
      <c r="AM76" s="817"/>
      <c r="AN76" s="91"/>
      <c r="AO76" s="91"/>
      <c r="AP76" s="91"/>
      <c r="AQ76" s="91"/>
      <c r="AR76" s="91"/>
    </row>
    <row r="77" spans="1:44" s="90" customFormat="1" ht="26.25" x14ac:dyDescent="0.25">
      <c r="A77" s="808">
        <v>1891</v>
      </c>
      <c r="B77" s="807">
        <v>67</v>
      </c>
      <c r="C77" s="809" t="s">
        <v>1397</v>
      </c>
      <c r="D77" s="806" t="s">
        <v>2349</v>
      </c>
      <c r="E77" s="810" t="s">
        <v>69</v>
      </c>
      <c r="F77" s="805" t="s">
        <v>15</v>
      </c>
      <c r="G77" s="805" t="s">
        <v>198</v>
      </c>
      <c r="H77" s="1022"/>
      <c r="I77" s="828">
        <v>240</v>
      </c>
      <c r="J77" s="828">
        <v>240</v>
      </c>
      <c r="K77" s="812"/>
      <c r="L77" s="812">
        <f t="shared" si="8"/>
        <v>240</v>
      </c>
      <c r="M77" s="813">
        <f t="shared" si="9"/>
        <v>0</v>
      </c>
      <c r="N77" s="814">
        <v>1</v>
      </c>
      <c r="O77" s="815">
        <v>240</v>
      </c>
      <c r="P77" s="815">
        <v>240</v>
      </c>
      <c r="Q77" s="823">
        <v>0</v>
      </c>
      <c r="R77" s="812">
        <f t="shared" si="10"/>
        <v>240</v>
      </c>
      <c r="S77" s="812">
        <f t="shared" si="11"/>
        <v>0</v>
      </c>
      <c r="T77" s="800">
        <v>300</v>
      </c>
      <c r="U77" s="851"/>
      <c r="V77" s="851"/>
      <c r="W77" s="852">
        <f t="shared" si="6"/>
        <v>300</v>
      </c>
      <c r="X77" s="800">
        <v>300</v>
      </c>
      <c r="Y77" s="854"/>
      <c r="Z77" s="855"/>
      <c r="AA77" s="852">
        <f t="shared" si="7"/>
        <v>300</v>
      </c>
      <c r="AB77" s="863" t="s">
        <v>2153</v>
      </c>
      <c r="AC77" s="850" t="s">
        <v>60</v>
      </c>
      <c r="AD77" s="825"/>
      <c r="AE77" s="817"/>
      <c r="AF77" s="817"/>
      <c r="AG77" s="817"/>
      <c r="AH77" s="817"/>
      <c r="AI77" s="817"/>
      <c r="AJ77" s="817"/>
      <c r="AK77" s="817"/>
      <c r="AL77" s="817"/>
      <c r="AM77" s="817"/>
      <c r="AN77" s="91"/>
      <c r="AO77" s="91"/>
      <c r="AP77" s="91"/>
      <c r="AQ77" s="91"/>
      <c r="AR77" s="91"/>
    </row>
    <row r="78" spans="1:44" s="90" customFormat="1" ht="26.25" x14ac:dyDescent="0.25">
      <c r="A78" s="808">
        <v>1892</v>
      </c>
      <c r="B78" s="807">
        <v>68</v>
      </c>
      <c r="C78" s="809" t="s">
        <v>1398</v>
      </c>
      <c r="D78" s="806" t="s">
        <v>2348</v>
      </c>
      <c r="E78" s="810" t="s">
        <v>69</v>
      </c>
      <c r="F78" s="805" t="s">
        <v>15</v>
      </c>
      <c r="G78" s="805" t="s">
        <v>1122</v>
      </c>
      <c r="H78" s="1022"/>
      <c r="I78" s="828">
        <v>240</v>
      </c>
      <c r="J78" s="828">
        <v>240</v>
      </c>
      <c r="K78" s="812"/>
      <c r="L78" s="812">
        <f t="shared" si="8"/>
        <v>240</v>
      </c>
      <c r="M78" s="813">
        <f t="shared" si="9"/>
        <v>0</v>
      </c>
      <c r="N78" s="814">
        <v>1</v>
      </c>
      <c r="O78" s="815">
        <v>240</v>
      </c>
      <c r="P78" s="815">
        <v>240</v>
      </c>
      <c r="Q78" s="823">
        <v>0</v>
      </c>
      <c r="R78" s="812">
        <f t="shared" si="10"/>
        <v>240</v>
      </c>
      <c r="S78" s="812">
        <f t="shared" si="11"/>
        <v>0</v>
      </c>
      <c r="T78" s="800">
        <v>300</v>
      </c>
      <c r="U78" s="851"/>
      <c r="V78" s="851"/>
      <c r="W78" s="852">
        <f t="shared" si="6"/>
        <v>300</v>
      </c>
      <c r="X78" s="800">
        <v>300</v>
      </c>
      <c r="Y78" s="854"/>
      <c r="Z78" s="855"/>
      <c r="AA78" s="852">
        <f t="shared" si="7"/>
        <v>300</v>
      </c>
      <c r="AB78" s="863" t="s">
        <v>2152</v>
      </c>
      <c r="AC78" s="850" t="s">
        <v>60</v>
      </c>
      <c r="AD78" s="825"/>
      <c r="AE78" s="817"/>
      <c r="AF78" s="817"/>
      <c r="AG78" s="817"/>
      <c r="AH78" s="817"/>
      <c r="AI78" s="817"/>
      <c r="AJ78" s="817"/>
      <c r="AK78" s="817"/>
      <c r="AL78" s="817"/>
      <c r="AM78" s="817"/>
      <c r="AN78" s="91"/>
      <c r="AO78" s="91"/>
      <c r="AP78" s="91"/>
      <c r="AQ78" s="91"/>
      <c r="AR78" s="91"/>
    </row>
    <row r="79" spans="1:44" s="90" customFormat="1" ht="26.25" x14ac:dyDescent="0.25">
      <c r="A79" s="808">
        <v>1894</v>
      </c>
      <c r="B79" s="807">
        <v>69</v>
      </c>
      <c r="C79" s="809" t="s">
        <v>2276</v>
      </c>
      <c r="D79" s="806" t="s">
        <v>1399</v>
      </c>
      <c r="E79" s="810" t="s">
        <v>69</v>
      </c>
      <c r="F79" s="805" t="s">
        <v>10</v>
      </c>
      <c r="G79" s="805" t="s">
        <v>529</v>
      </c>
      <c r="H79" s="1023"/>
      <c r="I79" s="828">
        <v>240</v>
      </c>
      <c r="J79" s="828">
        <v>240</v>
      </c>
      <c r="K79" s="828"/>
      <c r="L79" s="812">
        <f t="shared" si="8"/>
        <v>240</v>
      </c>
      <c r="M79" s="813">
        <f t="shared" si="9"/>
        <v>0</v>
      </c>
      <c r="N79" s="820">
        <v>1</v>
      </c>
      <c r="O79" s="815">
        <v>240</v>
      </c>
      <c r="P79" s="815">
        <v>240</v>
      </c>
      <c r="Q79" s="812">
        <v>0</v>
      </c>
      <c r="R79" s="812">
        <f t="shared" si="10"/>
        <v>240</v>
      </c>
      <c r="S79" s="812">
        <f t="shared" si="11"/>
        <v>0</v>
      </c>
      <c r="T79" s="800">
        <v>300</v>
      </c>
      <c r="U79" s="851"/>
      <c r="V79" s="851"/>
      <c r="W79" s="852">
        <f t="shared" si="6"/>
        <v>300</v>
      </c>
      <c r="X79" s="800">
        <v>300</v>
      </c>
      <c r="Y79" s="854"/>
      <c r="Z79" s="855"/>
      <c r="AA79" s="852">
        <f t="shared" si="7"/>
        <v>300</v>
      </c>
      <c r="AB79" s="863" t="s">
        <v>2226</v>
      </c>
      <c r="AC79" s="850" t="s">
        <v>60</v>
      </c>
      <c r="AD79" s="825"/>
      <c r="AE79" s="817"/>
      <c r="AF79" s="817"/>
      <c r="AG79" s="817"/>
      <c r="AH79" s="817"/>
      <c r="AI79" s="817"/>
      <c r="AJ79" s="817"/>
      <c r="AK79" s="817"/>
      <c r="AL79" s="817"/>
      <c r="AM79" s="817"/>
      <c r="AN79" s="91"/>
      <c r="AO79" s="91"/>
      <c r="AP79" s="91"/>
      <c r="AQ79" s="91"/>
      <c r="AR79" s="91"/>
    </row>
    <row r="80" spans="1:44" s="90" customFormat="1" ht="26.25" x14ac:dyDescent="0.25">
      <c r="A80" s="808">
        <v>1895</v>
      </c>
      <c r="B80" s="807">
        <v>70</v>
      </c>
      <c r="C80" s="809" t="s">
        <v>3610</v>
      </c>
      <c r="D80" s="806" t="s">
        <v>1400</v>
      </c>
      <c r="E80" s="810" t="s">
        <v>69</v>
      </c>
      <c r="F80" s="805" t="s">
        <v>10</v>
      </c>
      <c r="G80" s="805" t="s">
        <v>13</v>
      </c>
      <c r="H80" s="1022"/>
      <c r="I80" s="828">
        <v>240</v>
      </c>
      <c r="J80" s="828">
        <v>240</v>
      </c>
      <c r="K80" s="812"/>
      <c r="L80" s="812">
        <f t="shared" si="8"/>
        <v>240</v>
      </c>
      <c r="M80" s="813">
        <f t="shared" si="9"/>
        <v>0</v>
      </c>
      <c r="N80" s="814">
        <v>1</v>
      </c>
      <c r="O80" s="815">
        <v>240</v>
      </c>
      <c r="P80" s="815">
        <v>240</v>
      </c>
      <c r="Q80" s="862"/>
      <c r="R80" s="812">
        <f t="shared" si="10"/>
        <v>240</v>
      </c>
      <c r="S80" s="812">
        <f t="shared" si="11"/>
        <v>0</v>
      </c>
      <c r="T80" s="800">
        <v>300</v>
      </c>
      <c r="U80" s="851"/>
      <c r="V80" s="851"/>
      <c r="W80" s="852">
        <f t="shared" si="6"/>
        <v>300</v>
      </c>
      <c r="X80" s="800">
        <v>300</v>
      </c>
      <c r="Y80" s="854"/>
      <c r="Z80" s="855"/>
      <c r="AA80" s="852">
        <f t="shared" si="7"/>
        <v>300</v>
      </c>
      <c r="AB80" s="863" t="s">
        <v>1401</v>
      </c>
      <c r="AC80" s="819" t="s">
        <v>1012</v>
      </c>
      <c r="AD80" s="825"/>
      <c r="AE80" s="817"/>
      <c r="AF80" s="817"/>
      <c r="AG80" s="817"/>
      <c r="AH80" s="817"/>
      <c r="AI80" s="817"/>
      <c r="AJ80" s="817"/>
      <c r="AK80" s="817"/>
      <c r="AL80" s="817"/>
      <c r="AM80" s="817"/>
      <c r="AN80" s="91"/>
      <c r="AO80" s="91"/>
      <c r="AP80" s="91"/>
      <c r="AQ80" s="91"/>
      <c r="AR80" s="91"/>
    </row>
    <row r="81" spans="1:44" s="607" customFormat="1" ht="26.25" x14ac:dyDescent="0.25">
      <c r="A81" s="808">
        <v>1898</v>
      </c>
      <c r="B81" s="807">
        <v>71</v>
      </c>
      <c r="C81" s="809" t="s">
        <v>1402</v>
      </c>
      <c r="D81" s="806" t="s">
        <v>1403</v>
      </c>
      <c r="E81" s="810" t="s">
        <v>70</v>
      </c>
      <c r="F81" s="805" t="s">
        <v>10</v>
      </c>
      <c r="G81" s="805" t="s">
        <v>198</v>
      </c>
      <c r="H81" s="1022"/>
      <c r="I81" s="812">
        <v>220</v>
      </c>
      <c r="J81" s="812">
        <v>50</v>
      </c>
      <c r="K81" s="812"/>
      <c r="L81" s="812">
        <f t="shared" si="8"/>
        <v>50</v>
      </c>
      <c r="M81" s="813">
        <f t="shared" si="9"/>
        <v>170</v>
      </c>
      <c r="N81" s="814">
        <v>1</v>
      </c>
      <c r="O81" s="815">
        <v>240</v>
      </c>
      <c r="P81" s="815">
        <v>240</v>
      </c>
      <c r="Q81" s="823">
        <v>0</v>
      </c>
      <c r="R81" s="812">
        <f t="shared" si="10"/>
        <v>240</v>
      </c>
      <c r="S81" s="812">
        <f t="shared" si="11"/>
        <v>0</v>
      </c>
      <c r="T81" s="800">
        <v>300</v>
      </c>
      <c r="U81" s="881"/>
      <c r="V81" s="881"/>
      <c r="W81" s="882">
        <f t="shared" si="6"/>
        <v>300</v>
      </c>
      <c r="X81" s="800">
        <v>300</v>
      </c>
      <c r="Y81" s="883"/>
      <c r="Z81" s="884"/>
      <c r="AA81" s="882">
        <f t="shared" si="7"/>
        <v>300</v>
      </c>
      <c r="AB81" s="885" t="s">
        <v>2142</v>
      </c>
      <c r="AC81" s="886" t="s">
        <v>1404</v>
      </c>
      <c r="AD81" s="887"/>
      <c r="AE81" s="817"/>
      <c r="AF81" s="817"/>
      <c r="AG81" s="817"/>
      <c r="AH81" s="817"/>
      <c r="AI81" s="817"/>
      <c r="AJ81" s="817"/>
      <c r="AK81" s="817"/>
      <c r="AL81" s="817"/>
      <c r="AM81" s="817"/>
      <c r="AN81" s="91"/>
      <c r="AO81" s="91"/>
      <c r="AP81" s="91"/>
      <c r="AQ81" s="91"/>
      <c r="AR81" s="91"/>
    </row>
    <row r="82" spans="1:44" s="91" customFormat="1" ht="26.25" x14ac:dyDescent="0.25">
      <c r="A82" s="808">
        <v>1899</v>
      </c>
      <c r="B82" s="807">
        <v>72</v>
      </c>
      <c r="C82" s="809" t="s">
        <v>1405</v>
      </c>
      <c r="D82" s="806" t="s">
        <v>1406</v>
      </c>
      <c r="E82" s="810" t="s">
        <v>69</v>
      </c>
      <c r="F82" s="805" t="s">
        <v>10</v>
      </c>
      <c r="G82" s="805" t="s">
        <v>529</v>
      </c>
      <c r="H82" s="1023"/>
      <c r="I82" s="828">
        <v>160</v>
      </c>
      <c r="J82" s="828">
        <v>160</v>
      </c>
      <c r="K82" s="828"/>
      <c r="L82" s="812">
        <f t="shared" si="8"/>
        <v>160</v>
      </c>
      <c r="M82" s="813">
        <f t="shared" si="9"/>
        <v>0</v>
      </c>
      <c r="N82" s="820">
        <v>1</v>
      </c>
      <c r="O82" s="815">
        <v>240</v>
      </c>
      <c r="P82" s="815">
        <v>240</v>
      </c>
      <c r="Q82" s="812">
        <v>0</v>
      </c>
      <c r="R82" s="812">
        <f t="shared" si="10"/>
        <v>240</v>
      </c>
      <c r="S82" s="812">
        <f t="shared" si="11"/>
        <v>0</v>
      </c>
      <c r="T82" s="800">
        <v>300</v>
      </c>
      <c r="U82" s="837"/>
      <c r="V82" s="837"/>
      <c r="W82" s="838">
        <f t="shared" si="6"/>
        <v>300</v>
      </c>
      <c r="X82" s="800">
        <v>300</v>
      </c>
      <c r="Y82" s="840"/>
      <c r="Z82" s="841"/>
      <c r="AA82" s="838">
        <f t="shared" si="7"/>
        <v>300</v>
      </c>
      <c r="AB82" s="859" t="s">
        <v>1407</v>
      </c>
      <c r="AC82" s="842" t="s">
        <v>1012</v>
      </c>
      <c r="AD82" s="817"/>
      <c r="AE82" s="817"/>
      <c r="AF82" s="817"/>
      <c r="AG82" s="817"/>
      <c r="AH82" s="817"/>
      <c r="AI82" s="817"/>
      <c r="AJ82" s="817"/>
      <c r="AK82" s="817"/>
      <c r="AL82" s="817"/>
      <c r="AM82" s="817"/>
    </row>
    <row r="83" spans="1:44" s="91" customFormat="1" ht="26.25" x14ac:dyDescent="0.25">
      <c r="A83" s="808">
        <v>1897</v>
      </c>
      <c r="B83" s="807">
        <v>73</v>
      </c>
      <c r="C83" s="809" t="s">
        <v>1418</v>
      </c>
      <c r="D83" s="806" t="s">
        <v>1419</v>
      </c>
      <c r="E83" s="810" t="s">
        <v>70</v>
      </c>
      <c r="F83" s="805" t="s">
        <v>10</v>
      </c>
      <c r="G83" s="805" t="s">
        <v>21</v>
      </c>
      <c r="H83" s="1023"/>
      <c r="I83" s="828">
        <v>270</v>
      </c>
      <c r="J83" s="828">
        <v>270</v>
      </c>
      <c r="K83" s="828"/>
      <c r="L83" s="812">
        <f t="shared" si="8"/>
        <v>270</v>
      </c>
      <c r="M83" s="813">
        <f t="shared" si="9"/>
        <v>0</v>
      </c>
      <c r="N83" s="820">
        <v>1</v>
      </c>
      <c r="O83" s="815">
        <v>240</v>
      </c>
      <c r="P83" s="815">
        <v>240</v>
      </c>
      <c r="Q83" s="829"/>
      <c r="R83" s="812">
        <f t="shared" si="10"/>
        <v>240</v>
      </c>
      <c r="S83" s="812">
        <f t="shared" si="11"/>
        <v>0</v>
      </c>
      <c r="T83" s="800">
        <v>300</v>
      </c>
      <c r="U83" s="837"/>
      <c r="V83" s="837"/>
      <c r="W83" s="838">
        <f t="shared" si="6"/>
        <v>300</v>
      </c>
      <c r="X83" s="800">
        <v>300</v>
      </c>
      <c r="Y83" s="840"/>
      <c r="Z83" s="841"/>
      <c r="AA83" s="838">
        <f t="shared" si="7"/>
        <v>300</v>
      </c>
      <c r="AB83" s="859" t="s">
        <v>1420</v>
      </c>
      <c r="AC83" s="842" t="s">
        <v>2004</v>
      </c>
      <c r="AD83" s="817"/>
      <c r="AE83" s="817"/>
      <c r="AF83" s="817"/>
      <c r="AG83" s="817"/>
      <c r="AH83" s="817"/>
      <c r="AI83" s="817"/>
      <c r="AJ83" s="817"/>
      <c r="AK83" s="817"/>
      <c r="AL83" s="817"/>
      <c r="AM83" s="817"/>
    </row>
    <row r="84" spans="1:44" s="90" customFormat="1" ht="26.25" x14ac:dyDescent="0.25">
      <c r="A84" s="808">
        <v>1889</v>
      </c>
      <c r="B84" s="807">
        <v>74</v>
      </c>
      <c r="C84" s="809" t="s">
        <v>1421</v>
      </c>
      <c r="D84" s="806" t="s">
        <v>1422</v>
      </c>
      <c r="E84" s="810" t="s">
        <v>69</v>
      </c>
      <c r="F84" s="805" t="s">
        <v>10</v>
      </c>
      <c r="G84" s="805" t="s">
        <v>198</v>
      </c>
      <c r="H84" s="1023"/>
      <c r="I84" s="828">
        <v>270</v>
      </c>
      <c r="J84" s="828">
        <v>270</v>
      </c>
      <c r="K84" s="828"/>
      <c r="L84" s="812">
        <f t="shared" si="8"/>
        <v>270</v>
      </c>
      <c r="M84" s="813">
        <f t="shared" si="9"/>
        <v>0</v>
      </c>
      <c r="N84" s="820">
        <v>1</v>
      </c>
      <c r="O84" s="815">
        <v>240</v>
      </c>
      <c r="P84" s="815">
        <v>240</v>
      </c>
      <c r="Q84" s="823">
        <v>0</v>
      </c>
      <c r="R84" s="812">
        <f t="shared" si="10"/>
        <v>240</v>
      </c>
      <c r="S84" s="812">
        <f t="shared" si="11"/>
        <v>0</v>
      </c>
      <c r="T84" s="800">
        <v>300</v>
      </c>
      <c r="U84" s="851"/>
      <c r="V84" s="851"/>
      <c r="W84" s="852">
        <f t="shared" si="6"/>
        <v>300</v>
      </c>
      <c r="X84" s="800">
        <v>300</v>
      </c>
      <c r="Y84" s="854"/>
      <c r="Z84" s="855"/>
      <c r="AA84" s="852">
        <f t="shared" si="7"/>
        <v>300</v>
      </c>
      <c r="AB84" s="863" t="s">
        <v>2263</v>
      </c>
      <c r="AC84" s="819" t="s">
        <v>58</v>
      </c>
      <c r="AD84" s="825"/>
      <c r="AE84" s="817"/>
      <c r="AF84" s="817"/>
      <c r="AG84" s="817"/>
      <c r="AH84" s="817"/>
      <c r="AI84" s="817"/>
      <c r="AJ84" s="817"/>
      <c r="AK84" s="817"/>
      <c r="AL84" s="817"/>
      <c r="AM84" s="817"/>
      <c r="AN84" s="91"/>
      <c r="AO84" s="91"/>
      <c r="AP84" s="91"/>
      <c r="AQ84" s="91"/>
      <c r="AR84" s="91"/>
    </row>
    <row r="85" spans="1:44" s="90" customFormat="1" ht="26.25" x14ac:dyDescent="0.25">
      <c r="A85" s="808">
        <v>1907</v>
      </c>
      <c r="B85" s="807">
        <v>75</v>
      </c>
      <c r="C85" s="809" t="s">
        <v>1423</v>
      </c>
      <c r="D85" s="806" t="s">
        <v>2285</v>
      </c>
      <c r="E85" s="810" t="s">
        <v>69</v>
      </c>
      <c r="F85" s="805" t="s">
        <v>10</v>
      </c>
      <c r="G85" s="805" t="s">
        <v>1122</v>
      </c>
      <c r="H85" s="1023"/>
      <c r="I85" s="828">
        <v>270</v>
      </c>
      <c r="J85" s="828">
        <v>270</v>
      </c>
      <c r="K85" s="828"/>
      <c r="L85" s="812">
        <f t="shared" si="8"/>
        <v>270</v>
      </c>
      <c r="M85" s="813">
        <f t="shared" si="9"/>
        <v>0</v>
      </c>
      <c r="N85" s="820">
        <v>1</v>
      </c>
      <c r="O85" s="815">
        <v>240</v>
      </c>
      <c r="P85" s="815">
        <v>240</v>
      </c>
      <c r="Q85" s="812"/>
      <c r="R85" s="812">
        <f t="shared" si="10"/>
        <v>240</v>
      </c>
      <c r="S85" s="812">
        <f t="shared" si="11"/>
        <v>0</v>
      </c>
      <c r="T85" s="800">
        <v>300</v>
      </c>
      <c r="U85" s="851"/>
      <c r="V85" s="851"/>
      <c r="W85" s="852">
        <f t="shared" si="6"/>
        <v>300</v>
      </c>
      <c r="X85" s="800">
        <v>300</v>
      </c>
      <c r="Y85" s="854"/>
      <c r="Z85" s="855"/>
      <c r="AA85" s="852">
        <f t="shared" si="7"/>
        <v>300</v>
      </c>
      <c r="AB85" s="863" t="s">
        <v>2273</v>
      </c>
      <c r="AC85" s="850" t="s">
        <v>60</v>
      </c>
      <c r="AD85" s="825" t="s">
        <v>3515</v>
      </c>
      <c r="AE85" s="817"/>
      <c r="AF85" s="817"/>
      <c r="AG85" s="817"/>
      <c r="AH85" s="817"/>
      <c r="AI85" s="817"/>
      <c r="AJ85" s="817"/>
      <c r="AK85" s="817"/>
      <c r="AL85" s="817"/>
      <c r="AM85" s="817"/>
      <c r="AN85" s="91"/>
      <c r="AO85" s="91"/>
      <c r="AP85" s="91"/>
      <c r="AQ85" s="91"/>
      <c r="AR85" s="91"/>
    </row>
    <row r="86" spans="1:44" s="90" customFormat="1" ht="26.25" x14ac:dyDescent="0.25">
      <c r="A86" s="808">
        <v>1908</v>
      </c>
      <c r="B86" s="807">
        <v>76</v>
      </c>
      <c r="C86" s="809" t="s">
        <v>1424</v>
      </c>
      <c r="D86" s="806" t="s">
        <v>1425</v>
      </c>
      <c r="E86" s="810" t="s">
        <v>70</v>
      </c>
      <c r="F86" s="805" t="s">
        <v>10</v>
      </c>
      <c r="G86" s="805" t="s">
        <v>21</v>
      </c>
      <c r="H86" s="1023"/>
      <c r="I86" s="828">
        <v>270</v>
      </c>
      <c r="J86" s="828">
        <v>270</v>
      </c>
      <c r="K86" s="828"/>
      <c r="L86" s="812">
        <f t="shared" si="8"/>
        <v>270</v>
      </c>
      <c r="M86" s="813">
        <f t="shared" si="9"/>
        <v>0</v>
      </c>
      <c r="N86" s="820">
        <v>1</v>
      </c>
      <c r="O86" s="815">
        <v>240</v>
      </c>
      <c r="P86" s="815">
        <v>240</v>
      </c>
      <c r="Q86" s="823">
        <v>0</v>
      </c>
      <c r="R86" s="812">
        <f t="shared" si="10"/>
        <v>240</v>
      </c>
      <c r="S86" s="812">
        <f t="shared" si="11"/>
        <v>0</v>
      </c>
      <c r="T86" s="800">
        <v>300</v>
      </c>
      <c r="U86" s="851"/>
      <c r="V86" s="851"/>
      <c r="W86" s="852">
        <f t="shared" si="6"/>
        <v>300</v>
      </c>
      <c r="X86" s="800">
        <v>300</v>
      </c>
      <c r="Y86" s="854"/>
      <c r="Z86" s="855"/>
      <c r="AA86" s="852">
        <f t="shared" si="7"/>
        <v>300</v>
      </c>
      <c r="AB86" s="863" t="s">
        <v>2364</v>
      </c>
      <c r="AC86" s="819" t="s">
        <v>1426</v>
      </c>
      <c r="AD86" s="825"/>
      <c r="AE86" s="817"/>
      <c r="AF86" s="817"/>
      <c r="AG86" s="817"/>
      <c r="AH86" s="817"/>
      <c r="AI86" s="817"/>
      <c r="AJ86" s="817"/>
      <c r="AK86" s="817"/>
      <c r="AL86" s="817"/>
      <c r="AM86" s="817"/>
      <c r="AN86" s="91"/>
      <c r="AO86" s="91"/>
      <c r="AP86" s="91"/>
      <c r="AQ86" s="91"/>
      <c r="AR86" s="91"/>
    </row>
    <row r="87" spans="1:44" s="90" customFormat="1" ht="26.25" x14ac:dyDescent="0.25">
      <c r="A87" s="808">
        <v>1911</v>
      </c>
      <c r="B87" s="807">
        <v>77</v>
      </c>
      <c r="C87" s="809" t="s">
        <v>1427</v>
      </c>
      <c r="D87" s="806" t="s">
        <v>1428</v>
      </c>
      <c r="E87" s="810" t="s">
        <v>70</v>
      </c>
      <c r="F87" s="805" t="s">
        <v>10</v>
      </c>
      <c r="G87" s="805" t="s">
        <v>343</v>
      </c>
      <c r="H87" s="1023"/>
      <c r="I87" s="828">
        <v>270</v>
      </c>
      <c r="J87" s="828">
        <v>270</v>
      </c>
      <c r="K87" s="828"/>
      <c r="L87" s="812">
        <f t="shared" si="8"/>
        <v>270</v>
      </c>
      <c r="M87" s="813">
        <f t="shared" si="9"/>
        <v>0</v>
      </c>
      <c r="N87" s="820">
        <v>1</v>
      </c>
      <c r="O87" s="815">
        <v>240</v>
      </c>
      <c r="P87" s="815">
        <v>240</v>
      </c>
      <c r="Q87" s="823">
        <v>0</v>
      </c>
      <c r="R87" s="812">
        <f t="shared" si="10"/>
        <v>240</v>
      </c>
      <c r="S87" s="812">
        <f t="shared" si="11"/>
        <v>0</v>
      </c>
      <c r="T87" s="800">
        <v>300</v>
      </c>
      <c r="U87" s="851"/>
      <c r="V87" s="851"/>
      <c r="W87" s="852">
        <f t="shared" si="6"/>
        <v>300</v>
      </c>
      <c r="X87" s="800">
        <v>300</v>
      </c>
      <c r="Y87" s="854"/>
      <c r="Z87" s="855"/>
      <c r="AA87" s="852">
        <f t="shared" si="7"/>
        <v>300</v>
      </c>
      <c r="AB87" s="863" t="s">
        <v>2278</v>
      </c>
      <c r="AC87" s="850" t="s">
        <v>60</v>
      </c>
      <c r="AD87" s="825"/>
      <c r="AE87" s="817"/>
      <c r="AF87" s="817"/>
      <c r="AG87" s="817"/>
      <c r="AH87" s="817"/>
      <c r="AI87" s="817"/>
      <c r="AJ87" s="817"/>
      <c r="AK87" s="817"/>
      <c r="AL87" s="817"/>
      <c r="AM87" s="817"/>
      <c r="AN87" s="91"/>
      <c r="AO87" s="91"/>
      <c r="AP87" s="91"/>
      <c r="AQ87" s="91"/>
      <c r="AR87" s="91"/>
    </row>
    <row r="88" spans="1:44" s="91" customFormat="1" ht="26.25" x14ac:dyDescent="0.25">
      <c r="A88" s="808">
        <v>1909</v>
      </c>
      <c r="B88" s="807">
        <v>78</v>
      </c>
      <c r="C88" s="809" t="s">
        <v>2373</v>
      </c>
      <c r="D88" s="806" t="s">
        <v>1429</v>
      </c>
      <c r="E88" s="810" t="s">
        <v>69</v>
      </c>
      <c r="F88" s="805" t="s">
        <v>10</v>
      </c>
      <c r="G88" s="805" t="s">
        <v>13</v>
      </c>
      <c r="H88" s="1023"/>
      <c r="I88" s="828">
        <v>270</v>
      </c>
      <c r="J88" s="828">
        <v>270</v>
      </c>
      <c r="K88" s="828"/>
      <c r="L88" s="812">
        <f t="shared" si="8"/>
        <v>270</v>
      </c>
      <c r="M88" s="813">
        <f t="shared" si="9"/>
        <v>0</v>
      </c>
      <c r="N88" s="820">
        <v>1</v>
      </c>
      <c r="O88" s="815">
        <v>240</v>
      </c>
      <c r="P88" s="815">
        <v>240</v>
      </c>
      <c r="Q88" s="812">
        <v>0</v>
      </c>
      <c r="R88" s="812">
        <f t="shared" si="10"/>
        <v>240</v>
      </c>
      <c r="S88" s="812">
        <f t="shared" si="11"/>
        <v>0</v>
      </c>
      <c r="T88" s="800">
        <v>300</v>
      </c>
      <c r="U88" s="837"/>
      <c r="V88" s="837"/>
      <c r="W88" s="838">
        <f t="shared" si="6"/>
        <v>300</v>
      </c>
      <c r="X88" s="800">
        <v>300</v>
      </c>
      <c r="Y88" s="840"/>
      <c r="Z88" s="841"/>
      <c r="AA88" s="838">
        <f t="shared" si="7"/>
        <v>300</v>
      </c>
      <c r="AB88" s="888" t="s">
        <v>2137</v>
      </c>
      <c r="AC88" s="842" t="s">
        <v>358</v>
      </c>
      <c r="AD88" s="817" t="s">
        <v>2125</v>
      </c>
      <c r="AE88" s="817"/>
      <c r="AF88" s="817"/>
      <c r="AG88" s="817"/>
      <c r="AH88" s="817"/>
      <c r="AI88" s="817"/>
      <c r="AJ88" s="817"/>
      <c r="AK88" s="817"/>
      <c r="AL88" s="817"/>
      <c r="AM88" s="817"/>
    </row>
    <row r="89" spans="1:44" s="91" customFormat="1" ht="26.25" x14ac:dyDescent="0.25">
      <c r="A89" s="808">
        <v>1913</v>
      </c>
      <c r="B89" s="807">
        <v>79</v>
      </c>
      <c r="C89" s="809" t="s">
        <v>1430</v>
      </c>
      <c r="D89" s="806" t="s">
        <v>1431</v>
      </c>
      <c r="E89" s="810" t="s">
        <v>69</v>
      </c>
      <c r="F89" s="805" t="s">
        <v>10</v>
      </c>
      <c r="G89" s="805" t="s">
        <v>1122</v>
      </c>
      <c r="H89" s="1023"/>
      <c r="I89" s="828">
        <v>270</v>
      </c>
      <c r="J89" s="828">
        <v>270</v>
      </c>
      <c r="K89" s="828"/>
      <c r="L89" s="812">
        <f t="shared" si="8"/>
        <v>270</v>
      </c>
      <c r="M89" s="813">
        <f t="shared" si="9"/>
        <v>0</v>
      </c>
      <c r="N89" s="820">
        <v>1</v>
      </c>
      <c r="O89" s="815">
        <v>240</v>
      </c>
      <c r="P89" s="815">
        <v>240</v>
      </c>
      <c r="Q89" s="823">
        <v>0</v>
      </c>
      <c r="R89" s="812">
        <f t="shared" si="10"/>
        <v>240</v>
      </c>
      <c r="S89" s="812">
        <f t="shared" si="11"/>
        <v>0</v>
      </c>
      <c r="T89" s="800">
        <v>300</v>
      </c>
      <c r="U89" s="837"/>
      <c r="V89" s="837"/>
      <c r="W89" s="838">
        <f t="shared" si="6"/>
        <v>300</v>
      </c>
      <c r="X89" s="800">
        <v>300</v>
      </c>
      <c r="Y89" s="840"/>
      <c r="Z89" s="841"/>
      <c r="AA89" s="838">
        <f t="shared" si="7"/>
        <v>300</v>
      </c>
      <c r="AB89" s="859" t="s">
        <v>2202</v>
      </c>
      <c r="AC89" s="819" t="s">
        <v>1102</v>
      </c>
      <c r="AD89" s="817" t="s">
        <v>2282</v>
      </c>
      <c r="AE89" s="817"/>
      <c r="AF89" s="817"/>
      <c r="AG89" s="817"/>
      <c r="AH89" s="817"/>
      <c r="AI89" s="817"/>
      <c r="AJ89" s="817"/>
      <c r="AK89" s="817"/>
      <c r="AL89" s="817"/>
      <c r="AM89" s="817"/>
    </row>
    <row r="90" spans="1:44" s="91" customFormat="1" ht="26.25" x14ac:dyDescent="0.25">
      <c r="A90" s="808">
        <v>1912</v>
      </c>
      <c r="B90" s="807">
        <v>80</v>
      </c>
      <c r="C90" s="809" t="s">
        <v>1432</v>
      </c>
      <c r="D90" s="806" t="s">
        <v>1433</v>
      </c>
      <c r="E90" s="810" t="s">
        <v>69</v>
      </c>
      <c r="F90" s="805" t="s">
        <v>10</v>
      </c>
      <c r="G90" s="805" t="s">
        <v>11</v>
      </c>
      <c r="H90" s="1023"/>
      <c r="I90" s="828">
        <v>270</v>
      </c>
      <c r="J90" s="828">
        <v>270</v>
      </c>
      <c r="K90" s="828"/>
      <c r="L90" s="812">
        <f t="shared" si="8"/>
        <v>270</v>
      </c>
      <c r="M90" s="813">
        <f t="shared" si="9"/>
        <v>0</v>
      </c>
      <c r="N90" s="820">
        <v>1</v>
      </c>
      <c r="O90" s="815">
        <v>240</v>
      </c>
      <c r="P90" s="815">
        <v>240</v>
      </c>
      <c r="Q90" s="812">
        <v>0</v>
      </c>
      <c r="R90" s="812">
        <f t="shared" si="10"/>
        <v>240</v>
      </c>
      <c r="S90" s="812">
        <f t="shared" si="11"/>
        <v>0</v>
      </c>
      <c r="T90" s="800">
        <v>300</v>
      </c>
      <c r="U90" s="837"/>
      <c r="V90" s="837"/>
      <c r="W90" s="838">
        <f t="shared" si="6"/>
        <v>300</v>
      </c>
      <c r="X90" s="800">
        <v>300</v>
      </c>
      <c r="Y90" s="840"/>
      <c r="Z90" s="841"/>
      <c r="AA90" s="838">
        <f t="shared" si="7"/>
        <v>300</v>
      </c>
      <c r="AB90" s="859" t="s">
        <v>2236</v>
      </c>
      <c r="AC90" s="842" t="s">
        <v>60</v>
      </c>
      <c r="AD90" s="817" t="s">
        <v>2282</v>
      </c>
      <c r="AE90" s="817" t="s">
        <v>3516</v>
      </c>
      <c r="AF90" s="817"/>
      <c r="AG90" s="817"/>
      <c r="AH90" s="817"/>
      <c r="AI90" s="817"/>
      <c r="AJ90" s="817"/>
      <c r="AK90" s="817"/>
      <c r="AL90" s="817"/>
      <c r="AM90" s="817"/>
    </row>
    <row r="91" spans="1:44" s="715" customFormat="1" ht="26.25" x14ac:dyDescent="0.25">
      <c r="A91" s="808">
        <v>1918</v>
      </c>
      <c r="B91" s="807">
        <v>81</v>
      </c>
      <c r="C91" s="809" t="s">
        <v>1318</v>
      </c>
      <c r="D91" s="806" t="s">
        <v>1434</v>
      </c>
      <c r="E91" s="810" t="s">
        <v>69</v>
      </c>
      <c r="F91" s="805" t="s">
        <v>10</v>
      </c>
      <c r="G91" s="805" t="s">
        <v>1435</v>
      </c>
      <c r="H91" s="1023"/>
      <c r="I91" s="828">
        <v>270</v>
      </c>
      <c r="J91" s="828">
        <v>270</v>
      </c>
      <c r="K91" s="828"/>
      <c r="L91" s="812">
        <f t="shared" si="8"/>
        <v>270</v>
      </c>
      <c r="M91" s="813">
        <f t="shared" si="9"/>
        <v>0</v>
      </c>
      <c r="N91" s="820">
        <v>1</v>
      </c>
      <c r="O91" s="815">
        <v>240</v>
      </c>
      <c r="P91" s="815">
        <v>240</v>
      </c>
      <c r="Q91" s="812">
        <v>0</v>
      </c>
      <c r="R91" s="812">
        <f t="shared" si="10"/>
        <v>240</v>
      </c>
      <c r="S91" s="812">
        <f t="shared" si="11"/>
        <v>0</v>
      </c>
      <c r="T91" s="800">
        <v>300</v>
      </c>
      <c r="U91" s="828"/>
      <c r="V91" s="828"/>
      <c r="W91" s="844">
        <f t="shared" si="6"/>
        <v>300</v>
      </c>
      <c r="X91" s="800">
        <v>300</v>
      </c>
      <c r="Y91" s="845"/>
      <c r="Z91" s="846"/>
      <c r="AA91" s="844">
        <f t="shared" si="7"/>
        <v>300</v>
      </c>
      <c r="AB91" s="864" t="s">
        <v>1436</v>
      </c>
      <c r="AC91" s="865" t="s">
        <v>1102</v>
      </c>
      <c r="AD91" s="879"/>
      <c r="AE91" s="817"/>
      <c r="AF91" s="817"/>
      <c r="AG91" s="817"/>
      <c r="AH91" s="817"/>
      <c r="AI91" s="817"/>
      <c r="AJ91" s="817"/>
      <c r="AK91" s="817"/>
      <c r="AL91" s="817"/>
      <c r="AM91" s="817"/>
      <c r="AN91" s="91"/>
      <c r="AO91" s="91"/>
      <c r="AP91" s="91"/>
      <c r="AQ91" s="91"/>
      <c r="AR91" s="91"/>
    </row>
    <row r="92" spans="1:44" s="91" customFormat="1" ht="26.25" x14ac:dyDescent="0.25">
      <c r="A92" s="808">
        <v>1919</v>
      </c>
      <c r="B92" s="807">
        <v>82</v>
      </c>
      <c r="C92" s="809" t="s">
        <v>1437</v>
      </c>
      <c r="D92" s="806" t="s">
        <v>1438</v>
      </c>
      <c r="E92" s="810" t="s">
        <v>70</v>
      </c>
      <c r="F92" s="805" t="s">
        <v>10</v>
      </c>
      <c r="G92" s="805" t="s">
        <v>343</v>
      </c>
      <c r="H92" s="1022"/>
      <c r="I92" s="828">
        <v>270</v>
      </c>
      <c r="J92" s="828">
        <v>270</v>
      </c>
      <c r="K92" s="812"/>
      <c r="L92" s="812">
        <f t="shared" si="8"/>
        <v>270</v>
      </c>
      <c r="M92" s="813">
        <f t="shared" si="9"/>
        <v>0</v>
      </c>
      <c r="N92" s="820">
        <v>1</v>
      </c>
      <c r="O92" s="815">
        <v>240</v>
      </c>
      <c r="P92" s="815">
        <v>240</v>
      </c>
      <c r="Q92" s="823">
        <v>0</v>
      </c>
      <c r="R92" s="812">
        <f t="shared" si="10"/>
        <v>240</v>
      </c>
      <c r="S92" s="812">
        <f t="shared" si="11"/>
        <v>0</v>
      </c>
      <c r="T92" s="800">
        <v>300</v>
      </c>
      <c r="U92" s="837"/>
      <c r="V92" s="837"/>
      <c r="W92" s="838">
        <f t="shared" si="6"/>
        <v>300</v>
      </c>
      <c r="X92" s="800">
        <v>300</v>
      </c>
      <c r="Y92" s="840"/>
      <c r="Z92" s="841"/>
      <c r="AA92" s="838">
        <f t="shared" si="7"/>
        <v>300</v>
      </c>
      <c r="AB92" s="859" t="s">
        <v>2224</v>
      </c>
      <c r="AC92" s="819" t="s">
        <v>1012</v>
      </c>
      <c r="AD92" s="817"/>
      <c r="AE92" s="817"/>
      <c r="AF92" s="817"/>
      <c r="AG92" s="817"/>
      <c r="AH92" s="817"/>
      <c r="AI92" s="817"/>
      <c r="AJ92" s="817"/>
      <c r="AK92" s="817"/>
      <c r="AL92" s="817"/>
      <c r="AM92" s="817"/>
    </row>
    <row r="93" spans="1:44" s="91" customFormat="1" ht="26.25" x14ac:dyDescent="0.25">
      <c r="A93" s="808">
        <v>1920</v>
      </c>
      <c r="B93" s="807">
        <v>83</v>
      </c>
      <c r="C93" s="809" t="s">
        <v>2277</v>
      </c>
      <c r="D93" s="806" t="s">
        <v>1439</v>
      </c>
      <c r="E93" s="810" t="s">
        <v>70</v>
      </c>
      <c r="F93" s="805" t="s">
        <v>10</v>
      </c>
      <c r="G93" s="805" t="s">
        <v>343</v>
      </c>
      <c r="H93" s="1023"/>
      <c r="I93" s="828">
        <v>270</v>
      </c>
      <c r="J93" s="828">
        <v>270</v>
      </c>
      <c r="K93" s="828"/>
      <c r="L93" s="812">
        <f t="shared" si="8"/>
        <v>270</v>
      </c>
      <c r="M93" s="813">
        <f t="shared" si="9"/>
        <v>0</v>
      </c>
      <c r="N93" s="820">
        <v>1</v>
      </c>
      <c r="O93" s="815">
        <v>240</v>
      </c>
      <c r="P93" s="815">
        <v>240</v>
      </c>
      <c r="Q93" s="801"/>
      <c r="R93" s="812">
        <f t="shared" si="10"/>
        <v>240</v>
      </c>
      <c r="S93" s="812">
        <f t="shared" si="11"/>
        <v>0</v>
      </c>
      <c r="T93" s="800">
        <v>300</v>
      </c>
      <c r="U93" s="837"/>
      <c r="V93" s="837"/>
      <c r="W93" s="838">
        <f t="shared" si="6"/>
        <v>300</v>
      </c>
      <c r="X93" s="800">
        <v>300</v>
      </c>
      <c r="Y93" s="840"/>
      <c r="Z93" s="841"/>
      <c r="AA93" s="838">
        <f t="shared" si="7"/>
        <v>300</v>
      </c>
      <c r="AB93" s="859" t="s">
        <v>1440</v>
      </c>
      <c r="AC93" s="819" t="s">
        <v>1012</v>
      </c>
      <c r="AD93" s="817"/>
      <c r="AE93" s="817"/>
      <c r="AF93" s="817"/>
      <c r="AG93" s="817"/>
      <c r="AH93" s="817"/>
      <c r="AI93" s="817"/>
      <c r="AJ93" s="817"/>
      <c r="AK93" s="817"/>
      <c r="AL93" s="817"/>
      <c r="AM93" s="817"/>
    </row>
    <row r="94" spans="1:44" s="91" customFormat="1" ht="26.25" x14ac:dyDescent="0.25">
      <c r="A94" s="808">
        <v>1915</v>
      </c>
      <c r="B94" s="807">
        <v>84</v>
      </c>
      <c r="C94" s="809" t="s">
        <v>1452</v>
      </c>
      <c r="D94" s="806" t="s">
        <v>1441</v>
      </c>
      <c r="E94" s="810" t="s">
        <v>69</v>
      </c>
      <c r="F94" s="805" t="s">
        <v>10</v>
      </c>
      <c r="G94" s="805" t="s">
        <v>1034</v>
      </c>
      <c r="H94" s="1023"/>
      <c r="I94" s="828">
        <v>270</v>
      </c>
      <c r="J94" s="828">
        <v>270</v>
      </c>
      <c r="K94" s="828"/>
      <c r="L94" s="812">
        <f t="shared" si="8"/>
        <v>270</v>
      </c>
      <c r="M94" s="813">
        <f t="shared" si="9"/>
        <v>0</v>
      </c>
      <c r="N94" s="820">
        <v>1</v>
      </c>
      <c r="O94" s="815">
        <v>240</v>
      </c>
      <c r="P94" s="815">
        <v>240</v>
      </c>
      <c r="Q94" s="823">
        <v>0</v>
      </c>
      <c r="R94" s="812">
        <f t="shared" si="10"/>
        <v>240</v>
      </c>
      <c r="S94" s="812">
        <f t="shared" si="11"/>
        <v>0</v>
      </c>
      <c r="T94" s="800">
        <v>300</v>
      </c>
      <c r="U94" s="837"/>
      <c r="V94" s="837"/>
      <c r="W94" s="838">
        <f t="shared" si="6"/>
        <v>300</v>
      </c>
      <c r="X94" s="800">
        <v>300</v>
      </c>
      <c r="Y94" s="840"/>
      <c r="Z94" s="841"/>
      <c r="AA94" s="838">
        <f t="shared" si="7"/>
        <v>300</v>
      </c>
      <c r="AB94" s="859" t="s">
        <v>1442</v>
      </c>
      <c r="AC94" s="819" t="s">
        <v>358</v>
      </c>
      <c r="AD94" s="817"/>
      <c r="AE94" s="817"/>
      <c r="AF94" s="817"/>
      <c r="AG94" s="817"/>
      <c r="AH94" s="817"/>
      <c r="AI94" s="817"/>
      <c r="AJ94" s="817"/>
      <c r="AK94" s="817"/>
      <c r="AL94" s="817"/>
      <c r="AM94" s="817"/>
    </row>
    <row r="95" spans="1:44" s="91" customFormat="1" ht="26.25" x14ac:dyDescent="0.25">
      <c r="A95" s="808">
        <v>1915</v>
      </c>
      <c r="B95" s="807">
        <v>85</v>
      </c>
      <c r="C95" s="809" t="s">
        <v>1443</v>
      </c>
      <c r="D95" s="806" t="s">
        <v>1444</v>
      </c>
      <c r="E95" s="810" t="s">
        <v>69</v>
      </c>
      <c r="F95" s="805" t="s">
        <v>10</v>
      </c>
      <c r="G95" s="805" t="s">
        <v>13</v>
      </c>
      <c r="H95" s="1023"/>
      <c r="I95" s="828">
        <v>270</v>
      </c>
      <c r="J95" s="828">
        <v>270</v>
      </c>
      <c r="K95" s="828"/>
      <c r="L95" s="812">
        <f t="shared" si="8"/>
        <v>270</v>
      </c>
      <c r="M95" s="813">
        <f t="shared" si="9"/>
        <v>0</v>
      </c>
      <c r="N95" s="820">
        <v>1</v>
      </c>
      <c r="O95" s="815">
        <v>240</v>
      </c>
      <c r="P95" s="815">
        <v>240</v>
      </c>
      <c r="Q95" s="812">
        <v>0</v>
      </c>
      <c r="R95" s="812">
        <f t="shared" si="10"/>
        <v>240</v>
      </c>
      <c r="S95" s="812">
        <f t="shared" si="11"/>
        <v>0</v>
      </c>
      <c r="T95" s="800">
        <v>300</v>
      </c>
      <c r="U95" s="837"/>
      <c r="V95" s="837"/>
      <c r="W95" s="838">
        <f t="shared" si="6"/>
        <v>300</v>
      </c>
      <c r="X95" s="800">
        <v>300</v>
      </c>
      <c r="Y95" s="840"/>
      <c r="Z95" s="841"/>
      <c r="AA95" s="838">
        <f t="shared" si="7"/>
        <v>300</v>
      </c>
      <c r="AB95" s="888" t="s">
        <v>2116</v>
      </c>
      <c r="AC95" s="842" t="s">
        <v>60</v>
      </c>
      <c r="AD95" s="817"/>
      <c r="AE95" s="817"/>
      <c r="AF95" s="817"/>
      <c r="AG95" s="817"/>
      <c r="AH95" s="817"/>
      <c r="AI95" s="817"/>
      <c r="AJ95" s="817"/>
      <c r="AK95" s="817"/>
      <c r="AL95" s="817"/>
      <c r="AM95" s="817"/>
    </row>
    <row r="96" spans="1:44" s="715" customFormat="1" ht="26.25" x14ac:dyDescent="0.25">
      <c r="A96" s="808">
        <v>1893</v>
      </c>
      <c r="B96" s="807">
        <v>86</v>
      </c>
      <c r="C96" s="809" t="s">
        <v>1447</v>
      </c>
      <c r="D96" s="806" t="s">
        <v>1448</v>
      </c>
      <c r="E96" s="810" t="s">
        <v>70</v>
      </c>
      <c r="F96" s="805" t="s">
        <v>10</v>
      </c>
      <c r="G96" s="805" t="s">
        <v>1071</v>
      </c>
      <c r="H96" s="1023"/>
      <c r="I96" s="828">
        <v>270</v>
      </c>
      <c r="J96" s="828">
        <v>270</v>
      </c>
      <c r="K96" s="828"/>
      <c r="L96" s="812">
        <f t="shared" si="8"/>
        <v>270</v>
      </c>
      <c r="M96" s="813">
        <f t="shared" si="9"/>
        <v>0</v>
      </c>
      <c r="N96" s="820">
        <v>1</v>
      </c>
      <c r="O96" s="815">
        <v>240</v>
      </c>
      <c r="P96" s="815">
        <v>240</v>
      </c>
      <c r="Q96" s="812">
        <v>0</v>
      </c>
      <c r="R96" s="812">
        <f t="shared" si="10"/>
        <v>240</v>
      </c>
      <c r="S96" s="812">
        <f t="shared" si="11"/>
        <v>0</v>
      </c>
      <c r="T96" s="800">
        <v>300</v>
      </c>
      <c r="U96" s="828"/>
      <c r="V96" s="828"/>
      <c r="W96" s="844">
        <f t="shared" ref="W96:W140" si="12">T96-U96-V96</f>
        <v>300</v>
      </c>
      <c r="X96" s="800">
        <v>300</v>
      </c>
      <c r="Y96" s="845"/>
      <c r="Z96" s="846"/>
      <c r="AA96" s="844">
        <f t="shared" ref="AA96:AA140" si="13">X96-Y96-Z96</f>
        <v>300</v>
      </c>
      <c r="AB96" s="864" t="s">
        <v>1449</v>
      </c>
      <c r="AC96" s="865" t="s">
        <v>358</v>
      </c>
      <c r="AD96" s="879"/>
      <c r="AE96" s="817"/>
      <c r="AF96" s="817"/>
      <c r="AG96" s="817"/>
      <c r="AH96" s="817"/>
      <c r="AI96" s="817"/>
      <c r="AJ96" s="817"/>
      <c r="AK96" s="817"/>
      <c r="AL96" s="817"/>
      <c r="AM96" s="817"/>
      <c r="AN96" s="91"/>
      <c r="AO96" s="91"/>
      <c r="AP96" s="91"/>
      <c r="AQ96" s="91"/>
      <c r="AR96" s="91"/>
    </row>
    <row r="97" spans="1:44" s="90" customFormat="1" ht="26.25" x14ac:dyDescent="0.25">
      <c r="A97" s="808">
        <v>1926</v>
      </c>
      <c r="B97" s="807">
        <v>87</v>
      </c>
      <c r="C97" s="809" t="s">
        <v>1450</v>
      </c>
      <c r="D97" s="806" t="s">
        <v>1451</v>
      </c>
      <c r="E97" s="810" t="s">
        <v>69</v>
      </c>
      <c r="F97" s="805" t="s">
        <v>10</v>
      </c>
      <c r="G97" s="805" t="s">
        <v>529</v>
      </c>
      <c r="H97" s="1023"/>
      <c r="I97" s="828">
        <v>270</v>
      </c>
      <c r="J97" s="828">
        <v>270</v>
      </c>
      <c r="K97" s="828"/>
      <c r="L97" s="812">
        <f t="shared" si="8"/>
        <v>270</v>
      </c>
      <c r="M97" s="813">
        <f t="shared" si="9"/>
        <v>0</v>
      </c>
      <c r="N97" s="820">
        <v>1</v>
      </c>
      <c r="O97" s="815">
        <v>240</v>
      </c>
      <c r="P97" s="815">
        <v>240</v>
      </c>
      <c r="Q97" s="823">
        <v>0</v>
      </c>
      <c r="R97" s="812">
        <f t="shared" si="10"/>
        <v>240</v>
      </c>
      <c r="S97" s="812">
        <f t="shared" si="11"/>
        <v>0</v>
      </c>
      <c r="T97" s="800">
        <v>300</v>
      </c>
      <c r="U97" s="851"/>
      <c r="V97" s="851"/>
      <c r="W97" s="852">
        <f t="shared" si="12"/>
        <v>300</v>
      </c>
      <c r="X97" s="800">
        <v>300</v>
      </c>
      <c r="Y97" s="854"/>
      <c r="Z97" s="855"/>
      <c r="AA97" s="852">
        <f t="shared" si="13"/>
        <v>300</v>
      </c>
      <c r="AB97" s="641" t="s">
        <v>2117</v>
      </c>
      <c r="AC97" s="850" t="s">
        <v>1621</v>
      </c>
      <c r="AD97" s="825"/>
      <c r="AE97" s="817"/>
      <c r="AF97" s="817"/>
      <c r="AG97" s="817"/>
      <c r="AH97" s="817"/>
      <c r="AI97" s="817"/>
      <c r="AJ97" s="817"/>
      <c r="AK97" s="817"/>
      <c r="AL97" s="817"/>
      <c r="AM97" s="817"/>
      <c r="AN97" s="91"/>
      <c r="AO97" s="91"/>
      <c r="AP97" s="91"/>
      <c r="AQ97" s="91"/>
      <c r="AR97" s="91"/>
    </row>
    <row r="98" spans="1:44" s="90" customFormat="1" ht="26.25" x14ac:dyDescent="0.25">
      <c r="A98" s="808">
        <v>1925</v>
      </c>
      <c r="B98" s="807">
        <v>88</v>
      </c>
      <c r="C98" s="809" t="s">
        <v>1445</v>
      </c>
      <c r="D98" s="806" t="s">
        <v>1446</v>
      </c>
      <c r="E98" s="810" t="s">
        <v>69</v>
      </c>
      <c r="F98" s="805" t="s">
        <v>10</v>
      </c>
      <c r="G98" s="805" t="s">
        <v>13</v>
      </c>
      <c r="H98" s="1022"/>
      <c r="I98" s="828">
        <v>270</v>
      </c>
      <c r="J98" s="828">
        <v>270</v>
      </c>
      <c r="K98" s="812"/>
      <c r="L98" s="812">
        <f t="shared" si="8"/>
        <v>270</v>
      </c>
      <c r="M98" s="813">
        <f t="shared" si="9"/>
        <v>0</v>
      </c>
      <c r="N98" s="820">
        <v>1</v>
      </c>
      <c r="O98" s="815">
        <v>240</v>
      </c>
      <c r="P98" s="815">
        <v>240</v>
      </c>
      <c r="Q98" s="823">
        <v>0</v>
      </c>
      <c r="R98" s="812">
        <f t="shared" si="10"/>
        <v>240</v>
      </c>
      <c r="S98" s="812">
        <f t="shared" si="11"/>
        <v>0</v>
      </c>
      <c r="T98" s="800">
        <v>300</v>
      </c>
      <c r="U98" s="851"/>
      <c r="V98" s="851"/>
      <c r="W98" s="852">
        <f t="shared" si="12"/>
        <v>300</v>
      </c>
      <c r="X98" s="800">
        <v>300</v>
      </c>
      <c r="Y98" s="854"/>
      <c r="Z98" s="855"/>
      <c r="AA98" s="852">
        <f t="shared" si="13"/>
        <v>300</v>
      </c>
      <c r="AB98" s="863" t="s">
        <v>2260</v>
      </c>
      <c r="AC98" s="850" t="s">
        <v>60</v>
      </c>
      <c r="AD98" s="825"/>
      <c r="AE98" s="817"/>
      <c r="AF98" s="817"/>
      <c r="AG98" s="817"/>
      <c r="AH98" s="817"/>
      <c r="AI98" s="817"/>
      <c r="AJ98" s="817"/>
      <c r="AK98" s="817"/>
      <c r="AL98" s="817"/>
      <c r="AM98" s="817"/>
      <c r="AN98" s="91"/>
      <c r="AO98" s="91"/>
      <c r="AP98" s="91"/>
      <c r="AQ98" s="91"/>
      <c r="AR98" s="91"/>
    </row>
    <row r="99" spans="1:44" s="91" customFormat="1" ht="26.25" x14ac:dyDescent="0.25">
      <c r="A99" s="808">
        <v>1928</v>
      </c>
      <c r="B99" s="807">
        <v>89</v>
      </c>
      <c r="C99" s="809" t="s">
        <v>1453</v>
      </c>
      <c r="D99" s="806" t="s">
        <v>1454</v>
      </c>
      <c r="E99" s="810" t="s">
        <v>69</v>
      </c>
      <c r="F99" s="805" t="s">
        <v>10</v>
      </c>
      <c r="G99" s="805" t="s">
        <v>21</v>
      </c>
      <c r="H99" s="1023"/>
      <c r="I99" s="828">
        <v>250</v>
      </c>
      <c r="J99" s="828">
        <v>250</v>
      </c>
      <c r="K99" s="828"/>
      <c r="L99" s="812">
        <f t="shared" ref="L99:L142" si="14">SUM(J99+K99)</f>
        <v>250</v>
      </c>
      <c r="M99" s="813">
        <f t="shared" ref="M99:M142" si="15">SUM(I99-L99)</f>
        <v>0</v>
      </c>
      <c r="N99" s="820">
        <v>1</v>
      </c>
      <c r="O99" s="815">
        <v>240</v>
      </c>
      <c r="P99" s="815">
        <v>240</v>
      </c>
      <c r="Q99" s="812">
        <v>0</v>
      </c>
      <c r="R99" s="812">
        <f t="shared" ref="R99:R126" si="16">SUM(P99+Q99)</f>
        <v>240</v>
      </c>
      <c r="S99" s="812">
        <f t="shared" ref="S99:S126" si="17">SUM(O99-R99)</f>
        <v>0</v>
      </c>
      <c r="T99" s="800">
        <v>300</v>
      </c>
      <c r="U99" s="837"/>
      <c r="V99" s="837"/>
      <c r="W99" s="838">
        <f t="shared" si="12"/>
        <v>300</v>
      </c>
      <c r="X99" s="800">
        <v>300</v>
      </c>
      <c r="Y99" s="840"/>
      <c r="Z99" s="841"/>
      <c r="AA99" s="838">
        <f t="shared" si="13"/>
        <v>300</v>
      </c>
      <c r="AB99" s="859" t="s">
        <v>2430</v>
      </c>
      <c r="AC99" s="842" t="s">
        <v>1621</v>
      </c>
      <c r="AD99" s="817"/>
      <c r="AE99" s="817"/>
      <c r="AF99" s="817"/>
      <c r="AG99" s="817"/>
      <c r="AH99" s="817"/>
      <c r="AI99" s="817"/>
      <c r="AJ99" s="817"/>
      <c r="AK99" s="817"/>
      <c r="AL99" s="817"/>
      <c r="AM99" s="817"/>
    </row>
    <row r="100" spans="1:44" s="708" customFormat="1" ht="26.25" x14ac:dyDescent="0.25">
      <c r="A100" s="808">
        <v>1930</v>
      </c>
      <c r="B100" s="807">
        <v>90</v>
      </c>
      <c r="C100" s="809" t="s">
        <v>1455</v>
      </c>
      <c r="D100" s="806" t="s">
        <v>3750</v>
      </c>
      <c r="E100" s="810" t="s">
        <v>69</v>
      </c>
      <c r="F100" s="805" t="s">
        <v>10</v>
      </c>
      <c r="G100" s="805" t="s">
        <v>1071</v>
      </c>
      <c r="H100" s="1023"/>
      <c r="I100" s="828">
        <v>200</v>
      </c>
      <c r="J100" s="828">
        <v>100</v>
      </c>
      <c r="K100" s="828"/>
      <c r="L100" s="812">
        <f t="shared" si="14"/>
        <v>100</v>
      </c>
      <c r="M100" s="813">
        <f t="shared" si="15"/>
        <v>100</v>
      </c>
      <c r="N100" s="820">
        <v>1</v>
      </c>
      <c r="O100" s="815">
        <v>240</v>
      </c>
      <c r="P100" s="815">
        <v>240</v>
      </c>
      <c r="Q100" s="812">
        <v>0</v>
      </c>
      <c r="R100" s="812">
        <f t="shared" si="16"/>
        <v>240</v>
      </c>
      <c r="S100" s="812">
        <f t="shared" si="17"/>
        <v>0</v>
      </c>
      <c r="T100" s="800">
        <v>300</v>
      </c>
      <c r="U100" s="889"/>
      <c r="V100" s="889"/>
      <c r="W100" s="890">
        <f t="shared" si="12"/>
        <v>300</v>
      </c>
      <c r="X100" s="800">
        <v>300</v>
      </c>
      <c r="Y100" s="891"/>
      <c r="Z100" s="892"/>
      <c r="AA100" s="890">
        <f t="shared" si="13"/>
        <v>300</v>
      </c>
      <c r="AB100" s="893" t="s">
        <v>1456</v>
      </c>
      <c r="AC100" s="894" t="s">
        <v>2138</v>
      </c>
      <c r="AD100" s="895"/>
      <c r="AE100" s="817"/>
      <c r="AF100" s="817"/>
      <c r="AG100" s="817"/>
      <c r="AH100" s="817"/>
      <c r="AI100" s="817"/>
      <c r="AJ100" s="817"/>
      <c r="AK100" s="817"/>
      <c r="AL100" s="817"/>
      <c r="AM100" s="817"/>
      <c r="AN100" s="91"/>
      <c r="AO100" s="91"/>
      <c r="AP100" s="91"/>
      <c r="AQ100" s="91"/>
      <c r="AR100" s="91"/>
    </row>
    <row r="101" spans="1:44" s="90" customFormat="1" ht="26.25" x14ac:dyDescent="0.25">
      <c r="A101" s="808">
        <v>1929</v>
      </c>
      <c r="B101" s="807">
        <v>91</v>
      </c>
      <c r="C101" s="809" t="s">
        <v>1457</v>
      </c>
      <c r="D101" s="806" t="s">
        <v>1458</v>
      </c>
      <c r="E101" s="810" t="s">
        <v>69</v>
      </c>
      <c r="F101" s="805" t="s">
        <v>10</v>
      </c>
      <c r="G101" s="805" t="s">
        <v>1122</v>
      </c>
      <c r="H101" s="1023"/>
      <c r="I101" s="828">
        <v>240</v>
      </c>
      <c r="J101" s="828">
        <v>240</v>
      </c>
      <c r="K101" s="828"/>
      <c r="L101" s="812">
        <f t="shared" si="14"/>
        <v>240</v>
      </c>
      <c r="M101" s="813">
        <f t="shared" si="15"/>
        <v>0</v>
      </c>
      <c r="N101" s="820">
        <v>1</v>
      </c>
      <c r="O101" s="815">
        <v>240</v>
      </c>
      <c r="P101" s="815">
        <v>240</v>
      </c>
      <c r="Q101" s="812">
        <v>0</v>
      </c>
      <c r="R101" s="812">
        <f t="shared" si="16"/>
        <v>240</v>
      </c>
      <c r="S101" s="812">
        <f t="shared" si="17"/>
        <v>0</v>
      </c>
      <c r="T101" s="800">
        <v>300</v>
      </c>
      <c r="U101" s="851"/>
      <c r="V101" s="851"/>
      <c r="W101" s="852">
        <f t="shared" si="12"/>
        <v>300</v>
      </c>
      <c r="X101" s="800">
        <v>300</v>
      </c>
      <c r="Y101" s="854"/>
      <c r="Z101" s="855"/>
      <c r="AA101" s="852">
        <f t="shared" si="13"/>
        <v>300</v>
      </c>
      <c r="AB101" s="863" t="s">
        <v>1459</v>
      </c>
      <c r="AC101" s="850" t="s">
        <v>1621</v>
      </c>
      <c r="AD101" s="825"/>
      <c r="AE101" s="817"/>
      <c r="AF101" s="817"/>
      <c r="AG101" s="817"/>
      <c r="AH101" s="817"/>
      <c r="AI101" s="817"/>
      <c r="AJ101" s="817"/>
      <c r="AK101" s="817"/>
      <c r="AL101" s="817"/>
      <c r="AM101" s="817"/>
      <c r="AN101" s="91"/>
      <c r="AO101" s="91"/>
      <c r="AP101" s="91"/>
      <c r="AQ101" s="91"/>
      <c r="AR101" s="91"/>
    </row>
    <row r="102" spans="1:44" s="90" customFormat="1" ht="26.25" x14ac:dyDescent="0.25">
      <c r="A102" s="808">
        <v>1934</v>
      </c>
      <c r="B102" s="807">
        <v>92</v>
      </c>
      <c r="C102" s="809" t="s">
        <v>2527</v>
      </c>
      <c r="D102" s="806" t="s">
        <v>2043</v>
      </c>
      <c r="E102" s="810" t="s">
        <v>69</v>
      </c>
      <c r="F102" s="805" t="s">
        <v>10</v>
      </c>
      <c r="G102" s="805" t="s">
        <v>1034</v>
      </c>
      <c r="H102" s="1023"/>
      <c r="I102" s="828">
        <v>30</v>
      </c>
      <c r="J102" s="828"/>
      <c r="K102" s="828"/>
      <c r="L102" s="812">
        <f t="shared" si="14"/>
        <v>0</v>
      </c>
      <c r="M102" s="813">
        <f t="shared" si="15"/>
        <v>30</v>
      </c>
      <c r="N102" s="820">
        <v>1</v>
      </c>
      <c r="O102" s="815">
        <v>240</v>
      </c>
      <c r="P102" s="815">
        <v>240</v>
      </c>
      <c r="Q102" s="812">
        <v>0</v>
      </c>
      <c r="R102" s="812">
        <f t="shared" si="16"/>
        <v>240</v>
      </c>
      <c r="S102" s="812">
        <f t="shared" si="17"/>
        <v>0</v>
      </c>
      <c r="T102" s="800">
        <v>300</v>
      </c>
      <c r="U102" s="851"/>
      <c r="V102" s="851"/>
      <c r="W102" s="852">
        <v>30</v>
      </c>
      <c r="X102" s="800">
        <v>300</v>
      </c>
      <c r="Y102" s="854"/>
      <c r="Z102" s="855"/>
      <c r="AA102" s="852">
        <v>30</v>
      </c>
      <c r="AB102" s="863" t="s">
        <v>2044</v>
      </c>
      <c r="AC102" s="1172" t="s">
        <v>2389</v>
      </c>
      <c r="AD102" s="825"/>
      <c r="AE102" s="817"/>
      <c r="AF102" s="817"/>
      <c r="AG102" s="817"/>
      <c r="AH102" s="817"/>
      <c r="AI102" s="817"/>
      <c r="AJ102" s="817"/>
      <c r="AK102" s="817"/>
      <c r="AL102" s="817"/>
      <c r="AM102" s="817"/>
      <c r="AN102" s="91"/>
      <c r="AO102" s="91"/>
      <c r="AP102" s="91"/>
      <c r="AQ102" s="91"/>
      <c r="AR102" s="91"/>
    </row>
    <row r="103" spans="1:44" s="90" customFormat="1" ht="26.25" x14ac:dyDescent="0.25">
      <c r="A103" s="808">
        <v>1935</v>
      </c>
      <c r="B103" s="807">
        <v>93</v>
      </c>
      <c r="C103" s="809" t="s">
        <v>1460</v>
      </c>
      <c r="D103" s="806" t="s">
        <v>2143</v>
      </c>
      <c r="E103" s="810" t="s">
        <v>69</v>
      </c>
      <c r="F103" s="805" t="s">
        <v>15</v>
      </c>
      <c r="G103" s="805" t="s">
        <v>21</v>
      </c>
      <c r="H103" s="1023"/>
      <c r="I103" s="828">
        <v>30</v>
      </c>
      <c r="J103" s="828">
        <v>30</v>
      </c>
      <c r="K103" s="828"/>
      <c r="L103" s="812">
        <f t="shared" si="14"/>
        <v>30</v>
      </c>
      <c r="M103" s="813">
        <f t="shared" si="15"/>
        <v>0</v>
      </c>
      <c r="N103" s="820">
        <v>1</v>
      </c>
      <c r="O103" s="815">
        <v>240</v>
      </c>
      <c r="P103" s="815">
        <v>240</v>
      </c>
      <c r="Q103" s="823">
        <v>0</v>
      </c>
      <c r="R103" s="812">
        <f t="shared" si="16"/>
        <v>240</v>
      </c>
      <c r="S103" s="812">
        <f t="shared" si="17"/>
        <v>0</v>
      </c>
      <c r="T103" s="800">
        <v>300</v>
      </c>
      <c r="U103" s="851"/>
      <c r="V103" s="851"/>
      <c r="W103" s="852">
        <v>30</v>
      </c>
      <c r="X103" s="800">
        <v>300</v>
      </c>
      <c r="Y103" s="854"/>
      <c r="Z103" s="855"/>
      <c r="AA103" s="852">
        <v>30</v>
      </c>
      <c r="AB103" s="863" t="s">
        <v>2174</v>
      </c>
      <c r="AC103" s="1173"/>
      <c r="AD103" s="825"/>
      <c r="AE103" s="817"/>
      <c r="AF103" s="817"/>
      <c r="AG103" s="817"/>
      <c r="AH103" s="817"/>
      <c r="AI103" s="817"/>
      <c r="AJ103" s="817"/>
      <c r="AK103" s="817"/>
      <c r="AL103" s="817"/>
      <c r="AM103" s="817"/>
      <c r="AN103" s="91"/>
      <c r="AO103" s="91"/>
      <c r="AP103" s="91"/>
      <c r="AQ103" s="91"/>
      <c r="AR103" s="91"/>
    </row>
    <row r="104" spans="1:44" s="90" customFormat="1" ht="26.25" x14ac:dyDescent="0.25">
      <c r="A104" s="808">
        <v>1938</v>
      </c>
      <c r="B104" s="807">
        <v>94</v>
      </c>
      <c r="C104" s="809" t="s">
        <v>1461</v>
      </c>
      <c r="D104" s="806" t="s">
        <v>1462</v>
      </c>
      <c r="E104" s="810" t="s">
        <v>70</v>
      </c>
      <c r="F104" s="805" t="s">
        <v>10</v>
      </c>
      <c r="G104" s="805" t="s">
        <v>13</v>
      </c>
      <c r="H104" s="1023"/>
      <c r="I104" s="828">
        <v>240</v>
      </c>
      <c r="J104" s="828">
        <v>240</v>
      </c>
      <c r="K104" s="828"/>
      <c r="L104" s="812">
        <f t="shared" si="14"/>
        <v>240</v>
      </c>
      <c r="M104" s="813">
        <f t="shared" si="15"/>
        <v>0</v>
      </c>
      <c r="N104" s="820">
        <v>1</v>
      </c>
      <c r="O104" s="815">
        <v>240</v>
      </c>
      <c r="P104" s="815">
        <v>240</v>
      </c>
      <c r="Q104" s="823">
        <v>0</v>
      </c>
      <c r="R104" s="812">
        <f t="shared" si="16"/>
        <v>240</v>
      </c>
      <c r="S104" s="812">
        <f t="shared" si="17"/>
        <v>0</v>
      </c>
      <c r="T104" s="800">
        <v>300</v>
      </c>
      <c r="U104" s="851"/>
      <c r="V104" s="851"/>
      <c r="W104" s="852">
        <f t="shared" si="12"/>
        <v>300</v>
      </c>
      <c r="X104" s="800">
        <v>300</v>
      </c>
      <c r="Y104" s="854"/>
      <c r="Z104" s="855"/>
      <c r="AA104" s="852">
        <f t="shared" si="13"/>
        <v>300</v>
      </c>
      <c r="AB104" s="863" t="s">
        <v>1463</v>
      </c>
      <c r="AC104" s="850" t="s">
        <v>1621</v>
      </c>
      <c r="AD104" s="825"/>
      <c r="AE104" s="817"/>
      <c r="AF104" s="817"/>
      <c r="AG104" s="817"/>
      <c r="AH104" s="817"/>
      <c r="AI104" s="817"/>
      <c r="AJ104" s="817"/>
      <c r="AK104" s="817"/>
      <c r="AL104" s="817"/>
      <c r="AM104" s="817"/>
      <c r="AN104" s="91"/>
      <c r="AO104" s="91"/>
      <c r="AP104" s="91"/>
      <c r="AQ104" s="91"/>
      <c r="AR104" s="91"/>
    </row>
    <row r="105" spans="1:44" s="91" customFormat="1" ht="26.25" x14ac:dyDescent="0.25">
      <c r="A105" s="808">
        <v>1940</v>
      </c>
      <c r="B105" s="807">
        <v>95</v>
      </c>
      <c r="C105" s="809" t="s">
        <v>1464</v>
      </c>
      <c r="D105" s="806" t="s">
        <v>1465</v>
      </c>
      <c r="E105" s="810" t="s">
        <v>69</v>
      </c>
      <c r="F105" s="805" t="s">
        <v>10</v>
      </c>
      <c r="G105" s="805" t="s">
        <v>11</v>
      </c>
      <c r="H105" s="1023"/>
      <c r="I105" s="828">
        <v>240</v>
      </c>
      <c r="J105" s="828">
        <v>240</v>
      </c>
      <c r="K105" s="828"/>
      <c r="L105" s="812">
        <f t="shared" si="14"/>
        <v>240</v>
      </c>
      <c r="M105" s="813">
        <f t="shared" si="15"/>
        <v>0</v>
      </c>
      <c r="N105" s="820">
        <v>1</v>
      </c>
      <c r="O105" s="815">
        <v>240</v>
      </c>
      <c r="P105" s="815">
        <v>240</v>
      </c>
      <c r="Q105" s="823">
        <v>140</v>
      </c>
      <c r="R105" s="812">
        <f t="shared" si="16"/>
        <v>380</v>
      </c>
      <c r="S105" s="812">
        <f t="shared" si="17"/>
        <v>-140</v>
      </c>
      <c r="T105" s="800">
        <v>300</v>
      </c>
      <c r="U105" s="837"/>
      <c r="V105" s="837"/>
      <c r="W105" s="838">
        <f t="shared" si="12"/>
        <v>300</v>
      </c>
      <c r="X105" s="800">
        <v>300</v>
      </c>
      <c r="Y105" s="840"/>
      <c r="Z105" s="841"/>
      <c r="AA105" s="838">
        <f t="shared" si="13"/>
        <v>300</v>
      </c>
      <c r="AB105" s="859" t="s">
        <v>2383</v>
      </c>
      <c r="AC105" s="819" t="s">
        <v>1317</v>
      </c>
      <c r="AD105" s="817"/>
      <c r="AE105" s="817"/>
      <c r="AF105" s="817"/>
      <c r="AG105" s="817"/>
      <c r="AH105" s="817"/>
      <c r="AI105" s="817"/>
      <c r="AJ105" s="817"/>
      <c r="AK105" s="817"/>
      <c r="AL105" s="817"/>
      <c r="AM105" s="817"/>
    </row>
    <row r="106" spans="1:44" s="617" customFormat="1" ht="26.25" x14ac:dyDescent="0.25">
      <c r="A106" s="808">
        <v>1941</v>
      </c>
      <c r="B106" s="807">
        <v>96</v>
      </c>
      <c r="C106" s="809" t="s">
        <v>2475</v>
      </c>
      <c r="D106" s="806" t="s">
        <v>1466</v>
      </c>
      <c r="E106" s="810" t="s">
        <v>70</v>
      </c>
      <c r="F106" s="805" t="s">
        <v>10</v>
      </c>
      <c r="G106" s="805" t="s">
        <v>1122</v>
      </c>
      <c r="H106" s="1023"/>
      <c r="I106" s="828">
        <v>240</v>
      </c>
      <c r="J106" s="828">
        <v>240</v>
      </c>
      <c r="K106" s="828"/>
      <c r="L106" s="812">
        <f t="shared" si="14"/>
        <v>240</v>
      </c>
      <c r="M106" s="813">
        <f t="shared" si="15"/>
        <v>0</v>
      </c>
      <c r="N106" s="820">
        <v>1</v>
      </c>
      <c r="O106" s="815">
        <v>240</v>
      </c>
      <c r="P106" s="815">
        <v>240</v>
      </c>
      <c r="Q106" s="812">
        <v>0</v>
      </c>
      <c r="R106" s="812">
        <f t="shared" si="16"/>
        <v>240</v>
      </c>
      <c r="S106" s="812">
        <f t="shared" si="17"/>
        <v>0</v>
      </c>
      <c r="T106" s="800">
        <v>300</v>
      </c>
      <c r="U106" s="872"/>
      <c r="V106" s="872"/>
      <c r="W106" s="873">
        <f t="shared" si="12"/>
        <v>300</v>
      </c>
      <c r="X106" s="800">
        <v>300</v>
      </c>
      <c r="Y106" s="874"/>
      <c r="Z106" s="875"/>
      <c r="AA106" s="873">
        <f t="shared" si="13"/>
        <v>300</v>
      </c>
      <c r="AB106" s="876" t="s">
        <v>2476</v>
      </c>
      <c r="AC106" s="877" t="s">
        <v>63</v>
      </c>
      <c r="AD106" s="878"/>
      <c r="AE106" s="817"/>
      <c r="AF106" s="817"/>
      <c r="AG106" s="817"/>
      <c r="AH106" s="817"/>
      <c r="AI106" s="817"/>
      <c r="AJ106" s="817"/>
      <c r="AK106" s="817"/>
      <c r="AL106" s="817"/>
      <c r="AM106" s="817"/>
      <c r="AN106" s="91"/>
      <c r="AO106" s="91"/>
      <c r="AP106" s="91"/>
      <c r="AQ106" s="91"/>
      <c r="AR106" s="91"/>
    </row>
    <row r="107" spans="1:44" s="617" customFormat="1" ht="26.25" x14ac:dyDescent="0.25">
      <c r="A107" s="808">
        <v>1942</v>
      </c>
      <c r="B107" s="807">
        <v>97</v>
      </c>
      <c r="C107" s="809" t="s">
        <v>1467</v>
      </c>
      <c r="D107" s="806" t="s">
        <v>1468</v>
      </c>
      <c r="E107" s="810" t="s">
        <v>69</v>
      </c>
      <c r="F107" s="805" t="s">
        <v>10</v>
      </c>
      <c r="G107" s="805" t="s">
        <v>11</v>
      </c>
      <c r="H107" s="1022"/>
      <c r="I107" s="828">
        <v>240</v>
      </c>
      <c r="J107" s="828">
        <v>240</v>
      </c>
      <c r="K107" s="812"/>
      <c r="L107" s="812">
        <f t="shared" si="14"/>
        <v>240</v>
      </c>
      <c r="M107" s="813">
        <f t="shared" si="15"/>
        <v>0</v>
      </c>
      <c r="N107" s="820">
        <v>1</v>
      </c>
      <c r="O107" s="815">
        <v>240</v>
      </c>
      <c r="P107" s="815">
        <v>240</v>
      </c>
      <c r="Q107" s="823">
        <v>0</v>
      </c>
      <c r="R107" s="812">
        <f t="shared" si="16"/>
        <v>240</v>
      </c>
      <c r="S107" s="812">
        <f t="shared" si="17"/>
        <v>0</v>
      </c>
      <c r="T107" s="800">
        <v>300</v>
      </c>
      <c r="U107" s="872"/>
      <c r="V107" s="872"/>
      <c r="W107" s="873">
        <f t="shared" si="12"/>
        <v>300</v>
      </c>
      <c r="X107" s="800">
        <v>300</v>
      </c>
      <c r="Y107" s="874"/>
      <c r="Z107" s="875"/>
      <c r="AA107" s="873">
        <f t="shared" si="13"/>
        <v>300</v>
      </c>
      <c r="AB107" s="876" t="s">
        <v>1469</v>
      </c>
      <c r="AC107" s="877" t="s">
        <v>63</v>
      </c>
      <c r="AD107" s="878" t="s">
        <v>2125</v>
      </c>
      <c r="AE107" s="817"/>
      <c r="AF107" s="817"/>
      <c r="AG107" s="817"/>
      <c r="AH107" s="817"/>
      <c r="AI107" s="817"/>
      <c r="AJ107" s="817"/>
      <c r="AK107" s="817"/>
      <c r="AL107" s="817"/>
      <c r="AM107" s="817"/>
      <c r="AN107" s="91"/>
      <c r="AO107" s="91"/>
      <c r="AP107" s="91"/>
      <c r="AQ107" s="91"/>
      <c r="AR107" s="91"/>
    </row>
    <row r="108" spans="1:44" s="91" customFormat="1" ht="26.25" x14ac:dyDescent="0.25">
      <c r="A108" s="808">
        <v>1943</v>
      </c>
      <c r="B108" s="807">
        <v>98</v>
      </c>
      <c r="C108" s="809" t="s">
        <v>1470</v>
      </c>
      <c r="D108" s="806" t="s">
        <v>1471</v>
      </c>
      <c r="E108" s="810" t="s">
        <v>69</v>
      </c>
      <c r="F108" s="805" t="s">
        <v>10</v>
      </c>
      <c r="G108" s="805" t="s">
        <v>11</v>
      </c>
      <c r="H108" s="1023"/>
      <c r="I108" s="828">
        <v>30</v>
      </c>
      <c r="J108" s="828">
        <v>30</v>
      </c>
      <c r="K108" s="828"/>
      <c r="L108" s="812">
        <f t="shared" si="14"/>
        <v>30</v>
      </c>
      <c r="M108" s="813">
        <f t="shared" si="15"/>
        <v>0</v>
      </c>
      <c r="N108" s="820">
        <v>1</v>
      </c>
      <c r="O108" s="815">
        <v>240</v>
      </c>
      <c r="P108" s="815">
        <v>240</v>
      </c>
      <c r="Q108" s="812">
        <v>0</v>
      </c>
      <c r="R108" s="812">
        <f t="shared" si="16"/>
        <v>240</v>
      </c>
      <c r="S108" s="812">
        <f t="shared" si="17"/>
        <v>0</v>
      </c>
      <c r="T108" s="800">
        <v>300</v>
      </c>
      <c r="U108" s="837"/>
      <c r="V108" s="837"/>
      <c r="W108" s="838">
        <f t="shared" si="12"/>
        <v>300</v>
      </c>
      <c r="X108" s="800">
        <v>300</v>
      </c>
      <c r="Y108" s="840"/>
      <c r="Z108" s="841"/>
      <c r="AA108" s="838">
        <f t="shared" si="13"/>
        <v>300</v>
      </c>
      <c r="AB108" s="859" t="s">
        <v>1472</v>
      </c>
      <c r="AC108" s="819" t="s">
        <v>1473</v>
      </c>
      <c r="AD108" s="817"/>
      <c r="AE108" s="817"/>
      <c r="AF108" s="817"/>
      <c r="AG108" s="817"/>
      <c r="AH108" s="817"/>
      <c r="AI108" s="817"/>
      <c r="AJ108" s="817"/>
      <c r="AK108" s="817"/>
      <c r="AL108" s="817"/>
      <c r="AM108" s="817"/>
    </row>
    <row r="109" spans="1:44" s="91" customFormat="1" ht="26.25" x14ac:dyDescent="0.25">
      <c r="A109" s="808">
        <v>1944</v>
      </c>
      <c r="B109" s="807">
        <v>99</v>
      </c>
      <c r="C109" s="809" t="s">
        <v>1474</v>
      </c>
      <c r="D109" s="806" t="s">
        <v>1475</v>
      </c>
      <c r="E109" s="810" t="s">
        <v>70</v>
      </c>
      <c r="F109" s="805" t="s">
        <v>10</v>
      </c>
      <c r="G109" s="805" t="s">
        <v>1034</v>
      </c>
      <c r="H109" s="1023"/>
      <c r="I109" s="828">
        <v>180</v>
      </c>
      <c r="J109" s="828">
        <v>180</v>
      </c>
      <c r="K109" s="828"/>
      <c r="L109" s="812">
        <f t="shared" si="14"/>
        <v>180</v>
      </c>
      <c r="M109" s="813">
        <f t="shared" si="15"/>
        <v>0</v>
      </c>
      <c r="N109" s="820">
        <v>1</v>
      </c>
      <c r="O109" s="815">
        <v>240</v>
      </c>
      <c r="P109" s="815">
        <v>240</v>
      </c>
      <c r="Q109" s="823">
        <v>0</v>
      </c>
      <c r="R109" s="812">
        <f t="shared" si="16"/>
        <v>240</v>
      </c>
      <c r="S109" s="812">
        <f t="shared" si="17"/>
        <v>0</v>
      </c>
      <c r="T109" s="800">
        <v>300</v>
      </c>
      <c r="U109" s="837"/>
      <c r="V109" s="837"/>
      <c r="W109" s="838">
        <f t="shared" si="12"/>
        <v>300</v>
      </c>
      <c r="X109" s="800">
        <v>300</v>
      </c>
      <c r="Y109" s="840"/>
      <c r="Z109" s="841"/>
      <c r="AA109" s="838">
        <f t="shared" si="13"/>
        <v>300</v>
      </c>
      <c r="AB109" s="859" t="s">
        <v>1476</v>
      </c>
      <c r="AC109" s="819" t="s">
        <v>1102</v>
      </c>
      <c r="AD109" s="817"/>
      <c r="AE109" s="817"/>
      <c r="AF109" s="817"/>
      <c r="AG109" s="817"/>
      <c r="AH109" s="817"/>
      <c r="AI109" s="817"/>
      <c r="AJ109" s="817"/>
      <c r="AK109" s="817"/>
      <c r="AL109" s="817"/>
      <c r="AM109" s="817"/>
    </row>
    <row r="110" spans="1:44" s="683" customFormat="1" ht="26.25" x14ac:dyDescent="0.25">
      <c r="A110" s="808">
        <v>1945</v>
      </c>
      <c r="B110" s="807">
        <v>100</v>
      </c>
      <c r="C110" s="809" t="s">
        <v>1477</v>
      </c>
      <c r="D110" s="806" t="s">
        <v>1478</v>
      </c>
      <c r="E110" s="810" t="s">
        <v>69</v>
      </c>
      <c r="F110" s="805" t="s">
        <v>10</v>
      </c>
      <c r="G110" s="805" t="s">
        <v>1034</v>
      </c>
      <c r="H110" s="1023"/>
      <c r="I110" s="828">
        <v>180</v>
      </c>
      <c r="J110" s="828">
        <v>180</v>
      </c>
      <c r="K110" s="828"/>
      <c r="L110" s="812">
        <f t="shared" si="14"/>
        <v>180</v>
      </c>
      <c r="M110" s="813">
        <f t="shared" si="15"/>
        <v>0</v>
      </c>
      <c r="N110" s="820">
        <v>1</v>
      </c>
      <c r="O110" s="815">
        <v>240</v>
      </c>
      <c r="P110" s="815">
        <v>240</v>
      </c>
      <c r="Q110" s="812">
        <v>0</v>
      </c>
      <c r="R110" s="812">
        <f t="shared" si="16"/>
        <v>240</v>
      </c>
      <c r="S110" s="812">
        <f t="shared" si="17"/>
        <v>0</v>
      </c>
      <c r="T110" s="800">
        <v>300</v>
      </c>
      <c r="U110" s="896"/>
      <c r="V110" s="896"/>
      <c r="W110" s="897">
        <f t="shared" si="12"/>
        <v>300</v>
      </c>
      <c r="X110" s="800">
        <v>300</v>
      </c>
      <c r="Y110" s="898"/>
      <c r="Z110" s="899"/>
      <c r="AA110" s="897">
        <f t="shared" si="13"/>
        <v>300</v>
      </c>
      <c r="AB110" s="900" t="s">
        <v>2270</v>
      </c>
      <c r="AC110" s="901" t="s">
        <v>1317</v>
      </c>
      <c r="AD110" s="902"/>
      <c r="AE110" s="817"/>
      <c r="AF110" s="817"/>
      <c r="AG110" s="817"/>
      <c r="AH110" s="817"/>
      <c r="AI110" s="817"/>
      <c r="AJ110" s="817"/>
      <c r="AK110" s="817"/>
      <c r="AL110" s="817"/>
      <c r="AM110" s="817"/>
      <c r="AN110" s="91"/>
      <c r="AO110" s="91"/>
      <c r="AP110" s="91"/>
      <c r="AQ110" s="91"/>
      <c r="AR110" s="91"/>
    </row>
    <row r="111" spans="1:44" s="617" customFormat="1" ht="26.25" x14ac:dyDescent="0.25">
      <c r="A111" s="808">
        <v>1948</v>
      </c>
      <c r="B111" s="807">
        <v>101</v>
      </c>
      <c r="C111" s="809" t="s">
        <v>1481</v>
      </c>
      <c r="D111" s="806" t="s">
        <v>2521</v>
      </c>
      <c r="E111" s="810" t="s">
        <v>70</v>
      </c>
      <c r="F111" s="805" t="s">
        <v>10</v>
      </c>
      <c r="G111" s="805" t="s">
        <v>21</v>
      </c>
      <c r="H111" s="1023"/>
      <c r="I111" s="828">
        <v>225</v>
      </c>
      <c r="J111" s="828">
        <v>225</v>
      </c>
      <c r="K111" s="828"/>
      <c r="L111" s="812">
        <f t="shared" si="14"/>
        <v>225</v>
      </c>
      <c r="M111" s="813">
        <f t="shared" si="15"/>
        <v>0</v>
      </c>
      <c r="N111" s="820">
        <v>1</v>
      </c>
      <c r="O111" s="815">
        <v>240</v>
      </c>
      <c r="P111" s="815">
        <v>240</v>
      </c>
      <c r="Q111" s="812">
        <v>0</v>
      </c>
      <c r="R111" s="812">
        <f t="shared" si="16"/>
        <v>240</v>
      </c>
      <c r="S111" s="812">
        <f t="shared" si="17"/>
        <v>0</v>
      </c>
      <c r="T111" s="800">
        <v>300</v>
      </c>
      <c r="U111" s="872"/>
      <c r="V111" s="872"/>
      <c r="W111" s="873">
        <f t="shared" si="12"/>
        <v>300</v>
      </c>
      <c r="X111" s="800">
        <v>300</v>
      </c>
      <c r="Y111" s="874"/>
      <c r="Z111" s="875"/>
      <c r="AA111" s="873">
        <f t="shared" si="13"/>
        <v>300</v>
      </c>
      <c r="AB111" s="876" t="s">
        <v>2522</v>
      </c>
      <c r="AC111" s="877" t="s">
        <v>63</v>
      </c>
      <c r="AD111" s="878"/>
      <c r="AE111" s="817"/>
      <c r="AF111" s="817"/>
      <c r="AG111" s="817"/>
      <c r="AH111" s="817"/>
      <c r="AI111" s="817"/>
      <c r="AJ111" s="817"/>
      <c r="AK111" s="817"/>
      <c r="AL111" s="817"/>
      <c r="AM111" s="817"/>
      <c r="AN111" s="91"/>
      <c r="AO111" s="91"/>
      <c r="AP111" s="91"/>
      <c r="AQ111" s="91"/>
      <c r="AR111" s="91"/>
    </row>
    <row r="112" spans="1:44" s="91" customFormat="1" ht="26.25" x14ac:dyDescent="0.25">
      <c r="A112" s="808">
        <v>1950</v>
      </c>
      <c r="B112" s="807">
        <v>102</v>
      </c>
      <c r="C112" s="809" t="s">
        <v>1483</v>
      </c>
      <c r="D112" s="806" t="s">
        <v>1482</v>
      </c>
      <c r="E112" s="810" t="s">
        <v>70</v>
      </c>
      <c r="F112" s="805" t="s">
        <v>10</v>
      </c>
      <c r="G112" s="805" t="s">
        <v>1034</v>
      </c>
      <c r="H112" s="1023"/>
      <c r="I112" s="828">
        <v>190</v>
      </c>
      <c r="J112" s="828">
        <v>190</v>
      </c>
      <c r="K112" s="828"/>
      <c r="L112" s="812">
        <f t="shared" si="14"/>
        <v>190</v>
      </c>
      <c r="M112" s="813">
        <f t="shared" si="15"/>
        <v>0</v>
      </c>
      <c r="N112" s="820">
        <v>1</v>
      </c>
      <c r="O112" s="815">
        <v>240</v>
      </c>
      <c r="P112" s="815">
        <v>240</v>
      </c>
      <c r="Q112" s="823">
        <v>0</v>
      </c>
      <c r="R112" s="812">
        <f t="shared" si="16"/>
        <v>240</v>
      </c>
      <c r="S112" s="812">
        <f t="shared" si="17"/>
        <v>0</v>
      </c>
      <c r="T112" s="800">
        <v>300</v>
      </c>
      <c r="U112" s="837"/>
      <c r="V112" s="837"/>
      <c r="W112" s="838">
        <f t="shared" si="12"/>
        <v>300</v>
      </c>
      <c r="X112" s="800">
        <v>300</v>
      </c>
      <c r="Y112" s="840"/>
      <c r="Z112" s="841"/>
      <c r="AA112" s="838">
        <f t="shared" si="13"/>
        <v>300</v>
      </c>
      <c r="AB112" s="859" t="s">
        <v>2113</v>
      </c>
      <c r="AC112" s="819" t="s">
        <v>1102</v>
      </c>
      <c r="AD112" s="817" t="s">
        <v>2112</v>
      </c>
      <c r="AE112" s="817"/>
      <c r="AF112" s="817"/>
      <c r="AG112" s="817"/>
      <c r="AH112" s="817"/>
      <c r="AI112" s="817"/>
      <c r="AJ112" s="817"/>
      <c r="AK112" s="817"/>
      <c r="AL112" s="817"/>
      <c r="AM112" s="817"/>
    </row>
    <row r="113" spans="1:44" s="91" customFormat="1" ht="26.25" x14ac:dyDescent="0.25">
      <c r="A113" s="808">
        <v>1951</v>
      </c>
      <c r="B113" s="807">
        <v>103</v>
      </c>
      <c r="C113" s="809" t="s">
        <v>1484</v>
      </c>
      <c r="D113" s="806" t="s">
        <v>1485</v>
      </c>
      <c r="E113" s="810" t="s">
        <v>70</v>
      </c>
      <c r="F113" s="805" t="s">
        <v>10</v>
      </c>
      <c r="G113" s="805" t="s">
        <v>13</v>
      </c>
      <c r="H113" s="1023"/>
      <c r="I113" s="828">
        <v>240</v>
      </c>
      <c r="J113" s="828">
        <v>240</v>
      </c>
      <c r="K113" s="828"/>
      <c r="L113" s="812">
        <f t="shared" si="14"/>
        <v>240</v>
      </c>
      <c r="M113" s="813">
        <f t="shared" si="15"/>
        <v>0</v>
      </c>
      <c r="N113" s="820">
        <v>1</v>
      </c>
      <c r="O113" s="815">
        <v>240</v>
      </c>
      <c r="P113" s="815">
        <v>240</v>
      </c>
      <c r="Q113" s="812">
        <v>0</v>
      </c>
      <c r="R113" s="812">
        <f t="shared" si="16"/>
        <v>240</v>
      </c>
      <c r="S113" s="812">
        <f t="shared" si="17"/>
        <v>0</v>
      </c>
      <c r="T113" s="800">
        <v>300</v>
      </c>
      <c r="U113" s="837"/>
      <c r="V113" s="837"/>
      <c r="W113" s="838">
        <f t="shared" si="12"/>
        <v>300</v>
      </c>
      <c r="X113" s="800">
        <v>300</v>
      </c>
      <c r="Y113" s="840"/>
      <c r="Z113" s="841"/>
      <c r="AA113" s="838">
        <f t="shared" si="13"/>
        <v>300</v>
      </c>
      <c r="AB113" s="859" t="s">
        <v>2239</v>
      </c>
      <c r="AC113" s="850" t="s">
        <v>1621</v>
      </c>
      <c r="AD113" s="817" t="s">
        <v>1944</v>
      </c>
      <c r="AE113" s="817"/>
      <c r="AF113" s="817"/>
      <c r="AG113" s="817"/>
      <c r="AH113" s="817"/>
      <c r="AI113" s="817"/>
      <c r="AJ113" s="817"/>
      <c r="AK113" s="817"/>
      <c r="AL113" s="817"/>
      <c r="AM113" s="817"/>
    </row>
    <row r="114" spans="1:44" s="91" customFormat="1" ht="26.25" x14ac:dyDescent="0.25">
      <c r="A114" s="808">
        <v>1953</v>
      </c>
      <c r="B114" s="807">
        <v>104</v>
      </c>
      <c r="C114" s="809" t="s">
        <v>1490</v>
      </c>
      <c r="D114" s="806" t="s">
        <v>1489</v>
      </c>
      <c r="E114" s="810"/>
      <c r="F114" s="805" t="s">
        <v>15</v>
      </c>
      <c r="G114" s="805" t="s">
        <v>21</v>
      </c>
      <c r="H114" s="1023"/>
      <c r="I114" s="828">
        <v>240</v>
      </c>
      <c r="J114" s="828">
        <v>240</v>
      </c>
      <c r="K114" s="828"/>
      <c r="L114" s="812">
        <f t="shared" si="14"/>
        <v>240</v>
      </c>
      <c r="M114" s="813">
        <f t="shared" si="15"/>
        <v>0</v>
      </c>
      <c r="N114" s="820">
        <v>1</v>
      </c>
      <c r="O114" s="815">
        <v>240</v>
      </c>
      <c r="P114" s="815">
        <v>240</v>
      </c>
      <c r="Q114" s="823">
        <v>0</v>
      </c>
      <c r="R114" s="812">
        <f t="shared" si="16"/>
        <v>240</v>
      </c>
      <c r="S114" s="812">
        <f t="shared" si="17"/>
        <v>0</v>
      </c>
      <c r="T114" s="800">
        <v>300</v>
      </c>
      <c r="U114" s="837"/>
      <c r="V114" s="837"/>
      <c r="W114" s="838">
        <f t="shared" si="12"/>
        <v>300</v>
      </c>
      <c r="X114" s="800">
        <v>300</v>
      </c>
      <c r="Y114" s="840"/>
      <c r="Z114" s="841"/>
      <c r="AA114" s="838">
        <f t="shared" si="13"/>
        <v>300</v>
      </c>
      <c r="AB114" s="859" t="s">
        <v>1491</v>
      </c>
      <c r="AC114" s="819" t="s">
        <v>58</v>
      </c>
      <c r="AD114" s="817"/>
      <c r="AE114" s="817"/>
      <c r="AF114" s="817"/>
      <c r="AG114" s="817"/>
      <c r="AH114" s="817"/>
      <c r="AI114" s="817"/>
      <c r="AJ114" s="817"/>
      <c r="AK114" s="817"/>
      <c r="AL114" s="817"/>
      <c r="AM114" s="817"/>
    </row>
    <row r="115" spans="1:44" s="91" customFormat="1" ht="26.25" x14ac:dyDescent="0.25">
      <c r="A115" s="808">
        <v>1957</v>
      </c>
      <c r="B115" s="807">
        <v>105</v>
      </c>
      <c r="C115" s="809" t="s">
        <v>1492</v>
      </c>
      <c r="D115" s="806" t="s">
        <v>1969</v>
      </c>
      <c r="E115" s="810" t="s">
        <v>70</v>
      </c>
      <c r="F115" s="805" t="s">
        <v>10</v>
      </c>
      <c r="G115" s="805" t="s">
        <v>1034</v>
      </c>
      <c r="H115" s="1023"/>
      <c r="I115" s="828">
        <v>240</v>
      </c>
      <c r="J115" s="828">
        <v>240</v>
      </c>
      <c r="K115" s="828"/>
      <c r="L115" s="812">
        <f t="shared" si="14"/>
        <v>240</v>
      </c>
      <c r="M115" s="813">
        <f t="shared" si="15"/>
        <v>0</v>
      </c>
      <c r="N115" s="820">
        <v>1</v>
      </c>
      <c r="O115" s="815">
        <v>240</v>
      </c>
      <c r="P115" s="815">
        <v>240</v>
      </c>
      <c r="Q115" s="812">
        <v>0</v>
      </c>
      <c r="R115" s="812">
        <f t="shared" si="16"/>
        <v>240</v>
      </c>
      <c r="S115" s="812">
        <f t="shared" si="17"/>
        <v>0</v>
      </c>
      <c r="T115" s="800">
        <v>300</v>
      </c>
      <c r="U115" s="837"/>
      <c r="V115" s="837"/>
      <c r="W115" s="838">
        <f t="shared" si="12"/>
        <v>300</v>
      </c>
      <c r="X115" s="800">
        <v>300</v>
      </c>
      <c r="Y115" s="840"/>
      <c r="Z115" s="841"/>
      <c r="AA115" s="838">
        <f t="shared" si="13"/>
        <v>300</v>
      </c>
      <c r="AB115" s="859" t="s">
        <v>1493</v>
      </c>
      <c r="AC115" s="819" t="s">
        <v>1102</v>
      </c>
      <c r="AD115" s="817"/>
      <c r="AE115" s="817"/>
      <c r="AF115" s="817"/>
      <c r="AG115" s="817"/>
      <c r="AH115" s="817"/>
      <c r="AI115" s="817"/>
      <c r="AJ115" s="817"/>
      <c r="AK115" s="817"/>
      <c r="AL115" s="817"/>
      <c r="AM115" s="817"/>
    </row>
    <row r="116" spans="1:44" s="91" customFormat="1" ht="26.25" x14ac:dyDescent="0.25">
      <c r="A116" s="808">
        <v>1958</v>
      </c>
      <c r="B116" s="807">
        <v>106</v>
      </c>
      <c r="C116" s="809" t="s">
        <v>1494</v>
      </c>
      <c r="D116" s="806" t="s">
        <v>1495</v>
      </c>
      <c r="E116" s="810" t="s">
        <v>70</v>
      </c>
      <c r="F116" s="805" t="s">
        <v>10</v>
      </c>
      <c r="G116" s="805" t="s">
        <v>21</v>
      </c>
      <c r="H116" s="1023"/>
      <c r="I116" s="828">
        <v>240</v>
      </c>
      <c r="J116" s="828">
        <v>240</v>
      </c>
      <c r="K116" s="828"/>
      <c r="L116" s="812">
        <f t="shared" si="14"/>
        <v>240</v>
      </c>
      <c r="M116" s="813">
        <f t="shared" si="15"/>
        <v>0</v>
      </c>
      <c r="N116" s="820">
        <v>1</v>
      </c>
      <c r="O116" s="815">
        <v>240</v>
      </c>
      <c r="P116" s="815">
        <v>240</v>
      </c>
      <c r="Q116" s="812">
        <v>0</v>
      </c>
      <c r="R116" s="812">
        <f t="shared" si="16"/>
        <v>240</v>
      </c>
      <c r="S116" s="812">
        <f t="shared" si="17"/>
        <v>0</v>
      </c>
      <c r="T116" s="800">
        <v>300</v>
      </c>
      <c r="U116" s="837"/>
      <c r="V116" s="837"/>
      <c r="W116" s="838">
        <f t="shared" si="12"/>
        <v>300</v>
      </c>
      <c r="X116" s="800">
        <v>300</v>
      </c>
      <c r="Y116" s="840"/>
      <c r="Z116" s="841"/>
      <c r="AA116" s="838">
        <f t="shared" si="13"/>
        <v>300</v>
      </c>
      <c r="AB116" s="859" t="s">
        <v>2302</v>
      </c>
      <c r="AC116" s="819" t="s">
        <v>1102</v>
      </c>
      <c r="AD116" s="817"/>
      <c r="AE116" s="817"/>
      <c r="AF116" s="817"/>
      <c r="AG116" s="817"/>
      <c r="AH116" s="817"/>
      <c r="AI116" s="817"/>
      <c r="AJ116" s="817"/>
      <c r="AK116" s="817"/>
      <c r="AL116" s="817"/>
      <c r="AM116" s="817"/>
    </row>
    <row r="117" spans="1:44" s="91" customFormat="1" ht="26.25" x14ac:dyDescent="0.25">
      <c r="A117" s="808">
        <v>1954</v>
      </c>
      <c r="B117" s="807">
        <v>107</v>
      </c>
      <c r="C117" s="809" t="s">
        <v>1499</v>
      </c>
      <c r="D117" s="806" t="s">
        <v>1500</v>
      </c>
      <c r="E117" s="810" t="s">
        <v>70</v>
      </c>
      <c r="F117" s="805" t="s">
        <v>10</v>
      </c>
      <c r="G117" s="805" t="s">
        <v>21</v>
      </c>
      <c r="H117" s="1023"/>
      <c r="I117" s="828">
        <v>240</v>
      </c>
      <c r="J117" s="828">
        <v>240</v>
      </c>
      <c r="K117" s="828"/>
      <c r="L117" s="812">
        <f t="shared" si="14"/>
        <v>240</v>
      </c>
      <c r="M117" s="813">
        <f t="shared" si="15"/>
        <v>0</v>
      </c>
      <c r="N117" s="820">
        <v>1</v>
      </c>
      <c r="O117" s="815">
        <v>240</v>
      </c>
      <c r="P117" s="815">
        <v>240</v>
      </c>
      <c r="Q117" s="823"/>
      <c r="R117" s="812">
        <f t="shared" si="16"/>
        <v>240</v>
      </c>
      <c r="S117" s="812">
        <f t="shared" si="17"/>
        <v>0</v>
      </c>
      <c r="T117" s="800">
        <v>300</v>
      </c>
      <c r="U117" s="837"/>
      <c r="V117" s="837"/>
      <c r="W117" s="838">
        <f t="shared" si="12"/>
        <v>300</v>
      </c>
      <c r="X117" s="800">
        <v>300</v>
      </c>
      <c r="Y117" s="840"/>
      <c r="Z117" s="841"/>
      <c r="AA117" s="838">
        <f t="shared" si="13"/>
        <v>300</v>
      </c>
      <c r="AB117" s="859" t="s">
        <v>1501</v>
      </c>
      <c r="AC117" s="819" t="s">
        <v>58</v>
      </c>
      <c r="AD117" s="817" t="s">
        <v>3143</v>
      </c>
      <c r="AE117" s="817"/>
      <c r="AF117" s="817"/>
      <c r="AG117" s="817"/>
      <c r="AH117" s="817"/>
      <c r="AI117" s="817"/>
      <c r="AJ117" s="817"/>
      <c r="AK117" s="817"/>
      <c r="AL117" s="817"/>
      <c r="AM117" s="817"/>
    </row>
    <row r="118" spans="1:44" s="91" customFormat="1" ht="26.25" x14ac:dyDescent="0.25">
      <c r="A118" s="808">
        <v>1955</v>
      </c>
      <c r="B118" s="807">
        <v>108</v>
      </c>
      <c r="C118" s="809" t="s">
        <v>2745</v>
      </c>
      <c r="D118" s="806" t="s">
        <v>1502</v>
      </c>
      <c r="E118" s="810" t="s">
        <v>69</v>
      </c>
      <c r="F118" s="805" t="s">
        <v>10</v>
      </c>
      <c r="G118" s="805" t="s">
        <v>1034</v>
      </c>
      <c r="H118" s="1023"/>
      <c r="I118" s="828">
        <v>30</v>
      </c>
      <c r="J118" s="828">
        <v>30</v>
      </c>
      <c r="K118" s="828"/>
      <c r="L118" s="812">
        <f t="shared" si="14"/>
        <v>30</v>
      </c>
      <c r="M118" s="813">
        <f t="shared" si="15"/>
        <v>0</v>
      </c>
      <c r="N118" s="820">
        <v>1</v>
      </c>
      <c r="O118" s="815">
        <v>240</v>
      </c>
      <c r="P118" s="815">
        <v>240</v>
      </c>
      <c r="Q118" s="812">
        <v>0</v>
      </c>
      <c r="R118" s="812">
        <f t="shared" si="16"/>
        <v>240</v>
      </c>
      <c r="S118" s="812">
        <f t="shared" si="17"/>
        <v>0</v>
      </c>
      <c r="T118" s="800">
        <v>300</v>
      </c>
      <c r="U118" s="837"/>
      <c r="V118" s="837"/>
      <c r="W118" s="838">
        <f t="shared" si="12"/>
        <v>300</v>
      </c>
      <c r="X118" s="800">
        <v>300</v>
      </c>
      <c r="Y118" s="840"/>
      <c r="Z118" s="841"/>
      <c r="AA118" s="838">
        <f t="shared" si="13"/>
        <v>300</v>
      </c>
      <c r="AB118" s="859" t="s">
        <v>1503</v>
      </c>
      <c r="AC118" s="819" t="s">
        <v>1504</v>
      </c>
      <c r="AD118" s="817"/>
      <c r="AE118" s="817"/>
      <c r="AF118" s="817"/>
      <c r="AG118" s="817"/>
      <c r="AH118" s="817"/>
      <c r="AI118" s="817"/>
      <c r="AJ118" s="817"/>
      <c r="AK118" s="817"/>
      <c r="AL118" s="817"/>
      <c r="AM118" s="817"/>
    </row>
    <row r="119" spans="1:44" s="91" customFormat="1" ht="26.25" x14ac:dyDescent="0.25">
      <c r="A119" s="808">
        <v>1980</v>
      </c>
      <c r="B119" s="807">
        <v>109</v>
      </c>
      <c r="C119" s="809" t="s">
        <v>1544</v>
      </c>
      <c r="D119" s="806" t="s">
        <v>1545</v>
      </c>
      <c r="E119" s="810" t="s">
        <v>69</v>
      </c>
      <c r="F119" s="805" t="s">
        <v>15</v>
      </c>
      <c r="G119" s="805" t="s">
        <v>778</v>
      </c>
      <c r="H119" s="1023"/>
      <c r="I119" s="828">
        <v>190</v>
      </c>
      <c r="J119" s="828">
        <v>190</v>
      </c>
      <c r="K119" s="828"/>
      <c r="L119" s="812">
        <f t="shared" si="14"/>
        <v>190</v>
      </c>
      <c r="M119" s="813">
        <f t="shared" si="15"/>
        <v>0</v>
      </c>
      <c r="N119" s="820">
        <v>1</v>
      </c>
      <c r="O119" s="815">
        <v>240</v>
      </c>
      <c r="P119" s="815">
        <v>240</v>
      </c>
      <c r="Q119" s="823">
        <v>0</v>
      </c>
      <c r="R119" s="812">
        <f t="shared" si="16"/>
        <v>240</v>
      </c>
      <c r="S119" s="812">
        <f t="shared" si="17"/>
        <v>0</v>
      </c>
      <c r="T119" s="800">
        <v>300</v>
      </c>
      <c r="U119" s="837"/>
      <c r="V119" s="837"/>
      <c r="W119" s="838">
        <f t="shared" si="12"/>
        <v>300</v>
      </c>
      <c r="X119" s="800">
        <v>300</v>
      </c>
      <c r="Y119" s="840"/>
      <c r="Z119" s="841"/>
      <c r="AA119" s="838">
        <f t="shared" si="13"/>
        <v>300</v>
      </c>
      <c r="AB119" s="859" t="s">
        <v>1546</v>
      </c>
      <c r="AC119" s="850" t="s">
        <v>1214</v>
      </c>
      <c r="AD119" s="817"/>
      <c r="AE119" s="817"/>
      <c r="AF119" s="817"/>
      <c r="AG119" s="817"/>
      <c r="AH119" s="817"/>
      <c r="AI119" s="817"/>
      <c r="AJ119" s="817"/>
      <c r="AK119" s="817"/>
      <c r="AL119" s="817"/>
      <c r="AM119" s="817"/>
    </row>
    <row r="120" spans="1:44" s="91" customFormat="1" ht="26.25" x14ac:dyDescent="0.25">
      <c r="A120" s="808">
        <v>1982</v>
      </c>
      <c r="B120" s="807">
        <v>110</v>
      </c>
      <c r="C120" s="809" t="s">
        <v>1548</v>
      </c>
      <c r="D120" s="806" t="s">
        <v>1549</v>
      </c>
      <c r="E120" s="810" t="s">
        <v>69</v>
      </c>
      <c r="F120" s="805" t="s">
        <v>10</v>
      </c>
      <c r="G120" s="805" t="s">
        <v>529</v>
      </c>
      <c r="H120" s="1023"/>
      <c r="I120" s="828">
        <v>150</v>
      </c>
      <c r="J120" s="828">
        <v>150</v>
      </c>
      <c r="K120" s="828"/>
      <c r="L120" s="812">
        <f t="shared" si="14"/>
        <v>150</v>
      </c>
      <c r="M120" s="813">
        <f t="shared" si="15"/>
        <v>0</v>
      </c>
      <c r="N120" s="820">
        <v>1</v>
      </c>
      <c r="O120" s="815">
        <v>240</v>
      </c>
      <c r="P120" s="815">
        <v>240</v>
      </c>
      <c r="Q120" s="812">
        <v>0</v>
      </c>
      <c r="R120" s="812">
        <f t="shared" si="16"/>
        <v>240</v>
      </c>
      <c r="S120" s="812">
        <f t="shared" si="17"/>
        <v>0</v>
      </c>
      <c r="T120" s="800">
        <v>300</v>
      </c>
      <c r="U120" s="837"/>
      <c r="V120" s="837"/>
      <c r="W120" s="838">
        <f t="shared" si="12"/>
        <v>300</v>
      </c>
      <c r="X120" s="800">
        <v>300</v>
      </c>
      <c r="Y120" s="840"/>
      <c r="Z120" s="841"/>
      <c r="AA120" s="838">
        <f t="shared" si="13"/>
        <v>300</v>
      </c>
      <c r="AB120" s="859" t="s">
        <v>1550</v>
      </c>
      <c r="AC120" s="819" t="s">
        <v>1551</v>
      </c>
      <c r="AD120" s="817"/>
      <c r="AE120" s="817"/>
      <c r="AF120" s="817"/>
      <c r="AG120" s="817"/>
      <c r="AH120" s="817"/>
      <c r="AI120" s="817"/>
      <c r="AJ120" s="817"/>
      <c r="AK120" s="817"/>
      <c r="AL120" s="817"/>
      <c r="AM120" s="817"/>
    </row>
    <row r="121" spans="1:44" s="617" customFormat="1" ht="26.25" x14ac:dyDescent="0.25">
      <c r="A121" s="808">
        <v>1985</v>
      </c>
      <c r="B121" s="807">
        <v>111</v>
      </c>
      <c r="C121" s="809" t="s">
        <v>1554</v>
      </c>
      <c r="D121" s="806" t="s">
        <v>1555</v>
      </c>
      <c r="E121" s="810" t="s">
        <v>70</v>
      </c>
      <c r="F121" s="805" t="s">
        <v>10</v>
      </c>
      <c r="G121" s="805" t="s">
        <v>21</v>
      </c>
      <c r="H121" s="1023"/>
      <c r="I121" s="828">
        <v>150</v>
      </c>
      <c r="J121" s="828">
        <v>120</v>
      </c>
      <c r="K121" s="828"/>
      <c r="L121" s="812">
        <f t="shared" si="14"/>
        <v>120</v>
      </c>
      <c r="M121" s="813">
        <f t="shared" si="15"/>
        <v>30</v>
      </c>
      <c r="N121" s="820">
        <v>1</v>
      </c>
      <c r="O121" s="815">
        <v>240</v>
      </c>
      <c r="P121" s="815">
        <v>240</v>
      </c>
      <c r="Q121" s="823">
        <v>0</v>
      </c>
      <c r="R121" s="812">
        <f t="shared" si="16"/>
        <v>240</v>
      </c>
      <c r="S121" s="812">
        <f t="shared" si="17"/>
        <v>0</v>
      </c>
      <c r="T121" s="800">
        <v>300</v>
      </c>
      <c r="U121" s="872"/>
      <c r="V121" s="872"/>
      <c r="W121" s="873">
        <f t="shared" si="12"/>
        <v>300</v>
      </c>
      <c r="X121" s="800">
        <v>300</v>
      </c>
      <c r="Y121" s="874"/>
      <c r="Z121" s="875"/>
      <c r="AA121" s="873">
        <f t="shared" si="13"/>
        <v>300</v>
      </c>
      <c r="AB121" s="876" t="s">
        <v>1556</v>
      </c>
      <c r="AC121" s="877" t="s">
        <v>63</v>
      </c>
      <c r="AD121" s="878" t="s">
        <v>1947</v>
      </c>
      <c r="AE121" s="817"/>
      <c r="AF121" s="817"/>
      <c r="AG121" s="817"/>
      <c r="AH121" s="817"/>
      <c r="AI121" s="817"/>
      <c r="AJ121" s="817"/>
      <c r="AK121" s="817"/>
      <c r="AL121" s="817"/>
      <c r="AM121" s="817"/>
      <c r="AN121" s="91"/>
      <c r="AO121" s="91"/>
      <c r="AP121" s="91"/>
      <c r="AQ121" s="91"/>
      <c r="AR121" s="91"/>
    </row>
    <row r="122" spans="1:44" s="617" customFormat="1" ht="26.25" x14ac:dyDescent="0.25">
      <c r="A122" s="808">
        <v>1988</v>
      </c>
      <c r="B122" s="807">
        <v>112</v>
      </c>
      <c r="C122" s="809" t="s">
        <v>1561</v>
      </c>
      <c r="D122" s="806" t="s">
        <v>1562</v>
      </c>
      <c r="E122" s="810" t="s">
        <v>70</v>
      </c>
      <c r="F122" s="805" t="s">
        <v>10</v>
      </c>
      <c r="G122" s="805" t="s">
        <v>1563</v>
      </c>
      <c r="H122" s="1023"/>
      <c r="I122" s="828">
        <v>210</v>
      </c>
      <c r="J122" s="828">
        <v>210</v>
      </c>
      <c r="K122" s="828"/>
      <c r="L122" s="812">
        <f t="shared" si="14"/>
        <v>210</v>
      </c>
      <c r="M122" s="813">
        <f t="shared" si="15"/>
        <v>0</v>
      </c>
      <c r="N122" s="820">
        <v>1</v>
      </c>
      <c r="O122" s="815">
        <v>240</v>
      </c>
      <c r="P122" s="815">
        <v>240</v>
      </c>
      <c r="Q122" s="812">
        <v>0</v>
      </c>
      <c r="R122" s="812">
        <f t="shared" si="16"/>
        <v>240</v>
      </c>
      <c r="S122" s="812">
        <f t="shared" si="17"/>
        <v>0</v>
      </c>
      <c r="T122" s="800">
        <v>300</v>
      </c>
      <c r="U122" s="872"/>
      <c r="V122" s="872"/>
      <c r="W122" s="873">
        <f t="shared" si="12"/>
        <v>300</v>
      </c>
      <c r="X122" s="800">
        <v>300</v>
      </c>
      <c r="Y122" s="874"/>
      <c r="Z122" s="875"/>
      <c r="AA122" s="873">
        <f t="shared" si="13"/>
        <v>300</v>
      </c>
      <c r="AB122" s="876" t="s">
        <v>105</v>
      </c>
      <c r="AC122" s="877" t="s">
        <v>63</v>
      </c>
      <c r="AD122" s="878"/>
      <c r="AE122" s="817"/>
      <c r="AF122" s="817"/>
      <c r="AG122" s="817"/>
      <c r="AH122" s="817"/>
      <c r="AI122" s="817"/>
      <c r="AJ122" s="817"/>
      <c r="AK122" s="817"/>
      <c r="AL122" s="817"/>
      <c r="AM122" s="817"/>
      <c r="AN122" s="91"/>
      <c r="AO122" s="91"/>
      <c r="AP122" s="91"/>
      <c r="AQ122" s="91"/>
      <c r="AR122" s="91"/>
    </row>
    <row r="123" spans="1:44" s="91" customFormat="1" ht="26.25" x14ac:dyDescent="0.25">
      <c r="A123" s="808">
        <v>2001</v>
      </c>
      <c r="B123" s="807">
        <v>113</v>
      </c>
      <c r="C123" s="809" t="s">
        <v>1579</v>
      </c>
      <c r="D123" s="806" t="s">
        <v>1580</v>
      </c>
      <c r="E123" s="810" t="s">
        <v>69</v>
      </c>
      <c r="F123" s="805" t="s">
        <v>10</v>
      </c>
      <c r="G123" s="805" t="s">
        <v>1034</v>
      </c>
      <c r="H123" s="1023"/>
      <c r="I123" s="828">
        <v>240</v>
      </c>
      <c r="J123" s="828">
        <v>240</v>
      </c>
      <c r="K123" s="828"/>
      <c r="L123" s="812">
        <f t="shared" si="14"/>
        <v>240</v>
      </c>
      <c r="M123" s="813">
        <f t="shared" si="15"/>
        <v>0</v>
      </c>
      <c r="N123" s="820">
        <v>1</v>
      </c>
      <c r="O123" s="815">
        <v>240</v>
      </c>
      <c r="P123" s="815">
        <v>240</v>
      </c>
      <c r="Q123" s="801"/>
      <c r="R123" s="812">
        <f t="shared" si="16"/>
        <v>240</v>
      </c>
      <c r="S123" s="812">
        <f t="shared" si="17"/>
        <v>0</v>
      </c>
      <c r="T123" s="800">
        <v>300</v>
      </c>
      <c r="U123" s="837"/>
      <c r="V123" s="837"/>
      <c r="W123" s="838">
        <f t="shared" si="12"/>
        <v>300</v>
      </c>
      <c r="X123" s="800">
        <v>300</v>
      </c>
      <c r="Y123" s="840"/>
      <c r="Z123" s="841"/>
      <c r="AA123" s="838">
        <f t="shared" si="13"/>
        <v>300</v>
      </c>
      <c r="AB123" s="859" t="s">
        <v>1581</v>
      </c>
      <c r="AC123" s="850" t="s">
        <v>60</v>
      </c>
      <c r="AD123" s="817" t="s">
        <v>2439</v>
      </c>
      <c r="AE123" s="817" t="s">
        <v>2495</v>
      </c>
      <c r="AF123" s="817"/>
      <c r="AG123" s="817"/>
      <c r="AH123" s="817"/>
      <c r="AI123" s="817"/>
      <c r="AJ123" s="817"/>
      <c r="AK123" s="817"/>
      <c r="AL123" s="817"/>
      <c r="AM123" s="817"/>
    </row>
    <row r="124" spans="1:44" s="715" customFormat="1" ht="26.25" x14ac:dyDescent="0.25">
      <c r="A124" s="808">
        <v>2002</v>
      </c>
      <c r="B124" s="807">
        <v>114</v>
      </c>
      <c r="C124" s="809" t="s">
        <v>1582</v>
      </c>
      <c r="D124" s="806" t="s">
        <v>1583</v>
      </c>
      <c r="E124" s="810" t="s">
        <v>69</v>
      </c>
      <c r="F124" s="805" t="s">
        <v>10</v>
      </c>
      <c r="G124" s="805" t="s">
        <v>529</v>
      </c>
      <c r="H124" s="1023"/>
      <c r="I124" s="828">
        <v>240</v>
      </c>
      <c r="J124" s="828">
        <v>240</v>
      </c>
      <c r="K124" s="828"/>
      <c r="L124" s="812">
        <f t="shared" si="14"/>
        <v>240</v>
      </c>
      <c r="M124" s="813">
        <f t="shared" si="15"/>
        <v>0</v>
      </c>
      <c r="N124" s="820">
        <v>1</v>
      </c>
      <c r="O124" s="815">
        <v>240</v>
      </c>
      <c r="P124" s="815">
        <v>240</v>
      </c>
      <c r="Q124" s="823">
        <v>0</v>
      </c>
      <c r="R124" s="812">
        <f t="shared" si="16"/>
        <v>240</v>
      </c>
      <c r="S124" s="812">
        <f t="shared" si="17"/>
        <v>0</v>
      </c>
      <c r="T124" s="800">
        <v>300</v>
      </c>
      <c r="U124" s="828"/>
      <c r="V124" s="828"/>
      <c r="W124" s="844">
        <f t="shared" si="12"/>
        <v>300</v>
      </c>
      <c r="X124" s="800">
        <v>300</v>
      </c>
      <c r="Y124" s="845"/>
      <c r="Z124" s="846"/>
      <c r="AA124" s="844">
        <f t="shared" si="13"/>
        <v>300</v>
      </c>
      <c r="AB124" s="864" t="s">
        <v>1584</v>
      </c>
      <c r="AC124" s="865" t="s">
        <v>60</v>
      </c>
      <c r="AD124" s="879"/>
      <c r="AE124" s="817"/>
      <c r="AF124" s="817"/>
      <c r="AG124" s="817"/>
      <c r="AH124" s="817"/>
      <c r="AI124" s="817"/>
      <c r="AJ124" s="817"/>
      <c r="AK124" s="817"/>
      <c r="AL124" s="817"/>
      <c r="AM124" s="817"/>
      <c r="AN124" s="91"/>
      <c r="AO124" s="91"/>
      <c r="AP124" s="91"/>
      <c r="AQ124" s="91"/>
      <c r="AR124" s="91"/>
    </row>
    <row r="125" spans="1:44" s="91" customFormat="1" ht="26.25" x14ac:dyDescent="0.25">
      <c r="A125" s="808">
        <v>2005</v>
      </c>
      <c r="B125" s="807">
        <v>115</v>
      </c>
      <c r="C125" s="809" t="s">
        <v>1589</v>
      </c>
      <c r="D125" s="806" t="s">
        <v>1590</v>
      </c>
      <c r="E125" s="810" t="s">
        <v>70</v>
      </c>
      <c r="F125" s="805" t="s">
        <v>10</v>
      </c>
      <c r="G125" s="805" t="s">
        <v>198</v>
      </c>
      <c r="H125" s="1023"/>
      <c r="I125" s="828">
        <v>240</v>
      </c>
      <c r="J125" s="828">
        <v>240</v>
      </c>
      <c r="K125" s="828"/>
      <c r="L125" s="812">
        <f t="shared" si="14"/>
        <v>240</v>
      </c>
      <c r="M125" s="813">
        <f t="shared" si="15"/>
        <v>0</v>
      </c>
      <c r="N125" s="820">
        <v>1</v>
      </c>
      <c r="O125" s="815">
        <v>240</v>
      </c>
      <c r="P125" s="815">
        <v>240</v>
      </c>
      <c r="Q125" s="812">
        <v>0</v>
      </c>
      <c r="R125" s="812">
        <f t="shared" si="16"/>
        <v>240</v>
      </c>
      <c r="S125" s="812">
        <f t="shared" si="17"/>
        <v>0</v>
      </c>
      <c r="T125" s="800">
        <v>300</v>
      </c>
      <c r="U125" s="837"/>
      <c r="V125" s="837"/>
      <c r="W125" s="838">
        <f t="shared" si="12"/>
        <v>300</v>
      </c>
      <c r="X125" s="800">
        <v>300</v>
      </c>
      <c r="Y125" s="840"/>
      <c r="Z125" s="841"/>
      <c r="AA125" s="838">
        <f t="shared" si="13"/>
        <v>300</v>
      </c>
      <c r="AB125" s="859" t="s">
        <v>1591</v>
      </c>
      <c r="AC125" s="819" t="s">
        <v>1012</v>
      </c>
      <c r="AD125" s="817"/>
      <c r="AE125" s="817"/>
      <c r="AF125" s="817"/>
      <c r="AG125" s="817"/>
      <c r="AH125" s="817"/>
      <c r="AI125" s="817"/>
      <c r="AJ125" s="817"/>
      <c r="AK125" s="817"/>
      <c r="AL125" s="817"/>
      <c r="AM125" s="817"/>
    </row>
    <row r="126" spans="1:44" s="607" customFormat="1" ht="26.25" x14ac:dyDescent="0.25">
      <c r="A126" s="808">
        <v>2012</v>
      </c>
      <c r="B126" s="807">
        <v>116</v>
      </c>
      <c r="C126" s="809" t="s">
        <v>1596</v>
      </c>
      <c r="D126" s="806" t="s">
        <v>1597</v>
      </c>
      <c r="E126" s="810" t="s">
        <v>69</v>
      </c>
      <c r="F126" s="805" t="s">
        <v>10</v>
      </c>
      <c r="G126" s="805" t="s">
        <v>198</v>
      </c>
      <c r="H126" s="1023"/>
      <c r="I126" s="828">
        <v>160</v>
      </c>
      <c r="J126" s="828">
        <v>100</v>
      </c>
      <c r="K126" s="828"/>
      <c r="L126" s="812">
        <f t="shared" si="14"/>
        <v>100</v>
      </c>
      <c r="M126" s="813">
        <f t="shared" si="15"/>
        <v>60</v>
      </c>
      <c r="N126" s="820">
        <v>1</v>
      </c>
      <c r="O126" s="815">
        <v>240</v>
      </c>
      <c r="P126" s="815">
        <v>240</v>
      </c>
      <c r="Q126" s="812">
        <v>0</v>
      </c>
      <c r="R126" s="812">
        <f t="shared" si="16"/>
        <v>240</v>
      </c>
      <c r="S126" s="812">
        <f t="shared" si="17"/>
        <v>0</v>
      </c>
      <c r="T126" s="800">
        <v>300</v>
      </c>
      <c r="U126" s="881"/>
      <c r="V126" s="881"/>
      <c r="W126" s="882">
        <f t="shared" si="12"/>
        <v>300</v>
      </c>
      <c r="X126" s="800">
        <v>300</v>
      </c>
      <c r="Y126" s="883"/>
      <c r="Z126" s="884"/>
      <c r="AA126" s="882">
        <f t="shared" si="13"/>
        <v>300</v>
      </c>
      <c r="AB126" s="885" t="s">
        <v>1598</v>
      </c>
      <c r="AC126" s="886" t="s">
        <v>1551</v>
      </c>
      <c r="AD126" s="887" t="s">
        <v>3143</v>
      </c>
      <c r="AE126" s="817"/>
      <c r="AF126" s="817"/>
      <c r="AG126" s="817"/>
      <c r="AH126" s="817"/>
      <c r="AI126" s="817"/>
      <c r="AJ126" s="817"/>
      <c r="AK126" s="817"/>
      <c r="AL126" s="817"/>
      <c r="AM126" s="817"/>
      <c r="AN126" s="91"/>
      <c r="AO126" s="91"/>
      <c r="AP126" s="91"/>
      <c r="AQ126" s="91"/>
      <c r="AR126" s="91"/>
    </row>
    <row r="127" spans="1:44" s="91" customFormat="1" ht="26.25" x14ac:dyDescent="0.25">
      <c r="A127" s="808">
        <v>2014</v>
      </c>
      <c r="B127" s="807">
        <v>117</v>
      </c>
      <c r="C127" s="809" t="s">
        <v>1602</v>
      </c>
      <c r="D127" s="806" t="s">
        <v>1603</v>
      </c>
      <c r="E127" s="810" t="s">
        <v>70</v>
      </c>
      <c r="F127" s="805" t="s">
        <v>15</v>
      </c>
      <c r="G127" s="805" t="s">
        <v>1034</v>
      </c>
      <c r="H127" s="1023"/>
      <c r="I127" s="828">
        <v>190</v>
      </c>
      <c r="J127" s="828">
        <v>190</v>
      </c>
      <c r="K127" s="828"/>
      <c r="L127" s="812">
        <f t="shared" si="14"/>
        <v>190</v>
      </c>
      <c r="M127" s="813">
        <f t="shared" si="15"/>
        <v>0</v>
      </c>
      <c r="N127" s="820">
        <v>1</v>
      </c>
      <c r="O127" s="815">
        <v>240</v>
      </c>
      <c r="P127" s="815">
        <v>240</v>
      </c>
      <c r="Q127" s="823">
        <v>0</v>
      </c>
      <c r="R127" s="812">
        <f>SUM(P127+Q127)</f>
        <v>240</v>
      </c>
      <c r="S127" s="812">
        <f>SUM(O127-R127)</f>
        <v>0</v>
      </c>
      <c r="T127" s="800">
        <v>300</v>
      </c>
      <c r="U127" s="837"/>
      <c r="V127" s="837"/>
      <c r="W127" s="838">
        <f t="shared" si="12"/>
        <v>300</v>
      </c>
      <c r="X127" s="800">
        <v>300</v>
      </c>
      <c r="Y127" s="840"/>
      <c r="Z127" s="841"/>
      <c r="AA127" s="838">
        <f t="shared" si="13"/>
        <v>300</v>
      </c>
      <c r="AB127" s="859" t="s">
        <v>2188</v>
      </c>
      <c r="AC127" s="850" t="s">
        <v>1214</v>
      </c>
      <c r="AD127" s="817"/>
      <c r="AE127" s="817"/>
      <c r="AF127" s="817"/>
      <c r="AG127" s="817"/>
      <c r="AH127" s="817"/>
      <c r="AI127" s="817"/>
      <c r="AJ127" s="817"/>
      <c r="AK127" s="817"/>
      <c r="AL127" s="817"/>
      <c r="AM127" s="817"/>
    </row>
    <row r="128" spans="1:44" s="91" customFormat="1" ht="26.25" x14ac:dyDescent="0.25">
      <c r="A128" s="808">
        <v>2015</v>
      </c>
      <c r="B128" s="807">
        <v>118</v>
      </c>
      <c r="C128" s="809" t="s">
        <v>1604</v>
      </c>
      <c r="D128" s="806" t="s">
        <v>3236</v>
      </c>
      <c r="E128" s="810" t="s">
        <v>70</v>
      </c>
      <c r="F128" s="805" t="s">
        <v>10</v>
      </c>
      <c r="G128" s="805" t="s">
        <v>11</v>
      </c>
      <c r="H128" s="1023"/>
      <c r="I128" s="828">
        <v>190</v>
      </c>
      <c r="J128" s="828">
        <v>190</v>
      </c>
      <c r="K128" s="828"/>
      <c r="L128" s="812">
        <f t="shared" si="14"/>
        <v>190</v>
      </c>
      <c r="M128" s="813">
        <f t="shared" si="15"/>
        <v>0</v>
      </c>
      <c r="N128" s="820">
        <v>1</v>
      </c>
      <c r="O128" s="815">
        <v>240</v>
      </c>
      <c r="P128" s="815">
        <v>240</v>
      </c>
      <c r="Q128" s="812"/>
      <c r="R128" s="812">
        <f t="shared" ref="R128:R165" si="18">SUM(P128+Q128)</f>
        <v>240</v>
      </c>
      <c r="S128" s="812">
        <f t="shared" ref="S128:S165" si="19">SUM(O128-R128)</f>
        <v>0</v>
      </c>
      <c r="T128" s="800">
        <v>300</v>
      </c>
      <c r="U128" s="837"/>
      <c r="V128" s="837"/>
      <c r="W128" s="838">
        <f t="shared" si="12"/>
        <v>300</v>
      </c>
      <c r="X128" s="800">
        <v>300</v>
      </c>
      <c r="Y128" s="840"/>
      <c r="Z128" s="841"/>
      <c r="AA128" s="838">
        <f t="shared" si="13"/>
        <v>300</v>
      </c>
      <c r="AB128" s="859" t="s">
        <v>1605</v>
      </c>
      <c r="AC128" s="842" t="s">
        <v>1214</v>
      </c>
      <c r="AD128" s="817"/>
      <c r="AE128" s="817"/>
      <c r="AF128" s="817"/>
      <c r="AG128" s="817"/>
      <c r="AH128" s="817"/>
      <c r="AI128" s="817"/>
      <c r="AJ128" s="817"/>
      <c r="AK128" s="817"/>
      <c r="AL128" s="817"/>
      <c r="AM128" s="817"/>
    </row>
    <row r="129" spans="1:44" s="91" customFormat="1" ht="26.25" x14ac:dyDescent="0.25">
      <c r="A129" s="808">
        <v>2007</v>
      </c>
      <c r="B129" s="807">
        <v>119</v>
      </c>
      <c r="C129" s="809" t="s">
        <v>1606</v>
      </c>
      <c r="D129" s="806" t="s">
        <v>1607</v>
      </c>
      <c r="E129" s="810" t="s">
        <v>70</v>
      </c>
      <c r="F129" s="805" t="s">
        <v>10</v>
      </c>
      <c r="G129" s="805" t="s">
        <v>11</v>
      </c>
      <c r="H129" s="1023"/>
      <c r="I129" s="828">
        <v>190</v>
      </c>
      <c r="J129" s="828">
        <v>190</v>
      </c>
      <c r="K129" s="828"/>
      <c r="L129" s="812">
        <f t="shared" si="14"/>
        <v>190</v>
      </c>
      <c r="M129" s="813">
        <f t="shared" si="15"/>
        <v>0</v>
      </c>
      <c r="N129" s="820">
        <v>1</v>
      </c>
      <c r="O129" s="815">
        <v>240</v>
      </c>
      <c r="P129" s="815">
        <v>240</v>
      </c>
      <c r="Q129" s="812"/>
      <c r="R129" s="812">
        <f t="shared" si="18"/>
        <v>240</v>
      </c>
      <c r="S129" s="812">
        <f t="shared" si="19"/>
        <v>0</v>
      </c>
      <c r="T129" s="800">
        <v>300</v>
      </c>
      <c r="U129" s="837"/>
      <c r="V129" s="837"/>
      <c r="W129" s="838">
        <f t="shared" si="12"/>
        <v>300</v>
      </c>
      <c r="X129" s="800">
        <v>300</v>
      </c>
      <c r="Y129" s="840"/>
      <c r="Z129" s="841"/>
      <c r="AA129" s="838">
        <f t="shared" si="13"/>
        <v>300</v>
      </c>
      <c r="AB129" s="859" t="s">
        <v>1608</v>
      </c>
      <c r="AC129" s="842" t="s">
        <v>1214</v>
      </c>
      <c r="AD129" s="817"/>
      <c r="AE129" s="817"/>
      <c r="AF129" s="817"/>
      <c r="AG129" s="817"/>
      <c r="AH129" s="817"/>
      <c r="AI129" s="817"/>
      <c r="AJ129" s="817"/>
      <c r="AK129" s="817"/>
      <c r="AL129" s="817"/>
      <c r="AM129" s="817"/>
    </row>
    <row r="130" spans="1:44" s="91" customFormat="1" ht="26.25" x14ac:dyDescent="0.25">
      <c r="A130" s="808">
        <v>2018</v>
      </c>
      <c r="B130" s="807">
        <v>120</v>
      </c>
      <c r="C130" s="809" t="s">
        <v>1629</v>
      </c>
      <c r="D130" s="806" t="s">
        <v>1609</v>
      </c>
      <c r="E130" s="810" t="s">
        <v>69</v>
      </c>
      <c r="F130" s="805" t="s">
        <v>10</v>
      </c>
      <c r="G130" s="805" t="s">
        <v>1610</v>
      </c>
      <c r="H130" s="1023"/>
      <c r="I130" s="828">
        <v>190</v>
      </c>
      <c r="J130" s="828">
        <v>190</v>
      </c>
      <c r="K130" s="828"/>
      <c r="L130" s="812">
        <f t="shared" si="14"/>
        <v>190</v>
      </c>
      <c r="M130" s="813">
        <f t="shared" si="15"/>
        <v>0</v>
      </c>
      <c r="N130" s="820">
        <v>1</v>
      </c>
      <c r="O130" s="815">
        <v>240</v>
      </c>
      <c r="P130" s="815">
        <v>240</v>
      </c>
      <c r="Q130" s="812">
        <v>0</v>
      </c>
      <c r="R130" s="812">
        <f t="shared" si="18"/>
        <v>240</v>
      </c>
      <c r="S130" s="812">
        <f t="shared" si="19"/>
        <v>0</v>
      </c>
      <c r="T130" s="800">
        <v>300</v>
      </c>
      <c r="U130" s="837"/>
      <c r="V130" s="837"/>
      <c r="W130" s="838">
        <f t="shared" si="12"/>
        <v>300</v>
      </c>
      <c r="X130" s="800">
        <v>300</v>
      </c>
      <c r="Y130" s="840"/>
      <c r="Z130" s="841"/>
      <c r="AA130" s="838">
        <f t="shared" si="13"/>
        <v>300</v>
      </c>
      <c r="AB130" s="859" t="s">
        <v>2366</v>
      </c>
      <c r="AC130" s="842" t="s">
        <v>1102</v>
      </c>
      <c r="AD130" s="817" t="s">
        <v>3514</v>
      </c>
      <c r="AE130" s="817"/>
      <c r="AF130" s="817"/>
      <c r="AG130" s="817"/>
      <c r="AH130" s="817"/>
      <c r="AI130" s="817"/>
      <c r="AJ130" s="817"/>
      <c r="AK130" s="817"/>
      <c r="AL130" s="817"/>
      <c r="AM130" s="817"/>
    </row>
    <row r="131" spans="1:44" s="91" customFormat="1" ht="26.25" x14ac:dyDescent="0.25">
      <c r="A131" s="808">
        <v>2021</v>
      </c>
      <c r="B131" s="807">
        <v>121</v>
      </c>
      <c r="C131" s="809" t="s">
        <v>1616</v>
      </c>
      <c r="D131" s="806" t="s">
        <v>1617</v>
      </c>
      <c r="E131" s="810" t="s">
        <v>70</v>
      </c>
      <c r="F131" s="805" t="s">
        <v>10</v>
      </c>
      <c r="G131" s="805" t="s">
        <v>1122</v>
      </c>
      <c r="H131" s="1022"/>
      <c r="I131" s="835">
        <v>160</v>
      </c>
      <c r="J131" s="812">
        <v>160</v>
      </c>
      <c r="K131" s="812"/>
      <c r="L131" s="812">
        <f t="shared" si="14"/>
        <v>160</v>
      </c>
      <c r="M131" s="813">
        <f t="shared" si="15"/>
        <v>0</v>
      </c>
      <c r="N131" s="820">
        <v>1</v>
      </c>
      <c r="O131" s="815">
        <v>240</v>
      </c>
      <c r="P131" s="815">
        <v>240</v>
      </c>
      <c r="Q131" s="823">
        <v>0</v>
      </c>
      <c r="R131" s="812">
        <f t="shared" si="18"/>
        <v>240</v>
      </c>
      <c r="S131" s="812">
        <f t="shared" si="19"/>
        <v>0</v>
      </c>
      <c r="T131" s="800">
        <v>300</v>
      </c>
      <c r="U131" s="837"/>
      <c r="V131" s="837"/>
      <c r="W131" s="838">
        <f t="shared" si="12"/>
        <v>300</v>
      </c>
      <c r="X131" s="800">
        <v>300</v>
      </c>
      <c r="Y131" s="840"/>
      <c r="Z131" s="841"/>
      <c r="AA131" s="838">
        <f t="shared" si="13"/>
        <v>300</v>
      </c>
      <c r="AB131" s="859" t="s">
        <v>2444</v>
      </c>
      <c r="AC131" s="819" t="s">
        <v>1012</v>
      </c>
      <c r="AD131" s="849"/>
      <c r="AE131" s="817"/>
      <c r="AF131" s="817"/>
      <c r="AG131" s="817"/>
      <c r="AH131" s="817"/>
      <c r="AI131" s="817"/>
      <c r="AJ131" s="817"/>
      <c r="AK131" s="817"/>
      <c r="AL131" s="817"/>
      <c r="AM131" s="817"/>
    </row>
    <row r="132" spans="1:44" s="91" customFormat="1" ht="26.25" x14ac:dyDescent="0.25">
      <c r="A132" s="808">
        <v>2022</v>
      </c>
      <c r="B132" s="807">
        <v>122</v>
      </c>
      <c r="C132" s="809" t="s">
        <v>1618</v>
      </c>
      <c r="D132" s="806" t="s">
        <v>1619</v>
      </c>
      <c r="E132" s="810" t="s">
        <v>69</v>
      </c>
      <c r="F132" s="805" t="s">
        <v>10</v>
      </c>
      <c r="G132" s="805" t="s">
        <v>1122</v>
      </c>
      <c r="H132" s="1023"/>
      <c r="I132" s="828">
        <v>250</v>
      </c>
      <c r="J132" s="828">
        <v>250</v>
      </c>
      <c r="K132" s="828"/>
      <c r="L132" s="812">
        <f t="shared" si="14"/>
        <v>250</v>
      </c>
      <c r="M132" s="813">
        <f t="shared" si="15"/>
        <v>0</v>
      </c>
      <c r="N132" s="820">
        <v>1</v>
      </c>
      <c r="O132" s="815">
        <v>240</v>
      </c>
      <c r="P132" s="815">
        <v>240</v>
      </c>
      <c r="Q132" s="862"/>
      <c r="R132" s="812">
        <f t="shared" si="18"/>
        <v>240</v>
      </c>
      <c r="S132" s="812">
        <f t="shared" si="19"/>
        <v>0</v>
      </c>
      <c r="T132" s="800">
        <v>300</v>
      </c>
      <c r="U132" s="837"/>
      <c r="V132" s="837"/>
      <c r="W132" s="838">
        <f t="shared" si="12"/>
        <v>300</v>
      </c>
      <c r="X132" s="800">
        <v>300</v>
      </c>
      <c r="Y132" s="840"/>
      <c r="Z132" s="841"/>
      <c r="AA132" s="838">
        <f t="shared" si="13"/>
        <v>300</v>
      </c>
      <c r="AB132" s="859" t="s">
        <v>1620</v>
      </c>
      <c r="AC132" s="850" t="s">
        <v>1621</v>
      </c>
      <c r="AD132" s="817"/>
      <c r="AE132" s="817"/>
      <c r="AF132" s="817"/>
      <c r="AG132" s="817"/>
      <c r="AH132" s="817"/>
      <c r="AI132" s="817"/>
      <c r="AJ132" s="817"/>
      <c r="AK132" s="817"/>
      <c r="AL132" s="817"/>
      <c r="AM132" s="817"/>
    </row>
    <row r="133" spans="1:44" s="90" customFormat="1" ht="26.25" x14ac:dyDescent="0.25">
      <c r="A133" s="808">
        <v>2024</v>
      </c>
      <c r="B133" s="807">
        <v>123</v>
      </c>
      <c r="C133" s="809" t="s">
        <v>1624</v>
      </c>
      <c r="D133" s="806" t="s">
        <v>1625</v>
      </c>
      <c r="E133" s="810" t="s">
        <v>69</v>
      </c>
      <c r="F133" s="805" t="s">
        <v>10</v>
      </c>
      <c r="G133" s="805" t="s">
        <v>11</v>
      </c>
      <c r="H133" s="1023"/>
      <c r="I133" s="828">
        <v>110</v>
      </c>
      <c r="J133" s="828">
        <v>110</v>
      </c>
      <c r="K133" s="828"/>
      <c r="L133" s="812">
        <f t="shared" si="14"/>
        <v>110</v>
      </c>
      <c r="M133" s="813">
        <f t="shared" si="15"/>
        <v>0</v>
      </c>
      <c r="N133" s="820">
        <v>1</v>
      </c>
      <c r="O133" s="815">
        <v>100</v>
      </c>
      <c r="P133" s="815"/>
      <c r="Q133" s="823">
        <v>0</v>
      </c>
      <c r="R133" s="812">
        <f t="shared" si="18"/>
        <v>0</v>
      </c>
      <c r="S133" s="812">
        <f t="shared" si="19"/>
        <v>100</v>
      </c>
      <c r="T133" s="800">
        <v>300</v>
      </c>
      <c r="U133" s="851"/>
      <c r="V133" s="851"/>
      <c r="W133" s="852">
        <f t="shared" si="12"/>
        <v>300</v>
      </c>
      <c r="X133" s="800">
        <v>300</v>
      </c>
      <c r="Y133" s="854"/>
      <c r="Z133" s="855"/>
      <c r="AA133" s="852">
        <f t="shared" si="13"/>
        <v>300</v>
      </c>
      <c r="AB133" s="863" t="s">
        <v>2251</v>
      </c>
      <c r="AC133" s="850" t="s">
        <v>1626</v>
      </c>
      <c r="AD133" s="825"/>
      <c r="AE133" s="817"/>
      <c r="AF133" s="817"/>
      <c r="AG133" s="817"/>
      <c r="AH133" s="817"/>
      <c r="AI133" s="817"/>
      <c r="AJ133" s="817"/>
      <c r="AK133" s="817"/>
      <c r="AL133" s="817"/>
      <c r="AM133" s="817"/>
      <c r="AN133" s="91"/>
      <c r="AO133" s="91"/>
      <c r="AP133" s="91"/>
      <c r="AQ133" s="91"/>
      <c r="AR133" s="91"/>
    </row>
    <row r="134" spans="1:44" s="91" customFormat="1" ht="26.25" x14ac:dyDescent="0.25">
      <c r="A134" s="808">
        <v>1976</v>
      </c>
      <c r="B134" s="807">
        <v>124</v>
      </c>
      <c r="C134" s="809" t="s">
        <v>1537</v>
      </c>
      <c r="D134" s="806" t="s">
        <v>1538</v>
      </c>
      <c r="E134" s="810" t="s">
        <v>69</v>
      </c>
      <c r="F134" s="805" t="s">
        <v>10</v>
      </c>
      <c r="G134" s="805" t="s">
        <v>11</v>
      </c>
      <c r="H134" s="1023"/>
      <c r="I134" s="828">
        <v>190</v>
      </c>
      <c r="J134" s="828">
        <v>190</v>
      </c>
      <c r="K134" s="828"/>
      <c r="L134" s="812">
        <f t="shared" si="14"/>
        <v>190</v>
      </c>
      <c r="M134" s="813">
        <f t="shared" si="15"/>
        <v>0</v>
      </c>
      <c r="N134" s="820">
        <v>1</v>
      </c>
      <c r="O134" s="815">
        <v>190</v>
      </c>
      <c r="P134" s="815">
        <v>90</v>
      </c>
      <c r="Q134" s="823">
        <v>0</v>
      </c>
      <c r="R134" s="812">
        <f t="shared" si="18"/>
        <v>90</v>
      </c>
      <c r="S134" s="812">
        <f t="shared" si="19"/>
        <v>100</v>
      </c>
      <c r="T134" s="800">
        <v>300</v>
      </c>
      <c r="U134" s="837"/>
      <c r="V134" s="837"/>
      <c r="W134" s="838">
        <f t="shared" si="12"/>
        <v>300</v>
      </c>
      <c r="X134" s="800">
        <v>300</v>
      </c>
      <c r="Y134" s="840"/>
      <c r="Z134" s="841"/>
      <c r="AA134" s="838">
        <f t="shared" si="13"/>
        <v>300</v>
      </c>
      <c r="AB134" s="859" t="s">
        <v>2222</v>
      </c>
      <c r="AC134" s="819" t="s">
        <v>1102</v>
      </c>
      <c r="AD134" s="817"/>
      <c r="AE134" s="817"/>
      <c r="AF134" s="817"/>
      <c r="AG134" s="817"/>
      <c r="AH134" s="817"/>
      <c r="AI134" s="817"/>
      <c r="AJ134" s="817"/>
      <c r="AK134" s="817"/>
      <c r="AL134" s="817"/>
      <c r="AM134" s="817"/>
    </row>
    <row r="135" spans="1:44" s="91" customFormat="1" ht="26.25" x14ac:dyDescent="0.25">
      <c r="A135" s="808">
        <v>2030</v>
      </c>
      <c r="B135" s="807">
        <v>125</v>
      </c>
      <c r="C135" s="809" t="s">
        <v>1633</v>
      </c>
      <c r="D135" s="806" t="s">
        <v>1634</v>
      </c>
      <c r="E135" s="810" t="s">
        <v>69</v>
      </c>
      <c r="F135" s="805" t="s">
        <v>10</v>
      </c>
      <c r="G135" s="805" t="s">
        <v>1034</v>
      </c>
      <c r="H135" s="1023"/>
      <c r="I135" s="828">
        <v>190</v>
      </c>
      <c r="J135" s="828">
        <v>190</v>
      </c>
      <c r="K135" s="828"/>
      <c r="L135" s="812">
        <f t="shared" si="14"/>
        <v>190</v>
      </c>
      <c r="M135" s="813">
        <f t="shared" si="15"/>
        <v>0</v>
      </c>
      <c r="N135" s="820">
        <v>1</v>
      </c>
      <c r="O135" s="815">
        <v>190</v>
      </c>
      <c r="P135" s="815">
        <v>190</v>
      </c>
      <c r="Q135" s="812"/>
      <c r="R135" s="812">
        <f t="shared" si="18"/>
        <v>190</v>
      </c>
      <c r="S135" s="812">
        <f t="shared" si="19"/>
        <v>0</v>
      </c>
      <c r="T135" s="800">
        <v>300</v>
      </c>
      <c r="U135" s="837"/>
      <c r="V135" s="837"/>
      <c r="W135" s="838">
        <f t="shared" si="12"/>
        <v>300</v>
      </c>
      <c r="X135" s="800">
        <v>300</v>
      </c>
      <c r="Y135" s="840"/>
      <c r="Z135" s="841"/>
      <c r="AA135" s="838">
        <f t="shared" si="13"/>
        <v>300</v>
      </c>
      <c r="AB135" s="859" t="s">
        <v>1635</v>
      </c>
      <c r="AC135" s="819" t="s">
        <v>1102</v>
      </c>
      <c r="AD135" s="817" t="s">
        <v>2021</v>
      </c>
      <c r="AE135" s="817"/>
      <c r="AF135" s="817"/>
      <c r="AG135" s="817"/>
      <c r="AH135" s="817"/>
      <c r="AI135" s="817"/>
      <c r="AJ135" s="817"/>
      <c r="AK135" s="817"/>
      <c r="AL135" s="817"/>
      <c r="AM135" s="817"/>
    </row>
    <row r="136" spans="1:44" s="91" customFormat="1" ht="26.25" x14ac:dyDescent="0.25">
      <c r="A136" s="808">
        <v>2032</v>
      </c>
      <c r="B136" s="807">
        <v>126</v>
      </c>
      <c r="C136" s="809" t="s">
        <v>1638</v>
      </c>
      <c r="D136" s="806" t="s">
        <v>1639</v>
      </c>
      <c r="E136" s="810" t="s">
        <v>69</v>
      </c>
      <c r="F136" s="805" t="s">
        <v>10</v>
      </c>
      <c r="G136" s="805" t="s">
        <v>13</v>
      </c>
      <c r="H136" s="1022"/>
      <c r="I136" s="835">
        <v>230</v>
      </c>
      <c r="J136" s="812">
        <v>230</v>
      </c>
      <c r="K136" s="812"/>
      <c r="L136" s="812">
        <f t="shared" si="14"/>
        <v>230</v>
      </c>
      <c r="M136" s="813">
        <f t="shared" si="15"/>
        <v>0</v>
      </c>
      <c r="N136" s="820">
        <v>1</v>
      </c>
      <c r="O136" s="815">
        <v>240</v>
      </c>
      <c r="P136" s="815">
        <v>240</v>
      </c>
      <c r="Q136" s="823">
        <v>0</v>
      </c>
      <c r="R136" s="812">
        <f t="shared" si="18"/>
        <v>240</v>
      </c>
      <c r="S136" s="812">
        <f t="shared" si="19"/>
        <v>0</v>
      </c>
      <c r="T136" s="800">
        <v>300</v>
      </c>
      <c r="U136" s="837"/>
      <c r="V136" s="837"/>
      <c r="W136" s="838">
        <f t="shared" si="12"/>
        <v>300</v>
      </c>
      <c r="X136" s="800">
        <v>300</v>
      </c>
      <c r="Y136" s="840"/>
      <c r="Z136" s="847"/>
      <c r="AA136" s="838">
        <f t="shared" si="13"/>
        <v>300</v>
      </c>
      <c r="AB136" s="859"/>
      <c r="AC136" s="848" t="s">
        <v>162</v>
      </c>
      <c r="AD136" s="817"/>
      <c r="AE136" s="817"/>
      <c r="AF136" s="817"/>
      <c r="AG136" s="817"/>
      <c r="AH136" s="817"/>
      <c r="AI136" s="817"/>
      <c r="AJ136" s="817"/>
      <c r="AK136" s="817"/>
      <c r="AL136" s="817"/>
      <c r="AM136" s="817"/>
    </row>
    <row r="137" spans="1:44" s="91" customFormat="1" ht="26.25" x14ac:dyDescent="0.25">
      <c r="A137" s="808">
        <v>2033</v>
      </c>
      <c r="B137" s="807">
        <v>127</v>
      </c>
      <c r="C137" s="809" t="s">
        <v>1640</v>
      </c>
      <c r="D137" s="806" t="s">
        <v>1641</v>
      </c>
      <c r="E137" s="810" t="s">
        <v>70</v>
      </c>
      <c r="F137" s="805" t="s">
        <v>10</v>
      </c>
      <c r="G137" s="805" t="s">
        <v>21</v>
      </c>
      <c r="H137" s="1023"/>
      <c r="I137" s="828">
        <v>160</v>
      </c>
      <c r="J137" s="828">
        <v>160</v>
      </c>
      <c r="K137" s="828"/>
      <c r="L137" s="812">
        <f t="shared" si="14"/>
        <v>160</v>
      </c>
      <c r="M137" s="813">
        <f t="shared" si="15"/>
        <v>0</v>
      </c>
      <c r="N137" s="820">
        <v>1</v>
      </c>
      <c r="O137" s="815">
        <v>160</v>
      </c>
      <c r="P137" s="815">
        <v>160</v>
      </c>
      <c r="Q137" s="812">
        <v>0</v>
      </c>
      <c r="R137" s="812">
        <f t="shared" si="18"/>
        <v>160</v>
      </c>
      <c r="S137" s="812">
        <f t="shared" si="19"/>
        <v>0</v>
      </c>
      <c r="T137" s="800">
        <v>300</v>
      </c>
      <c r="U137" s="837"/>
      <c r="V137" s="837"/>
      <c r="W137" s="838">
        <f t="shared" si="12"/>
        <v>300</v>
      </c>
      <c r="X137" s="800">
        <v>300</v>
      </c>
      <c r="Y137" s="840"/>
      <c r="Z137" s="841"/>
      <c r="AA137" s="838">
        <f t="shared" si="13"/>
        <v>300</v>
      </c>
      <c r="AB137" s="859" t="s">
        <v>1642</v>
      </c>
      <c r="AC137" s="850" t="s">
        <v>1214</v>
      </c>
      <c r="AD137" s="817"/>
      <c r="AE137" s="817"/>
      <c r="AF137" s="817"/>
      <c r="AG137" s="817"/>
      <c r="AH137" s="817"/>
      <c r="AI137" s="817"/>
      <c r="AJ137" s="817"/>
      <c r="AK137" s="817"/>
      <c r="AL137" s="817"/>
      <c r="AM137" s="817"/>
    </row>
    <row r="138" spans="1:44" s="91" customFormat="1" ht="26.25" x14ac:dyDescent="0.25">
      <c r="A138" s="808">
        <v>2038</v>
      </c>
      <c r="B138" s="807">
        <v>128</v>
      </c>
      <c r="C138" s="809" t="s">
        <v>1643</v>
      </c>
      <c r="D138" s="806" t="s">
        <v>1644</v>
      </c>
      <c r="E138" s="810" t="s">
        <v>69</v>
      </c>
      <c r="F138" s="805" t="s">
        <v>10</v>
      </c>
      <c r="G138" s="805" t="s">
        <v>1071</v>
      </c>
      <c r="H138" s="1023"/>
      <c r="I138" s="828">
        <v>220</v>
      </c>
      <c r="J138" s="828">
        <v>220</v>
      </c>
      <c r="K138" s="828"/>
      <c r="L138" s="812">
        <f t="shared" si="14"/>
        <v>220</v>
      </c>
      <c r="M138" s="813">
        <f t="shared" si="15"/>
        <v>0</v>
      </c>
      <c r="N138" s="820">
        <v>1</v>
      </c>
      <c r="O138" s="815">
        <v>220</v>
      </c>
      <c r="P138" s="815">
        <v>110</v>
      </c>
      <c r="Q138" s="812">
        <v>0</v>
      </c>
      <c r="R138" s="812">
        <f t="shared" si="18"/>
        <v>110</v>
      </c>
      <c r="S138" s="812">
        <f t="shared" si="19"/>
        <v>110</v>
      </c>
      <c r="T138" s="800">
        <v>300</v>
      </c>
      <c r="U138" s="837"/>
      <c r="V138" s="837"/>
      <c r="W138" s="838">
        <f t="shared" si="12"/>
        <v>300</v>
      </c>
      <c r="X138" s="800">
        <v>300</v>
      </c>
      <c r="Y138" s="840"/>
      <c r="Z138" s="841"/>
      <c r="AA138" s="838">
        <f t="shared" si="13"/>
        <v>300</v>
      </c>
      <c r="AB138" s="859" t="s">
        <v>2454</v>
      </c>
      <c r="AC138" s="819" t="s">
        <v>58</v>
      </c>
      <c r="AD138" s="817" t="s">
        <v>3653</v>
      </c>
      <c r="AE138" s="817" t="s">
        <v>3654</v>
      </c>
      <c r="AF138" s="817"/>
      <c r="AG138" s="817"/>
      <c r="AH138" s="817"/>
      <c r="AI138" s="817"/>
      <c r="AJ138" s="817"/>
      <c r="AK138" s="817"/>
      <c r="AL138" s="817"/>
      <c r="AM138" s="817"/>
    </row>
    <row r="139" spans="1:44" s="91" customFormat="1" ht="26.25" x14ac:dyDescent="0.25">
      <c r="A139" s="808">
        <v>2040</v>
      </c>
      <c r="B139" s="807">
        <v>129</v>
      </c>
      <c r="C139" s="809" t="s">
        <v>1645</v>
      </c>
      <c r="D139" s="806" t="s">
        <v>1646</v>
      </c>
      <c r="E139" s="810" t="s">
        <v>69</v>
      </c>
      <c r="F139" s="805" t="s">
        <v>10</v>
      </c>
      <c r="G139" s="805" t="s">
        <v>529</v>
      </c>
      <c r="H139" s="1023"/>
      <c r="I139" s="828">
        <v>250</v>
      </c>
      <c r="J139" s="828">
        <v>250</v>
      </c>
      <c r="K139" s="828"/>
      <c r="L139" s="812">
        <f t="shared" si="14"/>
        <v>250</v>
      </c>
      <c r="M139" s="813">
        <f t="shared" si="15"/>
        <v>0</v>
      </c>
      <c r="N139" s="820">
        <v>1</v>
      </c>
      <c r="O139" s="815">
        <v>250</v>
      </c>
      <c r="P139" s="815">
        <v>50</v>
      </c>
      <c r="Q139" s="812">
        <v>0</v>
      </c>
      <c r="R139" s="812">
        <f t="shared" si="18"/>
        <v>50</v>
      </c>
      <c r="S139" s="812">
        <f t="shared" si="19"/>
        <v>200</v>
      </c>
      <c r="T139" s="800">
        <v>300</v>
      </c>
      <c r="U139" s="837"/>
      <c r="V139" s="837"/>
      <c r="W139" s="838">
        <f t="shared" si="12"/>
        <v>300</v>
      </c>
      <c r="X139" s="800">
        <v>300</v>
      </c>
      <c r="Y139" s="840"/>
      <c r="Z139" s="841"/>
      <c r="AA139" s="838">
        <f t="shared" si="13"/>
        <v>300</v>
      </c>
      <c r="AB139" s="859" t="s">
        <v>3659</v>
      </c>
      <c r="AC139" s="842" t="s">
        <v>1621</v>
      </c>
      <c r="AD139" s="817"/>
      <c r="AE139" s="817"/>
      <c r="AF139" s="817"/>
      <c r="AG139" s="817"/>
      <c r="AH139" s="817"/>
      <c r="AI139" s="817"/>
      <c r="AJ139" s="817"/>
      <c r="AK139" s="817"/>
      <c r="AL139" s="817"/>
      <c r="AM139" s="817"/>
    </row>
    <row r="140" spans="1:44" s="91" customFormat="1" ht="26.25" x14ac:dyDescent="0.25">
      <c r="A140" s="808">
        <v>2041</v>
      </c>
      <c r="B140" s="807">
        <v>130</v>
      </c>
      <c r="C140" s="809" t="s">
        <v>1647</v>
      </c>
      <c r="D140" s="806" t="s">
        <v>1648</v>
      </c>
      <c r="E140" s="810" t="s">
        <v>69</v>
      </c>
      <c r="F140" s="805" t="s">
        <v>10</v>
      </c>
      <c r="G140" s="805" t="s">
        <v>1122</v>
      </c>
      <c r="H140" s="1023"/>
      <c r="I140" s="828">
        <v>150</v>
      </c>
      <c r="J140" s="828">
        <v>150</v>
      </c>
      <c r="K140" s="828"/>
      <c r="L140" s="812">
        <f t="shared" si="14"/>
        <v>150</v>
      </c>
      <c r="M140" s="813">
        <f t="shared" si="15"/>
        <v>0</v>
      </c>
      <c r="N140" s="820">
        <v>1</v>
      </c>
      <c r="O140" s="815">
        <v>150</v>
      </c>
      <c r="P140" s="815">
        <v>150</v>
      </c>
      <c r="Q140" s="812">
        <v>0</v>
      </c>
      <c r="R140" s="812">
        <f t="shared" si="18"/>
        <v>150</v>
      </c>
      <c r="S140" s="812">
        <f t="shared" si="19"/>
        <v>0</v>
      </c>
      <c r="T140" s="800">
        <v>300</v>
      </c>
      <c r="U140" s="837"/>
      <c r="V140" s="837"/>
      <c r="W140" s="838">
        <f t="shared" si="12"/>
        <v>300</v>
      </c>
      <c r="X140" s="800">
        <v>300</v>
      </c>
      <c r="Y140" s="840"/>
      <c r="Z140" s="841"/>
      <c r="AA140" s="838">
        <f t="shared" si="13"/>
        <v>300</v>
      </c>
      <c r="AB140" s="859" t="s">
        <v>3035</v>
      </c>
      <c r="AC140" s="850" t="s">
        <v>1214</v>
      </c>
      <c r="AD140" s="817"/>
      <c r="AE140" s="817"/>
      <c r="AF140" s="817"/>
      <c r="AG140" s="817"/>
      <c r="AH140" s="817"/>
      <c r="AI140" s="817"/>
      <c r="AJ140" s="817"/>
      <c r="AK140" s="817"/>
      <c r="AL140" s="817"/>
      <c r="AM140" s="817"/>
    </row>
    <row r="141" spans="1:44" s="91" customFormat="1" ht="26.25" x14ac:dyDescent="0.25">
      <c r="A141" s="808">
        <v>2042</v>
      </c>
      <c r="B141" s="807">
        <v>131</v>
      </c>
      <c r="C141" s="809" t="s">
        <v>1649</v>
      </c>
      <c r="D141" s="806" t="s">
        <v>1650</v>
      </c>
      <c r="E141" s="810" t="s">
        <v>70</v>
      </c>
      <c r="F141" s="805" t="s">
        <v>10</v>
      </c>
      <c r="G141" s="805" t="s">
        <v>21</v>
      </c>
      <c r="H141" s="1023"/>
      <c r="I141" s="828">
        <v>250</v>
      </c>
      <c r="J141" s="828">
        <v>250</v>
      </c>
      <c r="K141" s="828"/>
      <c r="L141" s="812">
        <f t="shared" si="14"/>
        <v>250</v>
      </c>
      <c r="M141" s="813">
        <f t="shared" si="15"/>
        <v>0</v>
      </c>
      <c r="N141" s="820">
        <v>1</v>
      </c>
      <c r="O141" s="815">
        <v>250</v>
      </c>
      <c r="P141" s="815">
        <v>70</v>
      </c>
      <c r="Q141" s="812"/>
      <c r="R141" s="812">
        <f t="shared" si="18"/>
        <v>70</v>
      </c>
      <c r="S141" s="812">
        <f t="shared" si="19"/>
        <v>180</v>
      </c>
      <c r="T141" s="800">
        <v>300</v>
      </c>
      <c r="U141" s="821"/>
      <c r="V141" s="821"/>
      <c r="W141" s="802">
        <f t="shared" ref="W141:W155" si="20">T141-U141-V141</f>
        <v>300</v>
      </c>
      <c r="X141" s="800">
        <v>300</v>
      </c>
      <c r="Y141" s="826"/>
      <c r="Z141" s="827"/>
      <c r="AA141" s="802">
        <f t="shared" ref="AA141:AA155" si="21">X141-Y141-Z141</f>
        <v>300</v>
      </c>
      <c r="AB141" s="903" t="s">
        <v>2442</v>
      </c>
      <c r="AC141" s="819" t="s">
        <v>1621</v>
      </c>
      <c r="AD141" s="817" t="s">
        <v>3655</v>
      </c>
      <c r="AE141" s="817"/>
      <c r="AF141" s="817"/>
      <c r="AG141" s="817"/>
      <c r="AH141" s="817"/>
      <c r="AI141" s="817"/>
      <c r="AJ141" s="817"/>
      <c r="AK141" s="817"/>
      <c r="AL141" s="817"/>
      <c r="AM141" s="817"/>
    </row>
    <row r="142" spans="1:44" s="91" customFormat="1" ht="26.25" x14ac:dyDescent="0.25">
      <c r="A142" s="1033">
        <v>2050</v>
      </c>
      <c r="B142" s="807">
        <v>132</v>
      </c>
      <c r="C142" s="1034" t="s">
        <v>1662</v>
      </c>
      <c r="D142" s="1035" t="s">
        <v>1663</v>
      </c>
      <c r="E142" s="1036" t="s">
        <v>69</v>
      </c>
      <c r="F142" s="1037" t="s">
        <v>15</v>
      </c>
      <c r="G142" s="1037" t="s">
        <v>529</v>
      </c>
      <c r="H142" s="1040"/>
      <c r="I142" s="1041">
        <v>160</v>
      </c>
      <c r="J142" s="1041">
        <v>160</v>
      </c>
      <c r="K142" s="1041"/>
      <c r="L142" s="1038">
        <f t="shared" si="14"/>
        <v>160</v>
      </c>
      <c r="M142" s="1039">
        <f t="shared" si="15"/>
        <v>0</v>
      </c>
      <c r="N142" s="1042">
        <v>1</v>
      </c>
      <c r="O142" s="1043">
        <v>150</v>
      </c>
      <c r="P142" s="799"/>
      <c r="Q142" s="800">
        <v>150</v>
      </c>
      <c r="R142" s="800">
        <f t="shared" si="18"/>
        <v>150</v>
      </c>
      <c r="S142" s="800">
        <f t="shared" si="19"/>
        <v>0</v>
      </c>
      <c r="T142" s="800">
        <v>300</v>
      </c>
      <c r="U142" s="837"/>
      <c r="V142" s="837"/>
      <c r="W142" s="838">
        <f t="shared" si="20"/>
        <v>300</v>
      </c>
      <c r="X142" s="800">
        <v>300</v>
      </c>
      <c r="Y142" s="840"/>
      <c r="Z142" s="841"/>
      <c r="AA142" s="838">
        <f t="shared" si="21"/>
        <v>300</v>
      </c>
      <c r="AB142" s="859" t="s">
        <v>1664</v>
      </c>
      <c r="AC142" s="842" t="s">
        <v>1665</v>
      </c>
      <c r="AD142" s="1032"/>
      <c r="AE142" s="1032"/>
      <c r="AF142" s="1032"/>
      <c r="AG142" s="1032"/>
      <c r="AH142" s="1032"/>
      <c r="AI142" s="1032"/>
      <c r="AJ142" s="1032"/>
      <c r="AK142" s="1032"/>
      <c r="AL142" s="1032"/>
      <c r="AM142" s="1032"/>
    </row>
    <row r="143" spans="1:44" s="91" customFormat="1" ht="26.25" x14ac:dyDescent="0.25">
      <c r="A143" s="808">
        <v>2057</v>
      </c>
      <c r="B143" s="807">
        <v>133</v>
      </c>
      <c r="C143" s="809" t="s">
        <v>1680</v>
      </c>
      <c r="D143" s="806" t="s">
        <v>1681</v>
      </c>
      <c r="E143" s="810" t="s">
        <v>69</v>
      </c>
      <c r="F143" s="805" t="s">
        <v>10</v>
      </c>
      <c r="G143" s="805" t="s">
        <v>343</v>
      </c>
      <c r="H143" s="1023"/>
      <c r="I143" s="828">
        <v>250</v>
      </c>
      <c r="J143" s="828">
        <v>250</v>
      </c>
      <c r="K143" s="828"/>
      <c r="L143" s="812">
        <f t="shared" ref="L143:L185" si="22">SUM(J143+K143)</f>
        <v>250</v>
      </c>
      <c r="M143" s="813">
        <f t="shared" ref="M143:M185" si="23">SUM(I143-L143)</f>
        <v>0</v>
      </c>
      <c r="N143" s="820">
        <v>1</v>
      </c>
      <c r="O143" s="815">
        <v>250</v>
      </c>
      <c r="P143" s="815">
        <v>150</v>
      </c>
      <c r="Q143" s="812">
        <v>0</v>
      </c>
      <c r="R143" s="812">
        <f t="shared" si="18"/>
        <v>150</v>
      </c>
      <c r="S143" s="812">
        <f t="shared" si="19"/>
        <v>100</v>
      </c>
      <c r="T143" s="800">
        <v>300</v>
      </c>
      <c r="U143" s="837"/>
      <c r="V143" s="837"/>
      <c r="W143" s="838">
        <f t="shared" si="20"/>
        <v>300</v>
      </c>
      <c r="X143" s="800">
        <v>300</v>
      </c>
      <c r="Y143" s="840"/>
      <c r="Z143" s="841"/>
      <c r="AA143" s="838">
        <f t="shared" si="21"/>
        <v>300</v>
      </c>
      <c r="AB143" s="904" t="s">
        <v>2118</v>
      </c>
      <c r="AC143" s="850" t="s">
        <v>1621</v>
      </c>
      <c r="AD143" s="817"/>
      <c r="AE143" s="817"/>
      <c r="AF143" s="817"/>
      <c r="AG143" s="817"/>
      <c r="AH143" s="817"/>
      <c r="AI143" s="817"/>
      <c r="AJ143" s="817"/>
      <c r="AK143" s="817"/>
      <c r="AL143" s="817"/>
      <c r="AM143" s="817"/>
    </row>
    <row r="144" spans="1:44" s="91" customFormat="1" ht="26.25" x14ac:dyDescent="0.25">
      <c r="A144" s="808">
        <v>2028</v>
      </c>
      <c r="B144" s="807">
        <v>134</v>
      </c>
      <c r="C144" s="809" t="s">
        <v>1631</v>
      </c>
      <c r="D144" s="806" t="s">
        <v>2119</v>
      </c>
      <c r="E144" s="810" t="s">
        <v>69</v>
      </c>
      <c r="F144" s="805" t="s">
        <v>10</v>
      </c>
      <c r="G144" s="805" t="s">
        <v>13</v>
      </c>
      <c r="H144" s="1023"/>
      <c r="I144" s="828">
        <v>250</v>
      </c>
      <c r="J144" s="828">
        <v>250</v>
      </c>
      <c r="K144" s="828"/>
      <c r="L144" s="812">
        <f t="shared" si="22"/>
        <v>250</v>
      </c>
      <c r="M144" s="813">
        <f t="shared" si="23"/>
        <v>0</v>
      </c>
      <c r="N144" s="820">
        <v>1</v>
      </c>
      <c r="O144" s="815">
        <v>250</v>
      </c>
      <c r="P144" s="815">
        <v>250</v>
      </c>
      <c r="Q144" s="823"/>
      <c r="R144" s="812">
        <f t="shared" si="18"/>
        <v>250</v>
      </c>
      <c r="S144" s="812">
        <f t="shared" si="19"/>
        <v>0</v>
      </c>
      <c r="T144" s="800">
        <v>300</v>
      </c>
      <c r="U144" s="837"/>
      <c r="V144" s="837"/>
      <c r="W144" s="838">
        <f t="shared" si="20"/>
        <v>300</v>
      </c>
      <c r="X144" s="800">
        <v>300</v>
      </c>
      <c r="Y144" s="840"/>
      <c r="Z144" s="841"/>
      <c r="AA144" s="838">
        <f t="shared" si="21"/>
        <v>300</v>
      </c>
      <c r="AB144" s="904" t="s">
        <v>2135</v>
      </c>
      <c r="AC144" s="850" t="s">
        <v>1632</v>
      </c>
      <c r="AD144" s="817"/>
      <c r="AE144" s="817"/>
      <c r="AF144" s="817"/>
      <c r="AG144" s="817"/>
      <c r="AH144" s="817"/>
      <c r="AI144" s="817"/>
      <c r="AJ144" s="817"/>
      <c r="AK144" s="817"/>
      <c r="AL144" s="817"/>
      <c r="AM144" s="817"/>
    </row>
    <row r="145" spans="1:44" s="715" customFormat="1" ht="26.25" x14ac:dyDescent="0.25">
      <c r="A145" s="808">
        <v>2084</v>
      </c>
      <c r="B145" s="807">
        <v>135</v>
      </c>
      <c r="C145" s="809" t="s">
        <v>1724</v>
      </c>
      <c r="D145" s="806" t="s">
        <v>1725</v>
      </c>
      <c r="E145" s="810" t="s">
        <v>69</v>
      </c>
      <c r="F145" s="805" t="s">
        <v>10</v>
      </c>
      <c r="G145" s="805" t="s">
        <v>1034</v>
      </c>
      <c r="H145" s="1023"/>
      <c r="I145" s="828">
        <v>150</v>
      </c>
      <c r="J145" s="828"/>
      <c r="K145" s="828"/>
      <c r="L145" s="812">
        <f t="shared" si="22"/>
        <v>0</v>
      </c>
      <c r="M145" s="813">
        <f t="shared" si="23"/>
        <v>150</v>
      </c>
      <c r="N145" s="820">
        <v>1</v>
      </c>
      <c r="O145" s="815">
        <v>150</v>
      </c>
      <c r="P145" s="815"/>
      <c r="Q145" s="812">
        <v>0</v>
      </c>
      <c r="R145" s="812">
        <f t="shared" si="18"/>
        <v>0</v>
      </c>
      <c r="S145" s="812">
        <f t="shared" si="19"/>
        <v>150</v>
      </c>
      <c r="T145" s="800">
        <v>300</v>
      </c>
      <c r="U145" s="828"/>
      <c r="V145" s="828"/>
      <c r="W145" s="844">
        <f t="shared" si="20"/>
        <v>300</v>
      </c>
      <c r="X145" s="800">
        <v>300</v>
      </c>
      <c r="Y145" s="845"/>
      <c r="Z145" s="846"/>
      <c r="AA145" s="844">
        <f t="shared" si="21"/>
        <v>300</v>
      </c>
      <c r="AB145" s="864" t="s">
        <v>1728</v>
      </c>
      <c r="AC145" s="865" t="s">
        <v>1729</v>
      </c>
      <c r="AD145" s="879"/>
      <c r="AE145" s="817"/>
      <c r="AF145" s="817"/>
      <c r="AG145" s="817"/>
      <c r="AH145" s="817"/>
      <c r="AI145" s="817"/>
      <c r="AJ145" s="817"/>
      <c r="AK145" s="817"/>
      <c r="AL145" s="817"/>
      <c r="AM145" s="817"/>
      <c r="AN145" s="91"/>
      <c r="AO145" s="91"/>
      <c r="AP145" s="91"/>
      <c r="AQ145" s="91"/>
      <c r="AR145" s="91"/>
    </row>
    <row r="146" spans="1:44" s="91" customFormat="1" ht="26.25" x14ac:dyDescent="0.25">
      <c r="A146" s="808">
        <v>2085</v>
      </c>
      <c r="B146" s="807">
        <v>136</v>
      </c>
      <c r="C146" s="809" t="s">
        <v>1730</v>
      </c>
      <c r="D146" s="806" t="s">
        <v>1731</v>
      </c>
      <c r="E146" s="810" t="s">
        <v>69</v>
      </c>
      <c r="F146" s="805" t="s">
        <v>10</v>
      </c>
      <c r="G146" s="805" t="s">
        <v>1122</v>
      </c>
      <c r="H146" s="1023"/>
      <c r="I146" s="828">
        <v>250</v>
      </c>
      <c r="J146" s="828">
        <v>250</v>
      </c>
      <c r="K146" s="828"/>
      <c r="L146" s="812">
        <f t="shared" si="22"/>
        <v>250</v>
      </c>
      <c r="M146" s="813">
        <f t="shared" si="23"/>
        <v>0</v>
      </c>
      <c r="N146" s="820">
        <v>1</v>
      </c>
      <c r="O146" s="815">
        <v>250</v>
      </c>
      <c r="P146" s="815">
        <v>250</v>
      </c>
      <c r="Q146" s="812"/>
      <c r="R146" s="812">
        <f t="shared" si="18"/>
        <v>250</v>
      </c>
      <c r="S146" s="812">
        <f t="shared" si="19"/>
        <v>0</v>
      </c>
      <c r="T146" s="800">
        <v>300</v>
      </c>
      <c r="U146" s="837"/>
      <c r="V146" s="837"/>
      <c r="W146" s="838">
        <f t="shared" si="20"/>
        <v>300</v>
      </c>
      <c r="X146" s="800">
        <v>300</v>
      </c>
      <c r="Y146" s="840"/>
      <c r="Z146" s="841"/>
      <c r="AA146" s="838">
        <f t="shared" si="21"/>
        <v>300</v>
      </c>
      <c r="AB146" s="859" t="s">
        <v>2456</v>
      </c>
      <c r="AC146" s="850" t="s">
        <v>1732</v>
      </c>
      <c r="AD146" s="817"/>
      <c r="AE146" s="817"/>
      <c r="AF146" s="817"/>
      <c r="AG146" s="817"/>
      <c r="AH146" s="817"/>
      <c r="AI146" s="817"/>
      <c r="AJ146" s="817"/>
      <c r="AK146" s="817"/>
      <c r="AL146" s="817"/>
      <c r="AM146" s="817"/>
    </row>
    <row r="147" spans="1:44" s="91" customFormat="1" ht="26.25" x14ac:dyDescent="0.25">
      <c r="A147" s="808">
        <v>2086</v>
      </c>
      <c r="B147" s="807">
        <v>137</v>
      </c>
      <c r="C147" s="809" t="s">
        <v>1733</v>
      </c>
      <c r="D147" s="806" t="s">
        <v>1734</v>
      </c>
      <c r="E147" s="810" t="s">
        <v>69</v>
      </c>
      <c r="F147" s="805" t="s">
        <v>10</v>
      </c>
      <c r="G147" s="805" t="s">
        <v>1122</v>
      </c>
      <c r="H147" s="1023"/>
      <c r="I147" s="828">
        <v>250</v>
      </c>
      <c r="J147" s="828">
        <v>250</v>
      </c>
      <c r="K147" s="828"/>
      <c r="L147" s="812">
        <f t="shared" si="22"/>
        <v>250</v>
      </c>
      <c r="M147" s="813">
        <f t="shared" si="23"/>
        <v>0</v>
      </c>
      <c r="N147" s="820">
        <v>1</v>
      </c>
      <c r="O147" s="815">
        <v>250</v>
      </c>
      <c r="P147" s="815">
        <v>100</v>
      </c>
      <c r="Q147" s="812">
        <v>0</v>
      </c>
      <c r="R147" s="812">
        <f t="shared" si="18"/>
        <v>100</v>
      </c>
      <c r="S147" s="812">
        <f t="shared" si="19"/>
        <v>150</v>
      </c>
      <c r="T147" s="800">
        <v>300</v>
      </c>
      <c r="U147" s="837"/>
      <c r="V147" s="837"/>
      <c r="W147" s="838">
        <f t="shared" si="20"/>
        <v>300</v>
      </c>
      <c r="X147" s="800">
        <v>300</v>
      </c>
      <c r="Y147" s="840"/>
      <c r="Z147" s="841"/>
      <c r="AA147" s="838">
        <f t="shared" si="21"/>
        <v>300</v>
      </c>
      <c r="AB147" s="904" t="s">
        <v>2120</v>
      </c>
      <c r="AC147" s="850" t="s">
        <v>1732</v>
      </c>
      <c r="AD147" s="817"/>
      <c r="AE147" s="817"/>
      <c r="AF147" s="817"/>
      <c r="AG147" s="817"/>
      <c r="AH147" s="817"/>
      <c r="AI147" s="817"/>
      <c r="AJ147" s="817"/>
      <c r="AK147" s="817"/>
      <c r="AL147" s="817"/>
      <c r="AM147" s="817"/>
    </row>
    <row r="148" spans="1:44" s="91" customFormat="1" ht="26.25" x14ac:dyDescent="0.25">
      <c r="A148" s="808">
        <v>2093</v>
      </c>
      <c r="B148" s="807">
        <v>138</v>
      </c>
      <c r="C148" s="809" t="s">
        <v>1746</v>
      </c>
      <c r="D148" s="806" t="s">
        <v>1747</v>
      </c>
      <c r="E148" s="810" t="s">
        <v>70</v>
      </c>
      <c r="F148" s="805" t="s">
        <v>10</v>
      </c>
      <c r="G148" s="805" t="s">
        <v>198</v>
      </c>
      <c r="H148" s="1023"/>
      <c r="I148" s="828">
        <v>190</v>
      </c>
      <c r="J148" s="828">
        <v>190</v>
      </c>
      <c r="K148" s="828"/>
      <c r="L148" s="812">
        <f t="shared" si="22"/>
        <v>190</v>
      </c>
      <c r="M148" s="813">
        <f t="shared" si="23"/>
        <v>0</v>
      </c>
      <c r="N148" s="820">
        <v>1</v>
      </c>
      <c r="O148" s="815">
        <v>190</v>
      </c>
      <c r="P148" s="815">
        <v>30</v>
      </c>
      <c r="Q148" s="812">
        <v>0</v>
      </c>
      <c r="R148" s="812">
        <f t="shared" si="18"/>
        <v>30</v>
      </c>
      <c r="S148" s="812">
        <f t="shared" si="19"/>
        <v>160</v>
      </c>
      <c r="T148" s="800">
        <v>300</v>
      </c>
      <c r="U148" s="837"/>
      <c r="V148" s="837"/>
      <c r="W148" s="838">
        <f t="shared" si="20"/>
        <v>300</v>
      </c>
      <c r="X148" s="800">
        <v>300</v>
      </c>
      <c r="Y148" s="840"/>
      <c r="Z148" s="841"/>
      <c r="AA148" s="838">
        <f t="shared" si="21"/>
        <v>300</v>
      </c>
      <c r="AB148" s="859" t="s">
        <v>2244</v>
      </c>
      <c r="AC148" s="819" t="s">
        <v>1102</v>
      </c>
      <c r="AD148" s="817" t="s">
        <v>1941</v>
      </c>
      <c r="AE148" s="817"/>
      <c r="AF148" s="817"/>
      <c r="AG148" s="817"/>
      <c r="AH148" s="817"/>
      <c r="AI148" s="817"/>
      <c r="AJ148" s="817"/>
      <c r="AK148" s="817"/>
      <c r="AL148" s="817"/>
      <c r="AM148" s="817"/>
    </row>
    <row r="149" spans="1:44" s="91" customFormat="1" ht="26.25" x14ac:dyDescent="0.25">
      <c r="A149" s="808">
        <v>2094</v>
      </c>
      <c r="B149" s="807">
        <v>139</v>
      </c>
      <c r="C149" s="809" t="s">
        <v>1748</v>
      </c>
      <c r="D149" s="806" t="s">
        <v>1749</v>
      </c>
      <c r="E149" s="810" t="s">
        <v>70</v>
      </c>
      <c r="F149" s="805" t="s">
        <v>10</v>
      </c>
      <c r="G149" s="805" t="s">
        <v>198</v>
      </c>
      <c r="H149" s="1023"/>
      <c r="I149" s="828">
        <v>190</v>
      </c>
      <c r="J149" s="828">
        <v>190</v>
      </c>
      <c r="K149" s="828"/>
      <c r="L149" s="812">
        <f t="shared" si="22"/>
        <v>190</v>
      </c>
      <c r="M149" s="813">
        <f t="shared" si="23"/>
        <v>0</v>
      </c>
      <c r="N149" s="820">
        <v>1</v>
      </c>
      <c r="O149" s="815">
        <v>190</v>
      </c>
      <c r="P149" s="815">
        <v>30</v>
      </c>
      <c r="Q149" s="812">
        <v>0</v>
      </c>
      <c r="R149" s="812">
        <f t="shared" si="18"/>
        <v>30</v>
      </c>
      <c r="S149" s="812">
        <f t="shared" si="19"/>
        <v>160</v>
      </c>
      <c r="T149" s="800">
        <v>300</v>
      </c>
      <c r="U149" s="837"/>
      <c r="V149" s="837"/>
      <c r="W149" s="838">
        <f t="shared" si="20"/>
        <v>300</v>
      </c>
      <c r="X149" s="800">
        <v>300</v>
      </c>
      <c r="Y149" s="840"/>
      <c r="Z149" s="841"/>
      <c r="AA149" s="838">
        <f t="shared" si="21"/>
        <v>300</v>
      </c>
      <c r="AB149" s="859" t="s">
        <v>1750</v>
      </c>
      <c r="AC149" s="819" t="s">
        <v>1102</v>
      </c>
      <c r="AD149" s="817"/>
      <c r="AE149" s="817"/>
      <c r="AF149" s="817"/>
      <c r="AG149" s="817"/>
      <c r="AH149" s="817"/>
      <c r="AI149" s="817"/>
      <c r="AJ149" s="817"/>
      <c r="AK149" s="817"/>
      <c r="AL149" s="817"/>
      <c r="AM149" s="817"/>
    </row>
    <row r="150" spans="1:44" s="295" customFormat="1" ht="26.25" x14ac:dyDescent="0.25">
      <c r="A150" s="808">
        <v>2119</v>
      </c>
      <c r="B150" s="807">
        <v>140</v>
      </c>
      <c r="C150" s="809" t="s">
        <v>1876</v>
      </c>
      <c r="D150" s="806" t="s">
        <v>1877</v>
      </c>
      <c r="E150" s="810" t="s">
        <v>70</v>
      </c>
      <c r="F150" s="805" t="s">
        <v>10</v>
      </c>
      <c r="G150" s="805" t="s">
        <v>21</v>
      </c>
      <c r="H150" s="1023"/>
      <c r="I150" s="828">
        <v>220</v>
      </c>
      <c r="J150" s="828">
        <v>220</v>
      </c>
      <c r="K150" s="828"/>
      <c r="L150" s="812">
        <f t="shared" si="22"/>
        <v>220</v>
      </c>
      <c r="M150" s="813">
        <f t="shared" si="23"/>
        <v>0</v>
      </c>
      <c r="N150" s="820">
        <v>1</v>
      </c>
      <c r="O150" s="815">
        <v>220</v>
      </c>
      <c r="P150" s="815">
        <v>100</v>
      </c>
      <c r="Q150" s="823">
        <v>0</v>
      </c>
      <c r="R150" s="812">
        <f t="shared" si="18"/>
        <v>100</v>
      </c>
      <c r="S150" s="812">
        <f t="shared" si="19"/>
        <v>120</v>
      </c>
      <c r="T150" s="800">
        <v>300</v>
      </c>
      <c r="U150" s="821"/>
      <c r="V150" s="821"/>
      <c r="W150" s="802">
        <f t="shared" si="20"/>
        <v>300</v>
      </c>
      <c r="X150" s="800">
        <v>300</v>
      </c>
      <c r="Y150" s="826"/>
      <c r="Z150" s="827"/>
      <c r="AA150" s="802">
        <f t="shared" si="21"/>
        <v>300</v>
      </c>
      <c r="AB150" s="880" t="s">
        <v>2345</v>
      </c>
      <c r="AC150" s="819" t="s">
        <v>58</v>
      </c>
      <c r="AD150" s="817" t="s">
        <v>2021</v>
      </c>
      <c r="AE150" s="817"/>
      <c r="AF150" s="817"/>
      <c r="AG150" s="817"/>
      <c r="AH150" s="817"/>
      <c r="AI150" s="817"/>
      <c r="AJ150" s="817"/>
      <c r="AK150" s="817"/>
      <c r="AL150" s="817"/>
      <c r="AM150" s="817"/>
      <c r="AN150" s="91"/>
      <c r="AO150" s="91"/>
      <c r="AP150" s="91"/>
      <c r="AQ150" s="91"/>
      <c r="AR150" s="91"/>
    </row>
    <row r="151" spans="1:44" s="91" customFormat="1" ht="26.25" x14ac:dyDescent="0.25">
      <c r="A151" s="808">
        <v>2120</v>
      </c>
      <c r="B151" s="807">
        <v>141</v>
      </c>
      <c r="C151" s="809" t="s">
        <v>1796</v>
      </c>
      <c r="D151" s="806" t="s">
        <v>1797</v>
      </c>
      <c r="E151" s="810" t="s">
        <v>70</v>
      </c>
      <c r="F151" s="805" t="s">
        <v>10</v>
      </c>
      <c r="G151" s="805" t="s">
        <v>21</v>
      </c>
      <c r="H151" s="1023"/>
      <c r="I151" s="828">
        <v>160</v>
      </c>
      <c r="J151" s="828">
        <v>160</v>
      </c>
      <c r="K151" s="828"/>
      <c r="L151" s="812">
        <f t="shared" si="22"/>
        <v>160</v>
      </c>
      <c r="M151" s="813">
        <f t="shared" si="23"/>
        <v>0</v>
      </c>
      <c r="N151" s="820">
        <v>1</v>
      </c>
      <c r="O151" s="815">
        <v>160</v>
      </c>
      <c r="P151" s="815">
        <v>160</v>
      </c>
      <c r="Q151" s="812"/>
      <c r="R151" s="812">
        <f t="shared" si="18"/>
        <v>160</v>
      </c>
      <c r="S151" s="812">
        <f t="shared" si="19"/>
        <v>0</v>
      </c>
      <c r="T151" s="800">
        <v>300</v>
      </c>
      <c r="U151" s="837"/>
      <c r="V151" s="837"/>
      <c r="W151" s="838">
        <f t="shared" si="20"/>
        <v>300</v>
      </c>
      <c r="X151" s="800">
        <v>300</v>
      </c>
      <c r="Y151" s="840"/>
      <c r="Z151" s="841"/>
      <c r="AA151" s="838">
        <f t="shared" si="21"/>
        <v>300</v>
      </c>
      <c r="AB151" s="859" t="s">
        <v>2177</v>
      </c>
      <c r="AC151" s="850" t="s">
        <v>1841</v>
      </c>
      <c r="AD151" s="817"/>
      <c r="AE151" s="817"/>
      <c r="AF151" s="817"/>
      <c r="AG151" s="817"/>
      <c r="AH151" s="817"/>
      <c r="AI151" s="817"/>
      <c r="AJ151" s="817"/>
      <c r="AK151" s="817"/>
      <c r="AL151" s="817"/>
      <c r="AM151" s="817"/>
    </row>
    <row r="152" spans="1:44" s="91" customFormat="1" ht="26.25" x14ac:dyDescent="0.25">
      <c r="A152" s="808">
        <v>2122</v>
      </c>
      <c r="B152" s="807">
        <v>142</v>
      </c>
      <c r="C152" s="809" t="s">
        <v>1811</v>
      </c>
      <c r="D152" s="806" t="s">
        <v>1812</v>
      </c>
      <c r="E152" s="810" t="s">
        <v>69</v>
      </c>
      <c r="F152" s="805" t="s">
        <v>10</v>
      </c>
      <c r="G152" s="805" t="s">
        <v>1813</v>
      </c>
      <c r="H152" s="1023"/>
      <c r="I152" s="828">
        <v>250</v>
      </c>
      <c r="J152" s="828">
        <v>250</v>
      </c>
      <c r="K152" s="828"/>
      <c r="L152" s="812">
        <f t="shared" si="22"/>
        <v>250</v>
      </c>
      <c r="M152" s="813">
        <f t="shared" si="23"/>
        <v>0</v>
      </c>
      <c r="N152" s="820">
        <v>1</v>
      </c>
      <c r="O152" s="815">
        <v>250</v>
      </c>
      <c r="P152" s="815">
        <v>250</v>
      </c>
      <c r="Q152" s="812"/>
      <c r="R152" s="812">
        <f t="shared" si="18"/>
        <v>250</v>
      </c>
      <c r="S152" s="812">
        <f t="shared" si="19"/>
        <v>0</v>
      </c>
      <c r="T152" s="800">
        <v>300</v>
      </c>
      <c r="U152" s="837"/>
      <c r="V152" s="837"/>
      <c r="W152" s="838">
        <f t="shared" si="20"/>
        <v>300</v>
      </c>
      <c r="X152" s="800">
        <v>300</v>
      </c>
      <c r="Y152" s="840"/>
      <c r="Z152" s="841"/>
      <c r="AA152" s="838">
        <f t="shared" si="21"/>
        <v>300</v>
      </c>
      <c r="AB152" s="859" t="s">
        <v>1814</v>
      </c>
      <c r="AC152" s="850" t="s">
        <v>60</v>
      </c>
      <c r="AD152" s="817"/>
      <c r="AE152" s="817"/>
      <c r="AF152" s="817"/>
      <c r="AG152" s="817"/>
      <c r="AH152" s="817"/>
      <c r="AI152" s="817"/>
      <c r="AJ152" s="817"/>
      <c r="AK152" s="817"/>
      <c r="AL152" s="817"/>
      <c r="AM152" s="817"/>
    </row>
    <row r="153" spans="1:44" s="91" customFormat="1" ht="26.25" x14ac:dyDescent="0.25">
      <c r="A153" s="808">
        <v>2124</v>
      </c>
      <c r="B153" s="807">
        <v>143</v>
      </c>
      <c r="C153" s="809" t="s">
        <v>2133</v>
      </c>
      <c r="D153" s="806" t="s">
        <v>1815</v>
      </c>
      <c r="E153" s="810" t="s">
        <v>70</v>
      </c>
      <c r="F153" s="805" t="s">
        <v>15</v>
      </c>
      <c r="G153" s="805" t="s">
        <v>1034</v>
      </c>
      <c r="H153" s="1023"/>
      <c r="I153" s="828">
        <v>230</v>
      </c>
      <c r="J153" s="828">
        <v>230</v>
      </c>
      <c r="K153" s="828"/>
      <c r="L153" s="812">
        <f t="shared" si="22"/>
        <v>230</v>
      </c>
      <c r="M153" s="813">
        <f t="shared" si="23"/>
        <v>0</v>
      </c>
      <c r="N153" s="820">
        <v>1</v>
      </c>
      <c r="O153" s="815">
        <v>230</v>
      </c>
      <c r="P153" s="815">
        <v>230</v>
      </c>
      <c r="Q153" s="812"/>
      <c r="R153" s="812">
        <f t="shared" si="18"/>
        <v>230</v>
      </c>
      <c r="S153" s="812">
        <f t="shared" si="19"/>
        <v>0</v>
      </c>
      <c r="T153" s="800">
        <v>300</v>
      </c>
      <c r="U153" s="837"/>
      <c r="V153" s="837"/>
      <c r="W153" s="838">
        <f t="shared" si="20"/>
        <v>300</v>
      </c>
      <c r="X153" s="800">
        <v>300</v>
      </c>
      <c r="Y153" s="840"/>
      <c r="Z153" s="841"/>
      <c r="AA153" s="838">
        <f t="shared" si="21"/>
        <v>300</v>
      </c>
      <c r="AB153" s="859" t="s">
        <v>1816</v>
      </c>
      <c r="AC153" s="850" t="s">
        <v>2134</v>
      </c>
      <c r="AD153" s="817"/>
      <c r="AE153" s="817"/>
      <c r="AF153" s="817"/>
      <c r="AG153" s="817"/>
      <c r="AH153" s="817"/>
      <c r="AI153" s="817"/>
      <c r="AJ153" s="817"/>
      <c r="AK153" s="817"/>
      <c r="AL153" s="817"/>
      <c r="AM153" s="817"/>
    </row>
    <row r="154" spans="1:44" s="90" customFormat="1" ht="26.25" x14ac:dyDescent="0.25">
      <c r="A154" s="808">
        <v>2128</v>
      </c>
      <c r="B154" s="807">
        <v>144</v>
      </c>
      <c r="C154" s="809" t="s">
        <v>1817</v>
      </c>
      <c r="D154" s="806" t="s">
        <v>1818</v>
      </c>
      <c r="E154" s="810" t="s">
        <v>70</v>
      </c>
      <c r="F154" s="805" t="s">
        <v>10</v>
      </c>
      <c r="G154" s="805" t="s">
        <v>1563</v>
      </c>
      <c r="H154" s="1023"/>
      <c r="I154" s="828">
        <v>130</v>
      </c>
      <c r="J154" s="828">
        <v>130</v>
      </c>
      <c r="K154" s="828"/>
      <c r="L154" s="812">
        <f t="shared" si="22"/>
        <v>130</v>
      </c>
      <c r="M154" s="813">
        <f t="shared" si="23"/>
        <v>0</v>
      </c>
      <c r="N154" s="820">
        <v>1</v>
      </c>
      <c r="O154" s="815">
        <v>125</v>
      </c>
      <c r="P154" s="815">
        <v>125</v>
      </c>
      <c r="Q154" s="823"/>
      <c r="R154" s="812">
        <f t="shared" si="18"/>
        <v>125</v>
      </c>
      <c r="S154" s="812">
        <f t="shared" si="19"/>
        <v>0</v>
      </c>
      <c r="T154" s="800">
        <v>300</v>
      </c>
      <c r="U154" s="851"/>
      <c r="V154" s="851"/>
      <c r="W154" s="852">
        <f t="shared" si="20"/>
        <v>300</v>
      </c>
      <c r="X154" s="800">
        <v>300</v>
      </c>
      <c r="Y154" s="854"/>
      <c r="Z154" s="855"/>
      <c r="AA154" s="852">
        <f t="shared" si="21"/>
        <v>300</v>
      </c>
      <c r="AB154" s="863" t="s">
        <v>1819</v>
      </c>
      <c r="AC154" s="850" t="s">
        <v>1820</v>
      </c>
      <c r="AD154" s="825" t="s">
        <v>1942</v>
      </c>
      <c r="AE154" s="817"/>
      <c r="AF154" s="817"/>
      <c r="AG154" s="817"/>
      <c r="AH154" s="817"/>
      <c r="AI154" s="817"/>
      <c r="AJ154" s="817"/>
      <c r="AK154" s="817"/>
      <c r="AL154" s="817"/>
      <c r="AM154" s="817"/>
      <c r="AN154" s="91"/>
      <c r="AO154" s="91"/>
      <c r="AP154" s="91"/>
      <c r="AQ154" s="91"/>
      <c r="AR154" s="91"/>
    </row>
    <row r="155" spans="1:44" s="91" customFormat="1" ht="26.25" x14ac:dyDescent="0.25">
      <c r="A155" s="808">
        <v>2130</v>
      </c>
      <c r="B155" s="807">
        <v>145</v>
      </c>
      <c r="C155" s="809" t="s">
        <v>1821</v>
      </c>
      <c r="D155" s="806" t="s">
        <v>1822</v>
      </c>
      <c r="E155" s="810" t="s">
        <v>70</v>
      </c>
      <c r="F155" s="805" t="s">
        <v>10</v>
      </c>
      <c r="G155" s="805" t="s">
        <v>1563</v>
      </c>
      <c r="H155" s="1023"/>
      <c r="I155" s="828">
        <v>250</v>
      </c>
      <c r="J155" s="828">
        <v>250</v>
      </c>
      <c r="K155" s="828"/>
      <c r="L155" s="812">
        <f t="shared" si="22"/>
        <v>250</v>
      </c>
      <c r="M155" s="813">
        <f t="shared" si="23"/>
        <v>0</v>
      </c>
      <c r="N155" s="820">
        <v>1</v>
      </c>
      <c r="O155" s="815">
        <v>250</v>
      </c>
      <c r="P155" s="815">
        <v>120</v>
      </c>
      <c r="Q155" s="812">
        <v>0</v>
      </c>
      <c r="R155" s="812">
        <f t="shared" si="18"/>
        <v>120</v>
      </c>
      <c r="S155" s="812">
        <f t="shared" si="19"/>
        <v>130</v>
      </c>
      <c r="T155" s="800">
        <v>300</v>
      </c>
      <c r="U155" s="837"/>
      <c r="V155" s="837"/>
      <c r="W155" s="838">
        <f t="shared" si="20"/>
        <v>300</v>
      </c>
      <c r="X155" s="800">
        <v>300</v>
      </c>
      <c r="Y155" s="840"/>
      <c r="Z155" s="841"/>
      <c r="AA155" s="838">
        <f t="shared" si="21"/>
        <v>300</v>
      </c>
      <c r="AB155" s="859" t="s">
        <v>2516</v>
      </c>
      <c r="AC155" s="850" t="s">
        <v>1823</v>
      </c>
      <c r="AD155" s="817" t="s">
        <v>3513</v>
      </c>
      <c r="AE155" s="817"/>
      <c r="AF155" s="817"/>
      <c r="AG155" s="817"/>
      <c r="AH155" s="817"/>
      <c r="AI155" s="817"/>
      <c r="AJ155" s="817"/>
      <c r="AK155" s="817"/>
      <c r="AL155" s="817"/>
      <c r="AM155" s="817"/>
    </row>
    <row r="156" spans="1:44" s="91" customFormat="1" ht="26.25" x14ac:dyDescent="0.25">
      <c r="A156" s="808">
        <v>2132</v>
      </c>
      <c r="B156" s="807">
        <v>146</v>
      </c>
      <c r="C156" s="809" t="s">
        <v>1319</v>
      </c>
      <c r="D156" s="806" t="s">
        <v>1824</v>
      </c>
      <c r="E156" s="810" t="s">
        <v>69</v>
      </c>
      <c r="F156" s="805" t="s">
        <v>15</v>
      </c>
      <c r="G156" s="805" t="s">
        <v>343</v>
      </c>
      <c r="H156" s="1023"/>
      <c r="I156" s="828">
        <v>30</v>
      </c>
      <c r="J156" s="828"/>
      <c r="K156" s="828"/>
      <c r="L156" s="812">
        <f t="shared" si="22"/>
        <v>0</v>
      </c>
      <c r="M156" s="813">
        <f t="shared" si="23"/>
        <v>30</v>
      </c>
      <c r="N156" s="820">
        <v>1</v>
      </c>
      <c r="O156" s="815">
        <v>30</v>
      </c>
      <c r="P156" s="815"/>
      <c r="Q156" s="812">
        <v>0</v>
      </c>
      <c r="R156" s="812">
        <f t="shared" si="18"/>
        <v>0</v>
      </c>
      <c r="S156" s="812">
        <f t="shared" si="19"/>
        <v>30</v>
      </c>
      <c r="T156" s="800">
        <v>300</v>
      </c>
      <c r="U156" s="837"/>
      <c r="V156" s="837"/>
      <c r="W156" s="838">
        <v>30</v>
      </c>
      <c r="X156" s="800">
        <v>300</v>
      </c>
      <c r="Y156" s="840"/>
      <c r="Z156" s="841"/>
      <c r="AA156" s="838">
        <v>30</v>
      </c>
      <c r="AB156" s="859" t="s">
        <v>1825</v>
      </c>
      <c r="AC156" s="850" t="s">
        <v>2390</v>
      </c>
      <c r="AD156" s="817"/>
      <c r="AE156" s="817"/>
      <c r="AF156" s="817"/>
      <c r="AG156" s="817"/>
      <c r="AH156" s="817"/>
      <c r="AI156" s="817"/>
      <c r="AJ156" s="817"/>
      <c r="AK156" s="817"/>
      <c r="AL156" s="817"/>
      <c r="AM156" s="817"/>
    </row>
    <row r="157" spans="1:44" s="91" customFormat="1" ht="26.25" x14ac:dyDescent="0.25">
      <c r="A157" s="1033">
        <v>2134</v>
      </c>
      <c r="B157" s="807">
        <v>147</v>
      </c>
      <c r="C157" s="1034" t="s">
        <v>1826</v>
      </c>
      <c r="D157" s="1035" t="s">
        <v>1827</v>
      </c>
      <c r="E157" s="1036" t="s">
        <v>69</v>
      </c>
      <c r="F157" s="1037" t="s">
        <v>10</v>
      </c>
      <c r="G157" s="1037" t="s">
        <v>1071</v>
      </c>
      <c r="H157" s="1040"/>
      <c r="I157" s="1041">
        <v>20</v>
      </c>
      <c r="J157" s="1041"/>
      <c r="K157" s="1041"/>
      <c r="L157" s="1038">
        <f t="shared" si="22"/>
        <v>0</v>
      </c>
      <c r="M157" s="1039">
        <f t="shared" si="23"/>
        <v>20</v>
      </c>
      <c r="N157" s="1042">
        <v>1</v>
      </c>
      <c r="O157" s="1043">
        <v>20</v>
      </c>
      <c r="P157" s="799"/>
      <c r="Q157" s="800">
        <v>0</v>
      </c>
      <c r="R157" s="800">
        <f t="shared" si="18"/>
        <v>0</v>
      </c>
      <c r="S157" s="800">
        <f t="shared" si="19"/>
        <v>20</v>
      </c>
      <c r="T157" s="800">
        <v>300</v>
      </c>
      <c r="U157" s="837"/>
      <c r="V157" s="837"/>
      <c r="W157" s="838">
        <f t="shared" ref="W157:W169" si="24">T157-U157-V157</f>
        <v>300</v>
      </c>
      <c r="X157" s="800">
        <v>300</v>
      </c>
      <c r="Y157" s="840"/>
      <c r="Z157" s="841"/>
      <c r="AA157" s="838">
        <f t="shared" ref="AA157:AA169" si="25">X157-Y157-Z157</f>
        <v>300</v>
      </c>
      <c r="AB157" s="859" t="s">
        <v>1828</v>
      </c>
      <c r="AC157" s="842" t="s">
        <v>1829</v>
      </c>
      <c r="AD157" s="1032"/>
      <c r="AE157" s="1032"/>
      <c r="AF157" s="1032"/>
      <c r="AG157" s="1032"/>
      <c r="AH157" s="1032"/>
      <c r="AI157" s="1032"/>
      <c r="AJ157" s="1032"/>
      <c r="AK157" s="1032"/>
      <c r="AL157" s="1032"/>
      <c r="AM157" s="1032"/>
    </row>
    <row r="158" spans="1:44" s="91" customFormat="1" ht="26.25" x14ac:dyDescent="0.25">
      <c r="A158" s="808">
        <v>2143</v>
      </c>
      <c r="B158" s="807">
        <v>148</v>
      </c>
      <c r="C158" s="809" t="s">
        <v>1835</v>
      </c>
      <c r="D158" s="806" t="s">
        <v>1836</v>
      </c>
      <c r="E158" s="810" t="s">
        <v>2121</v>
      </c>
      <c r="F158" s="805" t="s">
        <v>10</v>
      </c>
      <c r="G158" s="805" t="s">
        <v>1563</v>
      </c>
      <c r="H158" s="1022"/>
      <c r="I158" s="835">
        <v>240</v>
      </c>
      <c r="J158" s="812">
        <v>240</v>
      </c>
      <c r="K158" s="812"/>
      <c r="L158" s="812">
        <f t="shared" si="22"/>
        <v>240</v>
      </c>
      <c r="M158" s="813">
        <f t="shared" si="23"/>
        <v>0</v>
      </c>
      <c r="N158" s="820">
        <v>1</v>
      </c>
      <c r="O158" s="815">
        <v>240</v>
      </c>
      <c r="P158" s="815">
        <v>240</v>
      </c>
      <c r="Q158" s="823"/>
      <c r="R158" s="812">
        <f t="shared" si="18"/>
        <v>240</v>
      </c>
      <c r="S158" s="812">
        <f t="shared" si="19"/>
        <v>0</v>
      </c>
      <c r="T158" s="800">
        <v>300</v>
      </c>
      <c r="U158" s="837"/>
      <c r="V158" s="837"/>
      <c r="W158" s="838">
        <f t="shared" si="24"/>
        <v>300</v>
      </c>
      <c r="X158" s="800">
        <v>300</v>
      </c>
      <c r="Y158" s="840"/>
      <c r="Z158" s="841"/>
      <c r="AA158" s="838">
        <f t="shared" si="25"/>
        <v>300</v>
      </c>
      <c r="AB158" s="859" t="s">
        <v>2122</v>
      </c>
      <c r="AC158" s="850" t="s">
        <v>1837</v>
      </c>
      <c r="AD158" s="817"/>
      <c r="AE158" s="817"/>
      <c r="AF158" s="817"/>
      <c r="AG158" s="817"/>
      <c r="AH158" s="817"/>
      <c r="AI158" s="817"/>
      <c r="AJ158" s="817"/>
      <c r="AK158" s="817"/>
      <c r="AL158" s="817"/>
      <c r="AM158" s="817"/>
    </row>
    <row r="159" spans="1:44" s="91" customFormat="1" ht="26.25" x14ac:dyDescent="0.25">
      <c r="A159" s="808">
        <v>2144</v>
      </c>
      <c r="B159" s="807">
        <v>149</v>
      </c>
      <c r="C159" s="809" t="s">
        <v>1838</v>
      </c>
      <c r="D159" s="806" t="s">
        <v>1839</v>
      </c>
      <c r="E159" s="810" t="s">
        <v>69</v>
      </c>
      <c r="F159" s="805" t="s">
        <v>10</v>
      </c>
      <c r="G159" s="805" t="s">
        <v>13</v>
      </c>
      <c r="H159" s="1023"/>
      <c r="I159" s="828">
        <v>240</v>
      </c>
      <c r="J159" s="828">
        <v>240</v>
      </c>
      <c r="K159" s="828"/>
      <c r="L159" s="812">
        <f t="shared" si="22"/>
        <v>240</v>
      </c>
      <c r="M159" s="813">
        <f t="shared" si="23"/>
        <v>0</v>
      </c>
      <c r="N159" s="820">
        <v>1</v>
      </c>
      <c r="O159" s="815">
        <v>240</v>
      </c>
      <c r="P159" s="815">
        <v>240</v>
      </c>
      <c r="Q159" s="812">
        <v>0</v>
      </c>
      <c r="R159" s="812">
        <f t="shared" si="18"/>
        <v>240</v>
      </c>
      <c r="S159" s="812">
        <f t="shared" si="19"/>
        <v>0</v>
      </c>
      <c r="T159" s="800">
        <v>300</v>
      </c>
      <c r="U159" s="837"/>
      <c r="V159" s="837"/>
      <c r="W159" s="838">
        <f t="shared" si="24"/>
        <v>300</v>
      </c>
      <c r="X159" s="800">
        <v>300</v>
      </c>
      <c r="Y159" s="840"/>
      <c r="Z159" s="841"/>
      <c r="AA159" s="838">
        <f t="shared" si="25"/>
        <v>300</v>
      </c>
      <c r="AB159" s="859" t="s">
        <v>1840</v>
      </c>
      <c r="AC159" s="842" t="s">
        <v>1841</v>
      </c>
      <c r="AD159" s="817"/>
      <c r="AE159" s="817"/>
      <c r="AF159" s="817"/>
      <c r="AG159" s="817"/>
      <c r="AH159" s="817"/>
      <c r="AI159" s="817"/>
      <c r="AJ159" s="817"/>
      <c r="AK159" s="817"/>
      <c r="AL159" s="817"/>
      <c r="AM159" s="817"/>
    </row>
    <row r="160" spans="1:44" s="91" customFormat="1" ht="26.25" x14ac:dyDescent="0.25">
      <c r="A160" s="808">
        <v>2148</v>
      </c>
      <c r="B160" s="807">
        <v>150</v>
      </c>
      <c r="C160" s="809" t="s">
        <v>1842</v>
      </c>
      <c r="D160" s="806" t="s">
        <v>1843</v>
      </c>
      <c r="E160" s="810" t="s">
        <v>69</v>
      </c>
      <c r="F160" s="805" t="s">
        <v>10</v>
      </c>
      <c r="G160" s="805" t="s">
        <v>13</v>
      </c>
      <c r="H160" s="1022"/>
      <c r="I160" s="828">
        <v>240</v>
      </c>
      <c r="J160" s="828">
        <v>240</v>
      </c>
      <c r="K160" s="812"/>
      <c r="L160" s="812">
        <f t="shared" si="22"/>
        <v>240</v>
      </c>
      <c r="M160" s="813">
        <f t="shared" si="23"/>
        <v>0</v>
      </c>
      <c r="N160" s="820">
        <v>1</v>
      </c>
      <c r="O160" s="815">
        <v>30</v>
      </c>
      <c r="P160" s="815">
        <v>30</v>
      </c>
      <c r="Q160" s="823">
        <v>0</v>
      </c>
      <c r="R160" s="812">
        <f t="shared" si="18"/>
        <v>30</v>
      </c>
      <c r="S160" s="812">
        <f t="shared" si="19"/>
        <v>0</v>
      </c>
      <c r="T160" s="800">
        <v>300</v>
      </c>
      <c r="U160" s="837"/>
      <c r="V160" s="837"/>
      <c r="W160" s="838">
        <f t="shared" si="24"/>
        <v>300</v>
      </c>
      <c r="X160" s="800">
        <v>300</v>
      </c>
      <c r="Y160" s="840"/>
      <c r="Z160" s="841"/>
      <c r="AA160" s="838">
        <f t="shared" si="25"/>
        <v>300</v>
      </c>
      <c r="AB160" s="859" t="s">
        <v>1844</v>
      </c>
      <c r="AC160" s="850" t="s">
        <v>1845</v>
      </c>
      <c r="AD160" s="817"/>
      <c r="AE160" s="817"/>
      <c r="AF160" s="817"/>
      <c r="AG160" s="817"/>
      <c r="AH160" s="817"/>
      <c r="AI160" s="817"/>
      <c r="AJ160" s="817"/>
      <c r="AK160" s="817"/>
      <c r="AL160" s="817"/>
      <c r="AM160" s="817"/>
    </row>
    <row r="161" spans="1:44" s="91" customFormat="1" ht="26.25" x14ac:dyDescent="0.25">
      <c r="A161" s="808">
        <v>2146</v>
      </c>
      <c r="B161" s="807">
        <v>151</v>
      </c>
      <c r="C161" s="809" t="s">
        <v>1846</v>
      </c>
      <c r="D161" s="806" t="s">
        <v>2123</v>
      </c>
      <c r="E161" s="810" t="s">
        <v>70</v>
      </c>
      <c r="F161" s="805" t="s">
        <v>10</v>
      </c>
      <c r="G161" s="805" t="s">
        <v>13</v>
      </c>
      <c r="H161" s="1023"/>
      <c r="I161" s="828">
        <v>240</v>
      </c>
      <c r="J161" s="828">
        <v>240</v>
      </c>
      <c r="K161" s="828"/>
      <c r="L161" s="812">
        <f t="shared" si="22"/>
        <v>240</v>
      </c>
      <c r="M161" s="813">
        <f t="shared" si="23"/>
        <v>0</v>
      </c>
      <c r="N161" s="820">
        <v>1</v>
      </c>
      <c r="O161" s="815">
        <v>300</v>
      </c>
      <c r="P161" s="815">
        <v>300</v>
      </c>
      <c r="Q161" s="801"/>
      <c r="R161" s="812">
        <f t="shared" si="18"/>
        <v>300</v>
      </c>
      <c r="S161" s="812">
        <f t="shared" si="19"/>
        <v>0</v>
      </c>
      <c r="T161" s="800">
        <v>300</v>
      </c>
      <c r="U161" s="837"/>
      <c r="V161" s="837"/>
      <c r="W161" s="838">
        <f t="shared" si="24"/>
        <v>300</v>
      </c>
      <c r="X161" s="800">
        <v>300</v>
      </c>
      <c r="Y161" s="840"/>
      <c r="Z161" s="841"/>
      <c r="AA161" s="838">
        <f t="shared" si="25"/>
        <v>300</v>
      </c>
      <c r="AB161" s="904" t="s">
        <v>2124</v>
      </c>
      <c r="AC161" s="850" t="s">
        <v>1847</v>
      </c>
      <c r="AD161" s="817"/>
      <c r="AE161" s="817"/>
      <c r="AF161" s="817"/>
      <c r="AG161" s="817"/>
      <c r="AH161" s="817"/>
      <c r="AI161" s="817"/>
      <c r="AJ161" s="817"/>
      <c r="AK161" s="817"/>
      <c r="AL161" s="817"/>
      <c r="AM161" s="817"/>
    </row>
    <row r="162" spans="1:44" s="91" customFormat="1" ht="26.25" x14ac:dyDescent="0.25">
      <c r="A162" s="808">
        <v>2149</v>
      </c>
      <c r="B162" s="807">
        <v>152</v>
      </c>
      <c r="C162" s="809" t="s">
        <v>1848</v>
      </c>
      <c r="D162" s="806" t="s">
        <v>1849</v>
      </c>
      <c r="E162" s="810" t="s">
        <v>70</v>
      </c>
      <c r="F162" s="805" t="s">
        <v>10</v>
      </c>
      <c r="G162" s="805" t="s">
        <v>13</v>
      </c>
      <c r="H162" s="1023"/>
      <c r="I162" s="828">
        <v>240</v>
      </c>
      <c r="J162" s="828">
        <v>240</v>
      </c>
      <c r="K162" s="828"/>
      <c r="L162" s="812">
        <f t="shared" si="22"/>
        <v>240</v>
      </c>
      <c r="M162" s="813">
        <f t="shared" si="23"/>
        <v>0</v>
      </c>
      <c r="N162" s="820">
        <v>1</v>
      </c>
      <c r="O162" s="815">
        <v>300</v>
      </c>
      <c r="P162" s="815">
        <v>300</v>
      </c>
      <c r="Q162" s="812">
        <v>0</v>
      </c>
      <c r="R162" s="812">
        <f t="shared" si="18"/>
        <v>300</v>
      </c>
      <c r="S162" s="812">
        <f t="shared" si="19"/>
        <v>0</v>
      </c>
      <c r="T162" s="800">
        <v>300</v>
      </c>
      <c r="U162" s="837"/>
      <c r="V162" s="837"/>
      <c r="W162" s="838">
        <f t="shared" si="24"/>
        <v>300</v>
      </c>
      <c r="X162" s="800">
        <v>300</v>
      </c>
      <c r="Y162" s="840"/>
      <c r="Z162" s="841"/>
      <c r="AA162" s="838">
        <f t="shared" si="25"/>
        <v>300</v>
      </c>
      <c r="AB162" s="859" t="s">
        <v>1850</v>
      </c>
      <c r="AC162" s="850" t="s">
        <v>1841</v>
      </c>
      <c r="AD162" s="817"/>
      <c r="AE162" s="817"/>
      <c r="AF162" s="817"/>
      <c r="AG162" s="817"/>
      <c r="AH162" s="817"/>
      <c r="AI162" s="817"/>
      <c r="AJ162" s="817"/>
      <c r="AK162" s="817"/>
      <c r="AL162" s="817"/>
      <c r="AM162" s="817"/>
    </row>
    <row r="163" spans="1:44" s="91" customFormat="1" ht="26.25" x14ac:dyDescent="0.25">
      <c r="A163" s="808">
        <v>2152</v>
      </c>
      <c r="B163" s="807">
        <v>153</v>
      </c>
      <c r="C163" s="809" t="s">
        <v>1857</v>
      </c>
      <c r="D163" s="806" t="s">
        <v>1858</v>
      </c>
      <c r="E163" s="810" t="s">
        <v>69</v>
      </c>
      <c r="F163" s="805" t="s">
        <v>10</v>
      </c>
      <c r="G163" s="805" t="s">
        <v>1034</v>
      </c>
      <c r="H163" s="1023"/>
      <c r="I163" s="828">
        <v>240</v>
      </c>
      <c r="J163" s="828">
        <v>240</v>
      </c>
      <c r="K163" s="828"/>
      <c r="L163" s="812">
        <f t="shared" si="22"/>
        <v>240</v>
      </c>
      <c r="M163" s="813">
        <f t="shared" si="23"/>
        <v>0</v>
      </c>
      <c r="N163" s="820">
        <v>1</v>
      </c>
      <c r="O163" s="815">
        <v>300</v>
      </c>
      <c r="P163" s="815">
        <v>300</v>
      </c>
      <c r="Q163" s="823">
        <v>0</v>
      </c>
      <c r="R163" s="812">
        <f t="shared" si="18"/>
        <v>300</v>
      </c>
      <c r="S163" s="812">
        <f t="shared" si="19"/>
        <v>0</v>
      </c>
      <c r="T163" s="800">
        <v>300</v>
      </c>
      <c r="U163" s="837"/>
      <c r="V163" s="837"/>
      <c r="W163" s="838">
        <f t="shared" si="24"/>
        <v>300</v>
      </c>
      <c r="X163" s="800">
        <v>300</v>
      </c>
      <c r="Y163" s="840"/>
      <c r="Z163" s="841"/>
      <c r="AA163" s="838">
        <f t="shared" si="25"/>
        <v>300</v>
      </c>
      <c r="AB163" s="859" t="s">
        <v>1863</v>
      </c>
      <c r="AC163" s="850" t="s">
        <v>60</v>
      </c>
      <c r="AD163" s="849"/>
      <c r="AE163" s="817"/>
      <c r="AF163" s="817"/>
      <c r="AG163" s="817"/>
      <c r="AH163" s="817"/>
      <c r="AI163" s="817"/>
      <c r="AJ163" s="817"/>
      <c r="AK163" s="817"/>
      <c r="AL163" s="817"/>
      <c r="AM163" s="817"/>
    </row>
    <row r="164" spans="1:44" s="91" customFormat="1" ht="26.25" x14ac:dyDescent="0.25">
      <c r="A164" s="808">
        <v>2153</v>
      </c>
      <c r="B164" s="807">
        <v>154</v>
      </c>
      <c r="C164" s="809" t="s">
        <v>1861</v>
      </c>
      <c r="D164" s="806" t="s">
        <v>1862</v>
      </c>
      <c r="E164" s="810" t="s">
        <v>69</v>
      </c>
      <c r="F164" s="805" t="s">
        <v>10</v>
      </c>
      <c r="G164" s="805" t="s">
        <v>1034</v>
      </c>
      <c r="H164" s="1023"/>
      <c r="I164" s="828">
        <v>240</v>
      </c>
      <c r="J164" s="828">
        <v>240</v>
      </c>
      <c r="K164" s="828"/>
      <c r="L164" s="812">
        <f t="shared" si="22"/>
        <v>240</v>
      </c>
      <c r="M164" s="813">
        <f t="shared" si="23"/>
        <v>0</v>
      </c>
      <c r="N164" s="820">
        <v>1</v>
      </c>
      <c r="O164" s="815">
        <v>300</v>
      </c>
      <c r="P164" s="815">
        <v>300</v>
      </c>
      <c r="Q164" s="812"/>
      <c r="R164" s="812">
        <f t="shared" si="18"/>
        <v>300</v>
      </c>
      <c r="S164" s="812">
        <f t="shared" si="19"/>
        <v>0</v>
      </c>
      <c r="T164" s="800">
        <v>300</v>
      </c>
      <c r="U164" s="837"/>
      <c r="V164" s="837"/>
      <c r="W164" s="838">
        <f t="shared" si="24"/>
        <v>300</v>
      </c>
      <c r="X164" s="800">
        <v>300</v>
      </c>
      <c r="Y164" s="840"/>
      <c r="Z164" s="841"/>
      <c r="AA164" s="838">
        <f t="shared" si="25"/>
        <v>300</v>
      </c>
      <c r="AB164" s="641" t="s">
        <v>2132</v>
      </c>
      <c r="AC164" s="819" t="s">
        <v>992</v>
      </c>
      <c r="AD164" s="817"/>
      <c r="AE164" s="817"/>
      <c r="AF164" s="817"/>
      <c r="AG164" s="817"/>
      <c r="AH164" s="817"/>
      <c r="AI164" s="817"/>
      <c r="AJ164" s="817"/>
      <c r="AK164" s="817"/>
      <c r="AL164" s="817"/>
      <c r="AM164" s="817"/>
    </row>
    <row r="165" spans="1:44" s="91" customFormat="1" ht="26.25" x14ac:dyDescent="0.25">
      <c r="A165" s="808">
        <v>2156</v>
      </c>
      <c r="B165" s="807">
        <v>155</v>
      </c>
      <c r="C165" s="809" t="s">
        <v>1867</v>
      </c>
      <c r="D165" s="806" t="s">
        <v>1868</v>
      </c>
      <c r="E165" s="810" t="s">
        <v>69</v>
      </c>
      <c r="F165" s="805" t="s">
        <v>10</v>
      </c>
      <c r="G165" s="805" t="s">
        <v>13</v>
      </c>
      <c r="H165" s="1023"/>
      <c r="I165" s="828">
        <v>240</v>
      </c>
      <c r="J165" s="828">
        <v>240</v>
      </c>
      <c r="K165" s="828"/>
      <c r="L165" s="812">
        <f t="shared" si="22"/>
        <v>240</v>
      </c>
      <c r="M165" s="813">
        <f t="shared" si="23"/>
        <v>0</v>
      </c>
      <c r="N165" s="820">
        <v>1</v>
      </c>
      <c r="O165" s="815">
        <v>300</v>
      </c>
      <c r="P165" s="815">
        <v>300</v>
      </c>
      <c r="Q165" s="812"/>
      <c r="R165" s="812">
        <f t="shared" si="18"/>
        <v>300</v>
      </c>
      <c r="S165" s="812">
        <f t="shared" si="19"/>
        <v>0</v>
      </c>
      <c r="T165" s="800">
        <v>300</v>
      </c>
      <c r="U165" s="837"/>
      <c r="V165" s="837"/>
      <c r="W165" s="838">
        <f t="shared" si="24"/>
        <v>300</v>
      </c>
      <c r="X165" s="800">
        <v>300</v>
      </c>
      <c r="Y165" s="840"/>
      <c r="Z165" s="841"/>
      <c r="AA165" s="838">
        <f t="shared" si="25"/>
        <v>300</v>
      </c>
      <c r="AB165" s="859" t="s">
        <v>3159</v>
      </c>
      <c r="AC165" s="819" t="s">
        <v>992</v>
      </c>
      <c r="AD165" s="817"/>
      <c r="AE165" s="817"/>
      <c r="AF165" s="817"/>
      <c r="AG165" s="817"/>
      <c r="AH165" s="817"/>
      <c r="AI165" s="817"/>
      <c r="AJ165" s="817"/>
      <c r="AK165" s="817"/>
      <c r="AL165" s="817"/>
      <c r="AM165" s="817"/>
    </row>
    <row r="166" spans="1:44" s="91" customFormat="1" ht="26.25" x14ac:dyDescent="0.25">
      <c r="A166" s="808">
        <v>2157</v>
      </c>
      <c r="B166" s="807">
        <v>156</v>
      </c>
      <c r="C166" s="809" t="s">
        <v>2045</v>
      </c>
      <c r="D166" s="806" t="s">
        <v>1869</v>
      </c>
      <c r="E166" s="810" t="s">
        <v>70</v>
      </c>
      <c r="F166" s="805" t="s">
        <v>10</v>
      </c>
      <c r="G166" s="805" t="s">
        <v>663</v>
      </c>
      <c r="H166" s="1023"/>
      <c r="I166" s="828">
        <v>240</v>
      </c>
      <c r="J166" s="828">
        <v>240</v>
      </c>
      <c r="K166" s="828"/>
      <c r="L166" s="812">
        <f t="shared" si="22"/>
        <v>240</v>
      </c>
      <c r="M166" s="813">
        <f t="shared" si="23"/>
        <v>0</v>
      </c>
      <c r="N166" s="820">
        <v>1</v>
      </c>
      <c r="O166" s="815">
        <v>300</v>
      </c>
      <c r="P166" s="815">
        <v>300</v>
      </c>
      <c r="Q166" s="823">
        <v>0</v>
      </c>
      <c r="R166" s="812">
        <f t="shared" ref="R166:R193" si="26">SUM(P166+Q166)</f>
        <v>300</v>
      </c>
      <c r="S166" s="812">
        <f t="shared" ref="S166:S193" si="27">SUM(O166-R166)</f>
        <v>0</v>
      </c>
      <c r="T166" s="800">
        <v>300</v>
      </c>
      <c r="U166" s="837"/>
      <c r="V166" s="837"/>
      <c r="W166" s="838">
        <f t="shared" si="24"/>
        <v>300</v>
      </c>
      <c r="X166" s="800">
        <v>300</v>
      </c>
      <c r="Y166" s="840"/>
      <c r="Z166" s="841"/>
      <c r="AA166" s="838">
        <f t="shared" si="25"/>
        <v>300</v>
      </c>
      <c r="AB166" s="859" t="s">
        <v>1870</v>
      </c>
      <c r="AC166" s="850" t="s">
        <v>1871</v>
      </c>
      <c r="AD166" s="817"/>
      <c r="AE166" s="817"/>
      <c r="AF166" s="817"/>
      <c r="AG166" s="817"/>
      <c r="AH166" s="817"/>
      <c r="AI166" s="817"/>
      <c r="AJ166" s="817"/>
      <c r="AK166" s="817"/>
      <c r="AL166" s="817"/>
      <c r="AM166" s="817"/>
    </row>
    <row r="167" spans="1:44" s="91" customFormat="1" ht="26.25" x14ac:dyDescent="0.25">
      <c r="A167" s="808">
        <v>2161</v>
      </c>
      <c r="B167" s="807">
        <v>157</v>
      </c>
      <c r="C167" s="809" t="s">
        <v>1881</v>
      </c>
      <c r="D167" s="806" t="s">
        <v>1882</v>
      </c>
      <c r="E167" s="810" t="s">
        <v>1883</v>
      </c>
      <c r="F167" s="805" t="s">
        <v>10</v>
      </c>
      <c r="G167" s="805" t="s">
        <v>663</v>
      </c>
      <c r="H167" s="1023"/>
      <c r="I167" s="828">
        <v>240</v>
      </c>
      <c r="J167" s="828">
        <v>240</v>
      </c>
      <c r="K167" s="828"/>
      <c r="L167" s="812">
        <f t="shared" si="22"/>
        <v>240</v>
      </c>
      <c r="M167" s="813">
        <f t="shared" si="23"/>
        <v>0</v>
      </c>
      <c r="N167" s="820">
        <v>1</v>
      </c>
      <c r="O167" s="815">
        <v>300</v>
      </c>
      <c r="P167" s="815">
        <v>300</v>
      </c>
      <c r="Q167" s="812">
        <v>0</v>
      </c>
      <c r="R167" s="812">
        <f t="shared" si="26"/>
        <v>300</v>
      </c>
      <c r="S167" s="812">
        <f t="shared" si="27"/>
        <v>0</v>
      </c>
      <c r="T167" s="800">
        <v>300</v>
      </c>
      <c r="U167" s="837"/>
      <c r="V167" s="837"/>
      <c r="W167" s="838">
        <f t="shared" si="24"/>
        <v>300</v>
      </c>
      <c r="X167" s="800">
        <v>300</v>
      </c>
      <c r="Y167" s="840"/>
      <c r="Z167" s="841"/>
      <c r="AA167" s="838">
        <f t="shared" si="25"/>
        <v>300</v>
      </c>
      <c r="AB167" s="859" t="s">
        <v>2261</v>
      </c>
      <c r="AC167" s="850" t="s">
        <v>162</v>
      </c>
      <c r="AD167" s="817" t="s">
        <v>3657</v>
      </c>
      <c r="AE167" s="817"/>
      <c r="AF167" s="817"/>
      <c r="AG167" s="817"/>
      <c r="AH167" s="817"/>
      <c r="AI167" s="817"/>
      <c r="AJ167" s="817"/>
      <c r="AK167" s="817"/>
      <c r="AL167" s="817"/>
      <c r="AM167" s="817"/>
    </row>
    <row r="168" spans="1:44" s="91" customFormat="1" ht="26.25" x14ac:dyDescent="0.25">
      <c r="A168" s="808">
        <v>2162</v>
      </c>
      <c r="B168" s="807">
        <v>158</v>
      </c>
      <c r="C168" s="809" t="s">
        <v>1884</v>
      </c>
      <c r="D168" s="806" t="s">
        <v>1885</v>
      </c>
      <c r="E168" s="810" t="s">
        <v>70</v>
      </c>
      <c r="F168" s="805" t="s">
        <v>10</v>
      </c>
      <c r="G168" s="805" t="s">
        <v>1122</v>
      </c>
      <c r="H168" s="1023"/>
      <c r="I168" s="828">
        <v>240</v>
      </c>
      <c r="J168" s="828">
        <v>240</v>
      </c>
      <c r="K168" s="828"/>
      <c r="L168" s="812">
        <f t="shared" si="22"/>
        <v>240</v>
      </c>
      <c r="M168" s="813">
        <f t="shared" si="23"/>
        <v>0</v>
      </c>
      <c r="N168" s="820">
        <v>1</v>
      </c>
      <c r="O168" s="815">
        <v>300</v>
      </c>
      <c r="P168" s="815">
        <v>300</v>
      </c>
      <c r="Q168" s="801"/>
      <c r="R168" s="812">
        <f t="shared" si="26"/>
        <v>300</v>
      </c>
      <c r="S168" s="812">
        <f t="shared" si="27"/>
        <v>0</v>
      </c>
      <c r="T168" s="800">
        <v>300</v>
      </c>
      <c r="U168" s="837"/>
      <c r="V168" s="837"/>
      <c r="W168" s="838">
        <f t="shared" si="24"/>
        <v>300</v>
      </c>
      <c r="X168" s="800">
        <v>300</v>
      </c>
      <c r="Y168" s="840"/>
      <c r="Z168" s="841"/>
      <c r="AA168" s="838">
        <f t="shared" si="25"/>
        <v>300</v>
      </c>
      <c r="AB168" s="859" t="s">
        <v>2242</v>
      </c>
      <c r="AC168" s="850" t="s">
        <v>162</v>
      </c>
      <c r="AD168" s="817"/>
      <c r="AE168" s="817"/>
      <c r="AF168" s="817"/>
      <c r="AG168" s="817"/>
      <c r="AH168" s="817"/>
      <c r="AI168" s="817"/>
      <c r="AJ168" s="817"/>
      <c r="AK168" s="817"/>
      <c r="AL168" s="817"/>
      <c r="AM168" s="817"/>
    </row>
    <row r="169" spans="1:44" s="91" customFormat="1" ht="26.25" x14ac:dyDescent="0.25">
      <c r="A169" s="808">
        <v>2163</v>
      </c>
      <c r="B169" s="807">
        <v>159</v>
      </c>
      <c r="C169" s="809" t="s">
        <v>1886</v>
      </c>
      <c r="D169" s="806" t="s">
        <v>563</v>
      </c>
      <c r="E169" s="810" t="s">
        <v>70</v>
      </c>
      <c r="F169" s="805" t="s">
        <v>15</v>
      </c>
      <c r="G169" s="805" t="s">
        <v>1122</v>
      </c>
      <c r="H169" s="1023"/>
      <c r="I169" s="828">
        <v>160</v>
      </c>
      <c r="J169" s="828">
        <v>160</v>
      </c>
      <c r="K169" s="828"/>
      <c r="L169" s="812">
        <f t="shared" si="22"/>
        <v>160</v>
      </c>
      <c r="M169" s="813">
        <f t="shared" si="23"/>
        <v>0</v>
      </c>
      <c r="N169" s="820">
        <v>1</v>
      </c>
      <c r="O169" s="815">
        <v>300</v>
      </c>
      <c r="P169" s="815">
        <v>300</v>
      </c>
      <c r="Q169" s="823"/>
      <c r="R169" s="812">
        <f t="shared" si="26"/>
        <v>300</v>
      </c>
      <c r="S169" s="812">
        <f t="shared" si="27"/>
        <v>0</v>
      </c>
      <c r="T169" s="800">
        <v>300</v>
      </c>
      <c r="U169" s="837"/>
      <c r="V169" s="837"/>
      <c r="W169" s="838">
        <f t="shared" si="24"/>
        <v>300</v>
      </c>
      <c r="X169" s="800">
        <v>300</v>
      </c>
      <c r="Y169" s="840"/>
      <c r="Z169" s="841"/>
      <c r="AA169" s="838">
        <f t="shared" si="25"/>
        <v>300</v>
      </c>
      <c r="AB169" s="859" t="s">
        <v>1887</v>
      </c>
      <c r="AC169" s="850" t="s">
        <v>162</v>
      </c>
      <c r="AD169" s="817"/>
      <c r="AE169" s="817"/>
      <c r="AF169" s="817"/>
      <c r="AG169" s="817"/>
      <c r="AH169" s="817"/>
      <c r="AI169" s="817"/>
      <c r="AJ169" s="817"/>
      <c r="AK169" s="817"/>
      <c r="AL169" s="817"/>
      <c r="AM169" s="817"/>
    </row>
    <row r="170" spans="1:44" s="91" customFormat="1" ht="26.25" x14ac:dyDescent="0.25">
      <c r="A170" s="808">
        <v>2164</v>
      </c>
      <c r="B170" s="807">
        <v>160</v>
      </c>
      <c r="C170" s="809" t="s">
        <v>1888</v>
      </c>
      <c r="D170" s="806" t="s">
        <v>1889</v>
      </c>
      <c r="E170" s="810" t="s">
        <v>69</v>
      </c>
      <c r="F170" s="805" t="s">
        <v>10</v>
      </c>
      <c r="G170" s="805" t="s">
        <v>1122</v>
      </c>
      <c r="H170" s="1023"/>
      <c r="I170" s="828">
        <v>150</v>
      </c>
      <c r="J170" s="828">
        <v>150</v>
      </c>
      <c r="K170" s="828"/>
      <c r="L170" s="812">
        <f t="shared" si="22"/>
        <v>150</v>
      </c>
      <c r="M170" s="813">
        <f t="shared" si="23"/>
        <v>0</v>
      </c>
      <c r="N170" s="820">
        <v>1</v>
      </c>
      <c r="O170" s="815">
        <v>300</v>
      </c>
      <c r="P170" s="815">
        <v>300</v>
      </c>
      <c r="Q170" s="812">
        <v>0</v>
      </c>
      <c r="R170" s="812">
        <f t="shared" si="26"/>
        <v>300</v>
      </c>
      <c r="S170" s="812">
        <f t="shared" si="27"/>
        <v>0</v>
      </c>
      <c r="T170" s="800">
        <v>300</v>
      </c>
      <c r="U170" s="837"/>
      <c r="V170" s="837"/>
      <c r="W170" s="838"/>
      <c r="X170" s="800">
        <v>300</v>
      </c>
      <c r="Y170" s="840"/>
      <c r="Z170" s="841"/>
      <c r="AA170" s="838">
        <f t="shared" ref="AA170:AA182" si="28">X170-Y170-Z170</f>
        <v>300</v>
      </c>
      <c r="AB170" s="859" t="s">
        <v>2483</v>
      </c>
      <c r="AC170" s="850" t="s">
        <v>1841</v>
      </c>
      <c r="AD170" s="817"/>
      <c r="AE170" s="817"/>
      <c r="AF170" s="817"/>
      <c r="AG170" s="817"/>
      <c r="AH170" s="817"/>
      <c r="AI170" s="817"/>
      <c r="AJ170" s="817"/>
      <c r="AK170" s="817"/>
      <c r="AL170" s="817"/>
      <c r="AM170" s="817"/>
    </row>
    <row r="171" spans="1:44" s="91" customFormat="1" ht="26.25" x14ac:dyDescent="0.25">
      <c r="A171" s="808">
        <v>2171</v>
      </c>
      <c r="B171" s="807">
        <v>161</v>
      </c>
      <c r="C171" s="809" t="s">
        <v>1899</v>
      </c>
      <c r="D171" s="806" t="s">
        <v>2467</v>
      </c>
      <c r="E171" s="810" t="s">
        <v>69</v>
      </c>
      <c r="F171" s="805" t="s">
        <v>10</v>
      </c>
      <c r="G171" s="805" t="s">
        <v>529</v>
      </c>
      <c r="H171" s="1023"/>
      <c r="I171" s="828">
        <v>260</v>
      </c>
      <c r="J171" s="828">
        <v>260</v>
      </c>
      <c r="K171" s="828"/>
      <c r="L171" s="812">
        <f t="shared" si="22"/>
        <v>260</v>
      </c>
      <c r="M171" s="813">
        <f t="shared" si="23"/>
        <v>0</v>
      </c>
      <c r="N171" s="820">
        <v>1</v>
      </c>
      <c r="O171" s="815">
        <v>300</v>
      </c>
      <c r="P171" s="815">
        <v>300</v>
      </c>
      <c r="Q171" s="823"/>
      <c r="R171" s="812">
        <f t="shared" si="26"/>
        <v>300</v>
      </c>
      <c r="S171" s="812">
        <f t="shared" si="27"/>
        <v>0</v>
      </c>
      <c r="T171" s="800">
        <v>300</v>
      </c>
      <c r="U171" s="837"/>
      <c r="V171" s="837"/>
      <c r="W171" s="838"/>
      <c r="X171" s="800">
        <v>300</v>
      </c>
      <c r="Y171" s="840"/>
      <c r="Z171" s="841"/>
      <c r="AA171" s="838">
        <f t="shared" si="28"/>
        <v>300</v>
      </c>
      <c r="AB171" s="859" t="s">
        <v>2468</v>
      </c>
      <c r="AC171" s="850" t="s">
        <v>60</v>
      </c>
      <c r="AD171" s="817"/>
      <c r="AE171" s="817"/>
      <c r="AF171" s="817"/>
      <c r="AG171" s="817"/>
      <c r="AH171" s="817"/>
      <c r="AI171" s="817"/>
      <c r="AJ171" s="817"/>
      <c r="AK171" s="817"/>
      <c r="AL171" s="817"/>
      <c r="AM171" s="817"/>
    </row>
    <row r="172" spans="1:44" s="91" customFormat="1" ht="26.25" x14ac:dyDescent="0.25">
      <c r="A172" s="808">
        <v>2173</v>
      </c>
      <c r="B172" s="807">
        <v>162</v>
      </c>
      <c r="C172" s="809" t="s">
        <v>1902</v>
      </c>
      <c r="D172" s="806" t="s">
        <v>2166</v>
      </c>
      <c r="E172" s="810" t="s">
        <v>69</v>
      </c>
      <c r="F172" s="805" t="s">
        <v>10</v>
      </c>
      <c r="G172" s="805" t="s">
        <v>11</v>
      </c>
      <c r="H172" s="1023"/>
      <c r="I172" s="828">
        <v>260</v>
      </c>
      <c r="J172" s="828">
        <v>260</v>
      </c>
      <c r="K172" s="828"/>
      <c r="L172" s="812">
        <f t="shared" si="22"/>
        <v>260</v>
      </c>
      <c r="M172" s="813">
        <f t="shared" si="23"/>
        <v>0</v>
      </c>
      <c r="N172" s="820">
        <v>1</v>
      </c>
      <c r="O172" s="815">
        <v>300</v>
      </c>
      <c r="P172" s="815">
        <v>300</v>
      </c>
      <c r="Q172" s="812">
        <v>0</v>
      </c>
      <c r="R172" s="812">
        <f t="shared" si="26"/>
        <v>300</v>
      </c>
      <c r="S172" s="812">
        <f t="shared" si="27"/>
        <v>0</v>
      </c>
      <c r="T172" s="800">
        <v>300</v>
      </c>
      <c r="U172" s="837"/>
      <c r="V172" s="837"/>
      <c r="W172" s="838"/>
      <c r="X172" s="800">
        <v>300</v>
      </c>
      <c r="Y172" s="840"/>
      <c r="Z172" s="841"/>
      <c r="AA172" s="838">
        <f t="shared" si="28"/>
        <v>300</v>
      </c>
      <c r="AB172" s="912" t="s">
        <v>3234</v>
      </c>
      <c r="AC172" s="850" t="s">
        <v>60</v>
      </c>
      <c r="AD172" s="817"/>
      <c r="AE172" s="817"/>
      <c r="AF172" s="817"/>
      <c r="AG172" s="817"/>
      <c r="AH172" s="817"/>
      <c r="AI172" s="817"/>
      <c r="AJ172" s="817"/>
      <c r="AK172" s="817"/>
      <c r="AL172" s="817"/>
      <c r="AM172" s="817"/>
    </row>
    <row r="173" spans="1:44" s="606" customFormat="1" ht="26.25" x14ac:dyDescent="0.25">
      <c r="A173" s="808">
        <v>2175</v>
      </c>
      <c r="B173" s="807">
        <v>163</v>
      </c>
      <c r="C173" s="809" t="s">
        <v>1903</v>
      </c>
      <c r="D173" s="806" t="s">
        <v>2347</v>
      </c>
      <c r="E173" s="810" t="s">
        <v>69</v>
      </c>
      <c r="F173" s="805" t="s">
        <v>10</v>
      </c>
      <c r="G173" s="805" t="s">
        <v>198</v>
      </c>
      <c r="H173" s="1023"/>
      <c r="I173" s="828">
        <v>260</v>
      </c>
      <c r="J173" s="828">
        <v>90</v>
      </c>
      <c r="K173" s="828"/>
      <c r="L173" s="812">
        <f t="shared" si="22"/>
        <v>90</v>
      </c>
      <c r="M173" s="813">
        <f t="shared" si="23"/>
        <v>170</v>
      </c>
      <c r="N173" s="820">
        <v>1</v>
      </c>
      <c r="O173" s="815">
        <v>300</v>
      </c>
      <c r="P173" s="815">
        <v>300</v>
      </c>
      <c r="Q173" s="823">
        <v>0</v>
      </c>
      <c r="R173" s="812">
        <f t="shared" si="26"/>
        <v>300</v>
      </c>
      <c r="S173" s="812">
        <f t="shared" si="27"/>
        <v>0</v>
      </c>
      <c r="T173" s="800">
        <v>300</v>
      </c>
      <c r="U173" s="905"/>
      <c r="V173" s="905"/>
      <c r="W173" s="906"/>
      <c r="X173" s="800">
        <v>300</v>
      </c>
      <c r="Y173" s="907"/>
      <c r="Z173" s="908"/>
      <c r="AA173" s="906">
        <f t="shared" si="28"/>
        <v>300</v>
      </c>
      <c r="AB173" s="910" t="s">
        <v>1904</v>
      </c>
      <c r="AC173" s="909" t="s">
        <v>60</v>
      </c>
      <c r="AD173" s="911"/>
      <c r="AE173" s="817"/>
      <c r="AF173" s="817"/>
      <c r="AG173" s="817"/>
      <c r="AH173" s="817"/>
      <c r="AI173" s="817"/>
      <c r="AJ173" s="817"/>
      <c r="AK173" s="817"/>
      <c r="AL173" s="817"/>
      <c r="AM173" s="817"/>
      <c r="AN173" s="91"/>
      <c r="AO173" s="91"/>
      <c r="AP173" s="91"/>
      <c r="AQ173" s="91"/>
      <c r="AR173" s="91"/>
    </row>
    <row r="174" spans="1:44" s="91" customFormat="1" ht="26.25" x14ac:dyDescent="0.25">
      <c r="A174" s="808">
        <v>2177</v>
      </c>
      <c r="B174" s="807">
        <v>164</v>
      </c>
      <c r="C174" s="809" t="s">
        <v>1910</v>
      </c>
      <c r="D174" s="806" t="s">
        <v>1911</v>
      </c>
      <c r="E174" s="810" t="s">
        <v>70</v>
      </c>
      <c r="F174" s="805" t="s">
        <v>10</v>
      </c>
      <c r="G174" s="805" t="s">
        <v>13</v>
      </c>
      <c r="H174" s="1023"/>
      <c r="I174" s="828">
        <v>260</v>
      </c>
      <c r="J174" s="828">
        <v>260</v>
      </c>
      <c r="K174" s="828"/>
      <c r="L174" s="812">
        <f t="shared" si="22"/>
        <v>260</v>
      </c>
      <c r="M174" s="813">
        <f t="shared" si="23"/>
        <v>0</v>
      </c>
      <c r="N174" s="820">
        <v>1</v>
      </c>
      <c r="O174" s="815">
        <v>300</v>
      </c>
      <c r="P174" s="815">
        <v>300</v>
      </c>
      <c r="Q174" s="812"/>
      <c r="R174" s="812">
        <f t="shared" si="26"/>
        <v>300</v>
      </c>
      <c r="S174" s="812">
        <f t="shared" si="27"/>
        <v>0</v>
      </c>
      <c r="T174" s="800">
        <v>300</v>
      </c>
      <c r="U174" s="837"/>
      <c r="V174" s="837"/>
      <c r="W174" s="838"/>
      <c r="X174" s="800">
        <v>300</v>
      </c>
      <c r="Y174" s="840"/>
      <c r="Z174" s="841"/>
      <c r="AA174" s="838">
        <f t="shared" si="28"/>
        <v>300</v>
      </c>
      <c r="AB174" s="859" t="s">
        <v>2536</v>
      </c>
      <c r="AC174" s="850" t="s">
        <v>60</v>
      </c>
      <c r="AD174" s="817"/>
      <c r="AE174" s="817"/>
      <c r="AF174" s="817"/>
      <c r="AG174" s="817"/>
      <c r="AH174" s="817"/>
      <c r="AI174" s="817"/>
      <c r="AJ174" s="817"/>
      <c r="AK174" s="817"/>
      <c r="AL174" s="817"/>
      <c r="AM174" s="817"/>
    </row>
    <row r="175" spans="1:44" s="91" customFormat="1" ht="26.25" x14ac:dyDescent="0.25">
      <c r="A175" s="808">
        <v>2178</v>
      </c>
      <c r="B175" s="807">
        <v>165</v>
      </c>
      <c r="C175" s="809" t="s">
        <v>1912</v>
      </c>
      <c r="D175" s="806" t="s">
        <v>3270</v>
      </c>
      <c r="E175" s="810" t="s">
        <v>70</v>
      </c>
      <c r="F175" s="805" t="s">
        <v>10</v>
      </c>
      <c r="G175" s="805" t="s">
        <v>663</v>
      </c>
      <c r="H175" s="1023"/>
      <c r="I175" s="828">
        <v>250</v>
      </c>
      <c r="J175" s="828">
        <v>250</v>
      </c>
      <c r="K175" s="828"/>
      <c r="L175" s="812">
        <f t="shared" si="22"/>
        <v>250</v>
      </c>
      <c r="M175" s="813">
        <f t="shared" si="23"/>
        <v>0</v>
      </c>
      <c r="N175" s="820">
        <v>1</v>
      </c>
      <c r="O175" s="815">
        <v>300</v>
      </c>
      <c r="P175" s="815">
        <v>300</v>
      </c>
      <c r="Q175" s="823">
        <v>0</v>
      </c>
      <c r="R175" s="812">
        <f t="shared" si="26"/>
        <v>300</v>
      </c>
      <c r="S175" s="812">
        <f t="shared" si="27"/>
        <v>0</v>
      </c>
      <c r="T175" s="800">
        <v>300</v>
      </c>
      <c r="U175" s="837"/>
      <c r="V175" s="837"/>
      <c r="W175" s="838"/>
      <c r="X175" s="800">
        <v>300</v>
      </c>
      <c r="Y175" s="840"/>
      <c r="Z175" s="841"/>
      <c r="AA175" s="838">
        <f t="shared" si="28"/>
        <v>300</v>
      </c>
      <c r="AB175" s="859" t="s">
        <v>1913</v>
      </c>
      <c r="AC175" s="850" t="s">
        <v>60</v>
      </c>
      <c r="AD175" s="817"/>
      <c r="AE175" s="817"/>
      <c r="AF175" s="817"/>
      <c r="AG175" s="817"/>
      <c r="AH175" s="817"/>
      <c r="AI175" s="817"/>
      <c r="AJ175" s="817"/>
      <c r="AK175" s="817"/>
      <c r="AL175" s="817"/>
      <c r="AM175" s="817"/>
    </row>
    <row r="176" spans="1:44" s="91" customFormat="1" ht="26.25" x14ac:dyDescent="0.25">
      <c r="A176" s="808">
        <v>2179</v>
      </c>
      <c r="B176" s="807">
        <v>166</v>
      </c>
      <c r="C176" s="809" t="s">
        <v>1914</v>
      </c>
      <c r="D176" s="806" t="s">
        <v>1915</v>
      </c>
      <c r="E176" s="810" t="s">
        <v>70</v>
      </c>
      <c r="F176" s="805" t="s">
        <v>10</v>
      </c>
      <c r="G176" s="805" t="s">
        <v>663</v>
      </c>
      <c r="H176" s="1023"/>
      <c r="I176" s="828">
        <v>240</v>
      </c>
      <c r="J176" s="828">
        <v>240</v>
      </c>
      <c r="K176" s="828"/>
      <c r="L176" s="812">
        <f t="shared" si="22"/>
        <v>240</v>
      </c>
      <c r="M176" s="813">
        <f t="shared" si="23"/>
        <v>0</v>
      </c>
      <c r="N176" s="820">
        <v>1</v>
      </c>
      <c r="O176" s="815">
        <v>300</v>
      </c>
      <c r="P176" s="815">
        <v>300</v>
      </c>
      <c r="Q176" s="812">
        <v>0</v>
      </c>
      <c r="R176" s="812">
        <f t="shared" si="26"/>
        <v>300</v>
      </c>
      <c r="S176" s="812">
        <f t="shared" si="27"/>
        <v>0</v>
      </c>
      <c r="T176" s="800">
        <v>300</v>
      </c>
      <c r="U176" s="837"/>
      <c r="V176" s="837"/>
      <c r="W176" s="838"/>
      <c r="X176" s="800">
        <v>300</v>
      </c>
      <c r="Y176" s="840"/>
      <c r="Z176" s="841"/>
      <c r="AA176" s="838">
        <f t="shared" si="28"/>
        <v>300</v>
      </c>
      <c r="AB176" s="859" t="s">
        <v>1916</v>
      </c>
      <c r="AC176" s="850" t="s">
        <v>1917</v>
      </c>
      <c r="AD176" s="817"/>
      <c r="AE176" s="817"/>
      <c r="AF176" s="817"/>
      <c r="AG176" s="817"/>
      <c r="AH176" s="817"/>
      <c r="AI176" s="817"/>
      <c r="AJ176" s="817"/>
      <c r="AK176" s="817"/>
      <c r="AL176" s="817"/>
      <c r="AM176" s="817"/>
    </row>
    <row r="177" spans="1:44" s="91" customFormat="1" ht="26.25" x14ac:dyDescent="0.25">
      <c r="A177" s="808">
        <v>2183</v>
      </c>
      <c r="B177" s="807">
        <v>167</v>
      </c>
      <c r="C177" s="809" t="s">
        <v>1929</v>
      </c>
      <c r="D177" s="806" t="s">
        <v>1930</v>
      </c>
      <c r="E177" s="810" t="s">
        <v>69</v>
      </c>
      <c r="F177" s="805" t="s">
        <v>10</v>
      </c>
      <c r="G177" s="805" t="s">
        <v>13</v>
      </c>
      <c r="H177" s="1023"/>
      <c r="I177" s="828">
        <v>230</v>
      </c>
      <c r="J177" s="828">
        <v>230</v>
      </c>
      <c r="K177" s="828"/>
      <c r="L177" s="812">
        <f t="shared" si="22"/>
        <v>230</v>
      </c>
      <c r="M177" s="813">
        <f t="shared" si="23"/>
        <v>0</v>
      </c>
      <c r="N177" s="820">
        <v>1</v>
      </c>
      <c r="O177" s="815">
        <v>300</v>
      </c>
      <c r="P177" s="815">
        <v>300</v>
      </c>
      <c r="Q177" s="823">
        <v>0</v>
      </c>
      <c r="R177" s="812">
        <f t="shared" si="26"/>
        <v>300</v>
      </c>
      <c r="S177" s="812">
        <f t="shared" si="27"/>
        <v>0</v>
      </c>
      <c r="T177" s="800">
        <v>300</v>
      </c>
      <c r="U177" s="837"/>
      <c r="V177" s="837"/>
      <c r="W177" s="838"/>
      <c r="X177" s="800">
        <v>300</v>
      </c>
      <c r="Y177" s="840"/>
      <c r="Z177" s="841"/>
      <c r="AA177" s="838">
        <f t="shared" si="28"/>
        <v>300</v>
      </c>
      <c r="AB177" s="859" t="s">
        <v>1931</v>
      </c>
      <c r="AC177" s="850" t="s">
        <v>1932</v>
      </c>
      <c r="AD177" s="817" t="s">
        <v>2021</v>
      </c>
      <c r="AE177" s="817"/>
      <c r="AF177" s="817"/>
      <c r="AG177" s="817"/>
      <c r="AH177" s="817"/>
      <c r="AI177" s="817"/>
      <c r="AJ177" s="817"/>
      <c r="AK177" s="817"/>
      <c r="AL177" s="817"/>
      <c r="AM177" s="817"/>
    </row>
    <row r="178" spans="1:44" s="91" customFormat="1" ht="26.25" x14ac:dyDescent="0.25">
      <c r="A178" s="808">
        <v>2185</v>
      </c>
      <c r="B178" s="807">
        <v>168</v>
      </c>
      <c r="C178" s="809" t="s">
        <v>1933</v>
      </c>
      <c r="D178" s="806" t="s">
        <v>1934</v>
      </c>
      <c r="E178" s="810" t="s">
        <v>69</v>
      </c>
      <c r="F178" s="805" t="s">
        <v>10</v>
      </c>
      <c r="G178" s="805" t="s">
        <v>13</v>
      </c>
      <c r="H178" s="1023"/>
      <c r="I178" s="828">
        <v>310</v>
      </c>
      <c r="J178" s="828">
        <v>310</v>
      </c>
      <c r="K178" s="828"/>
      <c r="L178" s="812">
        <f t="shared" si="22"/>
        <v>310</v>
      </c>
      <c r="M178" s="813">
        <f t="shared" si="23"/>
        <v>0</v>
      </c>
      <c r="N178" s="820">
        <v>1</v>
      </c>
      <c r="O178" s="815">
        <v>300</v>
      </c>
      <c r="P178" s="815">
        <v>300</v>
      </c>
      <c r="Q178" s="812">
        <v>0</v>
      </c>
      <c r="R178" s="812">
        <f t="shared" si="26"/>
        <v>300</v>
      </c>
      <c r="S178" s="812">
        <f t="shared" si="27"/>
        <v>0</v>
      </c>
      <c r="T178" s="800">
        <v>300</v>
      </c>
      <c r="U178" s="837"/>
      <c r="V178" s="837"/>
      <c r="W178" s="838"/>
      <c r="X178" s="800">
        <v>300</v>
      </c>
      <c r="Y178" s="840"/>
      <c r="Z178" s="841"/>
      <c r="AA178" s="838">
        <f t="shared" si="28"/>
        <v>300</v>
      </c>
      <c r="AB178" s="859" t="s">
        <v>2391</v>
      </c>
      <c r="AC178" s="842" t="s">
        <v>3444</v>
      </c>
      <c r="AD178" s="817"/>
      <c r="AE178" s="817"/>
      <c r="AF178" s="817"/>
      <c r="AG178" s="817"/>
      <c r="AH178" s="817"/>
      <c r="AI178" s="817"/>
      <c r="AJ178" s="817"/>
      <c r="AK178" s="817"/>
      <c r="AL178" s="817"/>
      <c r="AM178" s="817"/>
    </row>
    <row r="179" spans="1:44" s="91" customFormat="1" ht="26.25" x14ac:dyDescent="0.25">
      <c r="A179" s="808">
        <v>2186</v>
      </c>
      <c r="B179" s="807">
        <v>169</v>
      </c>
      <c r="C179" s="809" t="s">
        <v>1935</v>
      </c>
      <c r="D179" s="806" t="s">
        <v>1936</v>
      </c>
      <c r="E179" s="810" t="s">
        <v>70</v>
      </c>
      <c r="F179" s="805" t="s">
        <v>10</v>
      </c>
      <c r="G179" s="805" t="s">
        <v>13</v>
      </c>
      <c r="H179" s="1023"/>
      <c r="I179" s="828">
        <v>160</v>
      </c>
      <c r="J179" s="828">
        <v>160</v>
      </c>
      <c r="K179" s="828"/>
      <c r="L179" s="812">
        <f t="shared" si="22"/>
        <v>160</v>
      </c>
      <c r="M179" s="813">
        <f t="shared" si="23"/>
        <v>0</v>
      </c>
      <c r="N179" s="820">
        <v>1</v>
      </c>
      <c r="O179" s="815">
        <v>300</v>
      </c>
      <c r="P179" s="815">
        <v>300</v>
      </c>
      <c r="Q179" s="829">
        <v>0</v>
      </c>
      <c r="R179" s="812">
        <f t="shared" si="26"/>
        <v>300</v>
      </c>
      <c r="S179" s="812">
        <f t="shared" si="27"/>
        <v>0</v>
      </c>
      <c r="T179" s="800">
        <v>300</v>
      </c>
      <c r="U179" s="837"/>
      <c r="V179" s="837"/>
      <c r="W179" s="838"/>
      <c r="X179" s="800">
        <v>300</v>
      </c>
      <c r="Y179" s="840"/>
      <c r="Z179" s="841"/>
      <c r="AA179" s="838">
        <f t="shared" si="28"/>
        <v>300</v>
      </c>
      <c r="AB179" s="859" t="s">
        <v>3474</v>
      </c>
      <c r="AC179" s="842" t="s">
        <v>1917</v>
      </c>
      <c r="AD179" s="817"/>
      <c r="AE179" s="817"/>
      <c r="AF179" s="817"/>
      <c r="AG179" s="817"/>
      <c r="AH179" s="817"/>
      <c r="AI179" s="817"/>
      <c r="AJ179" s="817"/>
      <c r="AK179" s="817"/>
      <c r="AL179" s="817"/>
      <c r="AM179" s="817"/>
    </row>
    <row r="180" spans="1:44" s="91" customFormat="1" ht="26.25" x14ac:dyDescent="0.25">
      <c r="A180" s="808">
        <v>2187</v>
      </c>
      <c r="B180" s="807">
        <v>170</v>
      </c>
      <c r="C180" s="809" t="s">
        <v>1950</v>
      </c>
      <c r="D180" s="806" t="s">
        <v>2067</v>
      </c>
      <c r="E180" s="810" t="s">
        <v>69</v>
      </c>
      <c r="F180" s="805" t="s">
        <v>10</v>
      </c>
      <c r="G180" s="805" t="s">
        <v>13</v>
      </c>
      <c r="H180" s="1023"/>
      <c r="I180" s="828">
        <v>250</v>
      </c>
      <c r="J180" s="828">
        <v>250</v>
      </c>
      <c r="K180" s="828"/>
      <c r="L180" s="812">
        <f t="shared" si="22"/>
        <v>250</v>
      </c>
      <c r="M180" s="813">
        <f t="shared" si="23"/>
        <v>0</v>
      </c>
      <c r="N180" s="820">
        <v>1</v>
      </c>
      <c r="O180" s="815">
        <v>300</v>
      </c>
      <c r="P180" s="815">
        <v>300</v>
      </c>
      <c r="Q180" s="812">
        <v>0</v>
      </c>
      <c r="R180" s="812">
        <f t="shared" si="26"/>
        <v>300</v>
      </c>
      <c r="S180" s="812">
        <f t="shared" si="27"/>
        <v>0</v>
      </c>
      <c r="T180" s="800">
        <v>300</v>
      </c>
      <c r="U180" s="837"/>
      <c r="V180" s="837"/>
      <c r="W180" s="838"/>
      <c r="X180" s="800">
        <v>300</v>
      </c>
      <c r="Y180" s="840"/>
      <c r="Z180" s="841"/>
      <c r="AA180" s="838">
        <f t="shared" si="28"/>
        <v>300</v>
      </c>
      <c r="AB180" s="859" t="s">
        <v>1951</v>
      </c>
      <c r="AC180" s="850"/>
      <c r="AD180" s="817"/>
      <c r="AE180" s="817"/>
      <c r="AF180" s="817"/>
      <c r="AG180" s="817"/>
      <c r="AH180" s="817"/>
      <c r="AI180" s="817"/>
      <c r="AJ180" s="817"/>
      <c r="AK180" s="817"/>
      <c r="AL180" s="817"/>
      <c r="AM180" s="817"/>
    </row>
    <row r="181" spans="1:44" s="91" customFormat="1" ht="26.25" x14ac:dyDescent="0.25">
      <c r="A181" s="808">
        <v>2188</v>
      </c>
      <c r="B181" s="807">
        <v>171</v>
      </c>
      <c r="C181" s="809" t="s">
        <v>1952</v>
      </c>
      <c r="D181" s="806" t="s">
        <v>1953</v>
      </c>
      <c r="E181" s="810" t="s">
        <v>70</v>
      </c>
      <c r="F181" s="805" t="s">
        <v>10</v>
      </c>
      <c r="G181" s="805" t="s">
        <v>21</v>
      </c>
      <c r="H181" s="1023"/>
      <c r="I181" s="828">
        <v>310</v>
      </c>
      <c r="J181" s="828">
        <v>310</v>
      </c>
      <c r="K181" s="828"/>
      <c r="L181" s="812">
        <f t="shared" si="22"/>
        <v>310</v>
      </c>
      <c r="M181" s="813">
        <f t="shared" si="23"/>
        <v>0</v>
      </c>
      <c r="N181" s="820">
        <v>1</v>
      </c>
      <c r="O181" s="815">
        <v>300</v>
      </c>
      <c r="P181" s="815">
        <v>300</v>
      </c>
      <c r="Q181" s="812">
        <v>0</v>
      </c>
      <c r="R181" s="812">
        <f t="shared" si="26"/>
        <v>300</v>
      </c>
      <c r="S181" s="812">
        <f t="shared" si="27"/>
        <v>0</v>
      </c>
      <c r="T181" s="800">
        <v>300</v>
      </c>
      <c r="U181" s="837"/>
      <c r="V181" s="837"/>
      <c r="W181" s="838"/>
      <c r="X181" s="800">
        <v>300</v>
      </c>
      <c r="Y181" s="840"/>
      <c r="Z181" s="841"/>
      <c r="AA181" s="838">
        <f t="shared" si="28"/>
        <v>300</v>
      </c>
      <c r="AB181" s="859" t="s">
        <v>1954</v>
      </c>
      <c r="AC181" s="850"/>
      <c r="AD181" s="817"/>
      <c r="AE181" s="817"/>
      <c r="AF181" s="817"/>
      <c r="AG181" s="817"/>
      <c r="AH181" s="817"/>
      <c r="AI181" s="817"/>
      <c r="AJ181" s="817"/>
      <c r="AK181" s="817"/>
      <c r="AL181" s="817"/>
      <c r="AM181" s="817"/>
    </row>
    <row r="182" spans="1:44" s="762" customFormat="1" ht="26.25" x14ac:dyDescent="0.25">
      <c r="A182" s="1082">
        <v>2189</v>
      </c>
      <c r="B182" s="1083">
        <v>172</v>
      </c>
      <c r="C182" s="1084" t="s">
        <v>1960</v>
      </c>
      <c r="D182" s="1085" t="s">
        <v>1961</v>
      </c>
      <c r="E182" s="1086" t="s">
        <v>69</v>
      </c>
      <c r="F182" s="1087" t="s">
        <v>10</v>
      </c>
      <c r="G182" s="1087" t="s">
        <v>1034</v>
      </c>
      <c r="H182" s="1088"/>
      <c r="I182" s="1089">
        <v>180</v>
      </c>
      <c r="J182" s="1089">
        <v>180</v>
      </c>
      <c r="K182" s="1089"/>
      <c r="L182" s="1089">
        <f t="shared" si="22"/>
        <v>180</v>
      </c>
      <c r="M182" s="1098">
        <f t="shared" si="23"/>
        <v>0</v>
      </c>
      <c r="N182" s="1099">
        <v>1</v>
      </c>
      <c r="O182" s="815">
        <v>300</v>
      </c>
      <c r="P182" s="815">
        <v>300</v>
      </c>
      <c r="Q182" s="1089">
        <v>0</v>
      </c>
      <c r="R182" s="1089">
        <f t="shared" si="26"/>
        <v>300</v>
      </c>
      <c r="S182" s="1089">
        <f t="shared" si="27"/>
        <v>0</v>
      </c>
      <c r="T182" s="800">
        <v>300</v>
      </c>
      <c r="U182" s="1093"/>
      <c r="V182" s="1093"/>
      <c r="W182" s="1094"/>
      <c r="X182" s="800">
        <v>300</v>
      </c>
      <c r="Y182" s="1095"/>
      <c r="Z182" s="1100"/>
      <c r="AA182" s="1094">
        <f t="shared" si="28"/>
        <v>300</v>
      </c>
      <c r="AB182" s="1096" t="s">
        <v>1962</v>
      </c>
      <c r="AC182" s="1101" t="s">
        <v>1102</v>
      </c>
      <c r="AD182" s="1097" t="s">
        <v>3656</v>
      </c>
      <c r="AE182" s="1097"/>
      <c r="AF182" s="1097"/>
      <c r="AG182" s="1097"/>
      <c r="AH182" s="1097"/>
      <c r="AI182" s="1097"/>
      <c r="AJ182" s="1097"/>
      <c r="AK182" s="1097"/>
      <c r="AL182" s="1097"/>
      <c r="AM182" s="1097"/>
    </row>
    <row r="183" spans="1:44" s="762" customFormat="1" ht="26.25" x14ac:dyDescent="0.25">
      <c r="A183" s="1082">
        <v>2190</v>
      </c>
      <c r="B183" s="1083">
        <v>173</v>
      </c>
      <c r="C183" s="1084" t="s">
        <v>1974</v>
      </c>
      <c r="D183" s="1085" t="s">
        <v>1975</v>
      </c>
      <c r="E183" s="1086" t="s">
        <v>69</v>
      </c>
      <c r="F183" s="1087" t="s">
        <v>10</v>
      </c>
      <c r="G183" s="1087" t="s">
        <v>13</v>
      </c>
      <c r="H183" s="1102"/>
      <c r="I183" s="1093">
        <v>310</v>
      </c>
      <c r="J183" s="1093">
        <v>310</v>
      </c>
      <c r="K183" s="1093"/>
      <c r="L183" s="1089">
        <f t="shared" si="22"/>
        <v>310</v>
      </c>
      <c r="M183" s="1090">
        <f t="shared" si="23"/>
        <v>0</v>
      </c>
      <c r="N183" s="1091">
        <v>1</v>
      </c>
      <c r="O183" s="815">
        <v>300</v>
      </c>
      <c r="P183" s="815">
        <v>300</v>
      </c>
      <c r="Q183" s="1089">
        <v>0</v>
      </c>
      <c r="R183" s="1089">
        <f t="shared" si="26"/>
        <v>300</v>
      </c>
      <c r="S183" s="1089">
        <f t="shared" si="27"/>
        <v>0</v>
      </c>
      <c r="T183" s="800">
        <v>300</v>
      </c>
      <c r="U183" s="1103"/>
      <c r="V183" s="1103"/>
      <c r="W183" s="1092"/>
      <c r="X183" s="800">
        <v>300</v>
      </c>
      <c r="Y183" s="1104"/>
      <c r="Z183" s="1105"/>
      <c r="AA183" s="1092">
        <f>X183-Y183-Z183</f>
        <v>300</v>
      </c>
      <c r="AB183" s="1106">
        <v>16703757</v>
      </c>
      <c r="AC183" s="1107" t="s">
        <v>3749</v>
      </c>
      <c r="AD183" s="1097"/>
      <c r="AE183" s="1097"/>
      <c r="AF183" s="1097"/>
      <c r="AG183" s="1097"/>
      <c r="AH183" s="1097"/>
      <c r="AI183" s="1097"/>
      <c r="AJ183" s="1097"/>
      <c r="AK183" s="1097"/>
      <c r="AL183" s="1097"/>
      <c r="AM183" s="1097"/>
    </row>
    <row r="184" spans="1:44" s="91" customFormat="1" ht="26.25" x14ac:dyDescent="0.25">
      <c r="A184" s="808">
        <v>2192</v>
      </c>
      <c r="B184" s="807">
        <v>174</v>
      </c>
      <c r="C184" s="809" t="s">
        <v>1979</v>
      </c>
      <c r="D184" s="806" t="s">
        <v>1980</v>
      </c>
      <c r="E184" s="810" t="s">
        <v>69</v>
      </c>
      <c r="F184" s="805" t="s">
        <v>10</v>
      </c>
      <c r="G184" s="805" t="s">
        <v>13</v>
      </c>
      <c r="H184" s="1023"/>
      <c r="I184" s="828">
        <v>310</v>
      </c>
      <c r="J184" s="828">
        <v>310</v>
      </c>
      <c r="K184" s="828"/>
      <c r="L184" s="812">
        <f t="shared" si="22"/>
        <v>310</v>
      </c>
      <c r="M184" s="813">
        <f t="shared" si="23"/>
        <v>0</v>
      </c>
      <c r="N184" s="820">
        <v>1</v>
      </c>
      <c r="O184" s="815">
        <v>300</v>
      </c>
      <c r="P184" s="815">
        <v>300</v>
      </c>
      <c r="Q184" s="812">
        <v>0</v>
      </c>
      <c r="R184" s="812">
        <f t="shared" si="26"/>
        <v>300</v>
      </c>
      <c r="S184" s="812">
        <f t="shared" si="27"/>
        <v>0</v>
      </c>
      <c r="T184" s="800">
        <v>300</v>
      </c>
      <c r="U184" s="913"/>
      <c r="V184" s="913"/>
      <c r="W184" s="836"/>
      <c r="X184" s="800">
        <v>300</v>
      </c>
      <c r="Y184" s="914"/>
      <c r="Z184" s="915"/>
      <c r="AA184" s="836">
        <f>X184-Y184-Z184</f>
        <v>300</v>
      </c>
      <c r="AB184" s="916" t="s">
        <v>3473</v>
      </c>
      <c r="AC184" s="917"/>
      <c r="AD184" s="817"/>
      <c r="AE184" s="817"/>
      <c r="AF184" s="817"/>
      <c r="AG184" s="817"/>
      <c r="AH184" s="817"/>
      <c r="AI184" s="817"/>
      <c r="AJ184" s="817"/>
      <c r="AK184" s="817"/>
      <c r="AL184" s="817"/>
      <c r="AM184" s="817"/>
    </row>
    <row r="185" spans="1:44" s="314" customFormat="1" ht="26.25" x14ac:dyDescent="0.25">
      <c r="A185" s="808">
        <v>2196</v>
      </c>
      <c r="B185" s="807">
        <v>175</v>
      </c>
      <c r="C185" s="809" t="s">
        <v>1989</v>
      </c>
      <c r="D185" s="806" t="s">
        <v>1991</v>
      </c>
      <c r="E185" s="810" t="s">
        <v>69</v>
      </c>
      <c r="F185" s="805" t="s">
        <v>15</v>
      </c>
      <c r="G185" s="805" t="s">
        <v>13</v>
      </c>
      <c r="H185" s="1023"/>
      <c r="I185" s="828">
        <v>260</v>
      </c>
      <c r="J185" s="828">
        <v>260</v>
      </c>
      <c r="K185" s="828"/>
      <c r="L185" s="812">
        <f t="shared" si="22"/>
        <v>260</v>
      </c>
      <c r="M185" s="813">
        <f t="shared" si="23"/>
        <v>0</v>
      </c>
      <c r="N185" s="820">
        <v>1</v>
      </c>
      <c r="O185" s="815">
        <v>300</v>
      </c>
      <c r="P185" s="815">
        <v>300</v>
      </c>
      <c r="Q185" s="812">
        <v>130</v>
      </c>
      <c r="R185" s="812">
        <f t="shared" si="26"/>
        <v>430</v>
      </c>
      <c r="S185" s="812">
        <f t="shared" si="27"/>
        <v>-130</v>
      </c>
      <c r="T185" s="800">
        <v>300</v>
      </c>
      <c r="U185" s="800"/>
      <c r="V185" s="800"/>
      <c r="W185" s="919"/>
      <c r="X185" s="800">
        <v>300</v>
      </c>
      <c r="Y185" s="920"/>
      <c r="Z185" s="401"/>
      <c r="AA185" s="919">
        <f>X185-Y185-Z185</f>
        <v>300</v>
      </c>
      <c r="AB185" s="921" t="s">
        <v>1992</v>
      </c>
      <c r="AC185" s="922"/>
      <c r="AD185" s="923"/>
      <c r="AE185" s="923"/>
      <c r="AF185" s="923"/>
      <c r="AG185" s="923"/>
      <c r="AH185" s="923"/>
      <c r="AI185" s="923"/>
      <c r="AJ185" s="923"/>
      <c r="AK185" s="923"/>
      <c r="AL185" s="923"/>
      <c r="AM185" s="923"/>
    </row>
    <row r="186" spans="1:44" s="314" customFormat="1" ht="27.75" customHeight="1" x14ac:dyDescent="0.25">
      <c r="A186" s="808">
        <v>2197</v>
      </c>
      <c r="B186" s="807">
        <v>176</v>
      </c>
      <c r="C186" s="809" t="s">
        <v>1990</v>
      </c>
      <c r="D186" s="806" t="s">
        <v>1993</v>
      </c>
      <c r="E186" s="810" t="s">
        <v>69</v>
      </c>
      <c r="F186" s="805" t="s">
        <v>10</v>
      </c>
      <c r="G186" s="805" t="s">
        <v>1994</v>
      </c>
      <c r="H186" s="1023"/>
      <c r="I186" s="828">
        <v>260</v>
      </c>
      <c r="J186" s="828">
        <v>260</v>
      </c>
      <c r="K186" s="828"/>
      <c r="L186" s="812">
        <f t="shared" ref="L186:L193" si="29">SUM(J186+K186)</f>
        <v>260</v>
      </c>
      <c r="M186" s="813">
        <f t="shared" ref="M186:M193" si="30">SUM(I186-L186)</f>
        <v>0</v>
      </c>
      <c r="N186" s="820">
        <v>1</v>
      </c>
      <c r="O186" s="815">
        <v>300</v>
      </c>
      <c r="P186" s="815">
        <v>300</v>
      </c>
      <c r="Q186" s="812">
        <v>0</v>
      </c>
      <c r="R186" s="812">
        <f t="shared" si="26"/>
        <v>300</v>
      </c>
      <c r="S186" s="812">
        <f t="shared" si="27"/>
        <v>0</v>
      </c>
      <c r="T186" s="800">
        <v>300</v>
      </c>
      <c r="U186" s="800"/>
      <c r="V186" s="800"/>
      <c r="W186" s="919"/>
      <c r="X186" s="800">
        <v>300</v>
      </c>
      <c r="Y186" s="920"/>
      <c r="Z186" s="401"/>
      <c r="AA186" s="919"/>
      <c r="AB186" s="921" t="s">
        <v>1995</v>
      </c>
      <c r="AC186" s="922" t="s">
        <v>60</v>
      </c>
      <c r="AD186" s="923"/>
      <c r="AE186" s="923"/>
      <c r="AF186" s="923"/>
      <c r="AG186" s="923"/>
      <c r="AH186" s="923"/>
      <c r="AI186" s="923"/>
      <c r="AJ186" s="923"/>
      <c r="AK186" s="923"/>
      <c r="AL186" s="923"/>
      <c r="AM186" s="923"/>
    </row>
    <row r="187" spans="1:44" s="717" customFormat="1" ht="27" customHeight="1" x14ac:dyDescent="0.25">
      <c r="A187" s="808">
        <v>2208</v>
      </c>
      <c r="B187" s="807">
        <v>177</v>
      </c>
      <c r="C187" s="809" t="s">
        <v>2016</v>
      </c>
      <c r="D187" s="806" t="s">
        <v>2017</v>
      </c>
      <c r="E187" s="810" t="s">
        <v>69</v>
      </c>
      <c r="F187" s="805" t="s">
        <v>10</v>
      </c>
      <c r="G187" s="805" t="s">
        <v>13</v>
      </c>
      <c r="H187" s="1022"/>
      <c r="I187" s="812">
        <v>200</v>
      </c>
      <c r="J187" s="812">
        <v>200</v>
      </c>
      <c r="K187" s="812"/>
      <c r="L187" s="812">
        <f t="shared" si="29"/>
        <v>200</v>
      </c>
      <c r="M187" s="813">
        <f t="shared" si="30"/>
        <v>0</v>
      </c>
      <c r="N187" s="822">
        <v>1</v>
      </c>
      <c r="O187" s="815">
        <v>300</v>
      </c>
      <c r="P187" s="815">
        <v>300</v>
      </c>
      <c r="Q187" s="823">
        <v>0</v>
      </c>
      <c r="R187" s="812">
        <f t="shared" si="26"/>
        <v>300</v>
      </c>
      <c r="S187" s="812">
        <f t="shared" si="27"/>
        <v>0</v>
      </c>
      <c r="T187" s="800">
        <v>300</v>
      </c>
      <c r="U187" s="812"/>
      <c r="V187" s="812"/>
      <c r="W187" s="926"/>
      <c r="X187" s="800">
        <v>300</v>
      </c>
      <c r="Y187" s="927"/>
      <c r="Z187" s="928"/>
      <c r="AA187" s="926"/>
      <c r="AB187" s="929"/>
      <c r="AC187" s="930"/>
      <c r="AD187" s="931"/>
      <c r="AE187" s="925"/>
      <c r="AF187" s="925"/>
      <c r="AG187" s="925"/>
      <c r="AH187" s="925"/>
      <c r="AI187" s="925"/>
      <c r="AJ187" s="925"/>
      <c r="AK187" s="925"/>
      <c r="AL187" s="925"/>
      <c r="AM187" s="925"/>
      <c r="AN187" s="155"/>
      <c r="AO187" s="155"/>
      <c r="AP187" s="155"/>
      <c r="AQ187" s="155"/>
      <c r="AR187" s="155"/>
    </row>
    <row r="188" spans="1:44" s="155" customFormat="1" ht="26.25" x14ac:dyDescent="0.25">
      <c r="A188" s="808">
        <v>2210</v>
      </c>
      <c r="B188" s="807">
        <v>178</v>
      </c>
      <c r="C188" s="809" t="s">
        <v>2019</v>
      </c>
      <c r="D188" s="806" t="s">
        <v>2607</v>
      </c>
      <c r="E188" s="810" t="s">
        <v>69</v>
      </c>
      <c r="F188" s="805" t="s">
        <v>10</v>
      </c>
      <c r="G188" s="805" t="s">
        <v>529</v>
      </c>
      <c r="H188" s="1022"/>
      <c r="I188" s="812">
        <v>300</v>
      </c>
      <c r="J188" s="812">
        <v>300</v>
      </c>
      <c r="K188" s="812"/>
      <c r="L188" s="812">
        <f t="shared" si="29"/>
        <v>300</v>
      </c>
      <c r="M188" s="813">
        <f t="shared" si="30"/>
        <v>0</v>
      </c>
      <c r="N188" s="822">
        <v>1</v>
      </c>
      <c r="O188" s="815">
        <v>300</v>
      </c>
      <c r="P188" s="815">
        <v>300</v>
      </c>
      <c r="Q188" s="812">
        <v>0</v>
      </c>
      <c r="R188" s="812">
        <f t="shared" si="26"/>
        <v>300</v>
      </c>
      <c r="S188" s="812">
        <f t="shared" si="27"/>
        <v>0</v>
      </c>
      <c r="T188" s="800">
        <v>300</v>
      </c>
      <c r="U188" s="800"/>
      <c r="V188" s="800"/>
      <c r="W188" s="919"/>
      <c r="X188" s="800">
        <v>300</v>
      </c>
      <c r="Y188" s="920"/>
      <c r="Z188" s="401"/>
      <c r="AA188" s="919"/>
      <c r="AB188" s="921" t="s">
        <v>2621</v>
      </c>
      <c r="AC188" s="924"/>
      <c r="AD188" s="925"/>
      <c r="AE188" s="925"/>
      <c r="AF188" s="925"/>
      <c r="AG188" s="925"/>
      <c r="AH188" s="925"/>
      <c r="AI188" s="925"/>
      <c r="AJ188" s="925"/>
      <c r="AK188" s="925"/>
      <c r="AL188" s="925"/>
      <c r="AM188" s="925"/>
    </row>
    <row r="189" spans="1:44" s="155" customFormat="1" ht="26.25" x14ac:dyDescent="0.25">
      <c r="A189" s="808">
        <v>2211</v>
      </c>
      <c r="B189" s="807">
        <v>179</v>
      </c>
      <c r="C189" s="809" t="s">
        <v>2027</v>
      </c>
      <c r="D189" s="806" t="s">
        <v>2028</v>
      </c>
      <c r="E189" s="810" t="s">
        <v>69</v>
      </c>
      <c r="F189" s="805" t="s">
        <v>10</v>
      </c>
      <c r="G189" s="805" t="s">
        <v>1071</v>
      </c>
      <c r="H189" s="1022"/>
      <c r="I189" s="812">
        <v>200</v>
      </c>
      <c r="J189" s="812">
        <v>200</v>
      </c>
      <c r="K189" s="812"/>
      <c r="L189" s="812">
        <f t="shared" si="29"/>
        <v>200</v>
      </c>
      <c r="M189" s="813">
        <f t="shared" si="30"/>
        <v>0</v>
      </c>
      <c r="N189" s="822">
        <v>1</v>
      </c>
      <c r="O189" s="815">
        <v>300</v>
      </c>
      <c r="P189" s="815">
        <v>300</v>
      </c>
      <c r="Q189" s="823"/>
      <c r="R189" s="812">
        <f t="shared" si="26"/>
        <v>300</v>
      </c>
      <c r="S189" s="812">
        <f t="shared" si="27"/>
        <v>0</v>
      </c>
      <c r="T189" s="800">
        <v>300</v>
      </c>
      <c r="U189" s="801"/>
      <c r="V189" s="801"/>
      <c r="W189" s="932"/>
      <c r="X189" s="800">
        <v>300</v>
      </c>
      <c r="Y189" s="803"/>
      <c r="Z189" s="933"/>
      <c r="AA189" s="932"/>
      <c r="AB189" s="934" t="s">
        <v>2531</v>
      </c>
      <c r="AC189" s="935" t="s">
        <v>2029</v>
      </c>
      <c r="AD189" s="925"/>
      <c r="AE189" s="925"/>
      <c r="AF189" s="925"/>
      <c r="AG189" s="925"/>
      <c r="AH189" s="925"/>
      <c r="AI189" s="925"/>
      <c r="AJ189" s="925"/>
      <c r="AK189" s="925"/>
      <c r="AL189" s="925"/>
      <c r="AM189" s="925"/>
    </row>
    <row r="190" spans="1:44" s="90" customFormat="1" ht="26.25" x14ac:dyDescent="0.25">
      <c r="A190" s="808">
        <v>2216</v>
      </c>
      <c r="B190" s="807">
        <v>180</v>
      </c>
      <c r="C190" s="809" t="s">
        <v>2039</v>
      </c>
      <c r="D190" s="806" t="s">
        <v>2040</v>
      </c>
      <c r="E190" s="810" t="s">
        <v>70</v>
      </c>
      <c r="F190" s="805" t="s">
        <v>10</v>
      </c>
      <c r="G190" s="805" t="s">
        <v>11</v>
      </c>
      <c r="H190" s="1022"/>
      <c r="I190" s="812">
        <v>150</v>
      </c>
      <c r="J190" s="812">
        <v>150</v>
      </c>
      <c r="K190" s="812"/>
      <c r="L190" s="812">
        <f t="shared" si="29"/>
        <v>150</v>
      </c>
      <c r="M190" s="813">
        <f t="shared" si="30"/>
        <v>0</v>
      </c>
      <c r="N190" s="822">
        <v>1</v>
      </c>
      <c r="O190" s="815">
        <v>300</v>
      </c>
      <c r="P190" s="815">
        <v>300</v>
      </c>
      <c r="Q190" s="823">
        <v>0</v>
      </c>
      <c r="R190" s="812">
        <f t="shared" si="26"/>
        <v>300</v>
      </c>
      <c r="S190" s="812">
        <f t="shared" si="27"/>
        <v>0</v>
      </c>
      <c r="T190" s="800">
        <v>300</v>
      </c>
      <c r="U190" s="851"/>
      <c r="V190" s="851"/>
      <c r="W190" s="852"/>
      <c r="X190" s="800">
        <v>300</v>
      </c>
      <c r="Y190" s="854"/>
      <c r="Z190" s="855"/>
      <c r="AA190" s="852"/>
      <c r="AB190" s="863" t="s">
        <v>2191</v>
      </c>
      <c r="AC190" s="850" t="s">
        <v>2192</v>
      </c>
      <c r="AD190" s="825"/>
      <c r="AE190" s="817"/>
      <c r="AF190" s="817"/>
      <c r="AG190" s="817"/>
      <c r="AH190" s="817"/>
      <c r="AI190" s="817"/>
      <c r="AJ190" s="817"/>
      <c r="AK190" s="817"/>
      <c r="AL190" s="817"/>
      <c r="AM190" s="817"/>
      <c r="AN190" s="91"/>
      <c r="AO190" s="91"/>
      <c r="AP190" s="91"/>
      <c r="AQ190" s="91"/>
      <c r="AR190" s="91"/>
    </row>
    <row r="191" spans="1:44" s="708" customFormat="1" ht="26.25" x14ac:dyDescent="0.25">
      <c r="A191" s="808">
        <v>2217</v>
      </c>
      <c r="B191" s="807">
        <v>181</v>
      </c>
      <c r="C191" s="809" t="s">
        <v>2139</v>
      </c>
      <c r="D191" s="806" t="s">
        <v>2140</v>
      </c>
      <c r="E191" s="810" t="s">
        <v>69</v>
      </c>
      <c r="F191" s="805" t="s">
        <v>10</v>
      </c>
      <c r="G191" s="805" t="s">
        <v>11</v>
      </c>
      <c r="H191" s="1023"/>
      <c r="I191" s="828">
        <v>200</v>
      </c>
      <c r="J191" s="828"/>
      <c r="K191" s="828"/>
      <c r="L191" s="812">
        <f t="shared" si="29"/>
        <v>0</v>
      </c>
      <c r="M191" s="813">
        <f t="shared" si="30"/>
        <v>200</v>
      </c>
      <c r="N191" s="820">
        <v>1</v>
      </c>
      <c r="O191" s="815">
        <v>300</v>
      </c>
      <c r="P191" s="815">
        <v>300</v>
      </c>
      <c r="Q191" s="823">
        <v>0</v>
      </c>
      <c r="R191" s="812">
        <f t="shared" si="26"/>
        <v>300</v>
      </c>
      <c r="S191" s="856">
        <f t="shared" si="27"/>
        <v>0</v>
      </c>
      <c r="T191" s="800">
        <v>300</v>
      </c>
      <c r="U191" s="889"/>
      <c r="V191" s="889"/>
      <c r="W191" s="890"/>
      <c r="X191" s="800">
        <v>300</v>
      </c>
      <c r="Y191" s="891"/>
      <c r="Z191" s="892"/>
      <c r="AA191" s="890"/>
      <c r="AB191" s="893" t="s">
        <v>2141</v>
      </c>
      <c r="AC191" s="936"/>
      <c r="AD191" s="895"/>
      <c r="AE191" s="817"/>
      <c r="AF191" s="817"/>
      <c r="AG191" s="817"/>
      <c r="AH191" s="817"/>
      <c r="AI191" s="817"/>
      <c r="AJ191" s="817"/>
      <c r="AK191" s="817"/>
      <c r="AL191" s="817"/>
      <c r="AM191" s="817"/>
      <c r="AN191" s="91"/>
      <c r="AO191" s="91"/>
      <c r="AP191" s="91"/>
      <c r="AQ191" s="91"/>
      <c r="AR191" s="91"/>
    </row>
    <row r="192" spans="1:44" s="155" customFormat="1" ht="26.25" x14ac:dyDescent="0.25">
      <c r="A192" s="808">
        <v>2212</v>
      </c>
      <c r="B192" s="807">
        <v>182</v>
      </c>
      <c r="C192" s="809" t="s">
        <v>2030</v>
      </c>
      <c r="D192" s="806" t="s">
        <v>2031</v>
      </c>
      <c r="E192" s="810" t="s">
        <v>69</v>
      </c>
      <c r="F192" s="805" t="s">
        <v>15</v>
      </c>
      <c r="G192" s="805" t="s">
        <v>13</v>
      </c>
      <c r="H192" s="1022"/>
      <c r="I192" s="856">
        <v>250</v>
      </c>
      <c r="J192" s="856">
        <v>250</v>
      </c>
      <c r="K192" s="800"/>
      <c r="L192" s="856">
        <f t="shared" si="29"/>
        <v>250</v>
      </c>
      <c r="M192" s="857">
        <f t="shared" si="30"/>
        <v>0</v>
      </c>
      <c r="N192" s="918">
        <v>1</v>
      </c>
      <c r="O192" s="815">
        <v>300</v>
      </c>
      <c r="P192" s="815">
        <v>300</v>
      </c>
      <c r="Q192" s="800"/>
      <c r="R192" s="856">
        <f t="shared" si="26"/>
        <v>300</v>
      </c>
      <c r="S192" s="856">
        <f t="shared" si="27"/>
        <v>0</v>
      </c>
      <c r="T192" s="800">
        <v>300</v>
      </c>
      <c r="U192" s="800"/>
      <c r="V192" s="800"/>
      <c r="W192" s="919"/>
      <c r="X192" s="800">
        <v>300</v>
      </c>
      <c r="Y192" s="920"/>
      <c r="Z192" s="401"/>
      <c r="AA192" s="919"/>
      <c r="AB192" s="921" t="s">
        <v>3701</v>
      </c>
      <c r="AC192" s="924"/>
      <c r="AD192" s="925"/>
      <c r="AE192" s="925"/>
      <c r="AF192" s="925"/>
      <c r="AG192" s="925"/>
      <c r="AH192" s="925"/>
      <c r="AI192" s="925"/>
      <c r="AJ192" s="925"/>
      <c r="AK192" s="925"/>
      <c r="AL192" s="925"/>
      <c r="AM192" s="925"/>
    </row>
    <row r="193" spans="1:39" s="155" customFormat="1" ht="26.25" x14ac:dyDescent="0.25">
      <c r="A193" s="808">
        <v>2222</v>
      </c>
      <c r="B193" s="807">
        <v>183</v>
      </c>
      <c r="C193" s="809" t="s">
        <v>3466</v>
      </c>
      <c r="D193" s="806" t="s">
        <v>2375</v>
      </c>
      <c r="E193" s="810" t="s">
        <v>70</v>
      </c>
      <c r="F193" s="805" t="s">
        <v>10</v>
      </c>
      <c r="G193" s="805" t="s">
        <v>1034</v>
      </c>
      <c r="H193" s="1022"/>
      <c r="I193" s="812">
        <v>150</v>
      </c>
      <c r="J193" s="812">
        <v>150</v>
      </c>
      <c r="K193" s="812"/>
      <c r="L193" s="812">
        <f t="shared" si="29"/>
        <v>150</v>
      </c>
      <c r="M193" s="813">
        <f t="shared" si="30"/>
        <v>0</v>
      </c>
      <c r="N193" s="822">
        <v>1</v>
      </c>
      <c r="O193" s="815">
        <v>300</v>
      </c>
      <c r="P193" s="815">
        <v>300</v>
      </c>
      <c r="Q193" s="823">
        <v>0</v>
      </c>
      <c r="R193" s="812">
        <f t="shared" si="26"/>
        <v>300</v>
      </c>
      <c r="S193" s="812">
        <f t="shared" si="27"/>
        <v>0</v>
      </c>
      <c r="T193" s="800">
        <v>300</v>
      </c>
      <c r="U193" s="800"/>
      <c r="V193" s="800"/>
      <c r="W193" s="919"/>
      <c r="X193" s="800">
        <v>300</v>
      </c>
      <c r="Y193" s="920"/>
      <c r="Z193" s="401"/>
      <c r="AA193" s="919"/>
      <c r="AB193" s="921" t="s">
        <v>2376</v>
      </c>
      <c r="AC193" s="924"/>
      <c r="AD193" s="925"/>
      <c r="AE193" s="925"/>
      <c r="AF193" s="925"/>
      <c r="AG193" s="925"/>
      <c r="AH193" s="925"/>
      <c r="AI193" s="925"/>
      <c r="AJ193" s="925"/>
      <c r="AK193" s="925"/>
      <c r="AL193" s="925"/>
      <c r="AM193" s="925"/>
    </row>
    <row r="194" spans="1:39" s="75" customFormat="1" ht="26.25" x14ac:dyDescent="0.25">
      <c r="A194" s="808">
        <v>1762</v>
      </c>
      <c r="B194" s="807">
        <v>184</v>
      </c>
      <c r="C194" s="809" t="s">
        <v>1072</v>
      </c>
      <c r="D194" s="806" t="s">
        <v>1073</v>
      </c>
      <c r="E194" s="810" t="s">
        <v>69</v>
      </c>
      <c r="F194" s="805" t="s">
        <v>10</v>
      </c>
      <c r="G194" s="805" t="s">
        <v>529</v>
      </c>
      <c r="H194" s="1022"/>
      <c r="I194" s="812">
        <v>230</v>
      </c>
      <c r="J194" s="812">
        <v>230</v>
      </c>
      <c r="K194" s="812"/>
      <c r="L194" s="812">
        <f t="shared" ref="L194:L245" si="31">J194+K194</f>
        <v>230</v>
      </c>
      <c r="M194" s="813">
        <f>I194-L194</f>
        <v>0</v>
      </c>
      <c r="N194" s="814">
        <v>1</v>
      </c>
      <c r="O194" s="815">
        <v>300</v>
      </c>
      <c r="P194" s="815">
        <v>300</v>
      </c>
      <c r="Q194" s="815"/>
      <c r="R194" s="799">
        <f>P194+Q194</f>
        <v>300</v>
      </c>
      <c r="S194" s="800">
        <f>SUM(O194-R194)</f>
        <v>0</v>
      </c>
      <c r="T194" s="800">
        <v>300</v>
      </c>
      <c r="U194" s="801"/>
      <c r="V194" s="801"/>
      <c r="W194" s="802">
        <f t="shared" ref="W194:W245" si="32">T194-U194-V194</f>
        <v>300</v>
      </c>
      <c r="X194" s="800">
        <v>300</v>
      </c>
      <c r="Y194" s="801"/>
      <c r="Z194" s="801"/>
      <c r="AA194" s="802">
        <f t="shared" ref="AA194:AA245" si="33">X194-Y194-Z194</f>
        <v>300</v>
      </c>
      <c r="AB194" s="803" t="s">
        <v>2241</v>
      </c>
      <c r="AC194" s="804" t="s">
        <v>1070</v>
      </c>
      <c r="AD194" s="816"/>
    </row>
    <row r="195" spans="1:39" s="91" customFormat="1" ht="26.25" x14ac:dyDescent="0.25">
      <c r="A195" s="808">
        <v>1768</v>
      </c>
      <c r="B195" s="807">
        <v>185</v>
      </c>
      <c r="C195" s="809" t="s">
        <v>1074</v>
      </c>
      <c r="D195" s="806" t="s">
        <v>1075</v>
      </c>
      <c r="E195" s="810" t="s">
        <v>69</v>
      </c>
      <c r="F195" s="805" t="s">
        <v>10</v>
      </c>
      <c r="G195" s="805" t="s">
        <v>1034</v>
      </c>
      <c r="H195" s="1022"/>
      <c r="I195" s="812">
        <v>230</v>
      </c>
      <c r="J195" s="812">
        <v>230</v>
      </c>
      <c r="K195" s="812"/>
      <c r="L195" s="812">
        <f t="shared" si="31"/>
        <v>230</v>
      </c>
      <c r="M195" s="813">
        <f t="shared" ref="M195:M245" si="34">I195-L195</f>
        <v>0</v>
      </c>
      <c r="N195" s="814">
        <v>1</v>
      </c>
      <c r="O195" s="815">
        <v>300</v>
      </c>
      <c r="P195" s="815">
        <v>300</v>
      </c>
      <c r="Q195" s="815"/>
      <c r="R195" s="799">
        <f t="shared" ref="R195:R245" si="35">P195+Q195</f>
        <v>300</v>
      </c>
      <c r="S195" s="800">
        <f t="shared" ref="S195:S245" si="36">SUM(O195-R195)</f>
        <v>0</v>
      </c>
      <c r="T195" s="800">
        <v>300</v>
      </c>
      <c r="U195" s="801"/>
      <c r="V195" s="801"/>
      <c r="W195" s="802">
        <f t="shared" si="32"/>
        <v>300</v>
      </c>
      <c r="X195" s="800">
        <v>300</v>
      </c>
      <c r="Y195" s="801"/>
      <c r="Z195" s="801"/>
      <c r="AA195" s="802">
        <f t="shared" si="33"/>
        <v>300</v>
      </c>
      <c r="AB195" s="803" t="s">
        <v>2392</v>
      </c>
      <c r="AC195" s="804" t="s">
        <v>1070</v>
      </c>
      <c r="AD195" s="1002"/>
    </row>
    <row r="196" spans="1:39" s="91" customFormat="1" ht="26.25" x14ac:dyDescent="0.25">
      <c r="A196" s="808">
        <v>1763</v>
      </c>
      <c r="B196" s="807">
        <v>186</v>
      </c>
      <c r="C196" s="809" t="s">
        <v>1076</v>
      </c>
      <c r="D196" s="806" t="s">
        <v>1077</v>
      </c>
      <c r="E196" s="810" t="s">
        <v>69</v>
      </c>
      <c r="F196" s="805" t="s">
        <v>10</v>
      </c>
      <c r="G196" s="805" t="s">
        <v>1071</v>
      </c>
      <c r="H196" s="1022"/>
      <c r="I196" s="812">
        <v>230</v>
      </c>
      <c r="J196" s="812">
        <v>230</v>
      </c>
      <c r="K196" s="812"/>
      <c r="L196" s="812">
        <f t="shared" si="31"/>
        <v>230</v>
      </c>
      <c r="M196" s="813">
        <f t="shared" si="34"/>
        <v>0</v>
      </c>
      <c r="N196" s="814">
        <v>1</v>
      </c>
      <c r="O196" s="815">
        <v>300</v>
      </c>
      <c r="P196" s="815">
        <v>300</v>
      </c>
      <c r="Q196" s="815"/>
      <c r="R196" s="799">
        <f t="shared" si="35"/>
        <v>300</v>
      </c>
      <c r="S196" s="800">
        <f t="shared" si="36"/>
        <v>0</v>
      </c>
      <c r="T196" s="800">
        <v>300</v>
      </c>
      <c r="U196" s="801"/>
      <c r="V196" s="801"/>
      <c r="W196" s="802">
        <f t="shared" si="32"/>
        <v>300</v>
      </c>
      <c r="X196" s="800">
        <v>300</v>
      </c>
      <c r="Y196" s="801"/>
      <c r="Z196" s="801"/>
      <c r="AA196" s="802">
        <f t="shared" si="33"/>
        <v>300</v>
      </c>
      <c r="AB196" s="818" t="s">
        <v>1078</v>
      </c>
      <c r="AC196" s="819" t="s">
        <v>1070</v>
      </c>
      <c r="AD196" s="1002"/>
    </row>
    <row r="197" spans="1:39" s="91" customFormat="1" ht="26.25" x14ac:dyDescent="0.25">
      <c r="A197" s="808">
        <v>1767</v>
      </c>
      <c r="B197" s="807">
        <v>187</v>
      </c>
      <c r="C197" s="809" t="s">
        <v>1088</v>
      </c>
      <c r="D197" s="806" t="s">
        <v>1089</v>
      </c>
      <c r="E197" s="810" t="s">
        <v>70</v>
      </c>
      <c r="F197" s="805" t="s">
        <v>10</v>
      </c>
      <c r="G197" s="805" t="s">
        <v>1034</v>
      </c>
      <c r="H197" s="1022"/>
      <c r="I197" s="812">
        <v>230</v>
      </c>
      <c r="J197" s="812">
        <v>230</v>
      </c>
      <c r="K197" s="812"/>
      <c r="L197" s="812">
        <f t="shared" si="31"/>
        <v>230</v>
      </c>
      <c r="M197" s="813">
        <f t="shared" si="34"/>
        <v>0</v>
      </c>
      <c r="N197" s="820">
        <v>1</v>
      </c>
      <c r="O197" s="815">
        <v>300</v>
      </c>
      <c r="P197" s="815">
        <v>300</v>
      </c>
      <c r="Q197" s="815"/>
      <c r="R197" s="799">
        <f t="shared" si="35"/>
        <v>300</v>
      </c>
      <c r="S197" s="800">
        <f t="shared" si="36"/>
        <v>0</v>
      </c>
      <c r="T197" s="800">
        <v>300</v>
      </c>
      <c r="U197" s="821"/>
      <c r="V197" s="821"/>
      <c r="W197" s="802">
        <f t="shared" si="32"/>
        <v>300</v>
      </c>
      <c r="X197" s="800">
        <v>300</v>
      </c>
      <c r="Y197" s="821"/>
      <c r="Z197" s="821"/>
      <c r="AA197" s="802">
        <f t="shared" si="33"/>
        <v>300</v>
      </c>
      <c r="AB197" s="818" t="s">
        <v>2248</v>
      </c>
      <c r="AC197" s="819" t="s">
        <v>1070</v>
      </c>
      <c r="AD197" s="1002"/>
    </row>
    <row r="198" spans="1:39" s="91" customFormat="1" ht="26.25" x14ac:dyDescent="0.25">
      <c r="A198" s="808">
        <v>1766</v>
      </c>
      <c r="B198" s="807">
        <v>188</v>
      </c>
      <c r="C198" s="809" t="s">
        <v>1090</v>
      </c>
      <c r="D198" s="806" t="s">
        <v>3613</v>
      </c>
      <c r="E198" s="810" t="s">
        <v>69</v>
      </c>
      <c r="F198" s="805" t="s">
        <v>10</v>
      </c>
      <c r="G198" s="805" t="s">
        <v>529</v>
      </c>
      <c r="H198" s="1022"/>
      <c r="I198" s="812">
        <v>230</v>
      </c>
      <c r="J198" s="812">
        <v>230</v>
      </c>
      <c r="K198" s="812"/>
      <c r="L198" s="812">
        <f t="shared" si="31"/>
        <v>230</v>
      </c>
      <c r="M198" s="813">
        <f t="shared" si="34"/>
        <v>0</v>
      </c>
      <c r="N198" s="820">
        <v>1</v>
      </c>
      <c r="O198" s="815">
        <v>300</v>
      </c>
      <c r="P198" s="815">
        <v>300</v>
      </c>
      <c r="Q198" s="815"/>
      <c r="R198" s="799">
        <f t="shared" si="35"/>
        <v>300</v>
      </c>
      <c r="S198" s="800">
        <f t="shared" si="36"/>
        <v>0</v>
      </c>
      <c r="T198" s="800">
        <v>300</v>
      </c>
      <c r="U198" s="821"/>
      <c r="V198" s="821"/>
      <c r="W198" s="802">
        <f t="shared" si="32"/>
        <v>300</v>
      </c>
      <c r="X198" s="800">
        <v>300</v>
      </c>
      <c r="Y198" s="821"/>
      <c r="Z198" s="821"/>
      <c r="AA198" s="802">
        <f t="shared" si="33"/>
        <v>300</v>
      </c>
      <c r="AB198" s="818" t="s">
        <v>1091</v>
      </c>
      <c r="AC198" s="819" t="s">
        <v>1070</v>
      </c>
      <c r="AD198" s="1002"/>
    </row>
    <row r="199" spans="1:39" s="91" customFormat="1" ht="26.25" x14ac:dyDescent="0.25">
      <c r="A199" s="808">
        <v>1770</v>
      </c>
      <c r="B199" s="807">
        <v>189</v>
      </c>
      <c r="C199" s="809" t="s">
        <v>1096</v>
      </c>
      <c r="D199" s="806" t="s">
        <v>1097</v>
      </c>
      <c r="E199" s="810" t="s">
        <v>69</v>
      </c>
      <c r="F199" s="805" t="s">
        <v>10</v>
      </c>
      <c r="G199" s="805" t="s">
        <v>529</v>
      </c>
      <c r="H199" s="1022"/>
      <c r="I199" s="812">
        <v>230</v>
      </c>
      <c r="J199" s="812">
        <v>230</v>
      </c>
      <c r="K199" s="812"/>
      <c r="L199" s="812">
        <f t="shared" si="31"/>
        <v>230</v>
      </c>
      <c r="M199" s="813">
        <f t="shared" si="34"/>
        <v>0</v>
      </c>
      <c r="N199" s="822">
        <v>1</v>
      </c>
      <c r="O199" s="815">
        <v>300</v>
      </c>
      <c r="P199" s="815">
        <v>300</v>
      </c>
      <c r="Q199" s="823"/>
      <c r="R199" s="812">
        <f t="shared" si="35"/>
        <v>300</v>
      </c>
      <c r="S199" s="812">
        <f t="shared" si="36"/>
        <v>0</v>
      </c>
      <c r="T199" s="800">
        <v>300</v>
      </c>
      <c r="U199" s="821"/>
      <c r="V199" s="821"/>
      <c r="W199" s="802">
        <f t="shared" si="32"/>
        <v>300</v>
      </c>
      <c r="X199" s="800">
        <v>300</v>
      </c>
      <c r="Y199" s="821"/>
      <c r="Z199" s="821"/>
      <c r="AA199" s="802">
        <f t="shared" si="33"/>
        <v>300</v>
      </c>
      <c r="AB199" s="824" t="s">
        <v>2306</v>
      </c>
      <c r="AC199" s="819" t="s">
        <v>1070</v>
      </c>
      <c r="AD199" s="1002"/>
    </row>
    <row r="200" spans="1:39" s="91" customFormat="1" ht="26.25" x14ac:dyDescent="0.25">
      <c r="A200" s="808">
        <v>1771</v>
      </c>
      <c r="B200" s="807">
        <v>190</v>
      </c>
      <c r="C200" s="809" t="s">
        <v>1098</v>
      </c>
      <c r="D200" s="806" t="s">
        <v>1099</v>
      </c>
      <c r="E200" s="810" t="s">
        <v>70</v>
      </c>
      <c r="F200" s="805" t="s">
        <v>10</v>
      </c>
      <c r="G200" s="805" t="s">
        <v>1034</v>
      </c>
      <c r="H200" s="1022"/>
      <c r="I200" s="812">
        <v>230</v>
      </c>
      <c r="J200" s="812">
        <v>230</v>
      </c>
      <c r="K200" s="812"/>
      <c r="L200" s="812">
        <f t="shared" si="31"/>
        <v>230</v>
      </c>
      <c r="M200" s="813">
        <f t="shared" si="34"/>
        <v>0</v>
      </c>
      <c r="N200" s="820">
        <v>1</v>
      </c>
      <c r="O200" s="815">
        <v>300</v>
      </c>
      <c r="P200" s="815">
        <v>300</v>
      </c>
      <c r="Q200" s="815"/>
      <c r="R200" s="799">
        <f t="shared" si="35"/>
        <v>300</v>
      </c>
      <c r="S200" s="800">
        <f t="shared" si="36"/>
        <v>0</v>
      </c>
      <c r="T200" s="800">
        <v>300</v>
      </c>
      <c r="U200" s="821"/>
      <c r="V200" s="821"/>
      <c r="W200" s="802">
        <f t="shared" si="32"/>
        <v>300</v>
      </c>
      <c r="X200" s="800">
        <v>300</v>
      </c>
      <c r="Y200" s="821"/>
      <c r="Z200" s="821"/>
      <c r="AA200" s="802">
        <f t="shared" si="33"/>
        <v>300</v>
      </c>
      <c r="AB200" s="818" t="s">
        <v>2308</v>
      </c>
      <c r="AC200" s="819" t="s">
        <v>1070</v>
      </c>
      <c r="AD200" s="1002"/>
    </row>
    <row r="201" spans="1:39" s="709" customFormat="1" ht="25.5" customHeight="1" x14ac:dyDescent="0.25">
      <c r="A201" s="808">
        <v>1755</v>
      </c>
      <c r="B201" s="807">
        <v>191</v>
      </c>
      <c r="C201" s="809" t="s">
        <v>1103</v>
      </c>
      <c r="D201" s="806" t="s">
        <v>1104</v>
      </c>
      <c r="E201" s="810" t="s">
        <v>69</v>
      </c>
      <c r="F201" s="805" t="s">
        <v>10</v>
      </c>
      <c r="G201" s="805" t="s">
        <v>11</v>
      </c>
      <c r="H201" s="1022"/>
      <c r="I201" s="812">
        <v>230</v>
      </c>
      <c r="J201" s="812">
        <v>230</v>
      </c>
      <c r="K201" s="812"/>
      <c r="L201" s="812">
        <f t="shared" si="31"/>
        <v>230</v>
      </c>
      <c r="M201" s="813">
        <f t="shared" si="34"/>
        <v>0</v>
      </c>
      <c r="N201" s="814">
        <v>1</v>
      </c>
      <c r="O201" s="815">
        <v>300</v>
      </c>
      <c r="P201" s="815">
        <v>300</v>
      </c>
      <c r="Q201" s="815"/>
      <c r="R201" s="799">
        <f t="shared" si="35"/>
        <v>300</v>
      </c>
      <c r="S201" s="800">
        <f t="shared" si="36"/>
        <v>0</v>
      </c>
      <c r="T201" s="800">
        <v>300</v>
      </c>
      <c r="U201" s="801"/>
      <c r="V201" s="801"/>
      <c r="W201" s="802">
        <f t="shared" si="32"/>
        <v>300</v>
      </c>
      <c r="X201" s="800">
        <v>300</v>
      </c>
      <c r="Y201" s="801"/>
      <c r="Z201" s="801"/>
      <c r="AA201" s="802">
        <f t="shared" si="33"/>
        <v>300</v>
      </c>
      <c r="AB201" s="803" t="s">
        <v>1105</v>
      </c>
      <c r="AC201" s="819" t="s">
        <v>1070</v>
      </c>
      <c r="AD201" s="825"/>
    </row>
    <row r="202" spans="1:39" s="91" customFormat="1" ht="26.25" x14ac:dyDescent="0.25">
      <c r="A202" s="808">
        <v>1756</v>
      </c>
      <c r="B202" s="807">
        <v>192</v>
      </c>
      <c r="C202" s="809" t="s">
        <v>1195</v>
      </c>
      <c r="D202" s="806" t="s">
        <v>1106</v>
      </c>
      <c r="E202" s="810" t="s">
        <v>69</v>
      </c>
      <c r="F202" s="805" t="s">
        <v>10</v>
      </c>
      <c r="G202" s="805" t="s">
        <v>21</v>
      </c>
      <c r="H202" s="1022"/>
      <c r="I202" s="812">
        <v>230</v>
      </c>
      <c r="J202" s="812">
        <v>230</v>
      </c>
      <c r="K202" s="812"/>
      <c r="L202" s="812">
        <f t="shared" si="31"/>
        <v>230</v>
      </c>
      <c r="M202" s="813">
        <f t="shared" si="34"/>
        <v>0</v>
      </c>
      <c r="N202" s="822">
        <v>1</v>
      </c>
      <c r="O202" s="815">
        <v>300</v>
      </c>
      <c r="P202" s="815">
        <v>300</v>
      </c>
      <c r="Q202" s="823"/>
      <c r="R202" s="812">
        <f t="shared" si="35"/>
        <v>300</v>
      </c>
      <c r="S202" s="812">
        <f t="shared" si="36"/>
        <v>0</v>
      </c>
      <c r="T202" s="800">
        <v>300</v>
      </c>
      <c r="U202" s="821"/>
      <c r="V202" s="821"/>
      <c r="W202" s="802">
        <f t="shared" si="32"/>
        <v>300</v>
      </c>
      <c r="X202" s="800">
        <v>300</v>
      </c>
      <c r="Y202" s="826"/>
      <c r="Z202" s="827"/>
      <c r="AA202" s="802">
        <f t="shared" si="33"/>
        <v>300</v>
      </c>
      <c r="AB202" s="826" t="s">
        <v>1107</v>
      </c>
      <c r="AC202" s="819" t="s">
        <v>1070</v>
      </c>
      <c r="AD202" s="1002"/>
    </row>
    <row r="203" spans="1:39" s="709" customFormat="1" ht="26.25" x14ac:dyDescent="0.25">
      <c r="A203" s="808">
        <v>1737</v>
      </c>
      <c r="B203" s="807">
        <v>193</v>
      </c>
      <c r="C203" s="809" t="s">
        <v>2496</v>
      </c>
      <c r="D203" s="806" t="s">
        <v>1110</v>
      </c>
      <c r="E203" s="810" t="s">
        <v>70</v>
      </c>
      <c r="F203" s="805" t="s">
        <v>10</v>
      </c>
      <c r="G203" s="805" t="s">
        <v>21</v>
      </c>
      <c r="H203" s="1022"/>
      <c r="I203" s="812">
        <v>230</v>
      </c>
      <c r="J203" s="812">
        <v>230</v>
      </c>
      <c r="K203" s="812"/>
      <c r="L203" s="812">
        <f t="shared" si="31"/>
        <v>230</v>
      </c>
      <c r="M203" s="813">
        <f t="shared" si="34"/>
        <v>0</v>
      </c>
      <c r="N203" s="822">
        <v>1</v>
      </c>
      <c r="O203" s="815">
        <v>300</v>
      </c>
      <c r="P203" s="815">
        <v>300</v>
      </c>
      <c r="Q203" s="823"/>
      <c r="R203" s="812">
        <f t="shared" si="35"/>
        <v>300</v>
      </c>
      <c r="S203" s="812">
        <f t="shared" si="36"/>
        <v>0</v>
      </c>
      <c r="T203" s="800">
        <v>300</v>
      </c>
      <c r="U203" s="821"/>
      <c r="V203" s="821"/>
      <c r="W203" s="802">
        <f t="shared" si="32"/>
        <v>300</v>
      </c>
      <c r="X203" s="800">
        <v>300</v>
      </c>
      <c r="Y203" s="826"/>
      <c r="Z203" s="827"/>
      <c r="AA203" s="802">
        <f t="shared" si="33"/>
        <v>300</v>
      </c>
      <c r="AB203" s="826" t="s">
        <v>1111</v>
      </c>
      <c r="AC203" s="819" t="s">
        <v>1070</v>
      </c>
      <c r="AD203" s="825"/>
    </row>
    <row r="204" spans="1:39" s="91" customFormat="1" ht="26.25" x14ac:dyDescent="0.25">
      <c r="A204" s="808">
        <v>1739</v>
      </c>
      <c r="B204" s="807">
        <v>194</v>
      </c>
      <c r="C204" s="809" t="s">
        <v>1112</v>
      </c>
      <c r="D204" s="806" t="s">
        <v>1113</v>
      </c>
      <c r="E204" s="810" t="s">
        <v>69</v>
      </c>
      <c r="F204" s="805" t="s">
        <v>10</v>
      </c>
      <c r="G204" s="805" t="s">
        <v>1034</v>
      </c>
      <c r="H204" s="1023"/>
      <c r="I204" s="828">
        <v>230</v>
      </c>
      <c r="J204" s="828">
        <v>230</v>
      </c>
      <c r="K204" s="828"/>
      <c r="L204" s="812">
        <f t="shared" si="31"/>
        <v>230</v>
      </c>
      <c r="M204" s="813">
        <f t="shared" si="34"/>
        <v>0</v>
      </c>
      <c r="N204" s="820">
        <v>1</v>
      </c>
      <c r="O204" s="815">
        <v>300</v>
      </c>
      <c r="P204" s="815">
        <v>300</v>
      </c>
      <c r="Q204" s="815"/>
      <c r="R204" s="799">
        <f t="shared" si="35"/>
        <v>300</v>
      </c>
      <c r="S204" s="800">
        <f t="shared" si="36"/>
        <v>0</v>
      </c>
      <c r="T204" s="800">
        <v>300</v>
      </c>
      <c r="U204" s="821"/>
      <c r="V204" s="821"/>
      <c r="W204" s="802">
        <f t="shared" si="32"/>
        <v>300</v>
      </c>
      <c r="X204" s="800">
        <v>300</v>
      </c>
      <c r="Y204" s="826"/>
      <c r="Z204" s="827"/>
      <c r="AA204" s="802">
        <f t="shared" si="33"/>
        <v>300</v>
      </c>
      <c r="AB204" s="826" t="s">
        <v>1114</v>
      </c>
      <c r="AC204" s="819" t="s">
        <v>1070</v>
      </c>
      <c r="AD204" s="1002" t="s">
        <v>1945</v>
      </c>
    </row>
    <row r="205" spans="1:39" s="91" customFormat="1" ht="26.25" x14ac:dyDescent="0.25">
      <c r="A205" s="808">
        <v>1740</v>
      </c>
      <c r="B205" s="807">
        <v>195</v>
      </c>
      <c r="C205" s="809" t="s">
        <v>1115</v>
      </c>
      <c r="D205" s="806" t="s">
        <v>1116</v>
      </c>
      <c r="E205" s="810" t="s">
        <v>70</v>
      </c>
      <c r="F205" s="805" t="s">
        <v>10</v>
      </c>
      <c r="G205" s="805" t="s">
        <v>1117</v>
      </c>
      <c r="H205" s="1022"/>
      <c r="I205" s="812">
        <v>230</v>
      </c>
      <c r="J205" s="812">
        <v>230</v>
      </c>
      <c r="K205" s="812"/>
      <c r="L205" s="812">
        <f t="shared" si="31"/>
        <v>230</v>
      </c>
      <c r="M205" s="813">
        <f t="shared" si="34"/>
        <v>0</v>
      </c>
      <c r="N205" s="814">
        <v>1</v>
      </c>
      <c r="O205" s="815">
        <v>300</v>
      </c>
      <c r="P205" s="815">
        <v>300</v>
      </c>
      <c r="Q205" s="815"/>
      <c r="R205" s="799">
        <f t="shared" si="35"/>
        <v>300</v>
      </c>
      <c r="S205" s="800">
        <f t="shared" si="36"/>
        <v>0</v>
      </c>
      <c r="T205" s="800">
        <v>300</v>
      </c>
      <c r="U205" s="821"/>
      <c r="V205" s="821"/>
      <c r="W205" s="802">
        <f t="shared" si="32"/>
        <v>300</v>
      </c>
      <c r="X205" s="800">
        <v>300</v>
      </c>
      <c r="Y205" s="826"/>
      <c r="Z205" s="827"/>
      <c r="AA205" s="802">
        <f t="shared" si="33"/>
        <v>300</v>
      </c>
      <c r="AB205" s="826" t="s">
        <v>2243</v>
      </c>
      <c r="AC205" s="819" t="s">
        <v>1070</v>
      </c>
      <c r="AD205" s="1002"/>
    </row>
    <row r="206" spans="1:39" s="91" customFormat="1" ht="26.25" x14ac:dyDescent="0.25">
      <c r="A206" s="808">
        <v>1746</v>
      </c>
      <c r="B206" s="807">
        <v>196</v>
      </c>
      <c r="C206" s="809" t="s">
        <v>2295</v>
      </c>
      <c r="D206" s="806" t="s">
        <v>1118</v>
      </c>
      <c r="E206" s="810" t="s">
        <v>70</v>
      </c>
      <c r="F206" s="805" t="s">
        <v>10</v>
      </c>
      <c r="G206" s="805" t="s">
        <v>1071</v>
      </c>
      <c r="H206" s="1023"/>
      <c r="I206" s="828">
        <v>230</v>
      </c>
      <c r="J206" s="828">
        <v>230</v>
      </c>
      <c r="K206" s="828"/>
      <c r="L206" s="812">
        <f t="shared" si="31"/>
        <v>230</v>
      </c>
      <c r="M206" s="813">
        <f t="shared" si="34"/>
        <v>0</v>
      </c>
      <c r="N206" s="820">
        <v>1</v>
      </c>
      <c r="O206" s="815">
        <v>300</v>
      </c>
      <c r="P206" s="815">
        <v>300</v>
      </c>
      <c r="Q206" s="829"/>
      <c r="R206" s="799">
        <f t="shared" si="35"/>
        <v>300</v>
      </c>
      <c r="S206" s="800">
        <f t="shared" si="36"/>
        <v>0</v>
      </c>
      <c r="T206" s="800">
        <v>300</v>
      </c>
      <c r="U206" s="821"/>
      <c r="V206" s="821"/>
      <c r="W206" s="802">
        <f t="shared" si="32"/>
        <v>300</v>
      </c>
      <c r="X206" s="800">
        <v>300</v>
      </c>
      <c r="Y206" s="826"/>
      <c r="Z206" s="827"/>
      <c r="AA206" s="802">
        <f t="shared" si="33"/>
        <v>300</v>
      </c>
      <c r="AB206" s="826" t="s">
        <v>2296</v>
      </c>
      <c r="AC206" s="819" t="s">
        <v>1070</v>
      </c>
      <c r="AD206" s="1002"/>
    </row>
    <row r="207" spans="1:39" s="91" customFormat="1" ht="26.25" x14ac:dyDescent="0.25">
      <c r="A207" s="808">
        <v>1747</v>
      </c>
      <c r="B207" s="807">
        <v>197</v>
      </c>
      <c r="C207" s="809" t="s">
        <v>1119</v>
      </c>
      <c r="D207" s="806" t="s">
        <v>1120</v>
      </c>
      <c r="E207" s="810" t="s">
        <v>70</v>
      </c>
      <c r="F207" s="805" t="s">
        <v>10</v>
      </c>
      <c r="G207" s="805" t="s">
        <v>1071</v>
      </c>
      <c r="H207" s="1023"/>
      <c r="I207" s="828">
        <v>230</v>
      </c>
      <c r="J207" s="828">
        <v>230</v>
      </c>
      <c r="K207" s="828"/>
      <c r="L207" s="812">
        <f t="shared" si="31"/>
        <v>230</v>
      </c>
      <c r="M207" s="813">
        <f t="shared" si="34"/>
        <v>0</v>
      </c>
      <c r="N207" s="820">
        <v>1</v>
      </c>
      <c r="O207" s="815">
        <v>300</v>
      </c>
      <c r="P207" s="815">
        <v>300</v>
      </c>
      <c r="Q207" s="829"/>
      <c r="R207" s="799">
        <f t="shared" si="35"/>
        <v>300</v>
      </c>
      <c r="S207" s="800">
        <f t="shared" si="36"/>
        <v>0</v>
      </c>
      <c r="T207" s="800">
        <v>300</v>
      </c>
      <c r="U207" s="821"/>
      <c r="V207" s="821"/>
      <c r="W207" s="802">
        <f t="shared" si="32"/>
        <v>300</v>
      </c>
      <c r="X207" s="800">
        <v>300</v>
      </c>
      <c r="Y207" s="826"/>
      <c r="Z207" s="827"/>
      <c r="AA207" s="802">
        <f t="shared" si="33"/>
        <v>300</v>
      </c>
      <c r="AB207" s="826" t="s">
        <v>1121</v>
      </c>
      <c r="AC207" s="819" t="s">
        <v>1070</v>
      </c>
      <c r="AD207" s="1002"/>
    </row>
    <row r="208" spans="1:39" s="91" customFormat="1" ht="26.25" x14ac:dyDescent="0.25">
      <c r="A208" s="808">
        <v>1750</v>
      </c>
      <c r="B208" s="807">
        <v>198</v>
      </c>
      <c r="C208" s="809" t="s">
        <v>1123</v>
      </c>
      <c r="D208" s="806" t="s">
        <v>1124</v>
      </c>
      <c r="E208" s="810" t="s">
        <v>70</v>
      </c>
      <c r="F208" s="805" t="s">
        <v>10</v>
      </c>
      <c r="G208" s="805" t="s">
        <v>21</v>
      </c>
      <c r="H208" s="1022"/>
      <c r="I208" s="812">
        <v>230</v>
      </c>
      <c r="J208" s="812">
        <v>230</v>
      </c>
      <c r="K208" s="812"/>
      <c r="L208" s="812">
        <f t="shared" si="31"/>
        <v>230</v>
      </c>
      <c r="M208" s="813">
        <f t="shared" si="34"/>
        <v>0</v>
      </c>
      <c r="N208" s="822">
        <v>1</v>
      </c>
      <c r="O208" s="815">
        <v>300</v>
      </c>
      <c r="P208" s="815">
        <v>300</v>
      </c>
      <c r="Q208" s="823"/>
      <c r="R208" s="812">
        <f t="shared" si="35"/>
        <v>300</v>
      </c>
      <c r="S208" s="812">
        <f t="shared" si="36"/>
        <v>0</v>
      </c>
      <c r="T208" s="800">
        <v>300</v>
      </c>
      <c r="U208" s="821"/>
      <c r="V208" s="821"/>
      <c r="W208" s="802">
        <f t="shared" si="32"/>
        <v>300</v>
      </c>
      <c r="X208" s="800">
        <v>300</v>
      </c>
      <c r="Y208" s="826"/>
      <c r="Z208" s="827"/>
      <c r="AA208" s="802">
        <f t="shared" si="33"/>
        <v>300</v>
      </c>
      <c r="AB208" s="826" t="s">
        <v>1125</v>
      </c>
      <c r="AC208" s="819" t="s">
        <v>1070</v>
      </c>
      <c r="AD208" s="1002"/>
    </row>
    <row r="209" spans="1:30" s="91" customFormat="1" ht="26.25" x14ac:dyDescent="0.25">
      <c r="A209" s="808">
        <v>1749</v>
      </c>
      <c r="B209" s="807">
        <v>199</v>
      </c>
      <c r="C209" s="809" t="s">
        <v>1126</v>
      </c>
      <c r="D209" s="806" t="s">
        <v>1127</v>
      </c>
      <c r="E209" s="810" t="s">
        <v>69</v>
      </c>
      <c r="F209" s="805" t="s">
        <v>10</v>
      </c>
      <c r="G209" s="805" t="s">
        <v>343</v>
      </c>
      <c r="H209" s="1022"/>
      <c r="I209" s="835">
        <v>230</v>
      </c>
      <c r="J209" s="812">
        <v>230</v>
      </c>
      <c r="K209" s="812"/>
      <c r="L209" s="812">
        <f t="shared" si="31"/>
        <v>230</v>
      </c>
      <c r="M209" s="813">
        <f t="shared" si="34"/>
        <v>0</v>
      </c>
      <c r="N209" s="820">
        <v>1</v>
      </c>
      <c r="O209" s="815">
        <v>300</v>
      </c>
      <c r="P209" s="815">
        <v>300</v>
      </c>
      <c r="Q209" s="823"/>
      <c r="R209" s="812">
        <f t="shared" si="35"/>
        <v>300</v>
      </c>
      <c r="S209" s="812">
        <f t="shared" si="36"/>
        <v>0</v>
      </c>
      <c r="T209" s="800">
        <v>300</v>
      </c>
      <c r="U209" s="821"/>
      <c r="V209" s="821"/>
      <c r="W209" s="802">
        <f t="shared" si="32"/>
        <v>300</v>
      </c>
      <c r="X209" s="800">
        <v>300</v>
      </c>
      <c r="Y209" s="826"/>
      <c r="Z209" s="827"/>
      <c r="AA209" s="802">
        <f t="shared" si="33"/>
        <v>300</v>
      </c>
      <c r="AB209" s="826" t="s">
        <v>1128</v>
      </c>
      <c r="AC209" s="819" t="s">
        <v>1070</v>
      </c>
      <c r="AD209" s="1002"/>
    </row>
    <row r="210" spans="1:30" s="91" customFormat="1" ht="26.25" x14ac:dyDescent="0.25">
      <c r="A210" s="808">
        <v>1752</v>
      </c>
      <c r="B210" s="807">
        <v>200</v>
      </c>
      <c r="C210" s="809" t="s">
        <v>1129</v>
      </c>
      <c r="D210" s="806" t="s">
        <v>1130</v>
      </c>
      <c r="E210" s="810" t="s">
        <v>70</v>
      </c>
      <c r="F210" s="805" t="s">
        <v>10</v>
      </c>
      <c r="G210" s="805" t="s">
        <v>343</v>
      </c>
      <c r="H210" s="1022"/>
      <c r="I210" s="835">
        <v>230</v>
      </c>
      <c r="J210" s="812">
        <v>230</v>
      </c>
      <c r="K210" s="812"/>
      <c r="L210" s="812">
        <f t="shared" si="31"/>
        <v>230</v>
      </c>
      <c r="M210" s="813">
        <f t="shared" si="34"/>
        <v>0</v>
      </c>
      <c r="N210" s="820">
        <v>1</v>
      </c>
      <c r="O210" s="815">
        <v>300</v>
      </c>
      <c r="P210" s="815">
        <v>300</v>
      </c>
      <c r="Q210" s="823"/>
      <c r="R210" s="812">
        <f t="shared" si="35"/>
        <v>300</v>
      </c>
      <c r="S210" s="812">
        <f t="shared" si="36"/>
        <v>0</v>
      </c>
      <c r="T210" s="800">
        <v>300</v>
      </c>
      <c r="U210" s="821"/>
      <c r="V210" s="821"/>
      <c r="W210" s="802">
        <f t="shared" si="32"/>
        <v>300</v>
      </c>
      <c r="X210" s="800">
        <v>300</v>
      </c>
      <c r="Y210" s="826"/>
      <c r="Z210" s="827"/>
      <c r="AA210" s="802">
        <f t="shared" si="33"/>
        <v>300</v>
      </c>
      <c r="AB210" s="826" t="s">
        <v>2386</v>
      </c>
      <c r="AC210" s="819" t="s">
        <v>1070</v>
      </c>
      <c r="AD210" s="1002"/>
    </row>
    <row r="211" spans="1:30" s="91" customFormat="1" ht="26.25" x14ac:dyDescent="0.25">
      <c r="A211" s="808">
        <v>1751</v>
      </c>
      <c r="B211" s="807">
        <v>201</v>
      </c>
      <c r="C211" s="809" t="s">
        <v>1131</v>
      </c>
      <c r="D211" s="806" t="s">
        <v>1132</v>
      </c>
      <c r="E211" s="810" t="s">
        <v>70</v>
      </c>
      <c r="F211" s="805" t="s">
        <v>10</v>
      </c>
      <c r="G211" s="805" t="s">
        <v>21</v>
      </c>
      <c r="H211" s="1022"/>
      <c r="I211" s="835">
        <v>230</v>
      </c>
      <c r="J211" s="812">
        <v>230</v>
      </c>
      <c r="K211" s="812"/>
      <c r="L211" s="812">
        <f t="shared" si="31"/>
        <v>230</v>
      </c>
      <c r="M211" s="813">
        <f t="shared" si="34"/>
        <v>0</v>
      </c>
      <c r="N211" s="820">
        <v>1</v>
      </c>
      <c r="O211" s="815">
        <v>300</v>
      </c>
      <c r="P211" s="815">
        <v>300</v>
      </c>
      <c r="Q211" s="823"/>
      <c r="R211" s="812">
        <f t="shared" si="35"/>
        <v>300</v>
      </c>
      <c r="S211" s="812">
        <f t="shared" si="36"/>
        <v>0</v>
      </c>
      <c r="T211" s="800">
        <v>300</v>
      </c>
      <c r="U211" s="821"/>
      <c r="V211" s="821"/>
      <c r="W211" s="802">
        <f t="shared" si="32"/>
        <v>300</v>
      </c>
      <c r="X211" s="800">
        <v>300</v>
      </c>
      <c r="Y211" s="826"/>
      <c r="Z211" s="827"/>
      <c r="AA211" s="802">
        <f t="shared" si="33"/>
        <v>300</v>
      </c>
      <c r="AB211" s="826" t="s">
        <v>2246</v>
      </c>
      <c r="AC211" s="819" t="s">
        <v>1070</v>
      </c>
      <c r="AD211" s="1002"/>
    </row>
    <row r="212" spans="1:30" s="91" customFormat="1" ht="26.25" x14ac:dyDescent="0.25">
      <c r="A212" s="808">
        <v>1733</v>
      </c>
      <c r="B212" s="807">
        <v>202</v>
      </c>
      <c r="C212" s="809" t="s">
        <v>1133</v>
      </c>
      <c r="D212" s="806" t="s">
        <v>1134</v>
      </c>
      <c r="E212" s="810" t="s">
        <v>70</v>
      </c>
      <c r="F212" s="805" t="s">
        <v>10</v>
      </c>
      <c r="G212" s="805" t="s">
        <v>11</v>
      </c>
      <c r="H212" s="1022"/>
      <c r="I212" s="812">
        <v>230</v>
      </c>
      <c r="J212" s="812">
        <v>230</v>
      </c>
      <c r="K212" s="812"/>
      <c r="L212" s="812">
        <f t="shared" si="31"/>
        <v>230</v>
      </c>
      <c r="M212" s="813">
        <f t="shared" si="34"/>
        <v>0</v>
      </c>
      <c r="N212" s="822">
        <v>1</v>
      </c>
      <c r="O212" s="815">
        <v>300</v>
      </c>
      <c r="P212" s="815">
        <v>300</v>
      </c>
      <c r="Q212" s="823"/>
      <c r="R212" s="812">
        <f t="shared" si="35"/>
        <v>300</v>
      </c>
      <c r="S212" s="812">
        <f t="shared" si="36"/>
        <v>0</v>
      </c>
      <c r="T212" s="800">
        <v>300</v>
      </c>
      <c r="U212" s="821"/>
      <c r="V212" s="821"/>
      <c r="W212" s="802">
        <f t="shared" si="32"/>
        <v>300</v>
      </c>
      <c r="X212" s="800">
        <v>300</v>
      </c>
      <c r="Y212" s="826"/>
      <c r="Z212" s="827"/>
      <c r="AA212" s="802">
        <f t="shared" si="33"/>
        <v>300</v>
      </c>
      <c r="AB212" s="826" t="s">
        <v>2280</v>
      </c>
      <c r="AC212" s="819" t="s">
        <v>1070</v>
      </c>
      <c r="AD212" s="1002"/>
    </row>
    <row r="213" spans="1:30" s="91" customFormat="1" ht="26.25" x14ac:dyDescent="0.25">
      <c r="A213" s="808">
        <v>1736</v>
      </c>
      <c r="B213" s="807">
        <v>203</v>
      </c>
      <c r="C213" s="809" t="s">
        <v>1140</v>
      </c>
      <c r="D213" s="806" t="s">
        <v>1141</v>
      </c>
      <c r="E213" s="810" t="s">
        <v>70</v>
      </c>
      <c r="F213" s="805" t="s">
        <v>10</v>
      </c>
      <c r="G213" s="805" t="s">
        <v>21</v>
      </c>
      <c r="H213" s="1022"/>
      <c r="I213" s="812">
        <v>230</v>
      </c>
      <c r="J213" s="812">
        <v>230</v>
      </c>
      <c r="K213" s="812"/>
      <c r="L213" s="812">
        <f t="shared" si="31"/>
        <v>230</v>
      </c>
      <c r="M213" s="813">
        <f t="shared" si="34"/>
        <v>0</v>
      </c>
      <c r="N213" s="822">
        <v>1</v>
      </c>
      <c r="O213" s="815">
        <v>300</v>
      </c>
      <c r="P213" s="815">
        <v>300</v>
      </c>
      <c r="Q213" s="823"/>
      <c r="R213" s="812">
        <f t="shared" si="35"/>
        <v>300</v>
      </c>
      <c r="S213" s="812">
        <f t="shared" si="36"/>
        <v>0</v>
      </c>
      <c r="T213" s="800">
        <v>300</v>
      </c>
      <c r="U213" s="837"/>
      <c r="V213" s="837"/>
      <c r="W213" s="838">
        <f t="shared" si="32"/>
        <v>300</v>
      </c>
      <c r="X213" s="800">
        <v>300</v>
      </c>
      <c r="Y213" s="840"/>
      <c r="Z213" s="841"/>
      <c r="AA213" s="838">
        <f t="shared" si="33"/>
        <v>300</v>
      </c>
      <c r="AB213" s="840" t="s">
        <v>1142</v>
      </c>
      <c r="AC213" s="842" t="s">
        <v>1070</v>
      </c>
      <c r="AD213" s="1002"/>
    </row>
    <row r="214" spans="1:30" s="91" customFormat="1" ht="26.25" x14ac:dyDescent="0.25">
      <c r="A214" s="808">
        <v>1707</v>
      </c>
      <c r="B214" s="807">
        <v>204</v>
      </c>
      <c r="C214" s="809" t="s">
        <v>1143</v>
      </c>
      <c r="D214" s="806" t="s">
        <v>1144</v>
      </c>
      <c r="E214" s="810" t="s">
        <v>70</v>
      </c>
      <c r="F214" s="805" t="s">
        <v>10</v>
      </c>
      <c r="G214" s="805" t="s">
        <v>21</v>
      </c>
      <c r="H214" s="1023"/>
      <c r="I214" s="828">
        <v>230</v>
      </c>
      <c r="J214" s="828">
        <v>230</v>
      </c>
      <c r="K214" s="828"/>
      <c r="L214" s="812">
        <f t="shared" si="31"/>
        <v>230</v>
      </c>
      <c r="M214" s="813">
        <f t="shared" si="34"/>
        <v>0</v>
      </c>
      <c r="N214" s="820">
        <v>1</v>
      </c>
      <c r="O214" s="815">
        <v>300</v>
      </c>
      <c r="P214" s="815">
        <v>300</v>
      </c>
      <c r="Q214" s="812"/>
      <c r="R214" s="812">
        <f t="shared" si="35"/>
        <v>300</v>
      </c>
      <c r="S214" s="812">
        <f t="shared" si="36"/>
        <v>0</v>
      </c>
      <c r="T214" s="800">
        <v>300</v>
      </c>
      <c r="U214" s="821"/>
      <c r="V214" s="821"/>
      <c r="W214" s="802">
        <f t="shared" si="32"/>
        <v>300</v>
      </c>
      <c r="X214" s="800">
        <v>300</v>
      </c>
      <c r="Y214" s="826"/>
      <c r="Z214" s="827"/>
      <c r="AA214" s="802">
        <f t="shared" si="33"/>
        <v>300</v>
      </c>
      <c r="AB214" s="826" t="s">
        <v>2520</v>
      </c>
      <c r="AC214" s="819" t="s">
        <v>1070</v>
      </c>
      <c r="AD214" s="1002"/>
    </row>
    <row r="215" spans="1:30" s="91" customFormat="1" ht="26.25" x14ac:dyDescent="0.25">
      <c r="A215" s="808">
        <v>1730</v>
      </c>
      <c r="B215" s="807">
        <v>205</v>
      </c>
      <c r="C215" s="809" t="s">
        <v>1145</v>
      </c>
      <c r="D215" s="806" t="s">
        <v>1146</v>
      </c>
      <c r="E215" s="810" t="s">
        <v>69</v>
      </c>
      <c r="F215" s="805" t="s">
        <v>10</v>
      </c>
      <c r="G215" s="805" t="s">
        <v>21</v>
      </c>
      <c r="H215" s="1022"/>
      <c r="I215" s="835">
        <v>230</v>
      </c>
      <c r="J215" s="812">
        <v>230</v>
      </c>
      <c r="K215" s="812"/>
      <c r="L215" s="812">
        <f t="shared" si="31"/>
        <v>230</v>
      </c>
      <c r="M215" s="813">
        <f t="shared" si="34"/>
        <v>0</v>
      </c>
      <c r="N215" s="820">
        <v>1</v>
      </c>
      <c r="O215" s="815">
        <v>300</v>
      </c>
      <c r="P215" s="815">
        <v>300</v>
      </c>
      <c r="Q215" s="823"/>
      <c r="R215" s="812">
        <f t="shared" si="35"/>
        <v>300</v>
      </c>
      <c r="S215" s="812">
        <f t="shared" si="36"/>
        <v>0</v>
      </c>
      <c r="T215" s="800">
        <v>300</v>
      </c>
      <c r="U215" s="821"/>
      <c r="V215" s="821"/>
      <c r="W215" s="802">
        <f t="shared" si="32"/>
        <v>300</v>
      </c>
      <c r="X215" s="800">
        <v>300</v>
      </c>
      <c r="Y215" s="826"/>
      <c r="Z215" s="827"/>
      <c r="AA215" s="802">
        <f t="shared" si="33"/>
        <v>300</v>
      </c>
      <c r="AB215" s="826" t="s">
        <v>1147</v>
      </c>
      <c r="AC215" s="819" t="s">
        <v>1070</v>
      </c>
      <c r="AD215" s="1002"/>
    </row>
    <row r="216" spans="1:30" s="91" customFormat="1" ht="26.25" x14ac:dyDescent="0.25">
      <c r="A216" s="808">
        <v>1731</v>
      </c>
      <c r="B216" s="807">
        <v>206</v>
      </c>
      <c r="C216" s="809" t="s">
        <v>1148</v>
      </c>
      <c r="D216" s="806" t="s">
        <v>1149</v>
      </c>
      <c r="E216" s="810" t="s">
        <v>69</v>
      </c>
      <c r="F216" s="805" t="s">
        <v>10</v>
      </c>
      <c r="G216" s="805" t="s">
        <v>343</v>
      </c>
      <c r="H216" s="1022"/>
      <c r="I216" s="812">
        <v>230</v>
      </c>
      <c r="J216" s="812">
        <v>230</v>
      </c>
      <c r="K216" s="812"/>
      <c r="L216" s="812">
        <f t="shared" si="31"/>
        <v>230</v>
      </c>
      <c r="M216" s="813">
        <f t="shared" si="34"/>
        <v>0</v>
      </c>
      <c r="N216" s="814">
        <v>1</v>
      </c>
      <c r="O216" s="815">
        <v>300</v>
      </c>
      <c r="P216" s="815">
        <v>300</v>
      </c>
      <c r="Q216" s="815"/>
      <c r="R216" s="799">
        <f t="shared" si="35"/>
        <v>300</v>
      </c>
      <c r="S216" s="800">
        <f t="shared" si="36"/>
        <v>0</v>
      </c>
      <c r="T216" s="800">
        <v>300</v>
      </c>
      <c r="U216" s="821"/>
      <c r="V216" s="821"/>
      <c r="W216" s="802">
        <f t="shared" si="32"/>
        <v>300</v>
      </c>
      <c r="X216" s="800">
        <v>300</v>
      </c>
      <c r="Y216" s="826"/>
      <c r="Z216" s="827"/>
      <c r="AA216" s="802">
        <f t="shared" si="33"/>
        <v>300</v>
      </c>
      <c r="AB216" s="826" t="s">
        <v>2300</v>
      </c>
      <c r="AC216" s="819" t="s">
        <v>1070</v>
      </c>
      <c r="AD216" s="1002"/>
    </row>
    <row r="217" spans="1:30" s="91" customFormat="1" ht="26.25" x14ac:dyDescent="0.25">
      <c r="A217" s="808">
        <v>1715</v>
      </c>
      <c r="B217" s="807">
        <v>207</v>
      </c>
      <c r="C217" s="809" t="s">
        <v>1958</v>
      </c>
      <c r="D217" s="806" t="s">
        <v>1150</v>
      </c>
      <c r="E217" s="810" t="s">
        <v>70</v>
      </c>
      <c r="F217" s="805" t="s">
        <v>10</v>
      </c>
      <c r="G217" s="805" t="s">
        <v>21</v>
      </c>
      <c r="H217" s="1023"/>
      <c r="I217" s="828">
        <v>230</v>
      </c>
      <c r="J217" s="828">
        <v>230</v>
      </c>
      <c r="K217" s="828"/>
      <c r="L217" s="812">
        <f t="shared" si="31"/>
        <v>230</v>
      </c>
      <c r="M217" s="813">
        <f t="shared" si="34"/>
        <v>0</v>
      </c>
      <c r="N217" s="820">
        <v>1</v>
      </c>
      <c r="O217" s="815">
        <v>300</v>
      </c>
      <c r="P217" s="815">
        <v>300</v>
      </c>
      <c r="Q217" s="829"/>
      <c r="R217" s="799">
        <f t="shared" si="35"/>
        <v>300</v>
      </c>
      <c r="S217" s="800">
        <f t="shared" si="36"/>
        <v>0</v>
      </c>
      <c r="T217" s="800">
        <v>300</v>
      </c>
      <c r="U217" s="821"/>
      <c r="V217" s="821"/>
      <c r="W217" s="802">
        <f t="shared" si="32"/>
        <v>300</v>
      </c>
      <c r="X217" s="800">
        <v>300</v>
      </c>
      <c r="Y217" s="826"/>
      <c r="Z217" s="827"/>
      <c r="AA217" s="802">
        <f t="shared" si="33"/>
        <v>300</v>
      </c>
      <c r="AB217" s="826" t="s">
        <v>2212</v>
      </c>
      <c r="AC217" s="819" t="s">
        <v>1070</v>
      </c>
      <c r="AD217" s="1002"/>
    </row>
    <row r="218" spans="1:30" s="91" customFormat="1" ht="26.25" x14ac:dyDescent="0.25">
      <c r="A218" s="808">
        <v>1717</v>
      </c>
      <c r="B218" s="807">
        <v>208</v>
      </c>
      <c r="C218" s="809" t="s">
        <v>1151</v>
      </c>
      <c r="D218" s="806" t="s">
        <v>1152</v>
      </c>
      <c r="E218" s="810" t="s">
        <v>69</v>
      </c>
      <c r="F218" s="805" t="s">
        <v>10</v>
      </c>
      <c r="G218" s="805" t="s">
        <v>529</v>
      </c>
      <c r="H218" s="1023"/>
      <c r="I218" s="828">
        <v>230</v>
      </c>
      <c r="J218" s="828">
        <v>230</v>
      </c>
      <c r="K218" s="828"/>
      <c r="L218" s="812">
        <f t="shared" si="31"/>
        <v>230</v>
      </c>
      <c r="M218" s="813">
        <f t="shared" si="34"/>
        <v>0</v>
      </c>
      <c r="N218" s="820">
        <v>1</v>
      </c>
      <c r="O218" s="815">
        <v>300</v>
      </c>
      <c r="P218" s="815">
        <v>300</v>
      </c>
      <c r="Q218" s="829"/>
      <c r="R218" s="799">
        <f t="shared" si="35"/>
        <v>300</v>
      </c>
      <c r="S218" s="800">
        <f t="shared" si="36"/>
        <v>0</v>
      </c>
      <c r="T218" s="800">
        <v>300</v>
      </c>
      <c r="U218" s="821"/>
      <c r="V218" s="821"/>
      <c r="W218" s="802">
        <f t="shared" si="32"/>
        <v>300</v>
      </c>
      <c r="X218" s="800">
        <v>300</v>
      </c>
      <c r="Y218" s="826"/>
      <c r="Z218" s="827"/>
      <c r="AA218" s="802">
        <f t="shared" si="33"/>
        <v>300</v>
      </c>
      <c r="AB218" s="826" t="s">
        <v>2189</v>
      </c>
      <c r="AC218" s="819" t="s">
        <v>1070</v>
      </c>
      <c r="AD218" s="1002"/>
    </row>
    <row r="219" spans="1:30" s="91" customFormat="1" ht="26.25" x14ac:dyDescent="0.25">
      <c r="A219" s="808">
        <v>1723</v>
      </c>
      <c r="B219" s="807">
        <v>209</v>
      </c>
      <c r="C219" s="809" t="s">
        <v>1160</v>
      </c>
      <c r="D219" s="806" t="s">
        <v>1161</v>
      </c>
      <c r="E219" s="810" t="s">
        <v>69</v>
      </c>
      <c r="F219" s="805" t="s">
        <v>10</v>
      </c>
      <c r="G219" s="805" t="s">
        <v>1071</v>
      </c>
      <c r="H219" s="1022"/>
      <c r="I219" s="835">
        <v>230</v>
      </c>
      <c r="J219" s="812">
        <v>230</v>
      </c>
      <c r="K219" s="812"/>
      <c r="L219" s="812">
        <f t="shared" si="31"/>
        <v>230</v>
      </c>
      <c r="M219" s="813">
        <f t="shared" si="34"/>
        <v>0</v>
      </c>
      <c r="N219" s="820">
        <v>1</v>
      </c>
      <c r="O219" s="815">
        <v>300</v>
      </c>
      <c r="P219" s="815">
        <v>300</v>
      </c>
      <c r="Q219" s="823"/>
      <c r="R219" s="812">
        <f t="shared" si="35"/>
        <v>300</v>
      </c>
      <c r="S219" s="812">
        <f t="shared" si="36"/>
        <v>0</v>
      </c>
      <c r="T219" s="800">
        <v>300</v>
      </c>
      <c r="U219" s="821"/>
      <c r="V219" s="821"/>
      <c r="W219" s="802">
        <f t="shared" si="32"/>
        <v>300</v>
      </c>
      <c r="X219" s="800">
        <v>300</v>
      </c>
      <c r="Y219" s="826"/>
      <c r="Z219" s="827"/>
      <c r="AA219" s="802">
        <f t="shared" si="33"/>
        <v>300</v>
      </c>
      <c r="AB219" s="826" t="s">
        <v>1162</v>
      </c>
      <c r="AC219" s="819" t="s">
        <v>1070</v>
      </c>
      <c r="AD219" s="1002"/>
    </row>
    <row r="220" spans="1:30" s="709" customFormat="1" ht="26.25" x14ac:dyDescent="0.25">
      <c r="A220" s="808">
        <v>1719</v>
      </c>
      <c r="B220" s="807">
        <v>210</v>
      </c>
      <c r="C220" s="809" t="s">
        <v>1168</v>
      </c>
      <c r="D220" s="806" t="s">
        <v>1169</v>
      </c>
      <c r="E220" s="810" t="s">
        <v>70</v>
      </c>
      <c r="F220" s="805" t="s">
        <v>10</v>
      </c>
      <c r="G220" s="805" t="s">
        <v>21</v>
      </c>
      <c r="H220" s="1022"/>
      <c r="I220" s="835">
        <v>230</v>
      </c>
      <c r="J220" s="812">
        <v>230</v>
      </c>
      <c r="K220" s="812"/>
      <c r="L220" s="812">
        <f t="shared" si="31"/>
        <v>230</v>
      </c>
      <c r="M220" s="813">
        <f t="shared" si="34"/>
        <v>0</v>
      </c>
      <c r="N220" s="820">
        <v>1</v>
      </c>
      <c r="O220" s="815">
        <v>300</v>
      </c>
      <c r="P220" s="815">
        <v>300</v>
      </c>
      <c r="Q220" s="823"/>
      <c r="R220" s="812">
        <f t="shared" si="35"/>
        <v>300</v>
      </c>
      <c r="S220" s="812">
        <f t="shared" si="36"/>
        <v>0</v>
      </c>
      <c r="T220" s="800">
        <v>300</v>
      </c>
      <c r="U220" s="821"/>
      <c r="V220" s="821"/>
      <c r="W220" s="802">
        <f t="shared" si="32"/>
        <v>300</v>
      </c>
      <c r="X220" s="800">
        <v>300</v>
      </c>
      <c r="Y220" s="826"/>
      <c r="Z220" s="827"/>
      <c r="AA220" s="802">
        <f t="shared" si="33"/>
        <v>300</v>
      </c>
      <c r="AB220" s="826" t="s">
        <v>2309</v>
      </c>
      <c r="AC220" s="819" t="s">
        <v>1070</v>
      </c>
      <c r="AD220" s="825"/>
    </row>
    <row r="221" spans="1:30" s="91" customFormat="1" ht="26.25" x14ac:dyDescent="0.25">
      <c r="A221" s="808">
        <v>1716</v>
      </c>
      <c r="B221" s="807">
        <v>211</v>
      </c>
      <c r="C221" s="809" t="s">
        <v>1170</v>
      </c>
      <c r="D221" s="806" t="s">
        <v>1171</v>
      </c>
      <c r="E221" s="810" t="s">
        <v>70</v>
      </c>
      <c r="F221" s="805" t="s">
        <v>10</v>
      </c>
      <c r="G221" s="805" t="s">
        <v>21</v>
      </c>
      <c r="H221" s="1022"/>
      <c r="I221" s="812">
        <v>230</v>
      </c>
      <c r="J221" s="812">
        <v>230</v>
      </c>
      <c r="K221" s="812"/>
      <c r="L221" s="812">
        <f t="shared" si="31"/>
        <v>230</v>
      </c>
      <c r="M221" s="813">
        <f t="shared" si="34"/>
        <v>0</v>
      </c>
      <c r="N221" s="814">
        <v>1</v>
      </c>
      <c r="O221" s="815">
        <v>300</v>
      </c>
      <c r="P221" s="815">
        <v>300</v>
      </c>
      <c r="Q221" s="815"/>
      <c r="R221" s="799">
        <f t="shared" si="35"/>
        <v>300</v>
      </c>
      <c r="S221" s="800">
        <f t="shared" si="36"/>
        <v>0</v>
      </c>
      <c r="T221" s="800">
        <v>300</v>
      </c>
      <c r="U221" s="821"/>
      <c r="V221" s="821"/>
      <c r="W221" s="802">
        <f t="shared" si="32"/>
        <v>300</v>
      </c>
      <c r="X221" s="800">
        <v>300</v>
      </c>
      <c r="Y221" s="826"/>
      <c r="Z221" s="827"/>
      <c r="AA221" s="802">
        <f t="shared" si="33"/>
        <v>300</v>
      </c>
      <c r="AB221" s="826" t="s">
        <v>1172</v>
      </c>
      <c r="AC221" s="819" t="s">
        <v>1070</v>
      </c>
      <c r="AD221" s="1002"/>
    </row>
    <row r="222" spans="1:30" s="91" customFormat="1" ht="26.25" x14ac:dyDescent="0.25">
      <c r="A222" s="808">
        <v>1720</v>
      </c>
      <c r="B222" s="807">
        <v>212</v>
      </c>
      <c r="C222" s="809" t="s">
        <v>1173</v>
      </c>
      <c r="D222" s="806" t="s">
        <v>1174</v>
      </c>
      <c r="E222" s="810" t="s">
        <v>70</v>
      </c>
      <c r="F222" s="805" t="s">
        <v>10</v>
      </c>
      <c r="G222" s="805" t="s">
        <v>11</v>
      </c>
      <c r="H222" s="1022"/>
      <c r="I222" s="812">
        <v>230</v>
      </c>
      <c r="J222" s="812">
        <v>230</v>
      </c>
      <c r="K222" s="812"/>
      <c r="L222" s="812">
        <f t="shared" si="31"/>
        <v>230</v>
      </c>
      <c r="M222" s="813">
        <f t="shared" si="34"/>
        <v>0</v>
      </c>
      <c r="N222" s="814">
        <v>1</v>
      </c>
      <c r="O222" s="815">
        <v>300</v>
      </c>
      <c r="P222" s="815">
        <v>300</v>
      </c>
      <c r="Q222" s="815"/>
      <c r="R222" s="799">
        <f t="shared" si="35"/>
        <v>300</v>
      </c>
      <c r="S222" s="800">
        <f t="shared" si="36"/>
        <v>0</v>
      </c>
      <c r="T222" s="800">
        <v>300</v>
      </c>
      <c r="U222" s="821"/>
      <c r="V222" s="821"/>
      <c r="W222" s="802">
        <f t="shared" si="32"/>
        <v>300</v>
      </c>
      <c r="X222" s="800">
        <v>300</v>
      </c>
      <c r="Y222" s="826"/>
      <c r="Z222" s="827"/>
      <c r="AA222" s="802">
        <f t="shared" si="33"/>
        <v>300</v>
      </c>
      <c r="AB222" s="826" t="s">
        <v>2217</v>
      </c>
      <c r="AC222" s="819" t="s">
        <v>1070</v>
      </c>
      <c r="AD222" s="1002"/>
    </row>
    <row r="223" spans="1:30" s="709" customFormat="1" ht="26.25" x14ac:dyDescent="0.25">
      <c r="A223" s="808">
        <v>1727</v>
      </c>
      <c r="B223" s="807">
        <v>213</v>
      </c>
      <c r="C223" s="809" t="s">
        <v>1178</v>
      </c>
      <c r="D223" s="806" t="s">
        <v>1179</v>
      </c>
      <c r="E223" s="810" t="s">
        <v>69</v>
      </c>
      <c r="F223" s="805" t="s">
        <v>10</v>
      </c>
      <c r="G223" s="805" t="s">
        <v>21</v>
      </c>
      <c r="H223" s="1022"/>
      <c r="I223" s="812">
        <v>230</v>
      </c>
      <c r="J223" s="812">
        <v>230</v>
      </c>
      <c r="K223" s="812"/>
      <c r="L223" s="812">
        <f t="shared" si="31"/>
        <v>230</v>
      </c>
      <c r="M223" s="813">
        <f t="shared" si="34"/>
        <v>0</v>
      </c>
      <c r="N223" s="814">
        <v>1</v>
      </c>
      <c r="O223" s="815">
        <v>300</v>
      </c>
      <c r="P223" s="815">
        <v>300</v>
      </c>
      <c r="Q223" s="815"/>
      <c r="R223" s="799">
        <f t="shared" si="35"/>
        <v>300</v>
      </c>
      <c r="S223" s="800">
        <f t="shared" si="36"/>
        <v>0</v>
      </c>
      <c r="T223" s="800">
        <v>300</v>
      </c>
      <c r="U223" s="821"/>
      <c r="V223" s="821"/>
      <c r="W223" s="802">
        <f t="shared" si="32"/>
        <v>300</v>
      </c>
      <c r="X223" s="800">
        <v>300</v>
      </c>
      <c r="Y223" s="826"/>
      <c r="Z223" s="827"/>
      <c r="AA223" s="802">
        <f t="shared" si="33"/>
        <v>300</v>
      </c>
      <c r="AB223" s="826" t="s">
        <v>1180</v>
      </c>
      <c r="AC223" s="819" t="s">
        <v>1070</v>
      </c>
      <c r="AD223" s="825"/>
    </row>
    <row r="224" spans="1:30" s="91" customFormat="1" ht="26.25" x14ac:dyDescent="0.25">
      <c r="A224" s="808">
        <v>1710</v>
      </c>
      <c r="B224" s="807">
        <v>214</v>
      </c>
      <c r="C224" s="809" t="s">
        <v>1181</v>
      </c>
      <c r="D224" s="806" t="s">
        <v>1182</v>
      </c>
      <c r="E224" s="810" t="s">
        <v>70</v>
      </c>
      <c r="F224" s="805" t="s">
        <v>10</v>
      </c>
      <c r="G224" s="805" t="s">
        <v>529</v>
      </c>
      <c r="H224" s="1023"/>
      <c r="I224" s="828">
        <v>230</v>
      </c>
      <c r="J224" s="828">
        <v>230</v>
      </c>
      <c r="K224" s="828"/>
      <c r="L224" s="812">
        <f t="shared" si="31"/>
        <v>230</v>
      </c>
      <c r="M224" s="813">
        <f t="shared" si="34"/>
        <v>0</v>
      </c>
      <c r="N224" s="820">
        <v>1</v>
      </c>
      <c r="O224" s="815">
        <v>300</v>
      </c>
      <c r="P224" s="815">
        <v>300</v>
      </c>
      <c r="Q224" s="829"/>
      <c r="R224" s="799">
        <f t="shared" si="35"/>
        <v>300</v>
      </c>
      <c r="S224" s="800">
        <f t="shared" si="36"/>
        <v>0</v>
      </c>
      <c r="T224" s="800">
        <v>300</v>
      </c>
      <c r="U224" s="821"/>
      <c r="V224" s="821"/>
      <c r="W224" s="802">
        <f t="shared" si="32"/>
        <v>300</v>
      </c>
      <c r="X224" s="800">
        <v>300</v>
      </c>
      <c r="Y224" s="826"/>
      <c r="Z224" s="827"/>
      <c r="AA224" s="802">
        <f t="shared" si="33"/>
        <v>300</v>
      </c>
      <c r="AB224" s="826" t="s">
        <v>1183</v>
      </c>
      <c r="AC224" s="819" t="s">
        <v>1070</v>
      </c>
      <c r="AD224" s="1002"/>
    </row>
    <row r="225" spans="1:30" s="91" customFormat="1" ht="26.25" x14ac:dyDescent="0.25">
      <c r="A225" s="808">
        <v>1709</v>
      </c>
      <c r="B225" s="807">
        <v>215</v>
      </c>
      <c r="C225" s="809" t="s">
        <v>2380</v>
      </c>
      <c r="D225" s="806" t="s">
        <v>1184</v>
      </c>
      <c r="E225" s="810" t="s">
        <v>69</v>
      </c>
      <c r="F225" s="805" t="s">
        <v>10</v>
      </c>
      <c r="G225" s="805" t="s">
        <v>21</v>
      </c>
      <c r="H225" s="1022"/>
      <c r="I225" s="812">
        <v>230</v>
      </c>
      <c r="J225" s="812">
        <v>230</v>
      </c>
      <c r="K225" s="812"/>
      <c r="L225" s="812">
        <f t="shared" si="31"/>
        <v>230</v>
      </c>
      <c r="M225" s="813">
        <f t="shared" si="34"/>
        <v>0</v>
      </c>
      <c r="N225" s="814">
        <v>1</v>
      </c>
      <c r="O225" s="815">
        <v>300</v>
      </c>
      <c r="P225" s="815">
        <v>300</v>
      </c>
      <c r="Q225" s="815"/>
      <c r="R225" s="799">
        <f t="shared" si="35"/>
        <v>300</v>
      </c>
      <c r="S225" s="800">
        <f t="shared" si="36"/>
        <v>0</v>
      </c>
      <c r="T225" s="800">
        <v>300</v>
      </c>
      <c r="U225" s="821"/>
      <c r="V225" s="821"/>
      <c r="W225" s="802">
        <f t="shared" si="32"/>
        <v>300</v>
      </c>
      <c r="X225" s="800">
        <v>300</v>
      </c>
      <c r="Y225" s="826"/>
      <c r="Z225" s="827"/>
      <c r="AA225" s="802">
        <f t="shared" si="33"/>
        <v>300</v>
      </c>
      <c r="AB225" s="826" t="s">
        <v>2381</v>
      </c>
      <c r="AC225" s="819" t="s">
        <v>1070</v>
      </c>
      <c r="AD225" s="1002"/>
    </row>
    <row r="226" spans="1:30" s="91" customFormat="1" ht="26.25" x14ac:dyDescent="0.25">
      <c r="A226" s="808">
        <v>1708</v>
      </c>
      <c r="B226" s="807">
        <v>216</v>
      </c>
      <c r="C226" s="809" t="s">
        <v>1187</v>
      </c>
      <c r="D226" s="806" t="s">
        <v>1188</v>
      </c>
      <c r="E226" s="810" t="s">
        <v>70</v>
      </c>
      <c r="F226" s="805" t="s">
        <v>10</v>
      </c>
      <c r="G226" s="805" t="s">
        <v>1034</v>
      </c>
      <c r="H226" s="1023"/>
      <c r="I226" s="828">
        <v>230</v>
      </c>
      <c r="J226" s="828">
        <v>230</v>
      </c>
      <c r="K226" s="828"/>
      <c r="L226" s="812">
        <f t="shared" si="31"/>
        <v>230</v>
      </c>
      <c r="M226" s="813">
        <f t="shared" si="34"/>
        <v>0</v>
      </c>
      <c r="N226" s="820">
        <v>1</v>
      </c>
      <c r="O226" s="815">
        <v>300</v>
      </c>
      <c r="P226" s="815">
        <v>300</v>
      </c>
      <c r="Q226" s="829"/>
      <c r="R226" s="815">
        <f t="shared" si="35"/>
        <v>300</v>
      </c>
      <c r="S226" s="812">
        <f t="shared" si="36"/>
        <v>0</v>
      </c>
      <c r="T226" s="800">
        <v>300</v>
      </c>
      <c r="U226" s="828"/>
      <c r="V226" s="828"/>
      <c r="W226" s="844">
        <f t="shared" si="32"/>
        <v>300</v>
      </c>
      <c r="X226" s="800">
        <v>300</v>
      </c>
      <c r="Y226" s="845"/>
      <c r="Z226" s="846"/>
      <c r="AA226" s="844">
        <f t="shared" si="33"/>
        <v>300</v>
      </c>
      <c r="AB226" s="826" t="s">
        <v>1189</v>
      </c>
      <c r="AC226" s="819" t="s">
        <v>1070</v>
      </c>
      <c r="AD226" s="1002"/>
    </row>
    <row r="227" spans="1:30" s="709" customFormat="1" ht="26.25" x14ac:dyDescent="0.25">
      <c r="A227" s="808">
        <v>1705</v>
      </c>
      <c r="B227" s="807">
        <v>217</v>
      </c>
      <c r="C227" s="809" t="s">
        <v>1959</v>
      </c>
      <c r="D227" s="806" t="s">
        <v>1190</v>
      </c>
      <c r="E227" s="810" t="s">
        <v>70</v>
      </c>
      <c r="F227" s="805" t="s">
        <v>10</v>
      </c>
      <c r="G227" s="805" t="s">
        <v>21</v>
      </c>
      <c r="H227" s="1022"/>
      <c r="I227" s="835">
        <v>230</v>
      </c>
      <c r="J227" s="812">
        <v>230</v>
      </c>
      <c r="K227" s="812"/>
      <c r="L227" s="812">
        <f t="shared" si="31"/>
        <v>230</v>
      </c>
      <c r="M227" s="813">
        <f t="shared" si="34"/>
        <v>0</v>
      </c>
      <c r="N227" s="820">
        <v>1</v>
      </c>
      <c r="O227" s="815">
        <v>300</v>
      </c>
      <c r="P227" s="815">
        <v>300</v>
      </c>
      <c r="Q227" s="823"/>
      <c r="R227" s="812">
        <f t="shared" si="35"/>
        <v>300</v>
      </c>
      <c r="S227" s="812">
        <f t="shared" si="36"/>
        <v>0</v>
      </c>
      <c r="T227" s="800">
        <v>300</v>
      </c>
      <c r="U227" s="821"/>
      <c r="V227" s="821"/>
      <c r="W227" s="802">
        <f t="shared" si="32"/>
        <v>300</v>
      </c>
      <c r="X227" s="800">
        <v>300</v>
      </c>
      <c r="Y227" s="826"/>
      <c r="Z227" s="827"/>
      <c r="AA227" s="802">
        <f t="shared" si="33"/>
        <v>300</v>
      </c>
      <c r="AB227" s="826" t="s">
        <v>1191</v>
      </c>
      <c r="AC227" s="819" t="s">
        <v>1070</v>
      </c>
      <c r="AD227" s="825"/>
    </row>
    <row r="228" spans="1:30" s="91" customFormat="1" ht="26.25" x14ac:dyDescent="0.25">
      <c r="A228" s="808">
        <v>1704</v>
      </c>
      <c r="B228" s="807">
        <v>218</v>
      </c>
      <c r="C228" s="809" t="s">
        <v>2343</v>
      </c>
      <c r="D228" s="806" t="s">
        <v>1192</v>
      </c>
      <c r="E228" s="810" t="s">
        <v>70</v>
      </c>
      <c r="F228" s="805" t="s">
        <v>10</v>
      </c>
      <c r="G228" s="805" t="s">
        <v>343</v>
      </c>
      <c r="H228" s="1023"/>
      <c r="I228" s="828">
        <v>230</v>
      </c>
      <c r="J228" s="828">
        <v>230</v>
      </c>
      <c r="K228" s="828"/>
      <c r="L228" s="812">
        <f t="shared" si="31"/>
        <v>230</v>
      </c>
      <c r="M228" s="813">
        <f t="shared" si="34"/>
        <v>0</v>
      </c>
      <c r="N228" s="820">
        <v>1</v>
      </c>
      <c r="O228" s="815">
        <v>300</v>
      </c>
      <c r="P228" s="815">
        <v>300</v>
      </c>
      <c r="Q228" s="829"/>
      <c r="R228" s="799">
        <f t="shared" si="35"/>
        <v>300</v>
      </c>
      <c r="S228" s="800">
        <f t="shared" si="36"/>
        <v>0</v>
      </c>
      <c r="T228" s="800">
        <v>300</v>
      </c>
      <c r="U228" s="821"/>
      <c r="V228" s="821"/>
      <c r="W228" s="802">
        <f t="shared" si="32"/>
        <v>300</v>
      </c>
      <c r="X228" s="800">
        <v>300</v>
      </c>
      <c r="Y228" s="826"/>
      <c r="Z228" s="827"/>
      <c r="AA228" s="802">
        <f t="shared" si="33"/>
        <v>300</v>
      </c>
      <c r="AB228" s="826" t="s">
        <v>2271</v>
      </c>
      <c r="AC228" s="819" t="s">
        <v>1070</v>
      </c>
      <c r="AD228" s="1002"/>
    </row>
    <row r="229" spans="1:30" s="91" customFormat="1" ht="26.25" x14ac:dyDescent="0.25">
      <c r="A229" s="808">
        <v>1809</v>
      </c>
      <c r="B229" s="807">
        <v>219</v>
      </c>
      <c r="C229" s="809" t="s">
        <v>1201</v>
      </c>
      <c r="D229" s="806" t="s">
        <v>1200</v>
      </c>
      <c r="E229" s="810" t="s">
        <v>70</v>
      </c>
      <c r="F229" s="805" t="s">
        <v>10</v>
      </c>
      <c r="G229" s="805" t="s">
        <v>343</v>
      </c>
      <c r="H229" s="1023"/>
      <c r="I229" s="828">
        <v>230</v>
      </c>
      <c r="J229" s="828">
        <v>230</v>
      </c>
      <c r="K229" s="828"/>
      <c r="L229" s="812">
        <f t="shared" si="31"/>
        <v>230</v>
      </c>
      <c r="M229" s="813">
        <f t="shared" si="34"/>
        <v>0</v>
      </c>
      <c r="N229" s="820">
        <v>1</v>
      </c>
      <c r="O229" s="815">
        <v>300</v>
      </c>
      <c r="P229" s="815">
        <v>300</v>
      </c>
      <c r="Q229" s="823"/>
      <c r="R229" s="812">
        <f t="shared" si="35"/>
        <v>300</v>
      </c>
      <c r="S229" s="812">
        <f t="shared" si="36"/>
        <v>0</v>
      </c>
      <c r="T229" s="800">
        <v>300</v>
      </c>
      <c r="U229" s="821"/>
      <c r="V229" s="821"/>
      <c r="W229" s="802">
        <f t="shared" si="32"/>
        <v>300</v>
      </c>
      <c r="X229" s="800">
        <v>300</v>
      </c>
      <c r="Y229" s="826"/>
      <c r="Z229" s="827"/>
      <c r="AA229" s="802">
        <f t="shared" si="33"/>
        <v>300</v>
      </c>
      <c r="AB229" s="826" t="s">
        <v>1202</v>
      </c>
      <c r="AC229" s="819" t="s">
        <v>1070</v>
      </c>
      <c r="AD229" s="1002"/>
    </row>
    <row r="230" spans="1:30" s="91" customFormat="1" ht="26.25" x14ac:dyDescent="0.25">
      <c r="A230" s="808">
        <v>1801</v>
      </c>
      <c r="B230" s="807">
        <v>220</v>
      </c>
      <c r="C230" s="809" t="s">
        <v>2485</v>
      </c>
      <c r="D230" s="806" t="s">
        <v>1215</v>
      </c>
      <c r="E230" s="810" t="s">
        <v>70</v>
      </c>
      <c r="F230" s="805" t="s">
        <v>10</v>
      </c>
      <c r="G230" s="805" t="s">
        <v>21</v>
      </c>
      <c r="H230" s="1022"/>
      <c r="I230" s="812">
        <v>230</v>
      </c>
      <c r="J230" s="812">
        <v>230</v>
      </c>
      <c r="K230" s="812"/>
      <c r="L230" s="812">
        <f t="shared" si="31"/>
        <v>230</v>
      </c>
      <c r="M230" s="813">
        <f t="shared" si="34"/>
        <v>0</v>
      </c>
      <c r="N230" s="822">
        <v>1</v>
      </c>
      <c r="O230" s="815">
        <v>300</v>
      </c>
      <c r="P230" s="815">
        <v>300</v>
      </c>
      <c r="Q230" s="823"/>
      <c r="R230" s="812">
        <f t="shared" si="35"/>
        <v>300</v>
      </c>
      <c r="S230" s="812">
        <f t="shared" si="36"/>
        <v>0</v>
      </c>
      <c r="T230" s="800">
        <v>300</v>
      </c>
      <c r="U230" s="821"/>
      <c r="V230" s="821"/>
      <c r="W230" s="802">
        <f t="shared" si="32"/>
        <v>300</v>
      </c>
      <c r="X230" s="800">
        <v>300</v>
      </c>
      <c r="Y230" s="826"/>
      <c r="Z230" s="827"/>
      <c r="AA230" s="802">
        <f t="shared" si="33"/>
        <v>300</v>
      </c>
      <c r="AB230" s="826" t="s">
        <v>1216</v>
      </c>
      <c r="AC230" s="819" t="s">
        <v>1070</v>
      </c>
      <c r="AD230" s="1002" t="s">
        <v>2469</v>
      </c>
    </row>
    <row r="231" spans="1:30" s="91" customFormat="1" ht="26.25" x14ac:dyDescent="0.25">
      <c r="A231" s="808">
        <v>1726</v>
      </c>
      <c r="B231" s="807">
        <v>221</v>
      </c>
      <c r="C231" s="809" t="s">
        <v>1221</v>
      </c>
      <c r="D231" s="806" t="s">
        <v>1222</v>
      </c>
      <c r="E231" s="810" t="s">
        <v>70</v>
      </c>
      <c r="F231" s="805" t="s">
        <v>10</v>
      </c>
      <c r="G231" s="805" t="s">
        <v>21</v>
      </c>
      <c r="H231" s="1023"/>
      <c r="I231" s="828">
        <v>230</v>
      </c>
      <c r="J231" s="828">
        <v>230</v>
      </c>
      <c r="K231" s="828"/>
      <c r="L231" s="812">
        <f t="shared" si="31"/>
        <v>230</v>
      </c>
      <c r="M231" s="813">
        <f t="shared" si="34"/>
        <v>0</v>
      </c>
      <c r="N231" s="820">
        <v>1</v>
      </c>
      <c r="O231" s="815">
        <v>300</v>
      </c>
      <c r="P231" s="815">
        <v>300</v>
      </c>
      <c r="Q231" s="829"/>
      <c r="R231" s="799">
        <f t="shared" si="35"/>
        <v>300</v>
      </c>
      <c r="S231" s="800">
        <f t="shared" si="36"/>
        <v>0</v>
      </c>
      <c r="T231" s="800">
        <v>300</v>
      </c>
      <c r="U231" s="821"/>
      <c r="V231" s="821"/>
      <c r="W231" s="802">
        <f t="shared" si="32"/>
        <v>300</v>
      </c>
      <c r="X231" s="800">
        <v>300</v>
      </c>
      <c r="Y231" s="826"/>
      <c r="Z231" s="827"/>
      <c r="AA231" s="802">
        <f t="shared" si="33"/>
        <v>300</v>
      </c>
      <c r="AB231" s="826" t="s">
        <v>2252</v>
      </c>
      <c r="AC231" s="819" t="s">
        <v>1070</v>
      </c>
      <c r="AD231" s="1002"/>
    </row>
    <row r="232" spans="1:30" s="91" customFormat="1" ht="26.25" x14ac:dyDescent="0.25">
      <c r="A232" s="808">
        <v>1797</v>
      </c>
      <c r="B232" s="807">
        <v>222</v>
      </c>
      <c r="C232" s="809" t="s">
        <v>1223</v>
      </c>
      <c r="D232" s="806" t="s">
        <v>1224</v>
      </c>
      <c r="E232" s="810" t="s">
        <v>70</v>
      </c>
      <c r="F232" s="805" t="s">
        <v>10</v>
      </c>
      <c r="G232" s="805" t="s">
        <v>21</v>
      </c>
      <c r="H232" s="1022"/>
      <c r="I232" s="812">
        <v>230</v>
      </c>
      <c r="J232" s="812">
        <v>230</v>
      </c>
      <c r="K232" s="812"/>
      <c r="L232" s="812">
        <f t="shared" si="31"/>
        <v>230</v>
      </c>
      <c r="M232" s="813">
        <f t="shared" si="34"/>
        <v>0</v>
      </c>
      <c r="N232" s="814">
        <v>1</v>
      </c>
      <c r="O232" s="815">
        <v>300</v>
      </c>
      <c r="P232" s="815">
        <v>300</v>
      </c>
      <c r="Q232" s="815"/>
      <c r="R232" s="799">
        <f t="shared" si="35"/>
        <v>300</v>
      </c>
      <c r="S232" s="800">
        <f t="shared" si="36"/>
        <v>0</v>
      </c>
      <c r="T232" s="800">
        <v>300</v>
      </c>
      <c r="U232" s="821"/>
      <c r="V232" s="821"/>
      <c r="W232" s="802">
        <f t="shared" si="32"/>
        <v>300</v>
      </c>
      <c r="X232" s="800">
        <v>300</v>
      </c>
      <c r="Y232" s="826"/>
      <c r="Z232" s="827"/>
      <c r="AA232" s="802">
        <f t="shared" si="33"/>
        <v>300</v>
      </c>
      <c r="AB232" s="826" t="s">
        <v>2329</v>
      </c>
      <c r="AC232" s="819" t="s">
        <v>1070</v>
      </c>
      <c r="AD232" s="1002"/>
    </row>
    <row r="233" spans="1:30" s="91" customFormat="1" ht="31.5" customHeight="1" x14ac:dyDescent="0.25">
      <c r="A233" s="808">
        <v>1794</v>
      </c>
      <c r="B233" s="807">
        <v>223</v>
      </c>
      <c r="C233" s="809" t="s">
        <v>1231</v>
      </c>
      <c r="D233" s="806" t="s">
        <v>1232</v>
      </c>
      <c r="E233" s="810" t="s">
        <v>70</v>
      </c>
      <c r="F233" s="805" t="s">
        <v>10</v>
      </c>
      <c r="G233" s="805" t="s">
        <v>21</v>
      </c>
      <c r="H233" s="1023"/>
      <c r="I233" s="828">
        <v>230</v>
      </c>
      <c r="J233" s="828">
        <v>230</v>
      </c>
      <c r="K233" s="828"/>
      <c r="L233" s="812">
        <f t="shared" si="31"/>
        <v>230</v>
      </c>
      <c r="M233" s="813">
        <f t="shared" si="34"/>
        <v>0</v>
      </c>
      <c r="N233" s="820">
        <v>1</v>
      </c>
      <c r="O233" s="815">
        <v>300</v>
      </c>
      <c r="P233" s="815">
        <v>300</v>
      </c>
      <c r="Q233" s="829"/>
      <c r="R233" s="799">
        <f t="shared" si="35"/>
        <v>300</v>
      </c>
      <c r="S233" s="800">
        <f t="shared" si="36"/>
        <v>0</v>
      </c>
      <c r="T233" s="800">
        <v>300</v>
      </c>
      <c r="U233" s="821"/>
      <c r="V233" s="821"/>
      <c r="W233" s="802">
        <f t="shared" si="32"/>
        <v>300</v>
      </c>
      <c r="X233" s="800">
        <v>300</v>
      </c>
      <c r="Y233" s="826"/>
      <c r="Z233" s="827"/>
      <c r="AA233" s="802">
        <f t="shared" si="33"/>
        <v>300</v>
      </c>
      <c r="AB233" s="826" t="s">
        <v>1233</v>
      </c>
      <c r="AC233" s="819" t="s">
        <v>1070</v>
      </c>
      <c r="AD233" s="1002" t="s">
        <v>2305</v>
      </c>
    </row>
    <row r="234" spans="1:30" s="91" customFormat="1" ht="26.25" x14ac:dyDescent="0.25">
      <c r="A234" s="808">
        <v>1795</v>
      </c>
      <c r="B234" s="807">
        <v>224</v>
      </c>
      <c r="C234" s="809" t="s">
        <v>1234</v>
      </c>
      <c r="D234" s="806" t="s">
        <v>1235</v>
      </c>
      <c r="E234" s="810" t="s">
        <v>69</v>
      </c>
      <c r="F234" s="805" t="s">
        <v>10</v>
      </c>
      <c r="G234" s="805" t="s">
        <v>529</v>
      </c>
      <c r="H234" s="1023"/>
      <c r="I234" s="828">
        <v>230</v>
      </c>
      <c r="J234" s="828">
        <v>230</v>
      </c>
      <c r="K234" s="828"/>
      <c r="L234" s="812">
        <f t="shared" si="31"/>
        <v>230</v>
      </c>
      <c r="M234" s="813">
        <f t="shared" si="34"/>
        <v>0</v>
      </c>
      <c r="N234" s="820">
        <v>1</v>
      </c>
      <c r="O234" s="815">
        <v>300</v>
      </c>
      <c r="P234" s="815">
        <v>300</v>
      </c>
      <c r="Q234" s="829"/>
      <c r="R234" s="799">
        <f t="shared" si="35"/>
        <v>300</v>
      </c>
      <c r="S234" s="800">
        <f t="shared" si="36"/>
        <v>0</v>
      </c>
      <c r="T234" s="800">
        <v>300</v>
      </c>
      <c r="U234" s="821"/>
      <c r="V234" s="821"/>
      <c r="W234" s="802">
        <f t="shared" si="32"/>
        <v>300</v>
      </c>
      <c r="X234" s="800">
        <v>300</v>
      </c>
      <c r="Y234" s="826"/>
      <c r="Z234" s="827"/>
      <c r="AA234" s="802">
        <f t="shared" si="33"/>
        <v>300</v>
      </c>
      <c r="AB234" s="826" t="s">
        <v>2175</v>
      </c>
      <c r="AC234" s="819" t="s">
        <v>1070</v>
      </c>
      <c r="AD234" s="1002"/>
    </row>
    <row r="235" spans="1:30" s="91" customFormat="1" ht="26.25" x14ac:dyDescent="0.25">
      <c r="A235" s="808">
        <v>1793</v>
      </c>
      <c r="B235" s="807">
        <v>225</v>
      </c>
      <c r="C235" s="809" t="s">
        <v>1240</v>
      </c>
      <c r="D235" s="806" t="s">
        <v>1241</v>
      </c>
      <c r="E235" s="810" t="s">
        <v>70</v>
      </c>
      <c r="F235" s="805" t="s">
        <v>10</v>
      </c>
      <c r="G235" s="805" t="s">
        <v>529</v>
      </c>
      <c r="H235" s="1022"/>
      <c r="I235" s="812">
        <v>230</v>
      </c>
      <c r="J235" s="812">
        <v>230</v>
      </c>
      <c r="K235" s="812"/>
      <c r="L235" s="812">
        <f t="shared" si="31"/>
        <v>230</v>
      </c>
      <c r="M235" s="813">
        <f t="shared" si="34"/>
        <v>0</v>
      </c>
      <c r="N235" s="814">
        <v>1</v>
      </c>
      <c r="O235" s="815">
        <v>300</v>
      </c>
      <c r="P235" s="815">
        <v>300</v>
      </c>
      <c r="Q235" s="815"/>
      <c r="R235" s="799">
        <f t="shared" si="35"/>
        <v>300</v>
      </c>
      <c r="S235" s="800">
        <f t="shared" si="36"/>
        <v>0</v>
      </c>
      <c r="T235" s="800">
        <v>300</v>
      </c>
      <c r="U235" s="837"/>
      <c r="V235" s="837"/>
      <c r="W235" s="838">
        <f t="shared" si="32"/>
        <v>300</v>
      </c>
      <c r="X235" s="800">
        <v>300</v>
      </c>
      <c r="Y235" s="840"/>
      <c r="Z235" s="847"/>
      <c r="AA235" s="838">
        <f t="shared" si="33"/>
        <v>300</v>
      </c>
      <c r="AB235" s="840" t="s">
        <v>2341</v>
      </c>
      <c r="AC235" s="848" t="s">
        <v>1070</v>
      </c>
      <c r="AD235" s="1002"/>
    </row>
    <row r="236" spans="1:30" s="91" customFormat="1" ht="26.25" x14ac:dyDescent="0.25">
      <c r="A236" s="808">
        <v>1779</v>
      </c>
      <c r="B236" s="807">
        <v>226</v>
      </c>
      <c r="C236" s="809" t="s">
        <v>1242</v>
      </c>
      <c r="D236" s="806" t="s">
        <v>2744</v>
      </c>
      <c r="E236" s="810" t="s">
        <v>69</v>
      </c>
      <c r="F236" s="805" t="s">
        <v>10</v>
      </c>
      <c r="G236" s="805" t="s">
        <v>529</v>
      </c>
      <c r="H236" s="1023"/>
      <c r="I236" s="828">
        <v>230</v>
      </c>
      <c r="J236" s="828">
        <v>230</v>
      </c>
      <c r="K236" s="828"/>
      <c r="L236" s="812">
        <f t="shared" si="31"/>
        <v>230</v>
      </c>
      <c r="M236" s="813">
        <f t="shared" si="34"/>
        <v>0</v>
      </c>
      <c r="N236" s="820">
        <v>1</v>
      </c>
      <c r="O236" s="815">
        <v>300</v>
      </c>
      <c r="P236" s="815">
        <v>300</v>
      </c>
      <c r="Q236" s="829"/>
      <c r="R236" s="799">
        <f t="shared" si="35"/>
        <v>300</v>
      </c>
      <c r="S236" s="800">
        <f t="shared" si="36"/>
        <v>0</v>
      </c>
      <c r="T236" s="800">
        <v>300</v>
      </c>
      <c r="U236" s="821"/>
      <c r="V236" s="821"/>
      <c r="W236" s="802">
        <f t="shared" si="32"/>
        <v>300</v>
      </c>
      <c r="X236" s="800">
        <v>300</v>
      </c>
      <c r="Y236" s="826"/>
      <c r="Z236" s="827"/>
      <c r="AA236" s="802">
        <f t="shared" si="33"/>
        <v>300</v>
      </c>
      <c r="AB236" s="826" t="s">
        <v>2178</v>
      </c>
      <c r="AC236" s="819" t="s">
        <v>1070</v>
      </c>
      <c r="AD236" s="1002"/>
    </row>
    <row r="237" spans="1:30" s="91" customFormat="1" ht="26.25" x14ac:dyDescent="0.25">
      <c r="A237" s="808">
        <v>1778</v>
      </c>
      <c r="B237" s="807">
        <v>227</v>
      </c>
      <c r="C237" s="809" t="s">
        <v>1243</v>
      </c>
      <c r="D237" s="806" t="s">
        <v>1244</v>
      </c>
      <c r="E237" s="810" t="s">
        <v>70</v>
      </c>
      <c r="F237" s="805" t="s">
        <v>10</v>
      </c>
      <c r="G237" s="805" t="s">
        <v>11</v>
      </c>
      <c r="H237" s="1022"/>
      <c r="I237" s="812">
        <v>230</v>
      </c>
      <c r="J237" s="812">
        <v>230</v>
      </c>
      <c r="K237" s="812"/>
      <c r="L237" s="812">
        <f t="shared" si="31"/>
        <v>230</v>
      </c>
      <c r="M237" s="813">
        <f t="shared" si="34"/>
        <v>0</v>
      </c>
      <c r="N237" s="814">
        <v>1</v>
      </c>
      <c r="O237" s="815">
        <v>300</v>
      </c>
      <c r="P237" s="815">
        <v>300</v>
      </c>
      <c r="Q237" s="815"/>
      <c r="R237" s="799">
        <f t="shared" si="35"/>
        <v>300</v>
      </c>
      <c r="S237" s="800">
        <f t="shared" si="36"/>
        <v>0</v>
      </c>
      <c r="T237" s="800">
        <v>300</v>
      </c>
      <c r="U237" s="821"/>
      <c r="V237" s="821"/>
      <c r="W237" s="802">
        <f t="shared" si="32"/>
        <v>300</v>
      </c>
      <c r="X237" s="800">
        <v>300</v>
      </c>
      <c r="Y237" s="826"/>
      <c r="Z237" s="827"/>
      <c r="AA237" s="802">
        <f t="shared" si="33"/>
        <v>300</v>
      </c>
      <c r="AB237" s="826" t="s">
        <v>2335</v>
      </c>
      <c r="AC237" s="819" t="s">
        <v>1070</v>
      </c>
      <c r="AD237" s="1002"/>
    </row>
    <row r="238" spans="1:30" s="91" customFormat="1" ht="26.25" x14ac:dyDescent="0.25">
      <c r="A238" s="808">
        <v>1781</v>
      </c>
      <c r="B238" s="807">
        <v>228</v>
      </c>
      <c r="C238" s="809" t="s">
        <v>2250</v>
      </c>
      <c r="D238" s="806" t="s">
        <v>1248</v>
      </c>
      <c r="E238" s="810" t="s">
        <v>69</v>
      </c>
      <c r="F238" s="805" t="s">
        <v>10</v>
      </c>
      <c r="G238" s="805" t="s">
        <v>1034</v>
      </c>
      <c r="H238" s="1023"/>
      <c r="I238" s="828">
        <v>230</v>
      </c>
      <c r="J238" s="828">
        <v>230</v>
      </c>
      <c r="K238" s="828"/>
      <c r="L238" s="812">
        <f t="shared" si="31"/>
        <v>230</v>
      </c>
      <c r="M238" s="813">
        <f t="shared" si="34"/>
        <v>0</v>
      </c>
      <c r="N238" s="820">
        <v>1</v>
      </c>
      <c r="O238" s="815">
        <v>300</v>
      </c>
      <c r="P238" s="815">
        <v>300</v>
      </c>
      <c r="Q238" s="829"/>
      <c r="R238" s="799">
        <f t="shared" si="35"/>
        <v>300</v>
      </c>
      <c r="S238" s="800">
        <f t="shared" si="36"/>
        <v>0</v>
      </c>
      <c r="T238" s="800">
        <v>300</v>
      </c>
      <c r="U238" s="821"/>
      <c r="V238" s="821"/>
      <c r="W238" s="802">
        <f t="shared" si="32"/>
        <v>300</v>
      </c>
      <c r="X238" s="800">
        <v>300</v>
      </c>
      <c r="Y238" s="826"/>
      <c r="Z238" s="827"/>
      <c r="AA238" s="802">
        <f t="shared" si="33"/>
        <v>300</v>
      </c>
      <c r="AB238" s="826" t="s">
        <v>2196</v>
      </c>
      <c r="AC238" s="819" t="s">
        <v>1070</v>
      </c>
      <c r="AD238" s="1002"/>
    </row>
    <row r="239" spans="1:30" s="709" customFormat="1" ht="26.25" x14ac:dyDescent="0.25">
      <c r="A239" s="808">
        <v>1782</v>
      </c>
      <c r="B239" s="807">
        <v>229</v>
      </c>
      <c r="C239" s="809" t="s">
        <v>1287</v>
      </c>
      <c r="D239" s="806" t="s">
        <v>1249</v>
      </c>
      <c r="E239" s="810" t="s">
        <v>70</v>
      </c>
      <c r="F239" s="805" t="s">
        <v>10</v>
      </c>
      <c r="G239" s="805" t="s">
        <v>21</v>
      </c>
      <c r="H239" s="1022"/>
      <c r="I239" s="812">
        <v>230</v>
      </c>
      <c r="J239" s="812">
        <v>230</v>
      </c>
      <c r="K239" s="812"/>
      <c r="L239" s="812">
        <f t="shared" si="31"/>
        <v>230</v>
      </c>
      <c r="M239" s="813">
        <f t="shared" si="34"/>
        <v>0</v>
      </c>
      <c r="N239" s="814">
        <v>1</v>
      </c>
      <c r="O239" s="815">
        <v>300</v>
      </c>
      <c r="P239" s="815">
        <v>300</v>
      </c>
      <c r="Q239" s="815"/>
      <c r="R239" s="799">
        <f t="shared" si="35"/>
        <v>300</v>
      </c>
      <c r="S239" s="800">
        <f t="shared" si="36"/>
        <v>0</v>
      </c>
      <c r="T239" s="800">
        <v>300</v>
      </c>
      <c r="U239" s="821"/>
      <c r="V239" s="821"/>
      <c r="W239" s="802">
        <f t="shared" si="32"/>
        <v>300</v>
      </c>
      <c r="X239" s="800">
        <v>300</v>
      </c>
      <c r="Y239" s="826"/>
      <c r="Z239" s="827"/>
      <c r="AA239" s="802">
        <f t="shared" si="33"/>
        <v>300</v>
      </c>
      <c r="AB239" s="826" t="s">
        <v>1250</v>
      </c>
      <c r="AC239" s="819" t="s">
        <v>1070</v>
      </c>
      <c r="AD239" s="825"/>
    </row>
    <row r="240" spans="1:30" s="91" customFormat="1" ht="26.25" x14ac:dyDescent="0.25">
      <c r="A240" s="808">
        <v>1774</v>
      </c>
      <c r="B240" s="807">
        <v>230</v>
      </c>
      <c r="C240" s="809" t="s">
        <v>1256</v>
      </c>
      <c r="D240" s="806" t="s">
        <v>1257</v>
      </c>
      <c r="E240" s="810" t="s">
        <v>70</v>
      </c>
      <c r="F240" s="805" t="s">
        <v>10</v>
      </c>
      <c r="G240" s="805" t="s">
        <v>21</v>
      </c>
      <c r="H240" s="1022"/>
      <c r="I240" s="812">
        <v>230</v>
      </c>
      <c r="J240" s="812">
        <v>230</v>
      </c>
      <c r="K240" s="812"/>
      <c r="L240" s="812">
        <f t="shared" si="31"/>
        <v>230</v>
      </c>
      <c r="M240" s="813">
        <f t="shared" si="34"/>
        <v>0</v>
      </c>
      <c r="N240" s="814">
        <v>1</v>
      </c>
      <c r="O240" s="815">
        <v>300</v>
      </c>
      <c r="P240" s="815">
        <v>300</v>
      </c>
      <c r="Q240" s="815"/>
      <c r="R240" s="799">
        <f t="shared" si="35"/>
        <v>300</v>
      </c>
      <c r="S240" s="800">
        <f t="shared" si="36"/>
        <v>0</v>
      </c>
      <c r="T240" s="800">
        <v>300</v>
      </c>
      <c r="U240" s="821"/>
      <c r="V240" s="821"/>
      <c r="W240" s="802">
        <f t="shared" si="32"/>
        <v>300</v>
      </c>
      <c r="X240" s="800">
        <v>300</v>
      </c>
      <c r="Y240" s="826"/>
      <c r="Z240" s="827"/>
      <c r="AA240" s="802">
        <f t="shared" si="33"/>
        <v>300</v>
      </c>
      <c r="AB240" s="826" t="s">
        <v>1258</v>
      </c>
      <c r="AC240" s="819" t="s">
        <v>1070</v>
      </c>
      <c r="AD240" s="1002"/>
    </row>
    <row r="241" spans="1:30" s="91" customFormat="1" ht="26.25" x14ac:dyDescent="0.25">
      <c r="A241" s="808">
        <v>1827</v>
      </c>
      <c r="B241" s="807">
        <v>231</v>
      </c>
      <c r="C241" s="809" t="s">
        <v>1293</v>
      </c>
      <c r="D241" s="806" t="s">
        <v>1294</v>
      </c>
      <c r="E241" s="810" t="s">
        <v>70</v>
      </c>
      <c r="F241" s="805" t="s">
        <v>10</v>
      </c>
      <c r="G241" s="805" t="s">
        <v>21</v>
      </c>
      <c r="H241" s="1023"/>
      <c r="I241" s="828">
        <v>230</v>
      </c>
      <c r="J241" s="828">
        <v>230</v>
      </c>
      <c r="K241" s="828"/>
      <c r="L241" s="812">
        <f t="shared" si="31"/>
        <v>230</v>
      </c>
      <c r="M241" s="813">
        <f t="shared" si="34"/>
        <v>0</v>
      </c>
      <c r="N241" s="820">
        <v>1</v>
      </c>
      <c r="O241" s="815">
        <v>300</v>
      </c>
      <c r="P241" s="815">
        <v>300</v>
      </c>
      <c r="Q241" s="829"/>
      <c r="R241" s="799">
        <f t="shared" si="35"/>
        <v>300</v>
      </c>
      <c r="S241" s="800">
        <f t="shared" si="36"/>
        <v>0</v>
      </c>
      <c r="T241" s="800">
        <v>300</v>
      </c>
      <c r="U241" s="821"/>
      <c r="V241" s="821"/>
      <c r="W241" s="802">
        <f t="shared" si="32"/>
        <v>300</v>
      </c>
      <c r="X241" s="800">
        <v>300</v>
      </c>
      <c r="Y241" s="826"/>
      <c r="Z241" s="827"/>
      <c r="AA241" s="802">
        <f t="shared" si="33"/>
        <v>300</v>
      </c>
      <c r="AB241" s="826" t="s">
        <v>1295</v>
      </c>
      <c r="AC241" s="819" t="s">
        <v>1070</v>
      </c>
      <c r="AD241" s="1002"/>
    </row>
    <row r="242" spans="1:30" s="91" customFormat="1" ht="26.25" x14ac:dyDescent="0.25">
      <c r="A242" s="808">
        <v>1850</v>
      </c>
      <c r="B242" s="807">
        <v>232</v>
      </c>
      <c r="C242" s="809" t="s">
        <v>1308</v>
      </c>
      <c r="D242" s="806" t="s">
        <v>1307</v>
      </c>
      <c r="E242" s="810" t="s">
        <v>70</v>
      </c>
      <c r="F242" s="805" t="s">
        <v>10</v>
      </c>
      <c r="G242" s="805" t="s">
        <v>1034</v>
      </c>
      <c r="H242" s="1023"/>
      <c r="I242" s="828">
        <v>230</v>
      </c>
      <c r="J242" s="828">
        <v>230</v>
      </c>
      <c r="K242" s="828"/>
      <c r="L242" s="812">
        <f t="shared" si="31"/>
        <v>230</v>
      </c>
      <c r="M242" s="813">
        <f t="shared" si="34"/>
        <v>0</v>
      </c>
      <c r="N242" s="820">
        <v>1</v>
      </c>
      <c r="O242" s="815">
        <v>300</v>
      </c>
      <c r="P242" s="815">
        <v>300</v>
      </c>
      <c r="Q242" s="829"/>
      <c r="R242" s="799">
        <f t="shared" si="35"/>
        <v>300</v>
      </c>
      <c r="S242" s="800">
        <f t="shared" si="36"/>
        <v>0</v>
      </c>
      <c r="T242" s="800">
        <v>300</v>
      </c>
      <c r="U242" s="821"/>
      <c r="V242" s="821"/>
      <c r="W242" s="802">
        <f t="shared" si="32"/>
        <v>300</v>
      </c>
      <c r="X242" s="800">
        <v>300</v>
      </c>
      <c r="Y242" s="826"/>
      <c r="Z242" s="827"/>
      <c r="AA242" s="802">
        <f t="shared" si="33"/>
        <v>300</v>
      </c>
      <c r="AB242" s="826" t="s">
        <v>2190</v>
      </c>
      <c r="AC242" s="819" t="s">
        <v>1070</v>
      </c>
      <c r="AD242" s="1002" t="s">
        <v>1945</v>
      </c>
    </row>
    <row r="243" spans="1:30" s="91" customFormat="1" ht="26.25" x14ac:dyDescent="0.25">
      <c r="A243" s="808">
        <v>1854</v>
      </c>
      <c r="B243" s="807">
        <v>233</v>
      </c>
      <c r="C243" s="809" t="s">
        <v>1326</v>
      </c>
      <c r="D243" s="806" t="s">
        <v>1327</v>
      </c>
      <c r="E243" s="810" t="s">
        <v>70</v>
      </c>
      <c r="F243" s="805" t="s">
        <v>10</v>
      </c>
      <c r="G243" s="805" t="s">
        <v>21</v>
      </c>
      <c r="H243" s="1022"/>
      <c r="I243" s="812">
        <v>230</v>
      </c>
      <c r="J243" s="812">
        <v>230</v>
      </c>
      <c r="K243" s="812"/>
      <c r="L243" s="812">
        <f t="shared" si="31"/>
        <v>230</v>
      </c>
      <c r="M243" s="813">
        <f t="shared" si="34"/>
        <v>0</v>
      </c>
      <c r="N243" s="822">
        <v>1</v>
      </c>
      <c r="O243" s="815">
        <v>300</v>
      </c>
      <c r="P243" s="815">
        <v>300</v>
      </c>
      <c r="Q243" s="823"/>
      <c r="R243" s="812">
        <f t="shared" si="35"/>
        <v>300</v>
      </c>
      <c r="S243" s="812">
        <f t="shared" si="36"/>
        <v>0</v>
      </c>
      <c r="T243" s="800">
        <v>300</v>
      </c>
      <c r="U243" s="821"/>
      <c r="V243" s="821"/>
      <c r="W243" s="802">
        <f t="shared" si="32"/>
        <v>300</v>
      </c>
      <c r="X243" s="800">
        <v>300</v>
      </c>
      <c r="Y243" s="826"/>
      <c r="Z243" s="827"/>
      <c r="AA243" s="802">
        <f t="shared" si="33"/>
        <v>300</v>
      </c>
      <c r="AB243" s="826" t="s">
        <v>2312</v>
      </c>
      <c r="AC243" s="819" t="s">
        <v>1070</v>
      </c>
      <c r="AD243" s="1002" t="s">
        <v>1945</v>
      </c>
    </row>
    <row r="244" spans="1:30" s="91" customFormat="1" ht="26.25" x14ac:dyDescent="0.25">
      <c r="A244" s="808">
        <v>1853</v>
      </c>
      <c r="B244" s="807">
        <v>234</v>
      </c>
      <c r="C244" s="809" t="s">
        <v>1328</v>
      </c>
      <c r="D244" s="806" t="s">
        <v>1329</v>
      </c>
      <c r="E244" s="810" t="s">
        <v>70</v>
      </c>
      <c r="F244" s="805" t="s">
        <v>10</v>
      </c>
      <c r="G244" s="805" t="s">
        <v>198</v>
      </c>
      <c r="H244" s="1022"/>
      <c r="I244" s="812">
        <v>230</v>
      </c>
      <c r="J244" s="812">
        <v>230</v>
      </c>
      <c r="K244" s="812"/>
      <c r="L244" s="812">
        <f t="shared" si="31"/>
        <v>230</v>
      </c>
      <c r="M244" s="813">
        <f t="shared" si="34"/>
        <v>0</v>
      </c>
      <c r="N244" s="822">
        <v>1</v>
      </c>
      <c r="O244" s="815">
        <v>300</v>
      </c>
      <c r="P244" s="815">
        <v>300</v>
      </c>
      <c r="Q244" s="823"/>
      <c r="R244" s="812">
        <f t="shared" si="35"/>
        <v>300</v>
      </c>
      <c r="S244" s="812">
        <f t="shared" si="36"/>
        <v>0</v>
      </c>
      <c r="T244" s="800">
        <v>300</v>
      </c>
      <c r="U244" s="821"/>
      <c r="V244" s="821"/>
      <c r="W244" s="802">
        <f t="shared" si="32"/>
        <v>300</v>
      </c>
      <c r="X244" s="800">
        <v>300</v>
      </c>
      <c r="Y244" s="826"/>
      <c r="Z244" s="827"/>
      <c r="AA244" s="802">
        <f t="shared" si="33"/>
        <v>300</v>
      </c>
      <c r="AB244" s="826" t="s">
        <v>2412</v>
      </c>
      <c r="AC244" s="819" t="s">
        <v>1070</v>
      </c>
      <c r="AD244" s="1002"/>
    </row>
    <row r="245" spans="1:30" s="91" customFormat="1" ht="26.25" x14ac:dyDescent="0.25">
      <c r="A245" s="808">
        <v>1855</v>
      </c>
      <c r="B245" s="807">
        <v>235</v>
      </c>
      <c r="C245" s="809" t="s">
        <v>1330</v>
      </c>
      <c r="D245" s="806" t="s">
        <v>1331</v>
      </c>
      <c r="E245" s="810" t="s">
        <v>69</v>
      </c>
      <c r="F245" s="805" t="s">
        <v>10</v>
      </c>
      <c r="G245" s="805" t="s">
        <v>11</v>
      </c>
      <c r="H245" s="1022"/>
      <c r="I245" s="812">
        <v>230</v>
      </c>
      <c r="J245" s="812">
        <v>230</v>
      </c>
      <c r="K245" s="812"/>
      <c r="L245" s="812">
        <f t="shared" si="31"/>
        <v>230</v>
      </c>
      <c r="M245" s="813">
        <f t="shared" si="34"/>
        <v>0</v>
      </c>
      <c r="N245" s="814">
        <v>1</v>
      </c>
      <c r="O245" s="815">
        <v>300</v>
      </c>
      <c r="P245" s="815">
        <v>300</v>
      </c>
      <c r="Q245" s="815"/>
      <c r="R245" s="799">
        <f t="shared" si="35"/>
        <v>300</v>
      </c>
      <c r="S245" s="800">
        <f t="shared" si="36"/>
        <v>0</v>
      </c>
      <c r="T245" s="800">
        <v>300</v>
      </c>
      <c r="U245" s="821"/>
      <c r="V245" s="821"/>
      <c r="W245" s="802">
        <f t="shared" si="32"/>
        <v>300</v>
      </c>
      <c r="X245" s="800">
        <v>300</v>
      </c>
      <c r="Y245" s="826"/>
      <c r="Z245" s="827"/>
      <c r="AA245" s="802">
        <f t="shared" si="33"/>
        <v>300</v>
      </c>
      <c r="AB245" s="826" t="s">
        <v>2367</v>
      </c>
      <c r="AC245" s="819" t="s">
        <v>1070</v>
      </c>
      <c r="AD245" s="1002"/>
    </row>
    <row r="246" spans="1:30" s="91" customFormat="1" ht="26.25" x14ac:dyDescent="0.25">
      <c r="A246" s="808">
        <v>1862</v>
      </c>
      <c r="B246" s="807">
        <v>236</v>
      </c>
      <c r="C246" s="809" t="s">
        <v>3445</v>
      </c>
      <c r="D246" s="806" t="s">
        <v>1336</v>
      </c>
      <c r="E246" s="810" t="s">
        <v>70</v>
      </c>
      <c r="F246" s="805" t="s">
        <v>10</v>
      </c>
      <c r="G246" s="805" t="s">
        <v>1034</v>
      </c>
      <c r="H246" s="1023"/>
      <c r="I246" s="828">
        <v>230</v>
      </c>
      <c r="J246" s="828">
        <v>230</v>
      </c>
      <c r="K246" s="828"/>
      <c r="L246" s="812">
        <f t="shared" ref="L246:L293" si="37">J246+K246</f>
        <v>230</v>
      </c>
      <c r="M246" s="813">
        <f t="shared" ref="M246:M294" si="38">I246-L246</f>
        <v>0</v>
      </c>
      <c r="N246" s="820">
        <v>1</v>
      </c>
      <c r="O246" s="815">
        <v>300</v>
      </c>
      <c r="P246" s="815">
        <v>300</v>
      </c>
      <c r="Q246" s="829"/>
      <c r="R246" s="799">
        <f t="shared" ref="R246:R294" si="39">P246+Q246</f>
        <v>300</v>
      </c>
      <c r="S246" s="800">
        <f t="shared" ref="S246:S294" si="40">SUM(O246-R246)</f>
        <v>0</v>
      </c>
      <c r="T246" s="800">
        <v>300</v>
      </c>
      <c r="U246" s="821"/>
      <c r="V246" s="821"/>
      <c r="W246" s="802">
        <f t="shared" ref="W246:W293" si="41">T246-U246-V246</f>
        <v>300</v>
      </c>
      <c r="X246" s="800">
        <v>300</v>
      </c>
      <c r="Y246" s="826"/>
      <c r="Z246" s="827"/>
      <c r="AA246" s="802">
        <f t="shared" ref="AA246:AA293" si="42">X246-Y246-Z246</f>
        <v>300</v>
      </c>
      <c r="AB246" s="826" t="s">
        <v>1337</v>
      </c>
      <c r="AC246" s="819" t="s">
        <v>1070</v>
      </c>
      <c r="AD246" s="1002"/>
    </row>
    <row r="247" spans="1:30" s="709" customFormat="1" ht="26.25" x14ac:dyDescent="0.25">
      <c r="A247" s="808">
        <v>1863</v>
      </c>
      <c r="B247" s="807">
        <v>237</v>
      </c>
      <c r="C247" s="809" t="s">
        <v>1338</v>
      </c>
      <c r="D247" s="806" t="s">
        <v>1339</v>
      </c>
      <c r="E247" s="810" t="s">
        <v>70</v>
      </c>
      <c r="F247" s="805" t="s">
        <v>10</v>
      </c>
      <c r="G247" s="805" t="s">
        <v>11</v>
      </c>
      <c r="H247" s="1023"/>
      <c r="I247" s="828">
        <v>230</v>
      </c>
      <c r="J247" s="828">
        <v>230</v>
      </c>
      <c r="K247" s="828"/>
      <c r="L247" s="812">
        <f t="shared" si="37"/>
        <v>230</v>
      </c>
      <c r="M247" s="813">
        <f t="shared" si="38"/>
        <v>0</v>
      </c>
      <c r="N247" s="820">
        <v>1</v>
      </c>
      <c r="O247" s="815">
        <v>300</v>
      </c>
      <c r="P247" s="815">
        <v>300</v>
      </c>
      <c r="Q247" s="829"/>
      <c r="R247" s="799">
        <f t="shared" si="39"/>
        <v>300</v>
      </c>
      <c r="S247" s="800">
        <f t="shared" si="40"/>
        <v>0</v>
      </c>
      <c r="T247" s="800">
        <v>300</v>
      </c>
      <c r="U247" s="821"/>
      <c r="V247" s="821"/>
      <c r="W247" s="802">
        <f t="shared" si="41"/>
        <v>300</v>
      </c>
      <c r="X247" s="800">
        <v>300</v>
      </c>
      <c r="Y247" s="826"/>
      <c r="Z247" s="827"/>
      <c r="AA247" s="802">
        <f t="shared" si="42"/>
        <v>300</v>
      </c>
      <c r="AB247" s="826" t="s">
        <v>2258</v>
      </c>
      <c r="AC247" s="819" t="s">
        <v>1070</v>
      </c>
      <c r="AD247" s="825"/>
    </row>
    <row r="248" spans="1:30" s="709" customFormat="1" ht="26.25" x14ac:dyDescent="0.25">
      <c r="A248" s="808">
        <v>1861</v>
      </c>
      <c r="B248" s="807">
        <v>238</v>
      </c>
      <c r="C248" s="809" t="s">
        <v>1340</v>
      </c>
      <c r="D248" s="806" t="s">
        <v>1341</v>
      </c>
      <c r="E248" s="810" t="s">
        <v>70</v>
      </c>
      <c r="F248" s="805" t="s">
        <v>10</v>
      </c>
      <c r="G248" s="805" t="s">
        <v>21</v>
      </c>
      <c r="H248" s="1023"/>
      <c r="I248" s="828">
        <v>230</v>
      </c>
      <c r="J248" s="828">
        <v>230</v>
      </c>
      <c r="K248" s="828"/>
      <c r="L248" s="812">
        <f t="shared" si="37"/>
        <v>230</v>
      </c>
      <c r="M248" s="813">
        <f t="shared" si="38"/>
        <v>0</v>
      </c>
      <c r="N248" s="820">
        <v>1</v>
      </c>
      <c r="O248" s="815">
        <v>300</v>
      </c>
      <c r="P248" s="815">
        <v>300</v>
      </c>
      <c r="Q248" s="829"/>
      <c r="R248" s="799">
        <f t="shared" si="39"/>
        <v>300</v>
      </c>
      <c r="S248" s="800">
        <f t="shared" si="40"/>
        <v>0</v>
      </c>
      <c r="T248" s="800">
        <v>300</v>
      </c>
      <c r="U248" s="821"/>
      <c r="V248" s="821"/>
      <c r="W248" s="802">
        <f t="shared" si="41"/>
        <v>300</v>
      </c>
      <c r="X248" s="800">
        <v>300</v>
      </c>
      <c r="Y248" s="826"/>
      <c r="Z248" s="827"/>
      <c r="AA248" s="802">
        <f t="shared" si="42"/>
        <v>300</v>
      </c>
      <c r="AB248" s="826" t="s">
        <v>2231</v>
      </c>
      <c r="AC248" s="819" t="s">
        <v>1070</v>
      </c>
      <c r="AD248" s="825"/>
    </row>
    <row r="249" spans="1:30" s="91" customFormat="1" ht="26.25" x14ac:dyDescent="0.25">
      <c r="A249" s="808">
        <v>1867</v>
      </c>
      <c r="B249" s="807">
        <v>239</v>
      </c>
      <c r="C249" s="809" t="s">
        <v>1342</v>
      </c>
      <c r="D249" s="806" t="s">
        <v>1343</v>
      </c>
      <c r="E249" s="810" t="s">
        <v>69</v>
      </c>
      <c r="F249" s="805" t="s">
        <v>10</v>
      </c>
      <c r="G249" s="805" t="s">
        <v>1122</v>
      </c>
      <c r="H249" s="1023"/>
      <c r="I249" s="828">
        <v>230</v>
      </c>
      <c r="J249" s="828">
        <v>230</v>
      </c>
      <c r="K249" s="828"/>
      <c r="L249" s="812">
        <f t="shared" si="37"/>
        <v>230</v>
      </c>
      <c r="M249" s="813">
        <f t="shared" si="38"/>
        <v>0</v>
      </c>
      <c r="N249" s="820">
        <v>1</v>
      </c>
      <c r="O249" s="815">
        <v>300</v>
      </c>
      <c r="P249" s="815">
        <v>300</v>
      </c>
      <c r="Q249" s="829"/>
      <c r="R249" s="799">
        <f t="shared" si="39"/>
        <v>300</v>
      </c>
      <c r="S249" s="800">
        <f t="shared" si="40"/>
        <v>0</v>
      </c>
      <c r="T249" s="800">
        <v>300</v>
      </c>
      <c r="U249" s="821"/>
      <c r="V249" s="821"/>
      <c r="W249" s="802">
        <f t="shared" si="41"/>
        <v>300</v>
      </c>
      <c r="X249" s="800">
        <v>300</v>
      </c>
      <c r="Y249" s="826"/>
      <c r="Z249" s="827"/>
      <c r="AA249" s="802">
        <f t="shared" si="42"/>
        <v>300</v>
      </c>
      <c r="AB249" s="826" t="s">
        <v>1344</v>
      </c>
      <c r="AC249" s="819" t="s">
        <v>1070</v>
      </c>
      <c r="AD249" s="1002" t="s">
        <v>2282</v>
      </c>
    </row>
    <row r="250" spans="1:30" s="709" customFormat="1" ht="26.25" x14ac:dyDescent="0.25">
      <c r="A250" s="808">
        <v>1869</v>
      </c>
      <c r="B250" s="807">
        <v>240</v>
      </c>
      <c r="C250" s="809" t="s">
        <v>1356</v>
      </c>
      <c r="D250" s="806" t="s">
        <v>1357</v>
      </c>
      <c r="E250" s="810" t="s">
        <v>70</v>
      </c>
      <c r="F250" s="805" t="s">
        <v>10</v>
      </c>
      <c r="G250" s="805" t="s">
        <v>21</v>
      </c>
      <c r="H250" s="1022"/>
      <c r="I250" s="812">
        <v>230</v>
      </c>
      <c r="J250" s="812">
        <v>230</v>
      </c>
      <c r="K250" s="812"/>
      <c r="L250" s="812">
        <f t="shared" si="37"/>
        <v>230</v>
      </c>
      <c r="M250" s="813">
        <f t="shared" si="38"/>
        <v>0</v>
      </c>
      <c r="N250" s="822">
        <v>1</v>
      </c>
      <c r="O250" s="815">
        <v>300</v>
      </c>
      <c r="P250" s="815">
        <v>300</v>
      </c>
      <c r="Q250" s="823"/>
      <c r="R250" s="812">
        <f t="shared" si="39"/>
        <v>300</v>
      </c>
      <c r="S250" s="812">
        <f t="shared" si="40"/>
        <v>0</v>
      </c>
      <c r="T250" s="800">
        <v>300</v>
      </c>
      <c r="U250" s="821"/>
      <c r="V250" s="821"/>
      <c r="W250" s="802">
        <f t="shared" si="41"/>
        <v>300</v>
      </c>
      <c r="X250" s="800">
        <v>300</v>
      </c>
      <c r="Y250" s="826"/>
      <c r="Z250" s="827"/>
      <c r="AA250" s="802">
        <f t="shared" si="42"/>
        <v>300</v>
      </c>
      <c r="AB250" s="826" t="s">
        <v>1358</v>
      </c>
      <c r="AC250" s="819" t="s">
        <v>1070</v>
      </c>
      <c r="AD250" s="825"/>
    </row>
    <row r="251" spans="1:30" s="709" customFormat="1" ht="26.25" x14ac:dyDescent="0.25">
      <c r="A251" s="808">
        <v>1870</v>
      </c>
      <c r="B251" s="807">
        <v>241</v>
      </c>
      <c r="C251" s="809" t="s">
        <v>1364</v>
      </c>
      <c r="D251" s="806" t="s">
        <v>1365</v>
      </c>
      <c r="E251" s="810" t="s">
        <v>70</v>
      </c>
      <c r="F251" s="805" t="s">
        <v>10</v>
      </c>
      <c r="G251" s="805" t="s">
        <v>21</v>
      </c>
      <c r="H251" s="1022"/>
      <c r="I251" s="812">
        <v>230</v>
      </c>
      <c r="J251" s="812">
        <v>230</v>
      </c>
      <c r="K251" s="812"/>
      <c r="L251" s="812">
        <f t="shared" si="37"/>
        <v>230</v>
      </c>
      <c r="M251" s="813">
        <f t="shared" si="38"/>
        <v>0</v>
      </c>
      <c r="N251" s="822">
        <v>1</v>
      </c>
      <c r="O251" s="815">
        <v>300</v>
      </c>
      <c r="P251" s="815">
        <v>300</v>
      </c>
      <c r="Q251" s="823"/>
      <c r="R251" s="812">
        <f t="shared" si="39"/>
        <v>300</v>
      </c>
      <c r="S251" s="812">
        <f t="shared" si="40"/>
        <v>0</v>
      </c>
      <c r="T251" s="800">
        <v>300</v>
      </c>
      <c r="U251" s="821"/>
      <c r="V251" s="821"/>
      <c r="W251" s="802">
        <f t="shared" si="41"/>
        <v>300</v>
      </c>
      <c r="X251" s="800">
        <v>300</v>
      </c>
      <c r="Y251" s="826"/>
      <c r="Z251" s="827"/>
      <c r="AA251" s="802">
        <f t="shared" si="42"/>
        <v>300</v>
      </c>
      <c r="AB251" s="826" t="s">
        <v>2207</v>
      </c>
      <c r="AC251" s="819" t="s">
        <v>1070</v>
      </c>
      <c r="AD251" s="825"/>
    </row>
    <row r="252" spans="1:30" s="709" customFormat="1" ht="25.5" customHeight="1" x14ac:dyDescent="0.25">
      <c r="A252" s="808">
        <v>1872</v>
      </c>
      <c r="B252" s="807">
        <v>242</v>
      </c>
      <c r="C252" s="809" t="s">
        <v>1371</v>
      </c>
      <c r="D252" s="806" t="s">
        <v>1372</v>
      </c>
      <c r="E252" s="810" t="s">
        <v>70</v>
      </c>
      <c r="F252" s="805" t="s">
        <v>10</v>
      </c>
      <c r="G252" s="805" t="s">
        <v>778</v>
      </c>
      <c r="H252" s="1022"/>
      <c r="I252" s="812">
        <v>230</v>
      </c>
      <c r="J252" s="812">
        <v>230</v>
      </c>
      <c r="K252" s="812"/>
      <c r="L252" s="812">
        <f t="shared" si="37"/>
        <v>230</v>
      </c>
      <c r="M252" s="813">
        <f t="shared" si="38"/>
        <v>0</v>
      </c>
      <c r="N252" s="814">
        <v>1</v>
      </c>
      <c r="O252" s="815">
        <v>300</v>
      </c>
      <c r="P252" s="815">
        <v>300</v>
      </c>
      <c r="Q252" s="815"/>
      <c r="R252" s="799">
        <f t="shared" si="39"/>
        <v>300</v>
      </c>
      <c r="S252" s="800">
        <f t="shared" si="40"/>
        <v>0</v>
      </c>
      <c r="T252" s="800">
        <v>300</v>
      </c>
      <c r="U252" s="821"/>
      <c r="V252" s="821"/>
      <c r="W252" s="802">
        <f t="shared" si="41"/>
        <v>300</v>
      </c>
      <c r="X252" s="800">
        <v>300</v>
      </c>
      <c r="Y252" s="826"/>
      <c r="Z252" s="827"/>
      <c r="AA252" s="802">
        <f t="shared" si="42"/>
        <v>300</v>
      </c>
      <c r="AB252" s="826" t="s">
        <v>1373</v>
      </c>
      <c r="AC252" s="819" t="s">
        <v>1070</v>
      </c>
      <c r="AD252" s="825"/>
    </row>
    <row r="253" spans="1:30" s="295" customFormat="1" ht="26.25" x14ac:dyDescent="0.25">
      <c r="A253" s="808">
        <v>1874</v>
      </c>
      <c r="B253" s="807">
        <v>243</v>
      </c>
      <c r="C253" s="809" t="s">
        <v>1375</v>
      </c>
      <c r="D253" s="806" t="s">
        <v>1376</v>
      </c>
      <c r="E253" s="810" t="s">
        <v>69</v>
      </c>
      <c r="F253" s="805" t="s">
        <v>10</v>
      </c>
      <c r="G253" s="805" t="s">
        <v>21</v>
      </c>
      <c r="H253" s="1022"/>
      <c r="I253" s="812">
        <v>30</v>
      </c>
      <c r="J253" s="812">
        <v>30</v>
      </c>
      <c r="K253" s="812"/>
      <c r="L253" s="812">
        <f t="shared" si="37"/>
        <v>30</v>
      </c>
      <c r="M253" s="813">
        <f t="shared" si="38"/>
        <v>0</v>
      </c>
      <c r="N253" s="814">
        <v>1</v>
      </c>
      <c r="O253" s="815">
        <v>300</v>
      </c>
      <c r="P253" s="815">
        <v>300</v>
      </c>
      <c r="Q253" s="815"/>
      <c r="R253" s="798">
        <f t="shared" si="39"/>
        <v>300</v>
      </c>
      <c r="S253" s="801">
        <f t="shared" si="40"/>
        <v>0</v>
      </c>
      <c r="T253" s="800">
        <v>300</v>
      </c>
      <c r="U253" s="821"/>
      <c r="V253" s="821"/>
      <c r="W253" s="802">
        <f t="shared" si="41"/>
        <v>300</v>
      </c>
      <c r="X253" s="800">
        <v>300</v>
      </c>
      <c r="Y253" s="826"/>
      <c r="Z253" s="827"/>
      <c r="AA253" s="802">
        <f t="shared" si="42"/>
        <v>300</v>
      </c>
      <c r="AB253" s="826" t="s">
        <v>1377</v>
      </c>
      <c r="AC253" s="819" t="s">
        <v>1378</v>
      </c>
      <c r="AD253" s="849" t="s">
        <v>3287</v>
      </c>
    </row>
    <row r="254" spans="1:30" s="295" customFormat="1" ht="26.25" x14ac:dyDescent="0.25">
      <c r="A254" s="808">
        <v>1875</v>
      </c>
      <c r="B254" s="807">
        <v>244</v>
      </c>
      <c r="C254" s="809" t="s">
        <v>1379</v>
      </c>
      <c r="D254" s="806" t="s">
        <v>1380</v>
      </c>
      <c r="E254" s="810" t="s">
        <v>70</v>
      </c>
      <c r="F254" s="805" t="s">
        <v>10</v>
      </c>
      <c r="G254" s="805" t="s">
        <v>21</v>
      </c>
      <c r="H254" s="1023"/>
      <c r="I254" s="828">
        <v>30</v>
      </c>
      <c r="J254" s="828">
        <v>30</v>
      </c>
      <c r="K254" s="828"/>
      <c r="L254" s="812">
        <f t="shared" si="37"/>
        <v>30</v>
      </c>
      <c r="M254" s="813">
        <f t="shared" si="38"/>
        <v>0</v>
      </c>
      <c r="N254" s="820">
        <v>1</v>
      </c>
      <c r="O254" s="815">
        <v>300</v>
      </c>
      <c r="P254" s="815">
        <v>300</v>
      </c>
      <c r="Q254" s="829"/>
      <c r="R254" s="798">
        <f t="shared" si="39"/>
        <v>300</v>
      </c>
      <c r="S254" s="801">
        <f t="shared" si="40"/>
        <v>0</v>
      </c>
      <c r="T254" s="800">
        <v>300</v>
      </c>
      <c r="U254" s="821"/>
      <c r="V254" s="821"/>
      <c r="W254" s="802">
        <f t="shared" si="41"/>
        <v>300</v>
      </c>
      <c r="X254" s="800">
        <v>300</v>
      </c>
      <c r="Y254" s="826"/>
      <c r="Z254" s="827"/>
      <c r="AA254" s="802">
        <f t="shared" si="42"/>
        <v>300</v>
      </c>
      <c r="AB254" s="826" t="s">
        <v>1381</v>
      </c>
      <c r="AC254" s="819" t="s">
        <v>1378</v>
      </c>
      <c r="AD254" s="849"/>
    </row>
    <row r="255" spans="1:30" s="91" customFormat="1" ht="26.25" x14ac:dyDescent="0.25">
      <c r="A255" s="808">
        <v>1903</v>
      </c>
      <c r="B255" s="807">
        <v>245</v>
      </c>
      <c r="C255" s="809" t="s">
        <v>1413</v>
      </c>
      <c r="D255" s="806" t="s">
        <v>1414</v>
      </c>
      <c r="E255" s="810" t="s">
        <v>69</v>
      </c>
      <c r="F255" s="805" t="s">
        <v>10</v>
      </c>
      <c r="G255" s="805" t="s">
        <v>778</v>
      </c>
      <c r="H255" s="1023"/>
      <c r="I255" s="828">
        <v>230</v>
      </c>
      <c r="J255" s="828">
        <v>230</v>
      </c>
      <c r="K255" s="828"/>
      <c r="L255" s="812">
        <f t="shared" si="37"/>
        <v>230</v>
      </c>
      <c r="M255" s="813">
        <f t="shared" si="38"/>
        <v>0</v>
      </c>
      <c r="N255" s="820">
        <v>1</v>
      </c>
      <c r="O255" s="815">
        <v>300</v>
      </c>
      <c r="P255" s="815">
        <v>300</v>
      </c>
      <c r="Q255" s="829"/>
      <c r="R255" s="799">
        <f t="shared" si="39"/>
        <v>300</v>
      </c>
      <c r="S255" s="800">
        <f t="shared" si="40"/>
        <v>0</v>
      </c>
      <c r="T255" s="800">
        <v>300</v>
      </c>
      <c r="U255" s="837"/>
      <c r="V255" s="837"/>
      <c r="W255" s="838">
        <f t="shared" si="41"/>
        <v>300</v>
      </c>
      <c r="X255" s="800">
        <v>300</v>
      </c>
      <c r="Y255" s="840"/>
      <c r="Z255" s="841"/>
      <c r="AA255" s="838">
        <f t="shared" si="42"/>
        <v>300</v>
      </c>
      <c r="AB255" s="840" t="s">
        <v>1415</v>
      </c>
      <c r="AC255" s="850" t="s">
        <v>1070</v>
      </c>
      <c r="AD255" s="1002"/>
    </row>
    <row r="256" spans="1:30" s="709" customFormat="1" ht="26.25" x14ac:dyDescent="0.25">
      <c r="A256" s="808">
        <v>1906</v>
      </c>
      <c r="B256" s="807">
        <v>246</v>
      </c>
      <c r="C256" s="809" t="s">
        <v>1416</v>
      </c>
      <c r="D256" s="806" t="s">
        <v>2486</v>
      </c>
      <c r="E256" s="810" t="s">
        <v>70</v>
      </c>
      <c r="F256" s="805" t="s">
        <v>10</v>
      </c>
      <c r="G256" s="805" t="s">
        <v>198</v>
      </c>
      <c r="H256" s="1022"/>
      <c r="I256" s="812">
        <v>230</v>
      </c>
      <c r="J256" s="812">
        <v>230</v>
      </c>
      <c r="K256" s="812"/>
      <c r="L256" s="812">
        <f t="shared" si="37"/>
        <v>230</v>
      </c>
      <c r="M256" s="813">
        <f t="shared" si="38"/>
        <v>0</v>
      </c>
      <c r="N256" s="814">
        <v>1</v>
      </c>
      <c r="O256" s="815">
        <v>300</v>
      </c>
      <c r="P256" s="815">
        <v>300</v>
      </c>
      <c r="Q256" s="815"/>
      <c r="R256" s="799">
        <f t="shared" si="39"/>
        <v>300</v>
      </c>
      <c r="S256" s="800">
        <f t="shared" si="40"/>
        <v>0</v>
      </c>
      <c r="T256" s="800">
        <v>300</v>
      </c>
      <c r="U256" s="851"/>
      <c r="V256" s="851"/>
      <c r="W256" s="852">
        <f t="shared" si="41"/>
        <v>300</v>
      </c>
      <c r="X256" s="800">
        <v>300</v>
      </c>
      <c r="Y256" s="854"/>
      <c r="Z256" s="855"/>
      <c r="AA256" s="852">
        <f t="shared" si="42"/>
        <v>300</v>
      </c>
      <c r="AB256" s="854" t="s">
        <v>1417</v>
      </c>
      <c r="AC256" s="850" t="s">
        <v>1070</v>
      </c>
      <c r="AD256" s="825"/>
    </row>
    <row r="257" spans="1:30" s="91" customFormat="1" ht="26.25" x14ac:dyDescent="0.25">
      <c r="A257" s="808">
        <v>1946</v>
      </c>
      <c r="B257" s="807">
        <v>247</v>
      </c>
      <c r="C257" s="809" t="s">
        <v>1479</v>
      </c>
      <c r="D257" s="806" t="s">
        <v>1480</v>
      </c>
      <c r="E257" s="810" t="s">
        <v>69</v>
      </c>
      <c r="F257" s="805" t="s">
        <v>10</v>
      </c>
      <c r="G257" s="805"/>
      <c r="H257" s="1023"/>
      <c r="I257" s="828">
        <v>230</v>
      </c>
      <c r="J257" s="828">
        <v>230</v>
      </c>
      <c r="K257" s="828"/>
      <c r="L257" s="812">
        <f t="shared" si="37"/>
        <v>230</v>
      </c>
      <c r="M257" s="813">
        <f t="shared" si="38"/>
        <v>0</v>
      </c>
      <c r="N257" s="820">
        <v>1</v>
      </c>
      <c r="O257" s="815">
        <v>300</v>
      </c>
      <c r="P257" s="815">
        <v>300</v>
      </c>
      <c r="Q257" s="829"/>
      <c r="R257" s="799">
        <f t="shared" si="39"/>
        <v>300</v>
      </c>
      <c r="S257" s="800">
        <f t="shared" si="40"/>
        <v>0</v>
      </c>
      <c r="T257" s="800">
        <v>300</v>
      </c>
      <c r="U257" s="837"/>
      <c r="V257" s="837"/>
      <c r="W257" s="838">
        <f t="shared" si="41"/>
        <v>300</v>
      </c>
      <c r="X257" s="800">
        <v>300</v>
      </c>
      <c r="Y257" s="840"/>
      <c r="Z257" s="841"/>
      <c r="AA257" s="838">
        <f t="shared" si="42"/>
        <v>300</v>
      </c>
      <c r="AB257" s="840" t="s">
        <v>2249</v>
      </c>
      <c r="AC257" s="850" t="s">
        <v>1070</v>
      </c>
      <c r="AD257" s="1002"/>
    </row>
    <row r="258" spans="1:30" s="91" customFormat="1" ht="26.25" x14ac:dyDescent="0.25">
      <c r="A258" s="808">
        <v>1952</v>
      </c>
      <c r="B258" s="807">
        <v>248</v>
      </c>
      <c r="C258" s="809" t="s">
        <v>1487</v>
      </c>
      <c r="D258" s="806" t="s">
        <v>1486</v>
      </c>
      <c r="E258" s="810" t="s">
        <v>69</v>
      </c>
      <c r="F258" s="805" t="s">
        <v>10</v>
      </c>
      <c r="G258" s="805" t="s">
        <v>11</v>
      </c>
      <c r="H258" s="1022"/>
      <c r="I258" s="812">
        <v>230</v>
      </c>
      <c r="J258" s="812">
        <v>230</v>
      </c>
      <c r="K258" s="812"/>
      <c r="L258" s="812">
        <f t="shared" si="37"/>
        <v>230</v>
      </c>
      <c r="M258" s="813">
        <f t="shared" si="38"/>
        <v>0</v>
      </c>
      <c r="N258" s="814">
        <v>1</v>
      </c>
      <c r="O258" s="815">
        <v>300</v>
      </c>
      <c r="P258" s="815">
        <v>300</v>
      </c>
      <c r="Q258" s="815"/>
      <c r="R258" s="799">
        <f t="shared" si="39"/>
        <v>300</v>
      </c>
      <c r="S258" s="800">
        <f t="shared" si="40"/>
        <v>0</v>
      </c>
      <c r="T258" s="800">
        <v>300</v>
      </c>
      <c r="U258" s="837"/>
      <c r="V258" s="837"/>
      <c r="W258" s="838">
        <f t="shared" si="41"/>
        <v>300</v>
      </c>
      <c r="X258" s="800">
        <v>300</v>
      </c>
      <c r="Y258" s="840"/>
      <c r="Z258" s="841"/>
      <c r="AA258" s="838">
        <f t="shared" si="42"/>
        <v>300</v>
      </c>
      <c r="AB258" s="840" t="s">
        <v>1488</v>
      </c>
      <c r="AC258" s="850" t="s">
        <v>1070</v>
      </c>
      <c r="AD258" s="1002"/>
    </row>
    <row r="259" spans="1:30" s="91" customFormat="1" ht="26.25" x14ac:dyDescent="0.25">
      <c r="A259" s="808">
        <v>1960</v>
      </c>
      <c r="B259" s="807">
        <v>249</v>
      </c>
      <c r="C259" s="809" t="s">
        <v>1496</v>
      </c>
      <c r="D259" s="806" t="s">
        <v>1497</v>
      </c>
      <c r="E259" s="810" t="s">
        <v>70</v>
      </c>
      <c r="F259" s="805" t="s">
        <v>10</v>
      </c>
      <c r="G259" s="805" t="s">
        <v>21</v>
      </c>
      <c r="H259" s="1023"/>
      <c r="I259" s="828">
        <v>230</v>
      </c>
      <c r="J259" s="828">
        <v>230</v>
      </c>
      <c r="K259" s="828"/>
      <c r="L259" s="812">
        <f t="shared" si="37"/>
        <v>230</v>
      </c>
      <c r="M259" s="813">
        <f t="shared" si="38"/>
        <v>0</v>
      </c>
      <c r="N259" s="820">
        <v>1</v>
      </c>
      <c r="O259" s="815">
        <v>300</v>
      </c>
      <c r="P259" s="815">
        <v>300</v>
      </c>
      <c r="Q259" s="829"/>
      <c r="R259" s="799">
        <f t="shared" si="39"/>
        <v>300</v>
      </c>
      <c r="S259" s="800">
        <f t="shared" si="40"/>
        <v>0</v>
      </c>
      <c r="T259" s="800">
        <v>300</v>
      </c>
      <c r="U259" s="837"/>
      <c r="V259" s="837"/>
      <c r="W259" s="838">
        <f t="shared" si="41"/>
        <v>300</v>
      </c>
      <c r="X259" s="800">
        <v>300</v>
      </c>
      <c r="Y259" s="840"/>
      <c r="Z259" s="841"/>
      <c r="AA259" s="838">
        <f t="shared" si="42"/>
        <v>300</v>
      </c>
      <c r="AB259" s="840" t="s">
        <v>2183</v>
      </c>
      <c r="AC259" s="850" t="s">
        <v>1498</v>
      </c>
      <c r="AD259" s="1002"/>
    </row>
    <row r="260" spans="1:30" s="91" customFormat="1" ht="26.25" x14ac:dyDescent="0.25">
      <c r="A260" s="808">
        <v>1961</v>
      </c>
      <c r="B260" s="807">
        <v>250</v>
      </c>
      <c r="C260" s="809" t="s">
        <v>1505</v>
      </c>
      <c r="D260" s="806" t="s">
        <v>1506</v>
      </c>
      <c r="E260" s="810" t="s">
        <v>69</v>
      </c>
      <c r="F260" s="805" t="s">
        <v>10</v>
      </c>
      <c r="G260" s="805" t="s">
        <v>198</v>
      </c>
      <c r="H260" s="1023"/>
      <c r="I260" s="828">
        <v>230</v>
      </c>
      <c r="J260" s="828">
        <v>230</v>
      </c>
      <c r="K260" s="828"/>
      <c r="L260" s="812">
        <f t="shared" si="37"/>
        <v>230</v>
      </c>
      <c r="M260" s="813">
        <f t="shared" si="38"/>
        <v>0</v>
      </c>
      <c r="N260" s="820">
        <v>1</v>
      </c>
      <c r="O260" s="815">
        <v>300</v>
      </c>
      <c r="P260" s="815">
        <v>300</v>
      </c>
      <c r="Q260" s="829"/>
      <c r="R260" s="799">
        <f t="shared" si="39"/>
        <v>300</v>
      </c>
      <c r="S260" s="800">
        <f t="shared" si="40"/>
        <v>0</v>
      </c>
      <c r="T260" s="800">
        <v>300</v>
      </c>
      <c r="U260" s="837"/>
      <c r="V260" s="837"/>
      <c r="W260" s="838">
        <f t="shared" si="41"/>
        <v>300</v>
      </c>
      <c r="X260" s="800">
        <v>300</v>
      </c>
      <c r="Y260" s="840"/>
      <c r="Z260" s="841"/>
      <c r="AA260" s="838">
        <f t="shared" si="42"/>
        <v>300</v>
      </c>
      <c r="AB260" s="840" t="s">
        <v>1507</v>
      </c>
      <c r="AC260" s="850" t="s">
        <v>1508</v>
      </c>
      <c r="AD260" s="1002"/>
    </row>
    <row r="261" spans="1:30" s="91" customFormat="1" ht="26.25" x14ac:dyDescent="0.25">
      <c r="A261" s="808">
        <v>1962</v>
      </c>
      <c r="B261" s="807">
        <v>251</v>
      </c>
      <c r="C261" s="809" t="s">
        <v>1509</v>
      </c>
      <c r="D261" s="806" t="s">
        <v>1510</v>
      </c>
      <c r="E261" s="810" t="s">
        <v>69</v>
      </c>
      <c r="F261" s="805" t="s">
        <v>10</v>
      </c>
      <c r="G261" s="805" t="s">
        <v>11</v>
      </c>
      <c r="H261" s="1023"/>
      <c r="I261" s="828">
        <v>230</v>
      </c>
      <c r="J261" s="828">
        <v>230</v>
      </c>
      <c r="K261" s="828"/>
      <c r="L261" s="812">
        <f t="shared" si="37"/>
        <v>230</v>
      </c>
      <c r="M261" s="813">
        <f t="shared" si="38"/>
        <v>0</v>
      </c>
      <c r="N261" s="820">
        <v>1</v>
      </c>
      <c r="O261" s="815">
        <v>300</v>
      </c>
      <c r="P261" s="815">
        <v>300</v>
      </c>
      <c r="Q261" s="829"/>
      <c r="R261" s="799">
        <f t="shared" si="39"/>
        <v>300</v>
      </c>
      <c r="S261" s="800">
        <f t="shared" si="40"/>
        <v>0</v>
      </c>
      <c r="T261" s="800">
        <v>300</v>
      </c>
      <c r="U261" s="837"/>
      <c r="V261" s="837"/>
      <c r="W261" s="838">
        <f t="shared" si="41"/>
        <v>300</v>
      </c>
      <c r="X261" s="800">
        <v>300</v>
      </c>
      <c r="Y261" s="840"/>
      <c r="Z261" s="841"/>
      <c r="AA261" s="838">
        <f t="shared" si="42"/>
        <v>300</v>
      </c>
      <c r="AB261" s="840" t="s">
        <v>1511</v>
      </c>
      <c r="AC261" s="850" t="s">
        <v>1508</v>
      </c>
      <c r="AD261" s="1002"/>
    </row>
    <row r="262" spans="1:30" s="91" customFormat="1" ht="26.25" x14ac:dyDescent="0.25">
      <c r="A262" s="808">
        <v>1963</v>
      </c>
      <c r="B262" s="807">
        <v>252</v>
      </c>
      <c r="C262" s="809" t="s">
        <v>1512</v>
      </c>
      <c r="D262" s="806" t="s">
        <v>1513</v>
      </c>
      <c r="E262" s="810" t="s">
        <v>70</v>
      </c>
      <c r="F262" s="805" t="s">
        <v>10</v>
      </c>
      <c r="G262" s="805" t="s">
        <v>21</v>
      </c>
      <c r="H262" s="1023"/>
      <c r="I262" s="828">
        <v>230</v>
      </c>
      <c r="J262" s="828">
        <v>230</v>
      </c>
      <c r="K262" s="828"/>
      <c r="L262" s="812">
        <f t="shared" si="37"/>
        <v>230</v>
      </c>
      <c r="M262" s="813">
        <f t="shared" si="38"/>
        <v>0</v>
      </c>
      <c r="N262" s="820">
        <v>1</v>
      </c>
      <c r="O262" s="815">
        <v>300</v>
      </c>
      <c r="P262" s="815">
        <v>300</v>
      </c>
      <c r="Q262" s="829"/>
      <c r="R262" s="799">
        <f t="shared" si="39"/>
        <v>300</v>
      </c>
      <c r="S262" s="800">
        <f t="shared" si="40"/>
        <v>0</v>
      </c>
      <c r="T262" s="800">
        <v>300</v>
      </c>
      <c r="U262" s="837"/>
      <c r="V262" s="837"/>
      <c r="W262" s="838">
        <f t="shared" si="41"/>
        <v>300</v>
      </c>
      <c r="X262" s="800">
        <v>300</v>
      </c>
      <c r="Y262" s="840"/>
      <c r="Z262" s="841"/>
      <c r="AA262" s="838">
        <f t="shared" si="42"/>
        <v>300</v>
      </c>
      <c r="AB262" s="840" t="s">
        <v>1514</v>
      </c>
      <c r="AC262" s="850" t="s">
        <v>1498</v>
      </c>
      <c r="AD262" s="1002"/>
    </row>
    <row r="263" spans="1:30" s="91" customFormat="1" ht="26.25" x14ac:dyDescent="0.25">
      <c r="A263" s="808">
        <v>1964</v>
      </c>
      <c r="B263" s="807">
        <v>253</v>
      </c>
      <c r="C263" s="809" t="s">
        <v>1515</v>
      </c>
      <c r="D263" s="806" t="s">
        <v>1516</v>
      </c>
      <c r="E263" s="810" t="s">
        <v>69</v>
      </c>
      <c r="F263" s="805" t="s">
        <v>10</v>
      </c>
      <c r="G263" s="805" t="s">
        <v>529</v>
      </c>
      <c r="H263" s="1023"/>
      <c r="I263" s="828">
        <v>230</v>
      </c>
      <c r="J263" s="828">
        <v>230</v>
      </c>
      <c r="K263" s="828"/>
      <c r="L263" s="812">
        <f t="shared" si="37"/>
        <v>230</v>
      </c>
      <c r="M263" s="813">
        <f t="shared" si="38"/>
        <v>0</v>
      </c>
      <c r="N263" s="820">
        <v>1</v>
      </c>
      <c r="O263" s="815">
        <v>300</v>
      </c>
      <c r="P263" s="815">
        <v>300</v>
      </c>
      <c r="Q263" s="829"/>
      <c r="R263" s="799">
        <f t="shared" si="39"/>
        <v>300</v>
      </c>
      <c r="S263" s="800">
        <f t="shared" si="40"/>
        <v>0</v>
      </c>
      <c r="T263" s="800">
        <v>300</v>
      </c>
      <c r="U263" s="837"/>
      <c r="V263" s="837"/>
      <c r="W263" s="838">
        <f t="shared" si="41"/>
        <v>300</v>
      </c>
      <c r="X263" s="800">
        <v>300</v>
      </c>
      <c r="Y263" s="840"/>
      <c r="Z263" s="841"/>
      <c r="AA263" s="838">
        <f t="shared" si="42"/>
        <v>300</v>
      </c>
      <c r="AB263" s="840" t="s">
        <v>1517</v>
      </c>
      <c r="AC263" s="842" t="s">
        <v>1498</v>
      </c>
      <c r="AD263" s="1002"/>
    </row>
    <row r="264" spans="1:30" s="91" customFormat="1" ht="26.25" x14ac:dyDescent="0.25">
      <c r="A264" s="808">
        <v>1965</v>
      </c>
      <c r="B264" s="807">
        <v>254</v>
      </c>
      <c r="C264" s="809" t="s">
        <v>1518</v>
      </c>
      <c r="D264" s="806" t="s">
        <v>1519</v>
      </c>
      <c r="E264" s="810" t="s">
        <v>70</v>
      </c>
      <c r="F264" s="805" t="s">
        <v>10</v>
      </c>
      <c r="G264" s="805" t="s">
        <v>21</v>
      </c>
      <c r="H264" s="1023"/>
      <c r="I264" s="828">
        <v>230</v>
      </c>
      <c r="J264" s="828">
        <v>230</v>
      </c>
      <c r="K264" s="828"/>
      <c r="L264" s="812">
        <f t="shared" si="37"/>
        <v>230</v>
      </c>
      <c r="M264" s="813">
        <f t="shared" si="38"/>
        <v>0</v>
      </c>
      <c r="N264" s="820">
        <v>1</v>
      </c>
      <c r="O264" s="815">
        <v>300</v>
      </c>
      <c r="P264" s="815">
        <v>300</v>
      </c>
      <c r="Q264" s="829"/>
      <c r="R264" s="799">
        <f t="shared" si="39"/>
        <v>300</v>
      </c>
      <c r="S264" s="800">
        <f t="shared" si="40"/>
        <v>0</v>
      </c>
      <c r="T264" s="800">
        <v>300</v>
      </c>
      <c r="U264" s="837"/>
      <c r="V264" s="837"/>
      <c r="W264" s="838">
        <f t="shared" si="41"/>
        <v>300</v>
      </c>
      <c r="X264" s="800">
        <v>300</v>
      </c>
      <c r="Y264" s="840"/>
      <c r="Z264" s="841"/>
      <c r="AA264" s="838">
        <f t="shared" si="42"/>
        <v>300</v>
      </c>
      <c r="AB264" s="840" t="s">
        <v>1520</v>
      </c>
      <c r="AC264" s="850" t="s">
        <v>1498</v>
      </c>
      <c r="AD264" s="1002"/>
    </row>
    <row r="265" spans="1:30" s="91" customFormat="1" ht="26.25" x14ac:dyDescent="0.25">
      <c r="A265" s="808">
        <v>1966</v>
      </c>
      <c r="B265" s="807">
        <v>255</v>
      </c>
      <c r="C265" s="809" t="s">
        <v>1521</v>
      </c>
      <c r="D265" s="806" t="s">
        <v>1522</v>
      </c>
      <c r="E265" s="810" t="s">
        <v>70</v>
      </c>
      <c r="F265" s="805" t="s">
        <v>10</v>
      </c>
      <c r="G265" s="805" t="s">
        <v>198</v>
      </c>
      <c r="H265" s="1023"/>
      <c r="I265" s="828">
        <v>230</v>
      </c>
      <c r="J265" s="828">
        <v>230</v>
      </c>
      <c r="K265" s="828"/>
      <c r="L265" s="812">
        <f t="shared" si="37"/>
        <v>230</v>
      </c>
      <c r="M265" s="813">
        <f t="shared" si="38"/>
        <v>0</v>
      </c>
      <c r="N265" s="820">
        <v>1</v>
      </c>
      <c r="O265" s="815">
        <v>300</v>
      </c>
      <c r="P265" s="815">
        <v>300</v>
      </c>
      <c r="Q265" s="829"/>
      <c r="R265" s="799">
        <f t="shared" si="39"/>
        <v>300</v>
      </c>
      <c r="S265" s="800">
        <f t="shared" si="40"/>
        <v>0</v>
      </c>
      <c r="T265" s="800">
        <v>300</v>
      </c>
      <c r="U265" s="837"/>
      <c r="V265" s="837"/>
      <c r="W265" s="838">
        <f t="shared" si="41"/>
        <v>300</v>
      </c>
      <c r="X265" s="800">
        <v>300</v>
      </c>
      <c r="Y265" s="840"/>
      <c r="Z265" s="841"/>
      <c r="AA265" s="838">
        <f t="shared" si="42"/>
        <v>300</v>
      </c>
      <c r="AB265" s="840" t="s">
        <v>1523</v>
      </c>
      <c r="AC265" s="842" t="s">
        <v>1498</v>
      </c>
      <c r="AD265" s="1002"/>
    </row>
    <row r="266" spans="1:30" s="91" customFormat="1" ht="26.25" x14ac:dyDescent="0.25">
      <c r="A266" s="808">
        <v>1970</v>
      </c>
      <c r="B266" s="807">
        <v>256</v>
      </c>
      <c r="C266" s="809" t="s">
        <v>1526</v>
      </c>
      <c r="D266" s="806" t="s">
        <v>1527</v>
      </c>
      <c r="E266" s="810" t="s">
        <v>70</v>
      </c>
      <c r="F266" s="805" t="s">
        <v>10</v>
      </c>
      <c r="G266" s="805" t="s">
        <v>21</v>
      </c>
      <c r="H266" s="1022"/>
      <c r="I266" s="812">
        <v>230</v>
      </c>
      <c r="J266" s="812">
        <v>230</v>
      </c>
      <c r="K266" s="812"/>
      <c r="L266" s="812">
        <f t="shared" si="37"/>
        <v>230</v>
      </c>
      <c r="M266" s="813">
        <f t="shared" si="38"/>
        <v>0</v>
      </c>
      <c r="N266" s="822">
        <v>1</v>
      </c>
      <c r="O266" s="815">
        <v>300</v>
      </c>
      <c r="P266" s="815">
        <v>300</v>
      </c>
      <c r="Q266" s="823"/>
      <c r="R266" s="812">
        <f t="shared" si="39"/>
        <v>300</v>
      </c>
      <c r="S266" s="812">
        <f t="shared" si="40"/>
        <v>0</v>
      </c>
      <c r="T266" s="800">
        <v>300</v>
      </c>
      <c r="U266" s="837"/>
      <c r="V266" s="837"/>
      <c r="W266" s="838">
        <f t="shared" si="41"/>
        <v>300</v>
      </c>
      <c r="X266" s="800">
        <v>300</v>
      </c>
      <c r="Y266" s="840"/>
      <c r="Z266" s="841"/>
      <c r="AA266" s="838">
        <f t="shared" si="42"/>
        <v>300</v>
      </c>
      <c r="AB266" s="840" t="s">
        <v>1528</v>
      </c>
      <c r="AC266" s="842" t="s">
        <v>1498</v>
      </c>
      <c r="AD266" s="1002"/>
    </row>
    <row r="267" spans="1:30" s="91" customFormat="1" ht="26.25" x14ac:dyDescent="0.25">
      <c r="A267" s="808">
        <v>1972</v>
      </c>
      <c r="B267" s="807">
        <v>257</v>
      </c>
      <c r="C267" s="809" t="s">
        <v>1529</v>
      </c>
      <c r="D267" s="806" t="s">
        <v>1530</v>
      </c>
      <c r="E267" s="810" t="s">
        <v>69</v>
      </c>
      <c r="F267" s="805" t="s">
        <v>10</v>
      </c>
      <c r="G267" s="805" t="s">
        <v>21</v>
      </c>
      <c r="H267" s="1023"/>
      <c r="I267" s="828">
        <v>230</v>
      </c>
      <c r="J267" s="828">
        <v>230</v>
      </c>
      <c r="K267" s="828"/>
      <c r="L267" s="812">
        <f t="shared" si="37"/>
        <v>230</v>
      </c>
      <c r="M267" s="813">
        <f t="shared" si="38"/>
        <v>0</v>
      </c>
      <c r="N267" s="820">
        <v>1</v>
      </c>
      <c r="O267" s="815">
        <v>300</v>
      </c>
      <c r="P267" s="815">
        <v>300</v>
      </c>
      <c r="Q267" s="829"/>
      <c r="R267" s="799">
        <f t="shared" si="39"/>
        <v>300</v>
      </c>
      <c r="S267" s="800">
        <f t="shared" si="40"/>
        <v>0</v>
      </c>
      <c r="T267" s="800">
        <v>300</v>
      </c>
      <c r="U267" s="837"/>
      <c r="V267" s="837"/>
      <c r="W267" s="838">
        <f t="shared" si="41"/>
        <v>300</v>
      </c>
      <c r="X267" s="800">
        <v>300</v>
      </c>
      <c r="Y267" s="840"/>
      <c r="Z267" s="841"/>
      <c r="AA267" s="838">
        <f t="shared" si="42"/>
        <v>300</v>
      </c>
      <c r="AB267" s="840" t="s">
        <v>2204</v>
      </c>
      <c r="AC267" s="842" t="s">
        <v>1498</v>
      </c>
      <c r="AD267" s="1002"/>
    </row>
    <row r="268" spans="1:30" s="91" customFormat="1" ht="26.25" x14ac:dyDescent="0.25">
      <c r="A268" s="808">
        <v>1973</v>
      </c>
      <c r="B268" s="807">
        <v>258</v>
      </c>
      <c r="C268" s="809" t="s">
        <v>2171</v>
      </c>
      <c r="D268" s="806" t="s">
        <v>1531</v>
      </c>
      <c r="E268" s="810" t="s">
        <v>69</v>
      </c>
      <c r="F268" s="805" t="s">
        <v>10</v>
      </c>
      <c r="G268" s="805" t="s">
        <v>1532</v>
      </c>
      <c r="H268" s="1023"/>
      <c r="I268" s="828">
        <v>230</v>
      </c>
      <c r="J268" s="828">
        <v>230</v>
      </c>
      <c r="K268" s="828"/>
      <c r="L268" s="812">
        <f t="shared" si="37"/>
        <v>230</v>
      </c>
      <c r="M268" s="813">
        <f t="shared" si="38"/>
        <v>0</v>
      </c>
      <c r="N268" s="820">
        <v>1</v>
      </c>
      <c r="O268" s="815">
        <v>300</v>
      </c>
      <c r="P268" s="815">
        <v>300</v>
      </c>
      <c r="Q268" s="829"/>
      <c r="R268" s="799">
        <f t="shared" si="39"/>
        <v>300</v>
      </c>
      <c r="S268" s="800">
        <f t="shared" si="40"/>
        <v>0</v>
      </c>
      <c r="T268" s="800">
        <v>300</v>
      </c>
      <c r="U268" s="837"/>
      <c r="V268" s="837"/>
      <c r="W268" s="838">
        <f t="shared" si="41"/>
        <v>300</v>
      </c>
      <c r="X268" s="800">
        <v>300</v>
      </c>
      <c r="Y268" s="840"/>
      <c r="Z268" s="841"/>
      <c r="AA268" s="838">
        <f t="shared" si="42"/>
        <v>300</v>
      </c>
      <c r="AB268" s="840" t="s">
        <v>1533</v>
      </c>
      <c r="AC268" s="842" t="s">
        <v>1508</v>
      </c>
      <c r="AD268" s="1002"/>
    </row>
    <row r="269" spans="1:30" s="91" customFormat="1" ht="26.25" x14ac:dyDescent="0.25">
      <c r="A269" s="808">
        <v>1974</v>
      </c>
      <c r="B269" s="807">
        <v>259</v>
      </c>
      <c r="C269" s="809" t="s">
        <v>1534</v>
      </c>
      <c r="D269" s="806" t="s">
        <v>1535</v>
      </c>
      <c r="E269" s="810" t="s">
        <v>70</v>
      </c>
      <c r="F269" s="805" t="s">
        <v>10</v>
      </c>
      <c r="G269" s="805" t="s">
        <v>13</v>
      </c>
      <c r="H269" s="1023"/>
      <c r="I269" s="828">
        <v>230</v>
      </c>
      <c r="J269" s="828">
        <v>230</v>
      </c>
      <c r="K269" s="828"/>
      <c r="L269" s="812">
        <f t="shared" si="37"/>
        <v>230</v>
      </c>
      <c r="M269" s="813">
        <f t="shared" si="38"/>
        <v>0</v>
      </c>
      <c r="N269" s="820">
        <v>1</v>
      </c>
      <c r="O269" s="815">
        <v>300</v>
      </c>
      <c r="P269" s="815">
        <v>300</v>
      </c>
      <c r="Q269" s="829"/>
      <c r="R269" s="799">
        <f t="shared" si="39"/>
        <v>300</v>
      </c>
      <c r="S269" s="800">
        <f t="shared" si="40"/>
        <v>0</v>
      </c>
      <c r="T269" s="800">
        <v>300</v>
      </c>
      <c r="U269" s="837"/>
      <c r="V269" s="837"/>
      <c r="W269" s="838">
        <f t="shared" si="41"/>
        <v>300</v>
      </c>
      <c r="X269" s="800">
        <v>300</v>
      </c>
      <c r="Y269" s="840"/>
      <c r="Z269" s="841"/>
      <c r="AA269" s="838">
        <f t="shared" si="42"/>
        <v>300</v>
      </c>
      <c r="AB269" s="840" t="s">
        <v>2535</v>
      </c>
      <c r="AC269" s="842" t="s">
        <v>1498</v>
      </c>
      <c r="AD269" s="1002"/>
    </row>
    <row r="270" spans="1:30" s="91" customFormat="1" ht="26.25" x14ac:dyDescent="0.25">
      <c r="A270" s="808">
        <v>1975</v>
      </c>
      <c r="B270" s="807">
        <v>260</v>
      </c>
      <c r="C270" s="809" t="s">
        <v>1536</v>
      </c>
      <c r="D270" s="806" t="s">
        <v>2384</v>
      </c>
      <c r="E270" s="810" t="s">
        <v>70</v>
      </c>
      <c r="F270" s="805" t="s">
        <v>10</v>
      </c>
      <c r="G270" s="805" t="s">
        <v>13</v>
      </c>
      <c r="H270" s="1023"/>
      <c r="I270" s="828">
        <v>230</v>
      </c>
      <c r="J270" s="828">
        <v>230</v>
      </c>
      <c r="K270" s="828"/>
      <c r="L270" s="812">
        <f t="shared" si="37"/>
        <v>230</v>
      </c>
      <c r="M270" s="813">
        <f t="shared" si="38"/>
        <v>0</v>
      </c>
      <c r="N270" s="820">
        <v>1</v>
      </c>
      <c r="O270" s="815">
        <v>300</v>
      </c>
      <c r="P270" s="815">
        <v>300</v>
      </c>
      <c r="Q270" s="829"/>
      <c r="R270" s="799">
        <f t="shared" si="39"/>
        <v>300</v>
      </c>
      <c r="S270" s="800">
        <f t="shared" si="40"/>
        <v>0</v>
      </c>
      <c r="T270" s="800">
        <v>300</v>
      </c>
      <c r="U270" s="837"/>
      <c r="V270" s="837"/>
      <c r="W270" s="838">
        <f t="shared" si="41"/>
        <v>300</v>
      </c>
      <c r="X270" s="800">
        <v>300</v>
      </c>
      <c r="Y270" s="840"/>
      <c r="Z270" s="841"/>
      <c r="AA270" s="838">
        <f t="shared" si="42"/>
        <v>300</v>
      </c>
      <c r="AB270" s="840" t="s">
        <v>2385</v>
      </c>
      <c r="AC270" s="842" t="s">
        <v>1498</v>
      </c>
      <c r="AD270" s="1002"/>
    </row>
    <row r="271" spans="1:30" s="91" customFormat="1" ht="26.25" x14ac:dyDescent="0.25">
      <c r="A271" s="808">
        <v>1977</v>
      </c>
      <c r="B271" s="807">
        <v>261</v>
      </c>
      <c r="C271" s="809" t="s">
        <v>1539</v>
      </c>
      <c r="D271" s="806" t="s">
        <v>1540</v>
      </c>
      <c r="E271" s="810" t="s">
        <v>69</v>
      </c>
      <c r="F271" s="805" t="s">
        <v>10</v>
      </c>
      <c r="G271" s="805" t="s">
        <v>198</v>
      </c>
      <c r="H271" s="1023"/>
      <c r="I271" s="828">
        <v>230</v>
      </c>
      <c r="J271" s="828">
        <v>230</v>
      </c>
      <c r="K271" s="828"/>
      <c r="L271" s="812">
        <f t="shared" si="37"/>
        <v>230</v>
      </c>
      <c r="M271" s="813">
        <f t="shared" si="38"/>
        <v>0</v>
      </c>
      <c r="N271" s="820">
        <v>1</v>
      </c>
      <c r="O271" s="815">
        <v>300</v>
      </c>
      <c r="P271" s="815">
        <v>300</v>
      </c>
      <c r="Q271" s="829"/>
      <c r="R271" s="799">
        <f t="shared" si="39"/>
        <v>300</v>
      </c>
      <c r="S271" s="800">
        <f t="shared" si="40"/>
        <v>0</v>
      </c>
      <c r="T271" s="800">
        <v>300</v>
      </c>
      <c r="U271" s="837"/>
      <c r="V271" s="837"/>
      <c r="W271" s="838">
        <f t="shared" si="41"/>
        <v>300</v>
      </c>
      <c r="X271" s="800">
        <v>300</v>
      </c>
      <c r="Y271" s="840"/>
      <c r="Z271" s="841"/>
      <c r="AA271" s="838">
        <f t="shared" si="42"/>
        <v>300</v>
      </c>
      <c r="AB271" s="840" t="s">
        <v>1541</v>
      </c>
      <c r="AC271" s="842" t="s">
        <v>1070</v>
      </c>
      <c r="AD271" s="1002"/>
    </row>
    <row r="272" spans="1:30" s="91" customFormat="1" ht="26.25" x14ac:dyDescent="0.25">
      <c r="A272" s="808">
        <v>1979</v>
      </c>
      <c r="B272" s="807">
        <v>262</v>
      </c>
      <c r="C272" s="809" t="s">
        <v>1542</v>
      </c>
      <c r="D272" s="806" t="s">
        <v>1543</v>
      </c>
      <c r="E272" s="810" t="s">
        <v>69</v>
      </c>
      <c r="F272" s="805" t="s">
        <v>10</v>
      </c>
      <c r="G272" s="805"/>
      <c r="H272" s="1023"/>
      <c r="I272" s="828">
        <v>230</v>
      </c>
      <c r="J272" s="828">
        <v>230</v>
      </c>
      <c r="K272" s="828"/>
      <c r="L272" s="812">
        <f t="shared" si="37"/>
        <v>230</v>
      </c>
      <c r="M272" s="813">
        <f t="shared" si="38"/>
        <v>0</v>
      </c>
      <c r="N272" s="820">
        <v>1</v>
      </c>
      <c r="O272" s="815">
        <v>300</v>
      </c>
      <c r="P272" s="815">
        <v>300</v>
      </c>
      <c r="Q272" s="829"/>
      <c r="R272" s="799">
        <f t="shared" si="39"/>
        <v>300</v>
      </c>
      <c r="S272" s="800">
        <f t="shared" si="40"/>
        <v>0</v>
      </c>
      <c r="T272" s="800">
        <v>300</v>
      </c>
      <c r="U272" s="837"/>
      <c r="V272" s="837"/>
      <c r="W272" s="838">
        <f t="shared" si="41"/>
        <v>300</v>
      </c>
      <c r="X272" s="800">
        <v>300</v>
      </c>
      <c r="Y272" s="840"/>
      <c r="Z272" s="841"/>
      <c r="AA272" s="838">
        <f t="shared" si="42"/>
        <v>300</v>
      </c>
      <c r="AB272" s="840" t="s">
        <v>3370</v>
      </c>
      <c r="AC272" s="842" t="s">
        <v>1508</v>
      </c>
      <c r="AD272" s="1002"/>
    </row>
    <row r="273" spans="1:30" s="91" customFormat="1" ht="26.25" x14ac:dyDescent="0.25">
      <c r="A273" s="808">
        <v>1981</v>
      </c>
      <c r="B273" s="807">
        <v>263</v>
      </c>
      <c r="C273" s="809" t="s">
        <v>3441</v>
      </c>
      <c r="D273" s="806" t="s">
        <v>1547</v>
      </c>
      <c r="E273" s="810" t="s">
        <v>69</v>
      </c>
      <c r="F273" s="805" t="s">
        <v>10</v>
      </c>
      <c r="G273" s="805" t="s">
        <v>21</v>
      </c>
      <c r="H273" s="1023"/>
      <c r="I273" s="828">
        <v>230</v>
      </c>
      <c r="J273" s="828">
        <v>230</v>
      </c>
      <c r="K273" s="828"/>
      <c r="L273" s="812">
        <f t="shared" si="37"/>
        <v>230</v>
      </c>
      <c r="M273" s="813">
        <f t="shared" si="38"/>
        <v>0</v>
      </c>
      <c r="N273" s="820">
        <v>1</v>
      </c>
      <c r="O273" s="815">
        <v>300</v>
      </c>
      <c r="P273" s="815">
        <v>300</v>
      </c>
      <c r="Q273" s="829"/>
      <c r="R273" s="799">
        <f t="shared" si="39"/>
        <v>300</v>
      </c>
      <c r="S273" s="800">
        <f t="shared" si="40"/>
        <v>0</v>
      </c>
      <c r="T273" s="800">
        <v>300</v>
      </c>
      <c r="U273" s="837"/>
      <c r="V273" s="837"/>
      <c r="W273" s="838">
        <f t="shared" si="41"/>
        <v>300</v>
      </c>
      <c r="X273" s="800">
        <v>300</v>
      </c>
      <c r="Y273" s="840"/>
      <c r="Z273" s="841"/>
      <c r="AA273" s="838">
        <f t="shared" si="42"/>
        <v>300</v>
      </c>
      <c r="AB273" s="840"/>
      <c r="AC273" s="842" t="s">
        <v>1508</v>
      </c>
      <c r="AD273" s="1002"/>
    </row>
    <row r="274" spans="1:30" s="91" customFormat="1" ht="26.25" x14ac:dyDescent="0.25">
      <c r="A274" s="808">
        <v>1983</v>
      </c>
      <c r="B274" s="807">
        <v>264</v>
      </c>
      <c r="C274" s="809" t="s">
        <v>1552</v>
      </c>
      <c r="D274" s="806" t="s">
        <v>1553</v>
      </c>
      <c r="E274" s="810" t="s">
        <v>70</v>
      </c>
      <c r="F274" s="805" t="s">
        <v>10</v>
      </c>
      <c r="G274" s="805" t="s">
        <v>21</v>
      </c>
      <c r="H274" s="1023"/>
      <c r="I274" s="828">
        <v>230</v>
      </c>
      <c r="J274" s="828">
        <v>230</v>
      </c>
      <c r="K274" s="828"/>
      <c r="L274" s="812">
        <f t="shared" si="37"/>
        <v>230</v>
      </c>
      <c r="M274" s="813">
        <f t="shared" si="38"/>
        <v>0</v>
      </c>
      <c r="N274" s="820">
        <v>1</v>
      </c>
      <c r="O274" s="815">
        <v>300</v>
      </c>
      <c r="P274" s="815">
        <v>300</v>
      </c>
      <c r="Q274" s="829"/>
      <c r="R274" s="799">
        <f t="shared" si="39"/>
        <v>300</v>
      </c>
      <c r="S274" s="800">
        <f t="shared" si="40"/>
        <v>0</v>
      </c>
      <c r="T274" s="800">
        <v>300</v>
      </c>
      <c r="U274" s="837"/>
      <c r="V274" s="837"/>
      <c r="W274" s="838">
        <f t="shared" si="41"/>
        <v>300</v>
      </c>
      <c r="X274" s="800">
        <v>300</v>
      </c>
      <c r="Y274" s="840"/>
      <c r="Z274" s="841"/>
      <c r="AA274" s="838">
        <f t="shared" si="42"/>
        <v>300</v>
      </c>
      <c r="AB274" s="840" t="s">
        <v>2229</v>
      </c>
      <c r="AC274" s="842" t="s">
        <v>1508</v>
      </c>
      <c r="AD274" s="1002"/>
    </row>
    <row r="275" spans="1:30" s="91" customFormat="1" ht="26.25" x14ac:dyDescent="0.25">
      <c r="A275" s="808">
        <v>1986</v>
      </c>
      <c r="B275" s="807">
        <v>265</v>
      </c>
      <c r="C275" s="809" t="s">
        <v>1557</v>
      </c>
      <c r="D275" s="806" t="s">
        <v>1558</v>
      </c>
      <c r="E275" s="810" t="s">
        <v>70</v>
      </c>
      <c r="F275" s="805" t="s">
        <v>10</v>
      </c>
      <c r="G275" s="805"/>
      <c r="H275" s="1023"/>
      <c r="I275" s="828">
        <v>230</v>
      </c>
      <c r="J275" s="828">
        <v>230</v>
      </c>
      <c r="K275" s="828"/>
      <c r="L275" s="812">
        <f t="shared" si="37"/>
        <v>230</v>
      </c>
      <c r="M275" s="813">
        <f t="shared" si="38"/>
        <v>0</v>
      </c>
      <c r="N275" s="820">
        <v>1</v>
      </c>
      <c r="O275" s="815">
        <v>300</v>
      </c>
      <c r="P275" s="815">
        <v>300</v>
      </c>
      <c r="Q275" s="829"/>
      <c r="R275" s="799">
        <f t="shared" si="39"/>
        <v>300</v>
      </c>
      <c r="S275" s="800">
        <f t="shared" si="40"/>
        <v>0</v>
      </c>
      <c r="T275" s="800">
        <v>300</v>
      </c>
      <c r="U275" s="837"/>
      <c r="V275" s="837"/>
      <c r="W275" s="838">
        <f t="shared" si="41"/>
        <v>300</v>
      </c>
      <c r="X275" s="800">
        <v>300</v>
      </c>
      <c r="Y275" s="840"/>
      <c r="Z275" s="841"/>
      <c r="AA275" s="838">
        <f t="shared" si="42"/>
        <v>300</v>
      </c>
      <c r="AB275" s="840" t="s">
        <v>3408</v>
      </c>
      <c r="AC275" s="842" t="s">
        <v>1070</v>
      </c>
      <c r="AD275" s="1002"/>
    </row>
    <row r="276" spans="1:30" s="91" customFormat="1" ht="26.25" x14ac:dyDescent="0.25">
      <c r="A276" s="808">
        <v>1987</v>
      </c>
      <c r="B276" s="807">
        <v>266</v>
      </c>
      <c r="C276" s="809" t="s">
        <v>1559</v>
      </c>
      <c r="D276" s="806" t="s">
        <v>2283</v>
      </c>
      <c r="E276" s="810" t="s">
        <v>69</v>
      </c>
      <c r="F276" s="805" t="s">
        <v>10</v>
      </c>
      <c r="G276" s="805" t="s">
        <v>13</v>
      </c>
      <c r="H276" s="1023"/>
      <c r="I276" s="828">
        <v>230</v>
      </c>
      <c r="J276" s="828">
        <v>230</v>
      </c>
      <c r="K276" s="828"/>
      <c r="L276" s="812">
        <f t="shared" si="37"/>
        <v>230</v>
      </c>
      <c r="M276" s="813">
        <f t="shared" si="38"/>
        <v>0</v>
      </c>
      <c r="N276" s="820">
        <v>1</v>
      </c>
      <c r="O276" s="815">
        <v>300</v>
      </c>
      <c r="P276" s="815">
        <v>300</v>
      </c>
      <c r="Q276" s="829"/>
      <c r="R276" s="799">
        <f t="shared" si="39"/>
        <v>300</v>
      </c>
      <c r="S276" s="800">
        <f t="shared" si="40"/>
        <v>0</v>
      </c>
      <c r="T276" s="800">
        <v>300</v>
      </c>
      <c r="U276" s="837"/>
      <c r="V276" s="837"/>
      <c r="W276" s="838">
        <f t="shared" si="41"/>
        <v>300</v>
      </c>
      <c r="X276" s="800">
        <v>300</v>
      </c>
      <c r="Y276" s="840"/>
      <c r="Z276" s="841"/>
      <c r="AA276" s="838">
        <f t="shared" si="42"/>
        <v>300</v>
      </c>
      <c r="AB276" s="840" t="s">
        <v>1560</v>
      </c>
      <c r="AC276" s="842" t="s">
        <v>1070</v>
      </c>
      <c r="AD276" s="1002"/>
    </row>
    <row r="277" spans="1:30" s="91" customFormat="1" ht="26.25" x14ac:dyDescent="0.25">
      <c r="A277" s="808">
        <v>1990</v>
      </c>
      <c r="B277" s="807">
        <v>267</v>
      </c>
      <c r="C277" s="809" t="s">
        <v>1564</v>
      </c>
      <c r="D277" s="806" t="s">
        <v>1565</v>
      </c>
      <c r="E277" s="810" t="s">
        <v>70</v>
      </c>
      <c r="F277" s="805" t="s">
        <v>10</v>
      </c>
      <c r="G277" s="805" t="s">
        <v>21</v>
      </c>
      <c r="H277" s="1023"/>
      <c r="I277" s="828">
        <v>230</v>
      </c>
      <c r="J277" s="828">
        <v>230</v>
      </c>
      <c r="K277" s="828"/>
      <c r="L277" s="812">
        <f t="shared" si="37"/>
        <v>230</v>
      </c>
      <c r="M277" s="813">
        <f t="shared" si="38"/>
        <v>0</v>
      </c>
      <c r="N277" s="820">
        <v>1</v>
      </c>
      <c r="O277" s="815">
        <v>300</v>
      </c>
      <c r="P277" s="815">
        <v>300</v>
      </c>
      <c r="Q277" s="829"/>
      <c r="R277" s="799">
        <f t="shared" si="39"/>
        <v>300</v>
      </c>
      <c r="S277" s="800">
        <f t="shared" si="40"/>
        <v>0</v>
      </c>
      <c r="T277" s="800">
        <v>300</v>
      </c>
      <c r="U277" s="837"/>
      <c r="V277" s="837"/>
      <c r="W277" s="838">
        <f t="shared" si="41"/>
        <v>300</v>
      </c>
      <c r="X277" s="800">
        <v>300</v>
      </c>
      <c r="Y277" s="840"/>
      <c r="Z277" s="841"/>
      <c r="AA277" s="838">
        <f t="shared" si="42"/>
        <v>300</v>
      </c>
      <c r="AB277" s="840" t="s">
        <v>1566</v>
      </c>
      <c r="AC277" s="842" t="s">
        <v>1498</v>
      </c>
      <c r="AD277" s="1002"/>
    </row>
    <row r="278" spans="1:30" s="91" customFormat="1" ht="26.25" x14ac:dyDescent="0.25">
      <c r="A278" s="808">
        <v>1992</v>
      </c>
      <c r="B278" s="807">
        <v>268</v>
      </c>
      <c r="C278" s="809" t="s">
        <v>1567</v>
      </c>
      <c r="D278" s="806" t="s">
        <v>1568</v>
      </c>
      <c r="E278" s="810" t="s">
        <v>69</v>
      </c>
      <c r="F278" s="805" t="s">
        <v>10</v>
      </c>
      <c r="G278" s="805" t="s">
        <v>1532</v>
      </c>
      <c r="H278" s="1023"/>
      <c r="I278" s="828">
        <v>230</v>
      </c>
      <c r="J278" s="828">
        <v>230</v>
      </c>
      <c r="K278" s="828"/>
      <c r="L278" s="812">
        <f t="shared" si="37"/>
        <v>230</v>
      </c>
      <c r="M278" s="813">
        <f t="shared" si="38"/>
        <v>0</v>
      </c>
      <c r="N278" s="820">
        <v>1</v>
      </c>
      <c r="O278" s="815">
        <v>300</v>
      </c>
      <c r="P278" s="815">
        <v>300</v>
      </c>
      <c r="Q278" s="829"/>
      <c r="R278" s="799">
        <f t="shared" si="39"/>
        <v>300</v>
      </c>
      <c r="S278" s="800">
        <f t="shared" si="40"/>
        <v>0</v>
      </c>
      <c r="T278" s="800">
        <v>300</v>
      </c>
      <c r="U278" s="837"/>
      <c r="V278" s="837"/>
      <c r="W278" s="838">
        <f t="shared" si="41"/>
        <v>300</v>
      </c>
      <c r="X278" s="800">
        <v>300</v>
      </c>
      <c r="Y278" s="840"/>
      <c r="Z278" s="841"/>
      <c r="AA278" s="838">
        <f t="shared" si="42"/>
        <v>300</v>
      </c>
      <c r="AB278" s="840" t="s">
        <v>1569</v>
      </c>
      <c r="AC278" s="842" t="s">
        <v>1498</v>
      </c>
      <c r="AD278" s="1002"/>
    </row>
    <row r="279" spans="1:30" s="91" customFormat="1" ht="26.25" x14ac:dyDescent="0.25">
      <c r="A279" s="808">
        <v>1993</v>
      </c>
      <c r="B279" s="807">
        <v>269</v>
      </c>
      <c r="C279" s="809" t="s">
        <v>1570</v>
      </c>
      <c r="D279" s="806" t="s">
        <v>1571</v>
      </c>
      <c r="E279" s="810" t="s">
        <v>70</v>
      </c>
      <c r="F279" s="805" t="s">
        <v>10</v>
      </c>
      <c r="G279" s="805" t="s">
        <v>11</v>
      </c>
      <c r="H279" s="1023"/>
      <c r="I279" s="828">
        <v>230</v>
      </c>
      <c r="J279" s="828">
        <v>230</v>
      </c>
      <c r="K279" s="828"/>
      <c r="L279" s="812">
        <f t="shared" si="37"/>
        <v>230</v>
      </c>
      <c r="M279" s="813">
        <f t="shared" si="38"/>
        <v>0</v>
      </c>
      <c r="N279" s="820">
        <v>1</v>
      </c>
      <c r="O279" s="815">
        <v>300</v>
      </c>
      <c r="P279" s="815">
        <v>300</v>
      </c>
      <c r="Q279" s="829"/>
      <c r="R279" s="799">
        <f t="shared" si="39"/>
        <v>300</v>
      </c>
      <c r="S279" s="800">
        <f t="shared" si="40"/>
        <v>0</v>
      </c>
      <c r="T279" s="800">
        <v>300</v>
      </c>
      <c r="U279" s="837"/>
      <c r="V279" s="837"/>
      <c r="W279" s="838">
        <f t="shared" si="41"/>
        <v>300</v>
      </c>
      <c r="X279" s="800">
        <v>300</v>
      </c>
      <c r="Y279" s="840"/>
      <c r="Z279" s="841"/>
      <c r="AA279" s="838">
        <f t="shared" si="42"/>
        <v>300</v>
      </c>
      <c r="AB279" s="840" t="s">
        <v>2325</v>
      </c>
      <c r="AC279" s="842" t="s">
        <v>1498</v>
      </c>
      <c r="AD279" s="1002"/>
    </row>
    <row r="280" spans="1:30" s="91" customFormat="1" ht="26.25" x14ac:dyDescent="0.25">
      <c r="A280" s="808">
        <v>1994</v>
      </c>
      <c r="B280" s="807">
        <v>270</v>
      </c>
      <c r="C280" s="809" t="s">
        <v>1572</v>
      </c>
      <c r="D280" s="806" t="s">
        <v>1573</v>
      </c>
      <c r="E280" s="810" t="s">
        <v>70</v>
      </c>
      <c r="F280" s="805" t="s">
        <v>10</v>
      </c>
      <c r="G280" s="805" t="s">
        <v>21</v>
      </c>
      <c r="H280" s="1023"/>
      <c r="I280" s="828">
        <v>230</v>
      </c>
      <c r="J280" s="828">
        <v>230</v>
      </c>
      <c r="K280" s="828"/>
      <c r="L280" s="812">
        <f t="shared" si="37"/>
        <v>230</v>
      </c>
      <c r="M280" s="813">
        <f t="shared" si="38"/>
        <v>0</v>
      </c>
      <c r="N280" s="820">
        <v>1</v>
      </c>
      <c r="O280" s="815">
        <v>300</v>
      </c>
      <c r="P280" s="815">
        <v>300</v>
      </c>
      <c r="Q280" s="829"/>
      <c r="R280" s="799">
        <f t="shared" si="39"/>
        <v>300</v>
      </c>
      <c r="S280" s="800">
        <f t="shared" si="40"/>
        <v>0</v>
      </c>
      <c r="T280" s="800">
        <v>300</v>
      </c>
      <c r="U280" s="837"/>
      <c r="V280" s="837"/>
      <c r="W280" s="838">
        <f t="shared" si="41"/>
        <v>300</v>
      </c>
      <c r="X280" s="800">
        <v>300</v>
      </c>
      <c r="Y280" s="840"/>
      <c r="Z280" s="841"/>
      <c r="AA280" s="838">
        <f t="shared" si="42"/>
        <v>300</v>
      </c>
      <c r="AB280" s="840" t="s">
        <v>1574</v>
      </c>
      <c r="AC280" s="842" t="s">
        <v>1498</v>
      </c>
      <c r="AD280" s="1002"/>
    </row>
    <row r="281" spans="1:30" s="91" customFormat="1" ht="26.25" x14ac:dyDescent="0.25">
      <c r="A281" s="808">
        <v>1996</v>
      </c>
      <c r="B281" s="807">
        <v>271</v>
      </c>
      <c r="C281" s="809" t="s">
        <v>2275</v>
      </c>
      <c r="D281" s="806" t="s">
        <v>1575</v>
      </c>
      <c r="E281" s="810" t="s">
        <v>69</v>
      </c>
      <c r="F281" s="805" t="s">
        <v>10</v>
      </c>
      <c r="G281" s="805" t="s">
        <v>529</v>
      </c>
      <c r="H281" s="1022"/>
      <c r="I281" s="812">
        <v>230</v>
      </c>
      <c r="J281" s="812">
        <v>230</v>
      </c>
      <c r="K281" s="812"/>
      <c r="L281" s="812">
        <f t="shared" si="37"/>
        <v>230</v>
      </c>
      <c r="M281" s="813">
        <f t="shared" si="38"/>
        <v>0</v>
      </c>
      <c r="N281" s="814">
        <v>1</v>
      </c>
      <c r="O281" s="815">
        <v>300</v>
      </c>
      <c r="P281" s="815">
        <v>300</v>
      </c>
      <c r="Q281" s="815"/>
      <c r="R281" s="799">
        <f t="shared" si="39"/>
        <v>300</v>
      </c>
      <c r="S281" s="800">
        <f t="shared" si="40"/>
        <v>0</v>
      </c>
      <c r="T281" s="800">
        <v>300</v>
      </c>
      <c r="U281" s="837"/>
      <c r="V281" s="837"/>
      <c r="W281" s="838">
        <f t="shared" si="41"/>
        <v>300</v>
      </c>
      <c r="X281" s="800">
        <v>300</v>
      </c>
      <c r="Y281" s="840"/>
      <c r="Z281" s="841"/>
      <c r="AA281" s="838">
        <f t="shared" si="42"/>
        <v>300</v>
      </c>
      <c r="AB281" s="840" t="s">
        <v>2227</v>
      </c>
      <c r="AC281" s="842" t="s">
        <v>1070</v>
      </c>
      <c r="AD281" s="1002"/>
    </row>
    <row r="282" spans="1:30" s="91" customFormat="1" ht="26.25" x14ac:dyDescent="0.25">
      <c r="A282" s="808">
        <v>1997</v>
      </c>
      <c r="B282" s="807">
        <v>272</v>
      </c>
      <c r="C282" s="809" t="s">
        <v>1576</v>
      </c>
      <c r="D282" s="806" t="s">
        <v>1577</v>
      </c>
      <c r="E282" s="810" t="s">
        <v>70</v>
      </c>
      <c r="F282" s="805" t="s">
        <v>10</v>
      </c>
      <c r="G282" s="805" t="s">
        <v>13</v>
      </c>
      <c r="H282" s="1022"/>
      <c r="I282" s="812">
        <v>230</v>
      </c>
      <c r="J282" s="812">
        <v>230</v>
      </c>
      <c r="K282" s="812"/>
      <c r="L282" s="812">
        <f t="shared" si="37"/>
        <v>230</v>
      </c>
      <c r="M282" s="813">
        <f t="shared" si="38"/>
        <v>0</v>
      </c>
      <c r="N282" s="814">
        <v>1</v>
      </c>
      <c r="O282" s="815">
        <v>300</v>
      </c>
      <c r="P282" s="815">
        <v>300</v>
      </c>
      <c r="Q282" s="815"/>
      <c r="R282" s="799">
        <f t="shared" si="39"/>
        <v>300</v>
      </c>
      <c r="S282" s="800">
        <f t="shared" si="40"/>
        <v>0</v>
      </c>
      <c r="T282" s="800">
        <v>300</v>
      </c>
      <c r="U282" s="837"/>
      <c r="V282" s="837"/>
      <c r="W282" s="838">
        <f t="shared" si="41"/>
        <v>300</v>
      </c>
      <c r="X282" s="800">
        <v>300</v>
      </c>
      <c r="Y282" s="840"/>
      <c r="Z282" s="841"/>
      <c r="AA282" s="838">
        <f t="shared" si="42"/>
        <v>300</v>
      </c>
      <c r="AB282" s="840" t="s">
        <v>2292</v>
      </c>
      <c r="AC282" s="842" t="s">
        <v>1498</v>
      </c>
      <c r="AD282" s="1002"/>
    </row>
    <row r="283" spans="1:30" s="91" customFormat="1" ht="26.25" x14ac:dyDescent="0.25">
      <c r="A283" s="808">
        <v>1998</v>
      </c>
      <c r="B283" s="807">
        <v>273</v>
      </c>
      <c r="C283" s="809" t="s">
        <v>2219</v>
      </c>
      <c r="D283" s="806" t="s">
        <v>1578</v>
      </c>
      <c r="E283" s="810" t="s">
        <v>70</v>
      </c>
      <c r="F283" s="805" t="s">
        <v>10</v>
      </c>
      <c r="G283" s="805"/>
      <c r="H283" s="1023"/>
      <c r="I283" s="828">
        <v>230</v>
      </c>
      <c r="J283" s="828">
        <v>230</v>
      </c>
      <c r="K283" s="828"/>
      <c r="L283" s="812">
        <f t="shared" si="37"/>
        <v>230</v>
      </c>
      <c r="M283" s="813">
        <f t="shared" si="38"/>
        <v>0</v>
      </c>
      <c r="N283" s="820">
        <v>1</v>
      </c>
      <c r="O283" s="815">
        <v>300</v>
      </c>
      <c r="P283" s="815">
        <v>300</v>
      </c>
      <c r="Q283" s="829"/>
      <c r="R283" s="799">
        <f t="shared" si="39"/>
        <v>300</v>
      </c>
      <c r="S283" s="800">
        <f t="shared" si="40"/>
        <v>0</v>
      </c>
      <c r="T283" s="800">
        <v>300</v>
      </c>
      <c r="U283" s="837"/>
      <c r="V283" s="837"/>
      <c r="W283" s="838">
        <f t="shared" si="41"/>
        <v>300</v>
      </c>
      <c r="X283" s="800">
        <v>300</v>
      </c>
      <c r="Y283" s="840"/>
      <c r="Z283" s="841"/>
      <c r="AA283" s="838">
        <f t="shared" si="42"/>
        <v>300</v>
      </c>
      <c r="AB283" s="840" t="s">
        <v>2220</v>
      </c>
      <c r="AC283" s="842" t="s">
        <v>1498</v>
      </c>
      <c r="AD283" s="1002"/>
    </row>
    <row r="284" spans="1:30" s="91" customFormat="1" ht="26.25" x14ac:dyDescent="0.25">
      <c r="A284" s="808">
        <v>2003</v>
      </c>
      <c r="B284" s="807">
        <v>274</v>
      </c>
      <c r="C284" s="809" t="s">
        <v>1585</v>
      </c>
      <c r="D284" s="806" t="s">
        <v>1586</v>
      </c>
      <c r="E284" s="810" t="s">
        <v>69</v>
      </c>
      <c r="F284" s="805" t="s">
        <v>10</v>
      </c>
      <c r="G284" s="805" t="s">
        <v>529</v>
      </c>
      <c r="H284" s="1023"/>
      <c r="I284" s="828">
        <v>230</v>
      </c>
      <c r="J284" s="828">
        <v>230</v>
      </c>
      <c r="K284" s="828"/>
      <c r="L284" s="812">
        <f t="shared" si="37"/>
        <v>230</v>
      </c>
      <c r="M284" s="813">
        <f t="shared" si="38"/>
        <v>0</v>
      </c>
      <c r="N284" s="820">
        <v>1</v>
      </c>
      <c r="O284" s="815">
        <v>300</v>
      </c>
      <c r="P284" s="815">
        <v>300</v>
      </c>
      <c r="Q284" s="829"/>
      <c r="R284" s="799">
        <f t="shared" si="39"/>
        <v>300</v>
      </c>
      <c r="S284" s="800">
        <f t="shared" si="40"/>
        <v>0</v>
      </c>
      <c r="T284" s="800">
        <v>300</v>
      </c>
      <c r="U284" s="837"/>
      <c r="V284" s="837"/>
      <c r="W284" s="838">
        <f t="shared" si="41"/>
        <v>300</v>
      </c>
      <c r="X284" s="800">
        <v>300</v>
      </c>
      <c r="Y284" s="840"/>
      <c r="Z284" s="841"/>
      <c r="AA284" s="838">
        <f t="shared" si="42"/>
        <v>300</v>
      </c>
      <c r="AB284" s="840" t="s">
        <v>1587</v>
      </c>
      <c r="AC284" s="842" t="s">
        <v>1498</v>
      </c>
      <c r="AD284" s="1002"/>
    </row>
    <row r="285" spans="1:30" s="91" customFormat="1" ht="26.25" x14ac:dyDescent="0.25">
      <c r="A285" s="808">
        <v>2004</v>
      </c>
      <c r="B285" s="807">
        <v>275</v>
      </c>
      <c r="C285" s="809" t="s">
        <v>2470</v>
      </c>
      <c r="D285" s="806" t="s">
        <v>1588</v>
      </c>
      <c r="E285" s="810" t="s">
        <v>70</v>
      </c>
      <c r="F285" s="805" t="s">
        <v>10</v>
      </c>
      <c r="G285" s="805" t="s">
        <v>198</v>
      </c>
      <c r="H285" s="1023"/>
      <c r="I285" s="828">
        <v>230</v>
      </c>
      <c r="J285" s="828">
        <v>230</v>
      </c>
      <c r="K285" s="828"/>
      <c r="L285" s="812">
        <f t="shared" si="37"/>
        <v>230</v>
      </c>
      <c r="M285" s="813">
        <f t="shared" si="38"/>
        <v>0</v>
      </c>
      <c r="N285" s="820">
        <v>1</v>
      </c>
      <c r="O285" s="815">
        <v>300</v>
      </c>
      <c r="P285" s="815">
        <v>300</v>
      </c>
      <c r="Q285" s="829"/>
      <c r="R285" s="799">
        <f t="shared" si="39"/>
        <v>300</v>
      </c>
      <c r="S285" s="800">
        <f t="shared" si="40"/>
        <v>0</v>
      </c>
      <c r="T285" s="800">
        <v>300</v>
      </c>
      <c r="U285" s="837"/>
      <c r="V285" s="837"/>
      <c r="W285" s="838">
        <f t="shared" si="41"/>
        <v>300</v>
      </c>
      <c r="X285" s="800">
        <v>300</v>
      </c>
      <c r="Y285" s="840"/>
      <c r="Z285" s="841"/>
      <c r="AA285" s="838">
        <f t="shared" si="42"/>
        <v>300</v>
      </c>
      <c r="AB285" s="840" t="s">
        <v>2400</v>
      </c>
      <c r="AC285" s="842" t="s">
        <v>1498</v>
      </c>
      <c r="AD285" s="1002"/>
    </row>
    <row r="286" spans="1:30" s="91" customFormat="1" ht="26.25" x14ac:dyDescent="0.25">
      <c r="A286" s="808">
        <v>2007</v>
      </c>
      <c r="B286" s="807">
        <v>276</v>
      </c>
      <c r="C286" s="809" t="s">
        <v>1592</v>
      </c>
      <c r="D286" s="806" t="s">
        <v>1593</v>
      </c>
      <c r="E286" s="810" t="s">
        <v>69</v>
      </c>
      <c r="F286" s="805" t="s">
        <v>10</v>
      </c>
      <c r="G286" s="805" t="s">
        <v>529</v>
      </c>
      <c r="H286" s="1023"/>
      <c r="I286" s="828">
        <v>230</v>
      </c>
      <c r="J286" s="828">
        <v>230</v>
      </c>
      <c r="K286" s="828"/>
      <c r="L286" s="812">
        <f t="shared" si="37"/>
        <v>230</v>
      </c>
      <c r="M286" s="813">
        <f t="shared" si="38"/>
        <v>0</v>
      </c>
      <c r="N286" s="820">
        <v>1</v>
      </c>
      <c r="O286" s="815">
        <v>300</v>
      </c>
      <c r="P286" s="815">
        <v>300</v>
      </c>
      <c r="Q286" s="829"/>
      <c r="R286" s="799">
        <f t="shared" si="39"/>
        <v>300</v>
      </c>
      <c r="S286" s="800">
        <f t="shared" si="40"/>
        <v>0</v>
      </c>
      <c r="T286" s="800">
        <v>300</v>
      </c>
      <c r="U286" s="837"/>
      <c r="V286" s="837"/>
      <c r="W286" s="838">
        <f t="shared" si="41"/>
        <v>300</v>
      </c>
      <c r="X286" s="800">
        <v>300</v>
      </c>
      <c r="Y286" s="840"/>
      <c r="Z286" s="841"/>
      <c r="AA286" s="838">
        <f t="shared" si="42"/>
        <v>300</v>
      </c>
      <c r="AB286" s="840"/>
      <c r="AC286" s="842" t="s">
        <v>1070</v>
      </c>
      <c r="AD286" s="1002"/>
    </row>
    <row r="287" spans="1:30" s="91" customFormat="1" ht="26.25" x14ac:dyDescent="0.25">
      <c r="A287" s="808">
        <v>2009</v>
      </c>
      <c r="B287" s="807">
        <v>277</v>
      </c>
      <c r="C287" s="809" t="s">
        <v>1594</v>
      </c>
      <c r="D287" s="806" t="s">
        <v>1595</v>
      </c>
      <c r="E287" s="810" t="s">
        <v>70</v>
      </c>
      <c r="F287" s="805" t="s">
        <v>10</v>
      </c>
      <c r="G287" s="805" t="s">
        <v>21</v>
      </c>
      <c r="H287" s="1023"/>
      <c r="I287" s="828">
        <v>230</v>
      </c>
      <c r="J287" s="828">
        <v>230</v>
      </c>
      <c r="K287" s="828"/>
      <c r="L287" s="812">
        <f t="shared" si="37"/>
        <v>230</v>
      </c>
      <c r="M287" s="813">
        <f t="shared" si="38"/>
        <v>0</v>
      </c>
      <c r="N287" s="820">
        <v>1</v>
      </c>
      <c r="O287" s="815">
        <v>300</v>
      </c>
      <c r="P287" s="815">
        <v>300</v>
      </c>
      <c r="Q287" s="829"/>
      <c r="R287" s="799">
        <f t="shared" si="39"/>
        <v>300</v>
      </c>
      <c r="S287" s="800">
        <f t="shared" si="40"/>
        <v>0</v>
      </c>
      <c r="T287" s="800">
        <v>300</v>
      </c>
      <c r="U287" s="837"/>
      <c r="V287" s="837"/>
      <c r="W287" s="838">
        <f t="shared" si="41"/>
        <v>300</v>
      </c>
      <c r="X287" s="800">
        <v>300</v>
      </c>
      <c r="Y287" s="840"/>
      <c r="Z287" s="841"/>
      <c r="AA287" s="838">
        <f t="shared" si="42"/>
        <v>300</v>
      </c>
      <c r="AB287" s="840" t="s">
        <v>2262</v>
      </c>
      <c r="AC287" s="842" t="s">
        <v>1508</v>
      </c>
      <c r="AD287" s="1002"/>
    </row>
    <row r="288" spans="1:30" s="91" customFormat="1" ht="26.25" x14ac:dyDescent="0.25">
      <c r="A288" s="808">
        <v>2013</v>
      </c>
      <c r="B288" s="807">
        <v>278</v>
      </c>
      <c r="C288" s="809" t="s">
        <v>1599</v>
      </c>
      <c r="D288" s="806" t="s">
        <v>1600</v>
      </c>
      <c r="E288" s="810" t="s">
        <v>70</v>
      </c>
      <c r="F288" s="805" t="s">
        <v>10</v>
      </c>
      <c r="G288" s="805" t="s">
        <v>1601</v>
      </c>
      <c r="H288" s="1023"/>
      <c r="I288" s="828">
        <v>230</v>
      </c>
      <c r="J288" s="828">
        <v>230</v>
      </c>
      <c r="K288" s="828"/>
      <c r="L288" s="812">
        <f t="shared" si="37"/>
        <v>230</v>
      </c>
      <c r="M288" s="813">
        <f t="shared" si="38"/>
        <v>0</v>
      </c>
      <c r="N288" s="820">
        <v>1</v>
      </c>
      <c r="O288" s="815">
        <v>300</v>
      </c>
      <c r="P288" s="815">
        <v>300</v>
      </c>
      <c r="Q288" s="829"/>
      <c r="R288" s="799">
        <f t="shared" si="39"/>
        <v>300</v>
      </c>
      <c r="S288" s="800">
        <f t="shared" si="40"/>
        <v>0</v>
      </c>
      <c r="T288" s="800">
        <v>300</v>
      </c>
      <c r="U288" s="837"/>
      <c r="V288" s="837"/>
      <c r="W288" s="838">
        <f t="shared" si="41"/>
        <v>300</v>
      </c>
      <c r="X288" s="800">
        <v>300</v>
      </c>
      <c r="Y288" s="840"/>
      <c r="Z288" s="841"/>
      <c r="AA288" s="838">
        <f t="shared" si="42"/>
        <v>300</v>
      </c>
      <c r="AB288" s="840" t="s">
        <v>2634</v>
      </c>
      <c r="AC288" s="842" t="s">
        <v>1498</v>
      </c>
      <c r="AD288" s="1002"/>
    </row>
    <row r="289" spans="1:30" s="91" customFormat="1" ht="26.25" x14ac:dyDescent="0.25">
      <c r="A289" s="808">
        <v>2020</v>
      </c>
      <c r="B289" s="807">
        <v>279</v>
      </c>
      <c r="C289" s="809" t="s">
        <v>1611</v>
      </c>
      <c r="D289" s="806" t="s">
        <v>1612</v>
      </c>
      <c r="E289" s="810" t="s">
        <v>70</v>
      </c>
      <c r="F289" s="805" t="s">
        <v>10</v>
      </c>
      <c r="G289" s="805" t="s">
        <v>21</v>
      </c>
      <c r="H289" s="1023"/>
      <c r="I289" s="828">
        <v>230</v>
      </c>
      <c r="J289" s="828">
        <v>230</v>
      </c>
      <c r="K289" s="828"/>
      <c r="L289" s="812">
        <f t="shared" si="37"/>
        <v>230</v>
      </c>
      <c r="M289" s="813">
        <f t="shared" si="38"/>
        <v>0</v>
      </c>
      <c r="N289" s="820">
        <v>1</v>
      </c>
      <c r="O289" s="815">
        <v>300</v>
      </c>
      <c r="P289" s="815">
        <v>300</v>
      </c>
      <c r="Q289" s="829"/>
      <c r="R289" s="799">
        <f t="shared" si="39"/>
        <v>300</v>
      </c>
      <c r="S289" s="800">
        <f t="shared" si="40"/>
        <v>0</v>
      </c>
      <c r="T289" s="800">
        <v>300</v>
      </c>
      <c r="U289" s="837"/>
      <c r="V289" s="837"/>
      <c r="W289" s="838">
        <f t="shared" si="41"/>
        <v>300</v>
      </c>
      <c r="X289" s="800">
        <v>300</v>
      </c>
      <c r="Y289" s="840"/>
      <c r="Z289" s="841"/>
      <c r="AA289" s="838">
        <f t="shared" si="42"/>
        <v>300</v>
      </c>
      <c r="AB289" s="840" t="s">
        <v>1613</v>
      </c>
      <c r="AC289" s="842" t="s">
        <v>1498</v>
      </c>
      <c r="AD289" s="1002"/>
    </row>
    <row r="290" spans="1:30" s="91" customFormat="1" ht="26.25" x14ac:dyDescent="0.25">
      <c r="A290" s="808">
        <v>2019</v>
      </c>
      <c r="B290" s="807">
        <v>280</v>
      </c>
      <c r="C290" s="809" t="s">
        <v>1614</v>
      </c>
      <c r="D290" s="806" t="s">
        <v>1615</v>
      </c>
      <c r="E290" s="810" t="s">
        <v>69</v>
      </c>
      <c r="F290" s="805" t="s">
        <v>10</v>
      </c>
      <c r="G290" s="805" t="s">
        <v>1601</v>
      </c>
      <c r="H290" s="1023"/>
      <c r="I290" s="828">
        <v>230</v>
      </c>
      <c r="J290" s="828">
        <v>230</v>
      </c>
      <c r="K290" s="828"/>
      <c r="L290" s="812">
        <f t="shared" si="37"/>
        <v>230</v>
      </c>
      <c r="M290" s="813">
        <f t="shared" si="38"/>
        <v>0</v>
      </c>
      <c r="N290" s="820">
        <v>1</v>
      </c>
      <c r="O290" s="815">
        <v>300</v>
      </c>
      <c r="P290" s="815">
        <v>300</v>
      </c>
      <c r="Q290" s="829"/>
      <c r="R290" s="799">
        <f t="shared" si="39"/>
        <v>300</v>
      </c>
      <c r="S290" s="800">
        <f t="shared" si="40"/>
        <v>0</v>
      </c>
      <c r="T290" s="800">
        <v>300</v>
      </c>
      <c r="U290" s="837"/>
      <c r="V290" s="837"/>
      <c r="W290" s="838">
        <f t="shared" si="41"/>
        <v>300</v>
      </c>
      <c r="X290" s="800">
        <v>300</v>
      </c>
      <c r="Y290" s="840"/>
      <c r="Z290" s="841"/>
      <c r="AA290" s="838">
        <f t="shared" si="42"/>
        <v>300</v>
      </c>
      <c r="AB290" s="840" t="s">
        <v>2216</v>
      </c>
      <c r="AC290" s="842" t="s">
        <v>1498</v>
      </c>
      <c r="AD290" s="1002"/>
    </row>
    <row r="291" spans="1:30" s="91" customFormat="1" ht="26.25" x14ac:dyDescent="0.25">
      <c r="A291" s="808">
        <v>2023</v>
      </c>
      <c r="B291" s="807">
        <v>281</v>
      </c>
      <c r="C291" s="809" t="s">
        <v>1623</v>
      </c>
      <c r="D291" s="806" t="s">
        <v>1622</v>
      </c>
      <c r="E291" s="810" t="s">
        <v>70</v>
      </c>
      <c r="F291" s="805" t="s">
        <v>10</v>
      </c>
      <c r="G291" s="805" t="s">
        <v>21</v>
      </c>
      <c r="H291" s="1023"/>
      <c r="I291" s="828">
        <v>230</v>
      </c>
      <c r="J291" s="828">
        <v>230</v>
      </c>
      <c r="K291" s="828"/>
      <c r="L291" s="812">
        <f t="shared" si="37"/>
        <v>230</v>
      </c>
      <c r="M291" s="813">
        <f t="shared" si="38"/>
        <v>0</v>
      </c>
      <c r="N291" s="820">
        <v>1</v>
      </c>
      <c r="O291" s="815">
        <v>300</v>
      </c>
      <c r="P291" s="815">
        <v>300</v>
      </c>
      <c r="Q291" s="829"/>
      <c r="R291" s="799">
        <f t="shared" si="39"/>
        <v>300</v>
      </c>
      <c r="S291" s="800">
        <f t="shared" si="40"/>
        <v>0</v>
      </c>
      <c r="T291" s="800">
        <v>300</v>
      </c>
      <c r="U291" s="837"/>
      <c r="V291" s="837"/>
      <c r="W291" s="838">
        <f t="shared" si="41"/>
        <v>300</v>
      </c>
      <c r="X291" s="800">
        <v>300</v>
      </c>
      <c r="Y291" s="840"/>
      <c r="Z291" s="841"/>
      <c r="AA291" s="838">
        <f t="shared" si="42"/>
        <v>300</v>
      </c>
      <c r="AB291" s="840" t="s">
        <v>2365</v>
      </c>
      <c r="AC291" s="842" t="s">
        <v>1070</v>
      </c>
      <c r="AD291" s="1002"/>
    </row>
    <row r="292" spans="1:30" s="91" customFormat="1" ht="26.25" x14ac:dyDescent="0.25">
      <c r="A292" s="808">
        <v>2027</v>
      </c>
      <c r="B292" s="807">
        <v>282</v>
      </c>
      <c r="C292" s="809" t="s">
        <v>1627</v>
      </c>
      <c r="D292" s="806" t="s">
        <v>1628</v>
      </c>
      <c r="E292" s="810" t="s">
        <v>69</v>
      </c>
      <c r="F292" s="805" t="s">
        <v>10</v>
      </c>
      <c r="G292" s="805" t="s">
        <v>13</v>
      </c>
      <c r="H292" s="1023"/>
      <c r="I292" s="828">
        <v>230</v>
      </c>
      <c r="J292" s="828">
        <v>230</v>
      </c>
      <c r="K292" s="828"/>
      <c r="L292" s="812">
        <f t="shared" si="37"/>
        <v>230</v>
      </c>
      <c r="M292" s="813">
        <f t="shared" si="38"/>
        <v>0</v>
      </c>
      <c r="N292" s="820">
        <v>1</v>
      </c>
      <c r="O292" s="815">
        <v>300</v>
      </c>
      <c r="P292" s="815">
        <v>300</v>
      </c>
      <c r="Q292" s="829"/>
      <c r="R292" s="799">
        <f t="shared" si="39"/>
        <v>300</v>
      </c>
      <c r="S292" s="800">
        <f t="shared" si="40"/>
        <v>0</v>
      </c>
      <c r="T292" s="800">
        <v>300</v>
      </c>
      <c r="U292" s="837"/>
      <c r="V292" s="837"/>
      <c r="W292" s="838">
        <f t="shared" si="41"/>
        <v>300</v>
      </c>
      <c r="X292" s="800">
        <v>300</v>
      </c>
      <c r="Y292" s="840"/>
      <c r="Z292" s="841"/>
      <c r="AA292" s="838">
        <f t="shared" si="42"/>
        <v>300</v>
      </c>
      <c r="AB292" s="840" t="s">
        <v>2201</v>
      </c>
      <c r="AC292" s="842" t="s">
        <v>1070</v>
      </c>
      <c r="AD292" s="1002"/>
    </row>
    <row r="293" spans="1:30" s="709" customFormat="1" ht="26.25" x14ac:dyDescent="0.25">
      <c r="A293" s="808">
        <v>2031</v>
      </c>
      <c r="B293" s="807">
        <v>283</v>
      </c>
      <c r="C293" s="809" t="s">
        <v>1636</v>
      </c>
      <c r="D293" s="806" t="s">
        <v>3452</v>
      </c>
      <c r="E293" s="810" t="s">
        <v>70</v>
      </c>
      <c r="F293" s="805" t="s">
        <v>10</v>
      </c>
      <c r="G293" s="805" t="s">
        <v>1034</v>
      </c>
      <c r="H293" s="1023"/>
      <c r="I293" s="828">
        <v>230</v>
      </c>
      <c r="J293" s="828">
        <v>230</v>
      </c>
      <c r="K293" s="828"/>
      <c r="L293" s="812">
        <f t="shared" si="37"/>
        <v>230</v>
      </c>
      <c r="M293" s="813">
        <f t="shared" si="38"/>
        <v>0</v>
      </c>
      <c r="N293" s="820">
        <v>1</v>
      </c>
      <c r="O293" s="815">
        <v>300</v>
      </c>
      <c r="P293" s="815">
        <v>300</v>
      </c>
      <c r="Q293" s="829"/>
      <c r="R293" s="799">
        <f t="shared" si="39"/>
        <v>300</v>
      </c>
      <c r="S293" s="800">
        <f t="shared" si="40"/>
        <v>0</v>
      </c>
      <c r="T293" s="800">
        <v>300</v>
      </c>
      <c r="U293" s="851"/>
      <c r="V293" s="851"/>
      <c r="W293" s="852">
        <f t="shared" si="41"/>
        <v>300</v>
      </c>
      <c r="X293" s="800">
        <v>300</v>
      </c>
      <c r="Y293" s="854"/>
      <c r="Z293" s="855"/>
      <c r="AA293" s="852">
        <f t="shared" si="42"/>
        <v>300</v>
      </c>
      <c r="AB293" s="854" t="s">
        <v>1637</v>
      </c>
      <c r="AC293" s="850" t="s">
        <v>1508</v>
      </c>
      <c r="AD293" s="825"/>
    </row>
    <row r="294" spans="1:30" s="91" customFormat="1" ht="26.25" x14ac:dyDescent="0.25">
      <c r="A294" s="808">
        <v>2037</v>
      </c>
      <c r="B294" s="807">
        <v>284</v>
      </c>
      <c r="C294" s="809" t="s">
        <v>1654</v>
      </c>
      <c r="D294" s="806" t="s">
        <v>1655</v>
      </c>
      <c r="E294" s="810" t="s">
        <v>69</v>
      </c>
      <c r="F294" s="805" t="s">
        <v>10</v>
      </c>
      <c r="G294" s="805" t="s">
        <v>13</v>
      </c>
      <c r="H294" s="1023"/>
      <c r="I294" s="828">
        <v>230</v>
      </c>
      <c r="J294" s="828">
        <v>230</v>
      </c>
      <c r="K294" s="828"/>
      <c r="L294" s="812">
        <f t="shared" ref="L294:L344" si="43">J294+K294</f>
        <v>230</v>
      </c>
      <c r="M294" s="813">
        <f t="shared" si="38"/>
        <v>0</v>
      </c>
      <c r="N294" s="820">
        <v>1</v>
      </c>
      <c r="O294" s="815">
        <v>300</v>
      </c>
      <c r="P294" s="815">
        <v>300</v>
      </c>
      <c r="Q294" s="829"/>
      <c r="R294" s="799">
        <f t="shared" si="39"/>
        <v>300</v>
      </c>
      <c r="S294" s="800">
        <f t="shared" si="40"/>
        <v>0</v>
      </c>
      <c r="T294" s="800">
        <v>300</v>
      </c>
      <c r="U294" s="837"/>
      <c r="V294" s="837"/>
      <c r="W294" s="838">
        <f t="shared" ref="W294:W329" si="44">T294-U294-V294</f>
        <v>300</v>
      </c>
      <c r="X294" s="800">
        <v>300</v>
      </c>
      <c r="Y294" s="840"/>
      <c r="Z294" s="841"/>
      <c r="AA294" s="838">
        <f t="shared" ref="AA294:AA329" si="45">X294-Y294-Z294</f>
        <v>300</v>
      </c>
      <c r="AB294" s="840"/>
      <c r="AC294" s="842" t="s">
        <v>1070</v>
      </c>
      <c r="AD294" s="1002"/>
    </row>
    <row r="295" spans="1:30" s="91" customFormat="1" ht="26.25" x14ac:dyDescent="0.25">
      <c r="A295" s="808">
        <v>2047</v>
      </c>
      <c r="B295" s="807">
        <v>285</v>
      </c>
      <c r="C295" s="809" t="s">
        <v>1656</v>
      </c>
      <c r="D295" s="806" t="s">
        <v>1657</v>
      </c>
      <c r="E295" s="810" t="s">
        <v>70</v>
      </c>
      <c r="F295" s="805" t="s">
        <v>10</v>
      </c>
      <c r="G295" s="805" t="s">
        <v>10</v>
      </c>
      <c r="H295" s="1023"/>
      <c r="I295" s="828">
        <v>230</v>
      </c>
      <c r="J295" s="828">
        <v>230</v>
      </c>
      <c r="K295" s="828"/>
      <c r="L295" s="812">
        <f t="shared" si="43"/>
        <v>230</v>
      </c>
      <c r="M295" s="813">
        <f t="shared" ref="M295:M344" si="46">I295-L295</f>
        <v>0</v>
      </c>
      <c r="N295" s="820">
        <v>1</v>
      </c>
      <c r="O295" s="815">
        <v>300</v>
      </c>
      <c r="P295" s="815">
        <v>300</v>
      </c>
      <c r="Q295" s="829"/>
      <c r="R295" s="799">
        <f t="shared" ref="R295:R344" si="47">P295+Q295</f>
        <v>300</v>
      </c>
      <c r="S295" s="800">
        <f t="shared" ref="S295:S344" si="48">SUM(O295-R295)</f>
        <v>0</v>
      </c>
      <c r="T295" s="800">
        <v>300</v>
      </c>
      <c r="U295" s="837"/>
      <c r="V295" s="837"/>
      <c r="W295" s="838">
        <f t="shared" si="44"/>
        <v>300</v>
      </c>
      <c r="X295" s="800">
        <v>300</v>
      </c>
      <c r="Y295" s="840"/>
      <c r="Z295" s="841"/>
      <c r="AA295" s="838">
        <f t="shared" si="45"/>
        <v>300</v>
      </c>
      <c r="AB295" s="840" t="s">
        <v>1658</v>
      </c>
      <c r="AC295" s="842" t="s">
        <v>1070</v>
      </c>
      <c r="AD295" s="1002"/>
    </row>
    <row r="296" spans="1:30" s="91" customFormat="1" ht="26.25" x14ac:dyDescent="0.25">
      <c r="A296" s="808">
        <v>2051</v>
      </c>
      <c r="B296" s="807">
        <v>286</v>
      </c>
      <c r="C296" s="809" t="s">
        <v>1666</v>
      </c>
      <c r="D296" s="806" t="s">
        <v>2290</v>
      </c>
      <c r="E296" s="810" t="s">
        <v>69</v>
      </c>
      <c r="F296" s="805" t="s">
        <v>10</v>
      </c>
      <c r="G296" s="805" t="s">
        <v>1071</v>
      </c>
      <c r="H296" s="1023"/>
      <c r="I296" s="828">
        <v>230</v>
      </c>
      <c r="J296" s="828">
        <v>230</v>
      </c>
      <c r="K296" s="828"/>
      <c r="L296" s="812">
        <f t="shared" si="43"/>
        <v>230</v>
      </c>
      <c r="M296" s="813">
        <f t="shared" si="46"/>
        <v>0</v>
      </c>
      <c r="N296" s="820">
        <v>1</v>
      </c>
      <c r="O296" s="815">
        <v>300</v>
      </c>
      <c r="P296" s="815">
        <v>300</v>
      </c>
      <c r="Q296" s="829"/>
      <c r="R296" s="799">
        <f t="shared" si="47"/>
        <v>300</v>
      </c>
      <c r="S296" s="800">
        <f t="shared" si="48"/>
        <v>0</v>
      </c>
      <c r="T296" s="800">
        <v>300</v>
      </c>
      <c r="U296" s="837"/>
      <c r="V296" s="837"/>
      <c r="W296" s="838">
        <f t="shared" si="44"/>
        <v>300</v>
      </c>
      <c r="X296" s="800">
        <v>300</v>
      </c>
      <c r="Y296" s="840"/>
      <c r="Z296" s="841"/>
      <c r="AA296" s="838">
        <f t="shared" si="45"/>
        <v>300</v>
      </c>
      <c r="AB296" s="840" t="s">
        <v>1667</v>
      </c>
      <c r="AC296" s="850" t="s">
        <v>1667</v>
      </c>
      <c r="AD296" s="1002"/>
    </row>
    <row r="297" spans="1:30" s="91" customFormat="1" ht="26.25" x14ac:dyDescent="0.25">
      <c r="A297" s="808">
        <v>2052</v>
      </c>
      <c r="B297" s="807">
        <v>287</v>
      </c>
      <c r="C297" s="809" t="s">
        <v>2344</v>
      </c>
      <c r="D297" s="806" t="s">
        <v>1668</v>
      </c>
      <c r="E297" s="810" t="s">
        <v>69</v>
      </c>
      <c r="F297" s="805" t="s">
        <v>10</v>
      </c>
      <c r="G297" s="805" t="s">
        <v>343</v>
      </c>
      <c r="H297" s="1023"/>
      <c r="I297" s="828">
        <v>230</v>
      </c>
      <c r="J297" s="828">
        <v>230</v>
      </c>
      <c r="K297" s="828"/>
      <c r="L297" s="812">
        <f t="shared" si="43"/>
        <v>230</v>
      </c>
      <c r="M297" s="813">
        <f t="shared" si="46"/>
        <v>0</v>
      </c>
      <c r="N297" s="820">
        <v>1</v>
      </c>
      <c r="O297" s="815">
        <v>300</v>
      </c>
      <c r="P297" s="815">
        <v>300</v>
      </c>
      <c r="Q297" s="829"/>
      <c r="R297" s="799">
        <f t="shared" si="47"/>
        <v>300</v>
      </c>
      <c r="S297" s="800">
        <f t="shared" si="48"/>
        <v>0</v>
      </c>
      <c r="T297" s="800">
        <v>300</v>
      </c>
      <c r="U297" s="837"/>
      <c r="V297" s="837"/>
      <c r="W297" s="838">
        <f t="shared" si="44"/>
        <v>300</v>
      </c>
      <c r="X297" s="800">
        <v>300</v>
      </c>
      <c r="Y297" s="840"/>
      <c r="Z297" s="841"/>
      <c r="AA297" s="838">
        <f t="shared" si="45"/>
        <v>300</v>
      </c>
      <c r="AB297" s="840" t="s">
        <v>2372</v>
      </c>
      <c r="AC297" s="850" t="s">
        <v>1070</v>
      </c>
      <c r="AD297" s="1002"/>
    </row>
    <row r="298" spans="1:30" s="91" customFormat="1" ht="26.25" x14ac:dyDescent="0.25">
      <c r="A298" s="808">
        <v>2053</v>
      </c>
      <c r="B298" s="807">
        <v>288</v>
      </c>
      <c r="C298" s="809" t="s">
        <v>1669</v>
      </c>
      <c r="D298" s="806" t="s">
        <v>2362</v>
      </c>
      <c r="E298" s="810" t="s">
        <v>70</v>
      </c>
      <c r="F298" s="805" t="s">
        <v>10</v>
      </c>
      <c r="G298" s="805" t="s">
        <v>21</v>
      </c>
      <c r="H298" s="1022"/>
      <c r="I298" s="812">
        <v>230</v>
      </c>
      <c r="J298" s="812">
        <v>230</v>
      </c>
      <c r="K298" s="812"/>
      <c r="L298" s="812">
        <f t="shared" si="43"/>
        <v>230</v>
      </c>
      <c r="M298" s="813">
        <f t="shared" si="46"/>
        <v>0</v>
      </c>
      <c r="N298" s="822">
        <v>1</v>
      </c>
      <c r="O298" s="815">
        <v>300</v>
      </c>
      <c r="P298" s="815">
        <v>300</v>
      </c>
      <c r="Q298" s="823"/>
      <c r="R298" s="812">
        <f t="shared" si="47"/>
        <v>300</v>
      </c>
      <c r="S298" s="812">
        <f t="shared" si="48"/>
        <v>0</v>
      </c>
      <c r="T298" s="800">
        <v>300</v>
      </c>
      <c r="U298" s="837"/>
      <c r="V298" s="837"/>
      <c r="W298" s="838">
        <f t="shared" si="44"/>
        <v>300</v>
      </c>
      <c r="X298" s="800">
        <v>300</v>
      </c>
      <c r="Y298" s="840"/>
      <c r="Z298" s="841"/>
      <c r="AA298" s="838">
        <f t="shared" si="45"/>
        <v>300</v>
      </c>
      <c r="AB298" s="840" t="s">
        <v>1670</v>
      </c>
      <c r="AC298" s="842" t="s">
        <v>1498</v>
      </c>
      <c r="AD298" s="1002"/>
    </row>
    <row r="299" spans="1:30" s="91" customFormat="1" ht="26.25" x14ac:dyDescent="0.25">
      <c r="A299" s="808">
        <v>2061</v>
      </c>
      <c r="B299" s="807">
        <v>289</v>
      </c>
      <c r="C299" s="809" t="s">
        <v>1683</v>
      </c>
      <c r="D299" s="806" t="s">
        <v>1684</v>
      </c>
      <c r="E299" s="810" t="s">
        <v>70</v>
      </c>
      <c r="F299" s="805" t="s">
        <v>10</v>
      </c>
      <c r="G299" s="805" t="s">
        <v>21</v>
      </c>
      <c r="H299" s="1022"/>
      <c r="I299" s="812">
        <v>230</v>
      </c>
      <c r="J299" s="812">
        <v>230</v>
      </c>
      <c r="K299" s="812"/>
      <c r="L299" s="812">
        <f t="shared" si="43"/>
        <v>230</v>
      </c>
      <c r="M299" s="813">
        <f t="shared" si="46"/>
        <v>0</v>
      </c>
      <c r="N299" s="814">
        <v>1</v>
      </c>
      <c r="O299" s="815">
        <v>300</v>
      </c>
      <c r="P299" s="815">
        <v>300</v>
      </c>
      <c r="Q299" s="815"/>
      <c r="R299" s="799">
        <f t="shared" si="47"/>
        <v>300</v>
      </c>
      <c r="S299" s="800">
        <f t="shared" si="48"/>
        <v>0</v>
      </c>
      <c r="T299" s="800">
        <v>300</v>
      </c>
      <c r="U299" s="837"/>
      <c r="V299" s="837"/>
      <c r="W299" s="838">
        <f t="shared" si="44"/>
        <v>300</v>
      </c>
      <c r="X299" s="800">
        <v>300</v>
      </c>
      <c r="Y299" s="840"/>
      <c r="Z299" s="841"/>
      <c r="AA299" s="838">
        <f t="shared" si="45"/>
        <v>300</v>
      </c>
      <c r="AB299" s="840" t="s">
        <v>1685</v>
      </c>
      <c r="AC299" s="850" t="s">
        <v>1508</v>
      </c>
      <c r="AD299" s="1002"/>
    </row>
    <row r="300" spans="1:30" s="91" customFormat="1" ht="26.25" x14ac:dyDescent="0.25">
      <c r="A300" s="808">
        <v>2062</v>
      </c>
      <c r="B300" s="807">
        <v>290</v>
      </c>
      <c r="C300" s="809" t="s">
        <v>1686</v>
      </c>
      <c r="D300" s="806" t="s">
        <v>1687</v>
      </c>
      <c r="E300" s="810" t="s">
        <v>70</v>
      </c>
      <c r="F300" s="805" t="s">
        <v>10</v>
      </c>
      <c r="G300" s="805" t="s">
        <v>21</v>
      </c>
      <c r="H300" s="1023"/>
      <c r="I300" s="828">
        <v>230</v>
      </c>
      <c r="J300" s="828">
        <v>230</v>
      </c>
      <c r="K300" s="828"/>
      <c r="L300" s="812">
        <f t="shared" si="43"/>
        <v>230</v>
      </c>
      <c r="M300" s="813">
        <f t="shared" si="46"/>
        <v>0</v>
      </c>
      <c r="N300" s="820">
        <v>1</v>
      </c>
      <c r="O300" s="815">
        <v>300</v>
      </c>
      <c r="P300" s="815">
        <v>300</v>
      </c>
      <c r="Q300" s="829"/>
      <c r="R300" s="799">
        <f t="shared" si="47"/>
        <v>300</v>
      </c>
      <c r="S300" s="800">
        <f t="shared" si="48"/>
        <v>0</v>
      </c>
      <c r="T300" s="800">
        <v>300</v>
      </c>
      <c r="U300" s="837"/>
      <c r="V300" s="837"/>
      <c r="W300" s="838">
        <f t="shared" si="44"/>
        <v>300</v>
      </c>
      <c r="X300" s="800">
        <v>300</v>
      </c>
      <c r="Y300" s="840"/>
      <c r="Z300" s="841"/>
      <c r="AA300" s="838">
        <f t="shared" si="45"/>
        <v>300</v>
      </c>
      <c r="AB300" s="840" t="s">
        <v>2438</v>
      </c>
      <c r="AC300" s="850" t="s">
        <v>1508</v>
      </c>
      <c r="AD300" s="1002"/>
    </row>
    <row r="301" spans="1:30" s="91" customFormat="1" ht="26.25" x14ac:dyDescent="0.25">
      <c r="A301" s="808">
        <v>2064</v>
      </c>
      <c r="B301" s="807">
        <v>291</v>
      </c>
      <c r="C301" s="809" t="s">
        <v>1693</v>
      </c>
      <c r="D301" s="806" t="s">
        <v>1694</v>
      </c>
      <c r="E301" s="810" t="s">
        <v>69</v>
      </c>
      <c r="F301" s="805" t="s">
        <v>10</v>
      </c>
      <c r="G301" s="805" t="s">
        <v>343</v>
      </c>
      <c r="H301" s="1023"/>
      <c r="I301" s="828">
        <v>230</v>
      </c>
      <c r="J301" s="828">
        <v>230</v>
      </c>
      <c r="K301" s="828"/>
      <c r="L301" s="812">
        <f t="shared" si="43"/>
        <v>230</v>
      </c>
      <c r="M301" s="813">
        <f t="shared" si="46"/>
        <v>0</v>
      </c>
      <c r="N301" s="820">
        <v>1</v>
      </c>
      <c r="O301" s="815">
        <v>300</v>
      </c>
      <c r="P301" s="815">
        <v>300</v>
      </c>
      <c r="Q301" s="829"/>
      <c r="R301" s="799">
        <f t="shared" si="47"/>
        <v>300</v>
      </c>
      <c r="S301" s="800">
        <f t="shared" si="48"/>
        <v>0</v>
      </c>
      <c r="T301" s="800">
        <v>300</v>
      </c>
      <c r="U301" s="837"/>
      <c r="V301" s="837"/>
      <c r="W301" s="838">
        <f t="shared" si="44"/>
        <v>300</v>
      </c>
      <c r="X301" s="800">
        <v>300</v>
      </c>
      <c r="Y301" s="840"/>
      <c r="Z301" s="841"/>
      <c r="AA301" s="838">
        <f t="shared" si="45"/>
        <v>300</v>
      </c>
      <c r="AB301" s="840" t="s">
        <v>1695</v>
      </c>
      <c r="AC301" s="850" t="s">
        <v>1498</v>
      </c>
      <c r="AD301" s="1002"/>
    </row>
    <row r="302" spans="1:30" s="91" customFormat="1" ht="26.25" x14ac:dyDescent="0.25">
      <c r="A302" s="808">
        <v>2066</v>
      </c>
      <c r="B302" s="807">
        <v>292</v>
      </c>
      <c r="C302" s="809" t="s">
        <v>1697</v>
      </c>
      <c r="D302" s="806" t="s">
        <v>1698</v>
      </c>
      <c r="E302" s="810" t="s">
        <v>70</v>
      </c>
      <c r="F302" s="805" t="s">
        <v>10</v>
      </c>
      <c r="G302" s="805" t="s">
        <v>21</v>
      </c>
      <c r="H302" s="1022"/>
      <c r="I302" s="812">
        <v>230</v>
      </c>
      <c r="J302" s="812">
        <v>230</v>
      </c>
      <c r="K302" s="812"/>
      <c r="L302" s="812">
        <f t="shared" si="43"/>
        <v>230</v>
      </c>
      <c r="M302" s="813">
        <f t="shared" si="46"/>
        <v>0</v>
      </c>
      <c r="N302" s="814">
        <v>1</v>
      </c>
      <c r="O302" s="815">
        <v>300</v>
      </c>
      <c r="P302" s="815">
        <v>300</v>
      </c>
      <c r="Q302" s="815"/>
      <c r="R302" s="799">
        <f t="shared" si="47"/>
        <v>300</v>
      </c>
      <c r="S302" s="800">
        <f t="shared" si="48"/>
        <v>0</v>
      </c>
      <c r="T302" s="800">
        <v>300</v>
      </c>
      <c r="U302" s="837"/>
      <c r="V302" s="837"/>
      <c r="W302" s="838">
        <f t="shared" si="44"/>
        <v>300</v>
      </c>
      <c r="X302" s="800">
        <v>300</v>
      </c>
      <c r="Y302" s="840"/>
      <c r="Z302" s="841"/>
      <c r="AA302" s="838">
        <f t="shared" si="45"/>
        <v>300</v>
      </c>
      <c r="AB302" s="840" t="s">
        <v>2301</v>
      </c>
      <c r="AC302" s="850" t="s">
        <v>1498</v>
      </c>
      <c r="AD302" s="1002"/>
    </row>
    <row r="303" spans="1:30" s="91" customFormat="1" ht="26.25" x14ac:dyDescent="0.25">
      <c r="A303" s="808">
        <v>2068</v>
      </c>
      <c r="B303" s="807">
        <v>293</v>
      </c>
      <c r="C303" s="809" t="s">
        <v>1699</v>
      </c>
      <c r="D303" s="806" t="s">
        <v>1700</v>
      </c>
      <c r="E303" s="810" t="s">
        <v>70</v>
      </c>
      <c r="F303" s="805" t="s">
        <v>10</v>
      </c>
      <c r="G303" s="805" t="s">
        <v>21</v>
      </c>
      <c r="H303" s="1023"/>
      <c r="I303" s="828">
        <v>230</v>
      </c>
      <c r="J303" s="828">
        <v>230</v>
      </c>
      <c r="K303" s="828"/>
      <c r="L303" s="812">
        <f t="shared" si="43"/>
        <v>230</v>
      </c>
      <c r="M303" s="813">
        <f t="shared" si="46"/>
        <v>0</v>
      </c>
      <c r="N303" s="820">
        <v>1</v>
      </c>
      <c r="O303" s="815">
        <v>300</v>
      </c>
      <c r="P303" s="815">
        <v>300</v>
      </c>
      <c r="Q303" s="829"/>
      <c r="R303" s="799">
        <f t="shared" si="47"/>
        <v>300</v>
      </c>
      <c r="S303" s="800">
        <f t="shared" si="48"/>
        <v>0</v>
      </c>
      <c r="T303" s="800">
        <v>300</v>
      </c>
      <c r="U303" s="837"/>
      <c r="V303" s="837"/>
      <c r="W303" s="838">
        <f t="shared" si="44"/>
        <v>300</v>
      </c>
      <c r="X303" s="800">
        <v>300</v>
      </c>
      <c r="Y303" s="840"/>
      <c r="Z303" s="841"/>
      <c r="AA303" s="838">
        <f t="shared" si="45"/>
        <v>300</v>
      </c>
      <c r="AB303" s="840" t="s">
        <v>2245</v>
      </c>
      <c r="AC303" s="850" t="s">
        <v>1498</v>
      </c>
      <c r="AD303" s="1002"/>
    </row>
    <row r="304" spans="1:30" s="91" customFormat="1" ht="26.25" x14ac:dyDescent="0.25">
      <c r="A304" s="808">
        <v>2069</v>
      </c>
      <c r="B304" s="807">
        <v>294</v>
      </c>
      <c r="C304" s="809" t="s">
        <v>1701</v>
      </c>
      <c r="D304" s="806" t="s">
        <v>1702</v>
      </c>
      <c r="E304" s="810" t="s">
        <v>69</v>
      </c>
      <c r="F304" s="805" t="s">
        <v>10</v>
      </c>
      <c r="G304" s="805" t="s">
        <v>529</v>
      </c>
      <c r="H304" s="1023"/>
      <c r="I304" s="828">
        <v>230</v>
      </c>
      <c r="J304" s="828">
        <v>230</v>
      </c>
      <c r="K304" s="828"/>
      <c r="L304" s="812">
        <f t="shared" si="43"/>
        <v>230</v>
      </c>
      <c r="M304" s="813">
        <f t="shared" si="46"/>
        <v>0</v>
      </c>
      <c r="N304" s="820">
        <v>1</v>
      </c>
      <c r="O304" s="815">
        <v>300</v>
      </c>
      <c r="P304" s="815">
        <v>300</v>
      </c>
      <c r="Q304" s="829"/>
      <c r="R304" s="799">
        <f t="shared" si="47"/>
        <v>300</v>
      </c>
      <c r="S304" s="800">
        <f t="shared" si="48"/>
        <v>0</v>
      </c>
      <c r="T304" s="800">
        <v>300</v>
      </c>
      <c r="U304" s="837"/>
      <c r="V304" s="837"/>
      <c r="W304" s="838">
        <f t="shared" si="44"/>
        <v>300</v>
      </c>
      <c r="X304" s="800">
        <v>300</v>
      </c>
      <c r="Y304" s="840"/>
      <c r="Z304" s="841"/>
      <c r="AA304" s="838">
        <f t="shared" si="45"/>
        <v>300</v>
      </c>
      <c r="AB304" s="840" t="s">
        <v>2228</v>
      </c>
      <c r="AC304" s="850" t="s">
        <v>1498</v>
      </c>
      <c r="AD304" s="1002"/>
    </row>
    <row r="305" spans="1:30" s="91" customFormat="1" ht="26.25" x14ac:dyDescent="0.25">
      <c r="A305" s="808">
        <v>2070</v>
      </c>
      <c r="B305" s="807">
        <v>295</v>
      </c>
      <c r="C305" s="809" t="s">
        <v>1703</v>
      </c>
      <c r="D305" s="806" t="s">
        <v>1704</v>
      </c>
      <c r="E305" s="810" t="s">
        <v>69</v>
      </c>
      <c r="F305" s="805" t="s">
        <v>10</v>
      </c>
      <c r="G305" s="805" t="s">
        <v>1034</v>
      </c>
      <c r="H305" s="1023"/>
      <c r="I305" s="828">
        <v>230</v>
      </c>
      <c r="J305" s="828">
        <v>230</v>
      </c>
      <c r="K305" s="828"/>
      <c r="L305" s="812">
        <f t="shared" si="43"/>
        <v>230</v>
      </c>
      <c r="M305" s="813">
        <f t="shared" si="46"/>
        <v>0</v>
      </c>
      <c r="N305" s="820">
        <v>1</v>
      </c>
      <c r="O305" s="815">
        <v>300</v>
      </c>
      <c r="P305" s="815">
        <v>300</v>
      </c>
      <c r="Q305" s="829"/>
      <c r="R305" s="799">
        <f t="shared" si="47"/>
        <v>300</v>
      </c>
      <c r="S305" s="800">
        <f t="shared" si="48"/>
        <v>0</v>
      </c>
      <c r="T305" s="800">
        <v>300</v>
      </c>
      <c r="U305" s="837"/>
      <c r="V305" s="837"/>
      <c r="W305" s="838">
        <f t="shared" si="44"/>
        <v>300</v>
      </c>
      <c r="X305" s="800">
        <v>300</v>
      </c>
      <c r="Y305" s="840"/>
      <c r="Z305" s="841"/>
      <c r="AA305" s="838">
        <f t="shared" si="45"/>
        <v>300</v>
      </c>
      <c r="AB305" s="840" t="s">
        <v>1705</v>
      </c>
      <c r="AC305" s="850" t="s">
        <v>1498</v>
      </c>
      <c r="AD305" s="1002" t="s">
        <v>2304</v>
      </c>
    </row>
    <row r="306" spans="1:30" s="91" customFormat="1" ht="26.25" x14ac:dyDescent="0.25">
      <c r="A306" s="808">
        <v>2071</v>
      </c>
      <c r="B306" s="807">
        <v>296</v>
      </c>
      <c r="C306" s="809" t="s">
        <v>1706</v>
      </c>
      <c r="D306" s="806" t="s">
        <v>1707</v>
      </c>
      <c r="E306" s="810" t="s">
        <v>69</v>
      </c>
      <c r="F306" s="805" t="s">
        <v>10</v>
      </c>
      <c r="G306" s="805" t="s">
        <v>1532</v>
      </c>
      <c r="H306" s="1023"/>
      <c r="I306" s="828">
        <v>230</v>
      </c>
      <c r="J306" s="828">
        <v>230</v>
      </c>
      <c r="K306" s="828"/>
      <c r="L306" s="812">
        <f t="shared" si="43"/>
        <v>230</v>
      </c>
      <c r="M306" s="813">
        <f t="shared" si="46"/>
        <v>0</v>
      </c>
      <c r="N306" s="820">
        <v>1</v>
      </c>
      <c r="O306" s="815">
        <v>300</v>
      </c>
      <c r="P306" s="815">
        <v>300</v>
      </c>
      <c r="Q306" s="829"/>
      <c r="R306" s="799">
        <f t="shared" si="47"/>
        <v>300</v>
      </c>
      <c r="S306" s="800">
        <f t="shared" si="48"/>
        <v>0</v>
      </c>
      <c r="T306" s="800">
        <v>300</v>
      </c>
      <c r="U306" s="837"/>
      <c r="V306" s="837"/>
      <c r="W306" s="838">
        <f t="shared" si="44"/>
        <v>300</v>
      </c>
      <c r="X306" s="800">
        <v>300</v>
      </c>
      <c r="Y306" s="840"/>
      <c r="Z306" s="841"/>
      <c r="AA306" s="838">
        <f t="shared" si="45"/>
        <v>300</v>
      </c>
      <c r="AB306" s="840" t="s">
        <v>2269</v>
      </c>
      <c r="AC306" s="850" t="s">
        <v>1498</v>
      </c>
      <c r="AD306" s="1002"/>
    </row>
    <row r="307" spans="1:30" s="91" customFormat="1" ht="26.25" customHeight="1" x14ac:dyDescent="0.25">
      <c r="A307" s="808">
        <v>2072</v>
      </c>
      <c r="B307" s="807">
        <v>297</v>
      </c>
      <c r="C307" s="809" t="s">
        <v>1708</v>
      </c>
      <c r="D307" s="806" t="s">
        <v>2284</v>
      </c>
      <c r="E307" s="810" t="s">
        <v>69</v>
      </c>
      <c r="F307" s="805" t="s">
        <v>10</v>
      </c>
      <c r="G307" s="805" t="s">
        <v>1532</v>
      </c>
      <c r="H307" s="1023"/>
      <c r="I307" s="828">
        <v>230</v>
      </c>
      <c r="J307" s="828">
        <v>230</v>
      </c>
      <c r="K307" s="828"/>
      <c r="L307" s="812">
        <f t="shared" si="43"/>
        <v>230</v>
      </c>
      <c r="M307" s="813">
        <f t="shared" si="46"/>
        <v>0</v>
      </c>
      <c r="N307" s="820">
        <v>1</v>
      </c>
      <c r="O307" s="815">
        <v>300</v>
      </c>
      <c r="P307" s="815">
        <v>300</v>
      </c>
      <c r="Q307" s="829"/>
      <c r="R307" s="799">
        <f t="shared" si="47"/>
        <v>300</v>
      </c>
      <c r="S307" s="800">
        <f t="shared" si="48"/>
        <v>0</v>
      </c>
      <c r="T307" s="800">
        <v>300</v>
      </c>
      <c r="U307" s="837"/>
      <c r="V307" s="837"/>
      <c r="W307" s="838">
        <f t="shared" si="44"/>
        <v>300</v>
      </c>
      <c r="X307" s="800">
        <v>300</v>
      </c>
      <c r="Y307" s="840"/>
      <c r="Z307" s="841"/>
      <c r="AA307" s="838">
        <f t="shared" si="45"/>
        <v>300</v>
      </c>
      <c r="AB307" s="840" t="s">
        <v>1709</v>
      </c>
      <c r="AC307" s="850" t="s">
        <v>1498</v>
      </c>
      <c r="AD307" s="1002"/>
    </row>
    <row r="308" spans="1:30" s="295" customFormat="1" ht="26.25" x14ac:dyDescent="0.25">
      <c r="A308" s="808">
        <v>2074</v>
      </c>
      <c r="B308" s="807">
        <v>298</v>
      </c>
      <c r="C308" s="809" t="s">
        <v>1710</v>
      </c>
      <c r="D308" s="806" t="s">
        <v>1711</v>
      </c>
      <c r="E308" s="810" t="s">
        <v>70</v>
      </c>
      <c r="F308" s="805" t="s">
        <v>10</v>
      </c>
      <c r="G308" s="805" t="s">
        <v>198</v>
      </c>
      <c r="H308" s="1022"/>
      <c r="I308" s="812">
        <v>230</v>
      </c>
      <c r="J308" s="812">
        <v>230</v>
      </c>
      <c r="K308" s="812"/>
      <c r="L308" s="812">
        <f t="shared" si="43"/>
        <v>230</v>
      </c>
      <c r="M308" s="813">
        <f t="shared" si="46"/>
        <v>0</v>
      </c>
      <c r="N308" s="814">
        <v>1</v>
      </c>
      <c r="O308" s="815">
        <v>300</v>
      </c>
      <c r="P308" s="815">
        <v>300</v>
      </c>
      <c r="Q308" s="815"/>
      <c r="R308" s="798">
        <f t="shared" si="47"/>
        <v>300</v>
      </c>
      <c r="S308" s="801">
        <f t="shared" si="48"/>
        <v>0</v>
      </c>
      <c r="T308" s="800">
        <v>300</v>
      </c>
      <c r="U308" s="821"/>
      <c r="V308" s="821"/>
      <c r="W308" s="802">
        <f t="shared" si="44"/>
        <v>300</v>
      </c>
      <c r="X308" s="800">
        <v>300</v>
      </c>
      <c r="Y308" s="826"/>
      <c r="Z308" s="827"/>
      <c r="AA308" s="802">
        <f t="shared" si="45"/>
        <v>300</v>
      </c>
      <c r="AB308" s="826" t="s">
        <v>2324</v>
      </c>
      <c r="AC308" s="819" t="s">
        <v>1712</v>
      </c>
      <c r="AD308" s="849"/>
    </row>
    <row r="309" spans="1:30" s="295" customFormat="1" ht="26.25" x14ac:dyDescent="0.25">
      <c r="A309" s="808">
        <v>2075</v>
      </c>
      <c r="B309" s="807">
        <v>299</v>
      </c>
      <c r="C309" s="809" t="s">
        <v>1713</v>
      </c>
      <c r="D309" s="806" t="s">
        <v>1735</v>
      </c>
      <c r="E309" s="810" t="s">
        <v>70</v>
      </c>
      <c r="F309" s="805" t="s">
        <v>10</v>
      </c>
      <c r="G309" s="805" t="s">
        <v>198</v>
      </c>
      <c r="H309" s="1022"/>
      <c r="I309" s="812">
        <v>230</v>
      </c>
      <c r="J309" s="812">
        <v>230</v>
      </c>
      <c r="K309" s="812"/>
      <c r="L309" s="812">
        <f t="shared" si="43"/>
        <v>230</v>
      </c>
      <c r="M309" s="813">
        <f t="shared" si="46"/>
        <v>0</v>
      </c>
      <c r="N309" s="814">
        <v>1</v>
      </c>
      <c r="O309" s="815">
        <v>300</v>
      </c>
      <c r="P309" s="815">
        <v>300</v>
      </c>
      <c r="Q309" s="815"/>
      <c r="R309" s="798">
        <f t="shared" si="47"/>
        <v>300</v>
      </c>
      <c r="S309" s="801">
        <f t="shared" si="48"/>
        <v>0</v>
      </c>
      <c r="T309" s="800">
        <v>300</v>
      </c>
      <c r="U309" s="821"/>
      <c r="V309" s="821"/>
      <c r="W309" s="802">
        <f t="shared" si="44"/>
        <v>300</v>
      </c>
      <c r="X309" s="800">
        <v>300</v>
      </c>
      <c r="Y309" s="826"/>
      <c r="Z309" s="827"/>
      <c r="AA309" s="802">
        <f t="shared" si="45"/>
        <v>300</v>
      </c>
      <c r="AB309" s="826" t="s">
        <v>2225</v>
      </c>
      <c r="AC309" s="819" t="s">
        <v>1712</v>
      </c>
      <c r="AD309" s="849"/>
    </row>
    <row r="310" spans="1:30" s="91" customFormat="1" ht="26.25" x14ac:dyDescent="0.25">
      <c r="A310" s="808">
        <v>2076</v>
      </c>
      <c r="B310" s="807">
        <v>300</v>
      </c>
      <c r="C310" s="809" t="s">
        <v>1714</v>
      </c>
      <c r="D310" s="806" t="s">
        <v>1715</v>
      </c>
      <c r="E310" s="810" t="s">
        <v>69</v>
      </c>
      <c r="F310" s="805" t="s">
        <v>10</v>
      </c>
      <c r="G310" s="805" t="s">
        <v>778</v>
      </c>
      <c r="H310" s="1023"/>
      <c r="I310" s="828">
        <v>230</v>
      </c>
      <c r="J310" s="828">
        <v>230</v>
      </c>
      <c r="K310" s="828"/>
      <c r="L310" s="812">
        <f t="shared" si="43"/>
        <v>230</v>
      </c>
      <c r="M310" s="813">
        <f t="shared" si="46"/>
        <v>0</v>
      </c>
      <c r="N310" s="820">
        <v>1</v>
      </c>
      <c r="O310" s="815">
        <v>300</v>
      </c>
      <c r="P310" s="815">
        <v>300</v>
      </c>
      <c r="Q310" s="829"/>
      <c r="R310" s="799">
        <f t="shared" si="47"/>
        <v>300</v>
      </c>
      <c r="S310" s="800">
        <f t="shared" si="48"/>
        <v>0</v>
      </c>
      <c r="T310" s="800">
        <v>300</v>
      </c>
      <c r="U310" s="837"/>
      <c r="V310" s="837"/>
      <c r="W310" s="838">
        <f t="shared" si="44"/>
        <v>300</v>
      </c>
      <c r="X310" s="800">
        <v>300</v>
      </c>
      <c r="Y310" s="840"/>
      <c r="Z310" s="841"/>
      <c r="AA310" s="838">
        <f t="shared" si="45"/>
        <v>300</v>
      </c>
      <c r="AB310" s="840" t="s">
        <v>2445</v>
      </c>
      <c r="AC310" s="850" t="s">
        <v>1498</v>
      </c>
      <c r="AD310" s="1002"/>
    </row>
    <row r="311" spans="1:30" s="91" customFormat="1" ht="26.25" x14ac:dyDescent="0.25">
      <c r="A311" s="808">
        <v>2077</v>
      </c>
      <c r="B311" s="807">
        <v>301</v>
      </c>
      <c r="C311" s="809" t="s">
        <v>1716</v>
      </c>
      <c r="D311" s="806" t="s">
        <v>1717</v>
      </c>
      <c r="E311" s="810" t="s">
        <v>69</v>
      </c>
      <c r="F311" s="805" t="s">
        <v>10</v>
      </c>
      <c r="G311" s="805" t="s">
        <v>1071</v>
      </c>
      <c r="H311" s="1023"/>
      <c r="I311" s="828">
        <v>230</v>
      </c>
      <c r="J311" s="828">
        <v>230</v>
      </c>
      <c r="K311" s="828"/>
      <c r="L311" s="812">
        <f t="shared" si="43"/>
        <v>230</v>
      </c>
      <c r="M311" s="813">
        <f t="shared" si="46"/>
        <v>0</v>
      </c>
      <c r="N311" s="820">
        <v>1</v>
      </c>
      <c r="O311" s="815">
        <v>300</v>
      </c>
      <c r="P311" s="815">
        <v>300</v>
      </c>
      <c r="Q311" s="829"/>
      <c r="R311" s="799">
        <f t="shared" si="47"/>
        <v>300</v>
      </c>
      <c r="S311" s="800">
        <f t="shared" si="48"/>
        <v>0</v>
      </c>
      <c r="T311" s="800">
        <v>300</v>
      </c>
      <c r="U311" s="837"/>
      <c r="V311" s="837"/>
      <c r="W311" s="838">
        <f t="shared" si="44"/>
        <v>300</v>
      </c>
      <c r="X311" s="800">
        <v>300</v>
      </c>
      <c r="Y311" s="840"/>
      <c r="Z311" s="841"/>
      <c r="AA311" s="838">
        <f t="shared" si="45"/>
        <v>300</v>
      </c>
      <c r="AB311" s="840" t="s">
        <v>1718</v>
      </c>
      <c r="AC311" s="850" t="s">
        <v>1498</v>
      </c>
      <c r="AD311" s="1002"/>
    </row>
    <row r="312" spans="1:30" s="91" customFormat="1" ht="26.25" x14ac:dyDescent="0.25">
      <c r="A312" s="808">
        <v>2080</v>
      </c>
      <c r="B312" s="807">
        <v>302</v>
      </c>
      <c r="C312" s="809" t="s">
        <v>1719</v>
      </c>
      <c r="D312" s="806" t="s">
        <v>2327</v>
      </c>
      <c r="E312" s="810" t="s">
        <v>70</v>
      </c>
      <c r="F312" s="805" t="s">
        <v>10</v>
      </c>
      <c r="G312" s="805" t="s">
        <v>1071</v>
      </c>
      <c r="H312" s="1023"/>
      <c r="I312" s="828">
        <v>230</v>
      </c>
      <c r="J312" s="828">
        <v>230</v>
      </c>
      <c r="K312" s="828"/>
      <c r="L312" s="812">
        <f t="shared" si="43"/>
        <v>230</v>
      </c>
      <c r="M312" s="813">
        <f t="shared" si="46"/>
        <v>0</v>
      </c>
      <c r="N312" s="820">
        <v>1</v>
      </c>
      <c r="O312" s="815">
        <v>300</v>
      </c>
      <c r="P312" s="815">
        <v>300</v>
      </c>
      <c r="Q312" s="829"/>
      <c r="R312" s="799">
        <f t="shared" si="47"/>
        <v>300</v>
      </c>
      <c r="S312" s="800">
        <f t="shared" si="48"/>
        <v>0</v>
      </c>
      <c r="T312" s="800">
        <v>300</v>
      </c>
      <c r="U312" s="837"/>
      <c r="V312" s="837"/>
      <c r="W312" s="838">
        <f t="shared" si="44"/>
        <v>300</v>
      </c>
      <c r="X312" s="800">
        <v>300</v>
      </c>
      <c r="Y312" s="840"/>
      <c r="Z312" s="841"/>
      <c r="AA312" s="838">
        <f t="shared" si="45"/>
        <v>300</v>
      </c>
      <c r="AB312" s="840" t="s">
        <v>2328</v>
      </c>
      <c r="AC312" s="850" t="s">
        <v>1070</v>
      </c>
      <c r="AD312" s="1002"/>
    </row>
    <row r="313" spans="1:30" s="91" customFormat="1" ht="26.25" x14ac:dyDescent="0.25">
      <c r="A313" s="808">
        <v>2081</v>
      </c>
      <c r="B313" s="807">
        <v>303</v>
      </c>
      <c r="C313" s="809" t="s">
        <v>1720</v>
      </c>
      <c r="D313" s="806" t="s">
        <v>1721</v>
      </c>
      <c r="E313" s="810" t="s">
        <v>69</v>
      </c>
      <c r="F313" s="805" t="s">
        <v>10</v>
      </c>
      <c r="G313" s="805" t="s">
        <v>1722</v>
      </c>
      <c r="H313" s="1023"/>
      <c r="I313" s="828">
        <v>230</v>
      </c>
      <c r="J313" s="828">
        <v>230</v>
      </c>
      <c r="K313" s="828"/>
      <c r="L313" s="812">
        <f t="shared" si="43"/>
        <v>230</v>
      </c>
      <c r="M313" s="813">
        <f t="shared" si="46"/>
        <v>0</v>
      </c>
      <c r="N313" s="820">
        <v>1</v>
      </c>
      <c r="O313" s="815">
        <v>300</v>
      </c>
      <c r="P313" s="815">
        <v>300</v>
      </c>
      <c r="Q313" s="829"/>
      <c r="R313" s="799">
        <f t="shared" si="47"/>
        <v>300</v>
      </c>
      <c r="S313" s="800">
        <f t="shared" si="48"/>
        <v>0</v>
      </c>
      <c r="T313" s="800">
        <v>300</v>
      </c>
      <c r="U313" s="837"/>
      <c r="V313" s="837"/>
      <c r="W313" s="838">
        <f t="shared" si="44"/>
        <v>300</v>
      </c>
      <c r="X313" s="800">
        <v>300</v>
      </c>
      <c r="Y313" s="840"/>
      <c r="Z313" s="841"/>
      <c r="AA313" s="838">
        <f t="shared" si="45"/>
        <v>300</v>
      </c>
      <c r="AB313" s="840" t="s">
        <v>1723</v>
      </c>
      <c r="AC313" s="842" t="s">
        <v>1498</v>
      </c>
      <c r="AD313" s="1002"/>
    </row>
    <row r="314" spans="1:30" s="91" customFormat="1" ht="26.25" x14ac:dyDescent="0.25">
      <c r="A314" s="808">
        <v>2087</v>
      </c>
      <c r="B314" s="807">
        <v>304</v>
      </c>
      <c r="C314" s="809" t="s">
        <v>1225</v>
      </c>
      <c r="D314" s="806" t="s">
        <v>1226</v>
      </c>
      <c r="E314" s="810" t="s">
        <v>69</v>
      </c>
      <c r="F314" s="805" t="s">
        <v>10</v>
      </c>
      <c r="G314" s="805" t="s">
        <v>13</v>
      </c>
      <c r="H314" s="1023"/>
      <c r="I314" s="828">
        <v>230</v>
      </c>
      <c r="J314" s="828">
        <v>230</v>
      </c>
      <c r="K314" s="828"/>
      <c r="L314" s="812">
        <f t="shared" si="43"/>
        <v>230</v>
      </c>
      <c r="M314" s="813">
        <f t="shared" si="46"/>
        <v>0</v>
      </c>
      <c r="N314" s="820">
        <v>1</v>
      </c>
      <c r="O314" s="815">
        <v>300</v>
      </c>
      <c r="P314" s="815">
        <v>300</v>
      </c>
      <c r="Q314" s="829"/>
      <c r="R314" s="799">
        <f t="shared" si="47"/>
        <v>300</v>
      </c>
      <c r="S314" s="800">
        <f t="shared" si="48"/>
        <v>0</v>
      </c>
      <c r="T314" s="800">
        <v>300</v>
      </c>
      <c r="U314" s="837"/>
      <c r="V314" s="837"/>
      <c r="W314" s="838">
        <f t="shared" si="44"/>
        <v>300</v>
      </c>
      <c r="X314" s="800">
        <v>300</v>
      </c>
      <c r="Y314" s="840"/>
      <c r="Z314" s="841"/>
      <c r="AA314" s="838">
        <f t="shared" si="45"/>
        <v>300</v>
      </c>
      <c r="AB314" s="840" t="s">
        <v>1227</v>
      </c>
      <c r="AC314" s="850" t="s">
        <v>1498</v>
      </c>
      <c r="AD314" s="1002"/>
    </row>
    <row r="315" spans="1:30" s="91" customFormat="1" ht="26.25" x14ac:dyDescent="0.25">
      <c r="A315" s="808">
        <v>2090</v>
      </c>
      <c r="B315" s="807">
        <v>305</v>
      </c>
      <c r="C315" s="809" t="s">
        <v>1751</v>
      </c>
      <c r="D315" s="806" t="s">
        <v>1752</v>
      </c>
      <c r="E315" s="810" t="s">
        <v>70</v>
      </c>
      <c r="F315" s="805" t="s">
        <v>10</v>
      </c>
      <c r="G315" s="805" t="s">
        <v>529</v>
      </c>
      <c r="H315" s="1023"/>
      <c r="I315" s="828">
        <v>230</v>
      </c>
      <c r="J315" s="828">
        <v>230</v>
      </c>
      <c r="K315" s="828"/>
      <c r="L315" s="812">
        <f t="shared" si="43"/>
        <v>230</v>
      </c>
      <c r="M315" s="813">
        <f t="shared" si="46"/>
        <v>0</v>
      </c>
      <c r="N315" s="820">
        <v>1</v>
      </c>
      <c r="O315" s="815">
        <v>300</v>
      </c>
      <c r="P315" s="815">
        <v>300</v>
      </c>
      <c r="Q315" s="829"/>
      <c r="R315" s="799">
        <f t="shared" si="47"/>
        <v>300</v>
      </c>
      <c r="S315" s="800">
        <f t="shared" si="48"/>
        <v>0</v>
      </c>
      <c r="T315" s="800">
        <v>300</v>
      </c>
      <c r="U315" s="837"/>
      <c r="V315" s="837"/>
      <c r="W315" s="838">
        <f t="shared" si="44"/>
        <v>300</v>
      </c>
      <c r="X315" s="800">
        <v>300</v>
      </c>
      <c r="Y315" s="840"/>
      <c r="Z315" s="841"/>
      <c r="AA315" s="838">
        <f t="shared" si="45"/>
        <v>300</v>
      </c>
      <c r="AB315" s="840" t="s">
        <v>1753</v>
      </c>
      <c r="AC315" s="850" t="s">
        <v>1498</v>
      </c>
      <c r="AD315" s="1002" t="s">
        <v>3702</v>
      </c>
    </row>
    <row r="316" spans="1:30" s="91" customFormat="1" ht="26.25" x14ac:dyDescent="0.25">
      <c r="A316" s="808">
        <v>2095</v>
      </c>
      <c r="B316" s="807">
        <v>306</v>
      </c>
      <c r="C316" s="809" t="s">
        <v>1754</v>
      </c>
      <c r="D316" s="806" t="s">
        <v>1755</v>
      </c>
      <c r="E316" s="810" t="s">
        <v>70</v>
      </c>
      <c r="F316" s="805" t="s">
        <v>10</v>
      </c>
      <c r="G316" s="805" t="s">
        <v>13</v>
      </c>
      <c r="H316" s="1023"/>
      <c r="I316" s="828">
        <v>230</v>
      </c>
      <c r="J316" s="828">
        <v>230</v>
      </c>
      <c r="K316" s="828"/>
      <c r="L316" s="812">
        <f t="shared" si="43"/>
        <v>230</v>
      </c>
      <c r="M316" s="813">
        <f t="shared" si="46"/>
        <v>0</v>
      </c>
      <c r="N316" s="820">
        <v>1</v>
      </c>
      <c r="O316" s="815">
        <v>300</v>
      </c>
      <c r="P316" s="815">
        <v>300</v>
      </c>
      <c r="Q316" s="829"/>
      <c r="R316" s="799">
        <f t="shared" si="47"/>
        <v>300</v>
      </c>
      <c r="S316" s="800">
        <f t="shared" si="48"/>
        <v>0</v>
      </c>
      <c r="T316" s="800">
        <v>300</v>
      </c>
      <c r="U316" s="837"/>
      <c r="V316" s="837"/>
      <c r="W316" s="838">
        <f t="shared" si="44"/>
        <v>300</v>
      </c>
      <c r="X316" s="800">
        <v>300</v>
      </c>
      <c r="Y316" s="840"/>
      <c r="Z316" s="841"/>
      <c r="AA316" s="838">
        <f t="shared" si="45"/>
        <v>300</v>
      </c>
      <c r="AB316" s="840" t="s">
        <v>2466</v>
      </c>
      <c r="AC316" s="850" t="s">
        <v>1498</v>
      </c>
      <c r="AD316" s="1002"/>
    </row>
    <row r="317" spans="1:30" s="91" customFormat="1" ht="26.25" x14ac:dyDescent="0.25">
      <c r="A317" s="808">
        <v>2096</v>
      </c>
      <c r="B317" s="807">
        <v>307</v>
      </c>
      <c r="C317" s="809" t="s">
        <v>1756</v>
      </c>
      <c r="D317" s="806" t="s">
        <v>1757</v>
      </c>
      <c r="E317" s="810" t="s">
        <v>69</v>
      </c>
      <c r="F317" s="805" t="s">
        <v>10</v>
      </c>
      <c r="G317" s="805" t="s">
        <v>778</v>
      </c>
      <c r="H317" s="1023"/>
      <c r="I317" s="828">
        <v>230</v>
      </c>
      <c r="J317" s="828">
        <v>230</v>
      </c>
      <c r="K317" s="828"/>
      <c r="L317" s="812">
        <f t="shared" si="43"/>
        <v>230</v>
      </c>
      <c r="M317" s="813">
        <f t="shared" si="46"/>
        <v>0</v>
      </c>
      <c r="N317" s="820">
        <v>1</v>
      </c>
      <c r="O317" s="815">
        <v>300</v>
      </c>
      <c r="P317" s="815">
        <v>300</v>
      </c>
      <c r="Q317" s="829"/>
      <c r="R317" s="799">
        <f t="shared" si="47"/>
        <v>300</v>
      </c>
      <c r="S317" s="800">
        <f t="shared" si="48"/>
        <v>0</v>
      </c>
      <c r="T317" s="800">
        <v>300</v>
      </c>
      <c r="U317" s="837"/>
      <c r="V317" s="837"/>
      <c r="W317" s="838">
        <f t="shared" si="44"/>
        <v>300</v>
      </c>
      <c r="X317" s="800">
        <v>300</v>
      </c>
      <c r="Y317" s="840"/>
      <c r="Z317" s="841"/>
      <c r="AA317" s="838">
        <f t="shared" si="45"/>
        <v>300</v>
      </c>
      <c r="AB317" s="840" t="s">
        <v>2203</v>
      </c>
      <c r="AC317" s="850" t="s">
        <v>1498</v>
      </c>
      <c r="AD317" s="1002"/>
    </row>
    <row r="318" spans="1:30" s="295" customFormat="1" ht="26.25" x14ac:dyDescent="0.25">
      <c r="A318" s="808">
        <v>2097</v>
      </c>
      <c r="B318" s="807">
        <v>308</v>
      </c>
      <c r="C318" s="809" t="s">
        <v>1758</v>
      </c>
      <c r="D318" s="806" t="s">
        <v>2519</v>
      </c>
      <c r="E318" s="810" t="s">
        <v>69</v>
      </c>
      <c r="F318" s="805" t="s">
        <v>10</v>
      </c>
      <c r="G318" s="805" t="s">
        <v>778</v>
      </c>
      <c r="H318" s="1023"/>
      <c r="I318" s="828">
        <v>230</v>
      </c>
      <c r="J318" s="828">
        <v>30</v>
      </c>
      <c r="K318" s="828"/>
      <c r="L318" s="812">
        <f t="shared" si="43"/>
        <v>30</v>
      </c>
      <c r="M318" s="813">
        <f t="shared" si="46"/>
        <v>200</v>
      </c>
      <c r="N318" s="820">
        <v>1</v>
      </c>
      <c r="O318" s="815">
        <v>300</v>
      </c>
      <c r="P318" s="815">
        <v>300</v>
      </c>
      <c r="Q318" s="829"/>
      <c r="R318" s="798">
        <f t="shared" si="47"/>
        <v>300</v>
      </c>
      <c r="S318" s="801">
        <f t="shared" si="48"/>
        <v>0</v>
      </c>
      <c r="T318" s="800">
        <v>300</v>
      </c>
      <c r="U318" s="821"/>
      <c r="V318" s="821"/>
      <c r="W318" s="802">
        <f t="shared" si="44"/>
        <v>300</v>
      </c>
      <c r="X318" s="800">
        <v>300</v>
      </c>
      <c r="Y318" s="826"/>
      <c r="Z318" s="827"/>
      <c r="AA318" s="802">
        <f t="shared" si="45"/>
        <v>300</v>
      </c>
      <c r="AB318" s="826" t="s">
        <v>2197</v>
      </c>
      <c r="AC318" s="819" t="s">
        <v>1712</v>
      </c>
      <c r="AD318" s="849"/>
    </row>
    <row r="319" spans="1:30" s="295" customFormat="1" ht="26.25" x14ac:dyDescent="0.25">
      <c r="A319" s="808">
        <v>2100</v>
      </c>
      <c r="B319" s="807">
        <v>309</v>
      </c>
      <c r="C319" s="809" t="s">
        <v>1763</v>
      </c>
      <c r="D319" s="806" t="s">
        <v>1764</v>
      </c>
      <c r="E319" s="810" t="s">
        <v>70</v>
      </c>
      <c r="F319" s="805" t="s">
        <v>10</v>
      </c>
      <c r="G319" s="805" t="s">
        <v>21</v>
      </c>
      <c r="H319" s="1023"/>
      <c r="I319" s="828">
        <v>230</v>
      </c>
      <c r="J319" s="828">
        <v>30</v>
      </c>
      <c r="K319" s="828"/>
      <c r="L319" s="812">
        <f t="shared" si="43"/>
        <v>30</v>
      </c>
      <c r="M319" s="813">
        <f t="shared" si="46"/>
        <v>200</v>
      </c>
      <c r="N319" s="820">
        <v>1</v>
      </c>
      <c r="O319" s="815">
        <v>300</v>
      </c>
      <c r="P319" s="815">
        <v>300</v>
      </c>
      <c r="Q319" s="829"/>
      <c r="R319" s="798">
        <f t="shared" si="47"/>
        <v>300</v>
      </c>
      <c r="S319" s="801">
        <f t="shared" si="48"/>
        <v>0</v>
      </c>
      <c r="T319" s="800">
        <v>300</v>
      </c>
      <c r="U319" s="821"/>
      <c r="V319" s="821"/>
      <c r="W319" s="802">
        <f t="shared" si="44"/>
        <v>300</v>
      </c>
      <c r="X319" s="800">
        <v>300</v>
      </c>
      <c r="Y319" s="826"/>
      <c r="Z319" s="827"/>
      <c r="AA319" s="802">
        <f t="shared" si="45"/>
        <v>300</v>
      </c>
      <c r="AB319" s="826" t="s">
        <v>2322</v>
      </c>
      <c r="AC319" s="819" t="s">
        <v>1712</v>
      </c>
      <c r="AD319" s="849"/>
    </row>
    <row r="320" spans="1:30" s="295" customFormat="1" ht="26.25" x14ac:dyDescent="0.25">
      <c r="A320" s="808">
        <v>2101</v>
      </c>
      <c r="B320" s="807">
        <v>310</v>
      </c>
      <c r="C320" s="809" t="s">
        <v>1765</v>
      </c>
      <c r="D320" s="806" t="s">
        <v>1766</v>
      </c>
      <c r="E320" s="810" t="s">
        <v>69</v>
      </c>
      <c r="F320" s="805" t="s">
        <v>10</v>
      </c>
      <c r="G320" s="805" t="s">
        <v>13</v>
      </c>
      <c r="H320" s="1023"/>
      <c r="I320" s="828">
        <v>230</v>
      </c>
      <c r="J320" s="828">
        <v>30</v>
      </c>
      <c r="K320" s="828"/>
      <c r="L320" s="812">
        <f t="shared" si="43"/>
        <v>30</v>
      </c>
      <c r="M320" s="813">
        <f t="shared" si="46"/>
        <v>200</v>
      </c>
      <c r="N320" s="820">
        <v>1</v>
      </c>
      <c r="O320" s="815">
        <v>300</v>
      </c>
      <c r="P320" s="815">
        <v>300</v>
      </c>
      <c r="Q320" s="829"/>
      <c r="R320" s="798">
        <f t="shared" si="47"/>
        <v>300</v>
      </c>
      <c r="S320" s="801">
        <f t="shared" si="48"/>
        <v>0</v>
      </c>
      <c r="T320" s="800">
        <v>300</v>
      </c>
      <c r="U320" s="821"/>
      <c r="V320" s="821"/>
      <c r="W320" s="802">
        <f t="shared" si="44"/>
        <v>300</v>
      </c>
      <c r="X320" s="800">
        <v>300</v>
      </c>
      <c r="Y320" s="826"/>
      <c r="Z320" s="827"/>
      <c r="AA320" s="802">
        <f t="shared" si="45"/>
        <v>300</v>
      </c>
      <c r="AB320" s="826" t="s">
        <v>1767</v>
      </c>
      <c r="AC320" s="819" t="s">
        <v>1712</v>
      </c>
      <c r="AD320" s="849"/>
    </row>
    <row r="321" spans="1:30" s="295" customFormat="1" ht="26.25" x14ac:dyDescent="0.25">
      <c r="A321" s="808">
        <v>2102</v>
      </c>
      <c r="B321" s="807">
        <v>311</v>
      </c>
      <c r="C321" s="809" t="s">
        <v>1768</v>
      </c>
      <c r="D321" s="806" t="s">
        <v>1769</v>
      </c>
      <c r="E321" s="810" t="s">
        <v>69</v>
      </c>
      <c r="F321" s="805" t="s">
        <v>10</v>
      </c>
      <c r="G321" s="805" t="s">
        <v>1071</v>
      </c>
      <c r="H321" s="1023"/>
      <c r="I321" s="828">
        <v>230</v>
      </c>
      <c r="J321" s="828">
        <v>30</v>
      </c>
      <c r="K321" s="828"/>
      <c r="L321" s="812">
        <f t="shared" si="43"/>
        <v>30</v>
      </c>
      <c r="M321" s="813">
        <f t="shared" si="46"/>
        <v>200</v>
      </c>
      <c r="N321" s="820">
        <v>1</v>
      </c>
      <c r="O321" s="815">
        <v>300</v>
      </c>
      <c r="P321" s="815">
        <v>300</v>
      </c>
      <c r="Q321" s="829"/>
      <c r="R321" s="798">
        <f t="shared" si="47"/>
        <v>300</v>
      </c>
      <c r="S321" s="801">
        <f t="shared" si="48"/>
        <v>0</v>
      </c>
      <c r="T321" s="800">
        <v>300</v>
      </c>
      <c r="U321" s="821"/>
      <c r="V321" s="821"/>
      <c r="W321" s="802">
        <f t="shared" si="44"/>
        <v>300</v>
      </c>
      <c r="X321" s="800">
        <v>300</v>
      </c>
      <c r="Y321" s="826"/>
      <c r="Z321" s="827"/>
      <c r="AA321" s="802">
        <f t="shared" si="45"/>
        <v>300</v>
      </c>
      <c r="AB321" s="826" t="s">
        <v>1770</v>
      </c>
      <c r="AC321" s="819" t="s">
        <v>1712</v>
      </c>
      <c r="AD321" s="849"/>
    </row>
    <row r="322" spans="1:30" s="295" customFormat="1" ht="26.25" x14ac:dyDescent="0.25">
      <c r="A322" s="808">
        <v>2103</v>
      </c>
      <c r="B322" s="807">
        <v>312</v>
      </c>
      <c r="C322" s="809" t="s">
        <v>1771</v>
      </c>
      <c r="D322" s="806" t="s">
        <v>1772</v>
      </c>
      <c r="E322" s="810" t="s">
        <v>70</v>
      </c>
      <c r="F322" s="805" t="s">
        <v>10</v>
      </c>
      <c r="G322" s="805" t="s">
        <v>1071</v>
      </c>
      <c r="H322" s="1023"/>
      <c r="I322" s="828">
        <v>230</v>
      </c>
      <c r="J322" s="828">
        <v>30</v>
      </c>
      <c r="K322" s="828"/>
      <c r="L322" s="812">
        <f t="shared" si="43"/>
        <v>30</v>
      </c>
      <c r="M322" s="813">
        <f t="shared" si="46"/>
        <v>200</v>
      </c>
      <c r="N322" s="820">
        <v>1</v>
      </c>
      <c r="O322" s="815">
        <v>300</v>
      </c>
      <c r="P322" s="815">
        <v>300</v>
      </c>
      <c r="Q322" s="829"/>
      <c r="R322" s="798">
        <f t="shared" si="47"/>
        <v>300</v>
      </c>
      <c r="S322" s="801">
        <f t="shared" si="48"/>
        <v>0</v>
      </c>
      <c r="T322" s="800">
        <v>300</v>
      </c>
      <c r="U322" s="821"/>
      <c r="V322" s="821"/>
      <c r="W322" s="802">
        <f t="shared" si="44"/>
        <v>300</v>
      </c>
      <c r="X322" s="800">
        <v>300</v>
      </c>
      <c r="Y322" s="826"/>
      <c r="Z322" s="827"/>
      <c r="AA322" s="802">
        <f t="shared" si="45"/>
        <v>300</v>
      </c>
      <c r="AB322" s="826" t="s">
        <v>2321</v>
      </c>
      <c r="AC322" s="819" t="s">
        <v>1712</v>
      </c>
      <c r="AD322" s="849"/>
    </row>
    <row r="323" spans="1:30" s="295" customFormat="1" ht="26.25" x14ac:dyDescent="0.25">
      <c r="A323" s="808">
        <v>2104</v>
      </c>
      <c r="B323" s="807">
        <v>313</v>
      </c>
      <c r="C323" s="809" t="s">
        <v>1773</v>
      </c>
      <c r="D323" s="806" t="s">
        <v>1774</v>
      </c>
      <c r="E323" s="810" t="s">
        <v>69</v>
      </c>
      <c r="F323" s="805" t="s">
        <v>10</v>
      </c>
      <c r="G323" s="805" t="s">
        <v>13</v>
      </c>
      <c r="H323" s="1023"/>
      <c r="I323" s="828">
        <v>230</v>
      </c>
      <c r="J323" s="828">
        <v>30</v>
      </c>
      <c r="K323" s="828"/>
      <c r="L323" s="812">
        <f t="shared" si="43"/>
        <v>30</v>
      </c>
      <c r="M323" s="813">
        <f t="shared" si="46"/>
        <v>200</v>
      </c>
      <c r="N323" s="820">
        <v>1</v>
      </c>
      <c r="O323" s="815">
        <v>300</v>
      </c>
      <c r="P323" s="815">
        <v>300</v>
      </c>
      <c r="Q323" s="829"/>
      <c r="R323" s="798">
        <f t="shared" si="47"/>
        <v>300</v>
      </c>
      <c r="S323" s="801">
        <f t="shared" si="48"/>
        <v>0</v>
      </c>
      <c r="T323" s="800">
        <v>300</v>
      </c>
      <c r="U323" s="821"/>
      <c r="V323" s="821"/>
      <c r="W323" s="802">
        <f t="shared" si="44"/>
        <v>300</v>
      </c>
      <c r="X323" s="800">
        <v>300</v>
      </c>
      <c r="Y323" s="826"/>
      <c r="Z323" s="827"/>
      <c r="AA323" s="802">
        <f t="shared" si="45"/>
        <v>300</v>
      </c>
      <c r="AB323" s="826" t="s">
        <v>1775</v>
      </c>
      <c r="AC323" s="819" t="s">
        <v>1712</v>
      </c>
      <c r="AD323" s="849"/>
    </row>
    <row r="324" spans="1:30" s="91" customFormat="1" ht="26.25" x14ac:dyDescent="0.25">
      <c r="A324" s="808">
        <v>2109</v>
      </c>
      <c r="B324" s="807">
        <v>314</v>
      </c>
      <c r="C324" s="809" t="s">
        <v>1779</v>
      </c>
      <c r="D324" s="806" t="s">
        <v>1780</v>
      </c>
      <c r="E324" s="810" t="s">
        <v>69</v>
      </c>
      <c r="F324" s="805" t="s">
        <v>10</v>
      </c>
      <c r="G324" s="805" t="s">
        <v>1071</v>
      </c>
      <c r="H324" s="1023"/>
      <c r="I324" s="828">
        <v>230</v>
      </c>
      <c r="J324" s="828">
        <v>230</v>
      </c>
      <c r="K324" s="828"/>
      <c r="L324" s="812">
        <f t="shared" si="43"/>
        <v>230</v>
      </c>
      <c r="M324" s="813">
        <f t="shared" si="46"/>
        <v>0</v>
      </c>
      <c r="N324" s="820">
        <v>1</v>
      </c>
      <c r="O324" s="815">
        <v>300</v>
      </c>
      <c r="P324" s="815">
        <v>300</v>
      </c>
      <c r="Q324" s="829"/>
      <c r="R324" s="799">
        <f t="shared" si="47"/>
        <v>300</v>
      </c>
      <c r="S324" s="800">
        <f t="shared" si="48"/>
        <v>0</v>
      </c>
      <c r="T324" s="800">
        <v>300</v>
      </c>
      <c r="U324" s="837"/>
      <c r="V324" s="837"/>
      <c r="W324" s="838">
        <f t="shared" si="44"/>
        <v>300</v>
      </c>
      <c r="X324" s="800">
        <v>300</v>
      </c>
      <c r="Y324" s="840"/>
      <c r="Z324" s="841"/>
      <c r="AA324" s="838">
        <f t="shared" si="45"/>
        <v>300</v>
      </c>
      <c r="AB324" s="840" t="s">
        <v>820</v>
      </c>
      <c r="AC324" s="850" t="s">
        <v>1498</v>
      </c>
      <c r="AD324" s="1002"/>
    </row>
    <row r="325" spans="1:30" s="91" customFormat="1" ht="26.25" x14ac:dyDescent="0.25">
      <c r="A325" s="808">
        <v>2110</v>
      </c>
      <c r="B325" s="807">
        <v>315</v>
      </c>
      <c r="C325" s="809" t="s">
        <v>1781</v>
      </c>
      <c r="D325" s="806" t="s">
        <v>1782</v>
      </c>
      <c r="E325" s="810" t="s">
        <v>69</v>
      </c>
      <c r="F325" s="805" t="s">
        <v>10</v>
      </c>
      <c r="G325" s="805" t="s">
        <v>1071</v>
      </c>
      <c r="H325" s="1023"/>
      <c r="I325" s="828">
        <v>230</v>
      </c>
      <c r="J325" s="828">
        <v>230</v>
      </c>
      <c r="K325" s="828"/>
      <c r="L325" s="812">
        <f t="shared" si="43"/>
        <v>230</v>
      </c>
      <c r="M325" s="813">
        <f t="shared" si="46"/>
        <v>0</v>
      </c>
      <c r="N325" s="820">
        <v>1</v>
      </c>
      <c r="O325" s="815">
        <v>300</v>
      </c>
      <c r="P325" s="815">
        <v>300</v>
      </c>
      <c r="Q325" s="829"/>
      <c r="R325" s="799">
        <f t="shared" si="47"/>
        <v>300</v>
      </c>
      <c r="S325" s="800">
        <f t="shared" si="48"/>
        <v>0</v>
      </c>
      <c r="T325" s="800">
        <v>300</v>
      </c>
      <c r="U325" s="837"/>
      <c r="V325" s="837"/>
      <c r="W325" s="838">
        <f t="shared" si="44"/>
        <v>300</v>
      </c>
      <c r="X325" s="800">
        <v>300</v>
      </c>
      <c r="Y325" s="840"/>
      <c r="Z325" s="841"/>
      <c r="AA325" s="838">
        <f t="shared" si="45"/>
        <v>300</v>
      </c>
      <c r="AB325" s="840" t="s">
        <v>2281</v>
      </c>
      <c r="AC325" s="850" t="s">
        <v>1498</v>
      </c>
      <c r="AD325" s="1002"/>
    </row>
    <row r="326" spans="1:30" s="91" customFormat="1" ht="26.25" x14ac:dyDescent="0.25">
      <c r="A326" s="808">
        <v>2113</v>
      </c>
      <c r="B326" s="807">
        <v>316</v>
      </c>
      <c r="C326" s="809" t="s">
        <v>1784</v>
      </c>
      <c r="D326" s="806" t="s">
        <v>1785</v>
      </c>
      <c r="E326" s="810" t="s">
        <v>70</v>
      </c>
      <c r="F326" s="805" t="s">
        <v>10</v>
      </c>
      <c r="G326" s="805" t="s">
        <v>21</v>
      </c>
      <c r="H326" s="1023"/>
      <c r="I326" s="828">
        <v>230</v>
      </c>
      <c r="J326" s="828">
        <v>230</v>
      </c>
      <c r="K326" s="828"/>
      <c r="L326" s="812">
        <f t="shared" si="43"/>
        <v>230</v>
      </c>
      <c r="M326" s="813">
        <f t="shared" si="46"/>
        <v>0</v>
      </c>
      <c r="N326" s="820">
        <v>1</v>
      </c>
      <c r="O326" s="815">
        <v>300</v>
      </c>
      <c r="P326" s="815">
        <v>300</v>
      </c>
      <c r="Q326" s="829"/>
      <c r="R326" s="799">
        <f t="shared" si="47"/>
        <v>300</v>
      </c>
      <c r="S326" s="800">
        <f t="shared" si="48"/>
        <v>0</v>
      </c>
      <c r="T326" s="800">
        <v>300</v>
      </c>
      <c r="U326" s="837"/>
      <c r="V326" s="837"/>
      <c r="W326" s="838">
        <f t="shared" si="44"/>
        <v>300</v>
      </c>
      <c r="X326" s="800">
        <v>300</v>
      </c>
      <c r="Y326" s="840"/>
      <c r="Z326" s="841"/>
      <c r="AA326" s="838">
        <f t="shared" si="45"/>
        <v>300</v>
      </c>
      <c r="AB326" s="840" t="s">
        <v>1786</v>
      </c>
      <c r="AC326" s="850" t="s">
        <v>1498</v>
      </c>
      <c r="AD326" s="1002"/>
    </row>
    <row r="327" spans="1:30" s="295" customFormat="1" ht="26.25" x14ac:dyDescent="0.25">
      <c r="A327" s="808">
        <v>2115</v>
      </c>
      <c r="B327" s="807">
        <v>317</v>
      </c>
      <c r="C327" s="809" t="s">
        <v>1787</v>
      </c>
      <c r="D327" s="806" t="s">
        <v>1788</v>
      </c>
      <c r="E327" s="810" t="s">
        <v>69</v>
      </c>
      <c r="F327" s="805" t="s">
        <v>10</v>
      </c>
      <c r="G327" s="805" t="s">
        <v>1532</v>
      </c>
      <c r="H327" s="1022"/>
      <c r="I327" s="812">
        <v>230</v>
      </c>
      <c r="J327" s="812">
        <v>30</v>
      </c>
      <c r="K327" s="812"/>
      <c r="L327" s="812">
        <f t="shared" si="43"/>
        <v>30</v>
      </c>
      <c r="M327" s="813">
        <f t="shared" si="46"/>
        <v>200</v>
      </c>
      <c r="N327" s="814">
        <v>1</v>
      </c>
      <c r="O327" s="815">
        <v>300</v>
      </c>
      <c r="P327" s="815">
        <v>300</v>
      </c>
      <c r="Q327" s="815"/>
      <c r="R327" s="798">
        <f t="shared" si="47"/>
        <v>300</v>
      </c>
      <c r="S327" s="801">
        <f t="shared" si="48"/>
        <v>0</v>
      </c>
      <c r="T327" s="800">
        <v>300</v>
      </c>
      <c r="U327" s="821"/>
      <c r="V327" s="821"/>
      <c r="W327" s="802">
        <f t="shared" si="44"/>
        <v>300</v>
      </c>
      <c r="X327" s="800">
        <v>300</v>
      </c>
      <c r="Y327" s="826"/>
      <c r="Z327" s="827"/>
      <c r="AA327" s="802">
        <f t="shared" si="45"/>
        <v>300</v>
      </c>
      <c r="AB327" s="826" t="s">
        <v>2272</v>
      </c>
      <c r="AC327" s="819" t="s">
        <v>1712</v>
      </c>
      <c r="AD327" s="849"/>
    </row>
    <row r="328" spans="1:30" s="91" customFormat="1" ht="26.25" x14ac:dyDescent="0.25">
      <c r="A328" s="808">
        <v>2117</v>
      </c>
      <c r="B328" s="807">
        <v>318</v>
      </c>
      <c r="C328" s="809" t="s">
        <v>1794</v>
      </c>
      <c r="D328" s="806" t="s">
        <v>2747</v>
      </c>
      <c r="E328" s="810" t="s">
        <v>70</v>
      </c>
      <c r="F328" s="805" t="s">
        <v>10</v>
      </c>
      <c r="G328" s="805" t="s">
        <v>21</v>
      </c>
      <c r="H328" s="1022"/>
      <c r="I328" s="812">
        <v>230</v>
      </c>
      <c r="J328" s="812">
        <v>230</v>
      </c>
      <c r="K328" s="812"/>
      <c r="L328" s="812">
        <f t="shared" si="43"/>
        <v>230</v>
      </c>
      <c r="M328" s="813">
        <f t="shared" si="46"/>
        <v>0</v>
      </c>
      <c r="N328" s="814">
        <v>1</v>
      </c>
      <c r="O328" s="815">
        <v>300</v>
      </c>
      <c r="P328" s="815">
        <v>300</v>
      </c>
      <c r="Q328" s="815"/>
      <c r="R328" s="799">
        <f t="shared" si="47"/>
        <v>300</v>
      </c>
      <c r="S328" s="800">
        <f t="shared" si="48"/>
        <v>0</v>
      </c>
      <c r="T328" s="800">
        <v>300</v>
      </c>
      <c r="U328" s="837"/>
      <c r="V328" s="837"/>
      <c r="W328" s="838">
        <f t="shared" si="44"/>
        <v>300</v>
      </c>
      <c r="X328" s="800">
        <v>300</v>
      </c>
      <c r="Y328" s="840"/>
      <c r="Z328" s="841"/>
      <c r="AA328" s="838">
        <f t="shared" si="45"/>
        <v>300</v>
      </c>
      <c r="AB328" s="840" t="s">
        <v>1795</v>
      </c>
      <c r="AC328" s="850" t="s">
        <v>1498</v>
      </c>
      <c r="AD328" s="1002"/>
    </row>
    <row r="329" spans="1:30" s="91" customFormat="1" ht="26.25" x14ac:dyDescent="0.25">
      <c r="A329" s="808">
        <v>2142</v>
      </c>
      <c r="B329" s="807">
        <v>319</v>
      </c>
      <c r="C329" s="809" t="s">
        <v>1833</v>
      </c>
      <c r="D329" s="806" t="s">
        <v>2696</v>
      </c>
      <c r="E329" s="810" t="s">
        <v>69</v>
      </c>
      <c r="F329" s="805" t="s">
        <v>10</v>
      </c>
      <c r="G329" s="805" t="s">
        <v>198</v>
      </c>
      <c r="H329" s="1023"/>
      <c r="I329" s="828">
        <v>230</v>
      </c>
      <c r="J329" s="812">
        <v>230</v>
      </c>
      <c r="K329" s="828"/>
      <c r="L329" s="812">
        <f t="shared" si="43"/>
        <v>230</v>
      </c>
      <c r="M329" s="813">
        <f t="shared" si="46"/>
        <v>0</v>
      </c>
      <c r="N329" s="820">
        <v>1</v>
      </c>
      <c r="O329" s="815">
        <v>300</v>
      </c>
      <c r="P329" s="815">
        <v>300</v>
      </c>
      <c r="Q329" s="829"/>
      <c r="R329" s="799">
        <f t="shared" si="47"/>
        <v>300</v>
      </c>
      <c r="S329" s="800">
        <f t="shared" si="48"/>
        <v>0</v>
      </c>
      <c r="T329" s="800">
        <v>300</v>
      </c>
      <c r="U329" s="837"/>
      <c r="V329" s="837"/>
      <c r="W329" s="838">
        <f t="shared" si="44"/>
        <v>300</v>
      </c>
      <c r="X329" s="800">
        <v>300</v>
      </c>
      <c r="Y329" s="840"/>
      <c r="Z329" s="841"/>
      <c r="AA329" s="838">
        <f t="shared" si="45"/>
        <v>300</v>
      </c>
      <c r="AB329" s="840" t="s">
        <v>1834</v>
      </c>
      <c r="AC329" s="850" t="s">
        <v>1508</v>
      </c>
      <c r="AD329" s="1002"/>
    </row>
    <row r="330" spans="1:30" s="762" customFormat="1" ht="27.75" x14ac:dyDescent="0.25">
      <c r="A330" s="808">
        <v>2219</v>
      </c>
      <c r="B330" s="807">
        <v>320</v>
      </c>
      <c r="C330" s="809" t="s">
        <v>2167</v>
      </c>
      <c r="D330" s="806" t="s">
        <v>2168</v>
      </c>
      <c r="E330" s="810" t="s">
        <v>1986</v>
      </c>
      <c r="F330" s="805" t="s">
        <v>10</v>
      </c>
      <c r="G330" s="805" t="s">
        <v>13</v>
      </c>
      <c r="H330" s="1023">
        <v>33125</v>
      </c>
      <c r="I330" s="828"/>
      <c r="J330" s="812"/>
      <c r="K330" s="828"/>
      <c r="L330" s="812"/>
      <c r="M330" s="813"/>
      <c r="N330" s="820">
        <v>1</v>
      </c>
      <c r="O330" s="815">
        <v>300</v>
      </c>
      <c r="P330" s="815">
        <v>300</v>
      </c>
      <c r="Q330" s="829"/>
      <c r="R330" s="799">
        <f>P330+Q330</f>
        <v>300</v>
      </c>
      <c r="S330" s="800">
        <f>O330-R330</f>
        <v>0</v>
      </c>
      <c r="T330" s="800">
        <v>300</v>
      </c>
      <c r="U330" s="837"/>
      <c r="V330" s="837"/>
      <c r="W330" s="838"/>
      <c r="X330" s="800">
        <v>300</v>
      </c>
      <c r="Y330" s="840"/>
      <c r="Z330" s="841"/>
      <c r="AA330" s="838"/>
      <c r="AB330" s="840" t="s">
        <v>2170</v>
      </c>
      <c r="AC330" s="850" t="s">
        <v>2257</v>
      </c>
      <c r="AD330" s="399" t="s">
        <v>2169</v>
      </c>
    </row>
    <row r="331" spans="1:30" s="762" customFormat="1" ht="26.25" x14ac:dyDescent="0.25">
      <c r="A331" s="808">
        <v>2221</v>
      </c>
      <c r="B331" s="807">
        <v>321</v>
      </c>
      <c r="C331" s="809" t="s">
        <v>2253</v>
      </c>
      <c r="D331" s="806" t="s">
        <v>2254</v>
      </c>
      <c r="E331" s="810" t="s">
        <v>1986</v>
      </c>
      <c r="F331" s="805" t="s">
        <v>10</v>
      </c>
      <c r="G331" s="805" t="s">
        <v>11</v>
      </c>
      <c r="H331" s="1023">
        <v>34214</v>
      </c>
      <c r="I331" s="828"/>
      <c r="J331" s="812"/>
      <c r="K331" s="828"/>
      <c r="L331" s="812"/>
      <c r="M331" s="813"/>
      <c r="N331" s="820">
        <v>1</v>
      </c>
      <c r="O331" s="815">
        <v>300</v>
      </c>
      <c r="P331" s="815">
        <v>300</v>
      </c>
      <c r="Q331" s="829"/>
      <c r="R331" s="799">
        <f t="shared" ref="R331:R343" si="49">P331+Q331</f>
        <v>300</v>
      </c>
      <c r="S331" s="800">
        <f t="shared" ref="S331:S343" si="50">O331-R331</f>
        <v>0</v>
      </c>
      <c r="T331" s="800">
        <v>300</v>
      </c>
      <c r="U331" s="837"/>
      <c r="V331" s="837"/>
      <c r="W331" s="838"/>
      <c r="X331" s="800">
        <v>300</v>
      </c>
      <c r="Y331" s="840"/>
      <c r="Z331" s="841"/>
      <c r="AA331" s="838"/>
      <c r="AB331" s="840" t="s">
        <v>2255</v>
      </c>
      <c r="AC331" s="850" t="s">
        <v>2257</v>
      </c>
      <c r="AD331" s="403" t="s">
        <v>2256</v>
      </c>
    </row>
    <row r="332" spans="1:30" s="762" customFormat="1" ht="27.75" x14ac:dyDescent="0.25">
      <c r="A332" s="808">
        <v>2226</v>
      </c>
      <c r="B332" s="807">
        <v>322</v>
      </c>
      <c r="C332" s="809" t="s">
        <v>2461</v>
      </c>
      <c r="D332" s="806" t="s">
        <v>2462</v>
      </c>
      <c r="E332" s="810" t="s">
        <v>1986</v>
      </c>
      <c r="F332" s="805" t="s">
        <v>10</v>
      </c>
      <c r="G332" s="805" t="s">
        <v>2463</v>
      </c>
      <c r="H332" s="1023">
        <v>34013</v>
      </c>
      <c r="I332" s="828"/>
      <c r="J332" s="812"/>
      <c r="K332" s="828"/>
      <c r="L332" s="812"/>
      <c r="M332" s="813"/>
      <c r="N332" s="820">
        <v>1</v>
      </c>
      <c r="O332" s="815">
        <v>300</v>
      </c>
      <c r="P332" s="815">
        <v>300</v>
      </c>
      <c r="Q332" s="829"/>
      <c r="R332" s="799">
        <f t="shared" si="49"/>
        <v>300</v>
      </c>
      <c r="S332" s="800">
        <f t="shared" si="50"/>
        <v>0</v>
      </c>
      <c r="T332" s="800">
        <v>300</v>
      </c>
      <c r="U332" s="837"/>
      <c r="V332" s="837"/>
      <c r="W332" s="838"/>
      <c r="X332" s="800">
        <v>300</v>
      </c>
      <c r="Y332" s="840"/>
      <c r="Z332" s="841"/>
      <c r="AA332" s="838"/>
      <c r="AB332" s="840" t="s">
        <v>2464</v>
      </c>
      <c r="AC332" s="850" t="s">
        <v>2465</v>
      </c>
      <c r="AD332" s="400"/>
    </row>
    <row r="333" spans="1:30" s="762" customFormat="1" ht="26.25" x14ac:dyDescent="0.25">
      <c r="A333" s="808">
        <v>2227</v>
      </c>
      <c r="B333" s="807">
        <v>323</v>
      </c>
      <c r="C333" s="809" t="s">
        <v>2487</v>
      </c>
      <c r="D333" s="806" t="s">
        <v>2488</v>
      </c>
      <c r="E333" s="810" t="s">
        <v>1986</v>
      </c>
      <c r="F333" s="805" t="s">
        <v>10</v>
      </c>
      <c r="G333" s="805" t="s">
        <v>663</v>
      </c>
      <c r="H333" s="1023"/>
      <c r="I333" s="828"/>
      <c r="J333" s="812"/>
      <c r="K333" s="828"/>
      <c r="L333" s="812"/>
      <c r="M333" s="813"/>
      <c r="N333" s="820">
        <v>1</v>
      </c>
      <c r="O333" s="815">
        <v>300</v>
      </c>
      <c r="P333" s="815">
        <v>300</v>
      </c>
      <c r="Q333" s="829"/>
      <c r="R333" s="799">
        <f t="shared" si="49"/>
        <v>300</v>
      </c>
      <c r="S333" s="800">
        <f t="shared" si="50"/>
        <v>0</v>
      </c>
      <c r="T333" s="800">
        <v>300</v>
      </c>
      <c r="U333" s="837"/>
      <c r="V333" s="837"/>
      <c r="W333" s="838"/>
      <c r="X333" s="800">
        <v>300</v>
      </c>
      <c r="Y333" s="840"/>
      <c r="Z333" s="841"/>
      <c r="AA333" s="838"/>
      <c r="AB333" s="840" t="s">
        <v>2489</v>
      </c>
      <c r="AC333" s="850"/>
      <c r="AD333" s="404" t="s">
        <v>2490</v>
      </c>
    </row>
    <row r="334" spans="1:30" s="762" customFormat="1" ht="26.25" x14ac:dyDescent="0.25">
      <c r="A334" s="808">
        <v>2280</v>
      </c>
      <c r="B334" s="807">
        <v>324</v>
      </c>
      <c r="C334" s="809" t="s">
        <v>2686</v>
      </c>
      <c r="D334" s="806" t="s">
        <v>2687</v>
      </c>
      <c r="E334" s="810" t="s">
        <v>1986</v>
      </c>
      <c r="F334" s="805" t="s">
        <v>10</v>
      </c>
      <c r="G334" s="805" t="s">
        <v>343</v>
      </c>
      <c r="H334" s="1023">
        <v>31695</v>
      </c>
      <c r="I334" s="828"/>
      <c r="J334" s="812"/>
      <c r="K334" s="828"/>
      <c r="L334" s="812"/>
      <c r="M334" s="813"/>
      <c r="N334" s="820">
        <v>1</v>
      </c>
      <c r="O334" s="815">
        <v>300</v>
      </c>
      <c r="P334" s="815">
        <v>300</v>
      </c>
      <c r="Q334" s="829"/>
      <c r="R334" s="799">
        <f t="shared" si="49"/>
        <v>300</v>
      </c>
      <c r="S334" s="800">
        <f t="shared" si="50"/>
        <v>0</v>
      </c>
      <c r="T334" s="800">
        <v>300</v>
      </c>
      <c r="U334" s="837"/>
      <c r="V334" s="837"/>
      <c r="W334" s="838"/>
      <c r="X334" s="800">
        <v>300</v>
      </c>
      <c r="Y334" s="840"/>
      <c r="Z334" s="841"/>
      <c r="AA334" s="838"/>
      <c r="AB334" s="840" t="s">
        <v>2689</v>
      </c>
      <c r="AC334" s="850" t="s">
        <v>2690</v>
      </c>
      <c r="AD334" s="405" t="s">
        <v>2688</v>
      </c>
    </row>
    <row r="335" spans="1:30" s="762" customFormat="1" ht="26.25" x14ac:dyDescent="0.25">
      <c r="A335" s="808">
        <v>2334</v>
      </c>
      <c r="B335" s="807">
        <v>325</v>
      </c>
      <c r="C335" s="809" t="s">
        <v>916</v>
      </c>
      <c r="D335" s="806" t="s">
        <v>915</v>
      </c>
      <c r="E335" s="810" t="s">
        <v>1986</v>
      </c>
      <c r="F335" s="805" t="s">
        <v>10</v>
      </c>
      <c r="G335" s="805" t="s">
        <v>14</v>
      </c>
      <c r="H335" s="1023">
        <v>32669</v>
      </c>
      <c r="I335" s="828"/>
      <c r="J335" s="812"/>
      <c r="K335" s="828"/>
      <c r="L335" s="812"/>
      <c r="M335" s="813"/>
      <c r="N335" s="820">
        <v>1</v>
      </c>
      <c r="O335" s="815">
        <v>300</v>
      </c>
      <c r="P335" s="815">
        <v>300</v>
      </c>
      <c r="Q335" s="829"/>
      <c r="R335" s="799">
        <f t="shared" si="49"/>
        <v>300</v>
      </c>
      <c r="S335" s="800">
        <f t="shared" si="50"/>
        <v>0</v>
      </c>
      <c r="T335" s="800">
        <v>300</v>
      </c>
      <c r="U335" s="837"/>
      <c r="V335" s="837"/>
      <c r="W335" s="838"/>
      <c r="X335" s="800">
        <v>300</v>
      </c>
      <c r="Y335" s="840"/>
      <c r="Z335" s="841"/>
      <c r="AA335" s="838"/>
      <c r="AB335" s="840" t="s">
        <v>2833</v>
      </c>
      <c r="AC335" s="850" t="s">
        <v>2834</v>
      </c>
      <c r="AD335" s="405" t="s">
        <v>3041</v>
      </c>
    </row>
    <row r="336" spans="1:30" s="762" customFormat="1" ht="26.25" x14ac:dyDescent="0.25">
      <c r="A336" s="808">
        <v>2368</v>
      </c>
      <c r="B336" s="807">
        <v>326</v>
      </c>
      <c r="C336" s="809" t="s">
        <v>2937</v>
      </c>
      <c r="D336" s="806" t="s">
        <v>2938</v>
      </c>
      <c r="E336" s="810" t="s">
        <v>1027</v>
      </c>
      <c r="F336" s="805" t="s">
        <v>10</v>
      </c>
      <c r="G336" s="805" t="s">
        <v>14</v>
      </c>
      <c r="H336" s="1023">
        <v>34672</v>
      </c>
      <c r="I336" s="828"/>
      <c r="J336" s="812"/>
      <c r="K336" s="828"/>
      <c r="L336" s="812"/>
      <c r="M336" s="813"/>
      <c r="N336" s="820">
        <v>1</v>
      </c>
      <c r="O336" s="815">
        <v>300</v>
      </c>
      <c r="P336" s="815">
        <v>300</v>
      </c>
      <c r="Q336" s="829"/>
      <c r="R336" s="799">
        <f t="shared" si="49"/>
        <v>300</v>
      </c>
      <c r="S336" s="800">
        <f t="shared" si="50"/>
        <v>0</v>
      </c>
      <c r="T336" s="800">
        <v>300</v>
      </c>
      <c r="U336" s="837"/>
      <c r="V336" s="837"/>
      <c r="W336" s="838"/>
      <c r="X336" s="800">
        <v>300</v>
      </c>
      <c r="Y336" s="840"/>
      <c r="Z336" s="841"/>
      <c r="AA336" s="838"/>
      <c r="AB336" s="840" t="s">
        <v>3040</v>
      </c>
      <c r="AC336" s="850" t="s">
        <v>2939</v>
      </c>
      <c r="AD336" s="405"/>
    </row>
    <row r="337" spans="1:44" s="762" customFormat="1" ht="26.25" x14ac:dyDescent="0.25">
      <c r="A337" s="808">
        <v>2382</v>
      </c>
      <c r="B337" s="807">
        <v>327</v>
      </c>
      <c r="C337" s="809" t="s">
        <v>2986</v>
      </c>
      <c r="D337" s="806" t="s">
        <v>2987</v>
      </c>
      <c r="E337" s="810" t="s">
        <v>1986</v>
      </c>
      <c r="F337" s="805" t="s">
        <v>10</v>
      </c>
      <c r="G337" s="805" t="s">
        <v>13</v>
      </c>
      <c r="H337" s="1023">
        <v>34092</v>
      </c>
      <c r="I337" s="828"/>
      <c r="J337" s="812"/>
      <c r="K337" s="828"/>
      <c r="L337" s="812"/>
      <c r="M337" s="813"/>
      <c r="N337" s="820">
        <v>1</v>
      </c>
      <c r="O337" s="815">
        <v>300</v>
      </c>
      <c r="P337" s="815">
        <v>300</v>
      </c>
      <c r="Q337" s="829"/>
      <c r="R337" s="799">
        <f t="shared" si="49"/>
        <v>300</v>
      </c>
      <c r="S337" s="800">
        <f t="shared" si="50"/>
        <v>0</v>
      </c>
      <c r="T337" s="800">
        <v>300</v>
      </c>
      <c r="U337" s="837"/>
      <c r="V337" s="837"/>
      <c r="W337" s="838"/>
      <c r="X337" s="800">
        <v>300</v>
      </c>
      <c r="Y337" s="840"/>
      <c r="Z337" s="841"/>
      <c r="AA337" s="838"/>
      <c r="AB337" s="840" t="s">
        <v>2988</v>
      </c>
      <c r="AC337" s="850" t="s">
        <v>2989</v>
      </c>
      <c r="AD337" s="405" t="s">
        <v>3544</v>
      </c>
    </row>
    <row r="338" spans="1:44" s="762" customFormat="1" ht="26.25" x14ac:dyDescent="0.25">
      <c r="A338" s="808">
        <v>2414</v>
      </c>
      <c r="B338" s="807">
        <v>328</v>
      </c>
      <c r="C338" s="809" t="s">
        <v>3091</v>
      </c>
      <c r="D338" s="806" t="s">
        <v>3092</v>
      </c>
      <c r="E338" s="810" t="s">
        <v>1027</v>
      </c>
      <c r="F338" s="805" t="s">
        <v>10</v>
      </c>
      <c r="G338" s="805" t="s">
        <v>11</v>
      </c>
      <c r="H338" s="1023">
        <v>34636</v>
      </c>
      <c r="I338" s="828"/>
      <c r="J338" s="812"/>
      <c r="K338" s="828"/>
      <c r="L338" s="812"/>
      <c r="M338" s="813"/>
      <c r="N338" s="820">
        <v>1</v>
      </c>
      <c r="O338" s="815">
        <v>300</v>
      </c>
      <c r="P338" s="815">
        <v>300</v>
      </c>
      <c r="Q338" s="829"/>
      <c r="R338" s="799">
        <f t="shared" si="49"/>
        <v>300</v>
      </c>
      <c r="S338" s="800">
        <f t="shared" si="50"/>
        <v>0</v>
      </c>
      <c r="T338" s="800">
        <v>300</v>
      </c>
      <c r="U338" s="837"/>
      <c r="V338" s="837"/>
      <c r="W338" s="838"/>
      <c r="X338" s="800">
        <v>300</v>
      </c>
      <c r="Y338" s="840"/>
      <c r="Z338" s="841"/>
      <c r="AA338" s="838"/>
      <c r="AB338" s="840" t="s">
        <v>3093</v>
      </c>
      <c r="AC338" s="850" t="s">
        <v>3094</v>
      </c>
      <c r="AD338" s="405"/>
    </row>
    <row r="339" spans="1:44" s="762" customFormat="1" ht="26.25" x14ac:dyDescent="0.25">
      <c r="A339" s="808">
        <v>2510</v>
      </c>
      <c r="B339" s="807">
        <v>329</v>
      </c>
      <c r="C339" s="809" t="s">
        <v>3456</v>
      </c>
      <c r="D339" s="806" t="s">
        <v>3457</v>
      </c>
      <c r="E339" s="810" t="s">
        <v>1986</v>
      </c>
      <c r="F339" s="805" t="s">
        <v>10</v>
      </c>
      <c r="G339" s="805" t="s">
        <v>529</v>
      </c>
      <c r="H339" s="1023">
        <v>33748</v>
      </c>
      <c r="I339" s="828"/>
      <c r="J339" s="812"/>
      <c r="K339" s="828"/>
      <c r="L339" s="812"/>
      <c r="M339" s="813"/>
      <c r="N339" s="820">
        <v>1</v>
      </c>
      <c r="O339" s="815">
        <v>300</v>
      </c>
      <c r="P339" s="815">
        <v>300</v>
      </c>
      <c r="Q339" s="829"/>
      <c r="R339" s="799">
        <f t="shared" si="49"/>
        <v>300</v>
      </c>
      <c r="S339" s="800">
        <f t="shared" si="50"/>
        <v>0</v>
      </c>
      <c r="T339" s="800">
        <v>300</v>
      </c>
      <c r="U339" s="837">
        <v>300</v>
      </c>
      <c r="V339" s="837"/>
      <c r="W339" s="838"/>
      <c r="X339" s="800">
        <v>300</v>
      </c>
      <c r="Y339" s="840"/>
      <c r="Z339" s="841"/>
      <c r="AA339" s="838"/>
      <c r="AB339" s="840" t="s">
        <v>3459</v>
      </c>
      <c r="AC339" s="850" t="s">
        <v>3458</v>
      </c>
      <c r="AD339" s="405" t="s">
        <v>3465</v>
      </c>
    </row>
    <row r="340" spans="1:44" s="762" customFormat="1" ht="26.25" x14ac:dyDescent="0.25">
      <c r="A340" s="808">
        <v>2454</v>
      </c>
      <c r="B340" s="807">
        <v>330</v>
      </c>
      <c r="C340" s="809" t="s">
        <v>3227</v>
      </c>
      <c r="D340" s="806" t="s">
        <v>3228</v>
      </c>
      <c r="E340" s="810" t="s">
        <v>1986</v>
      </c>
      <c r="F340" s="805" t="s">
        <v>10</v>
      </c>
      <c r="G340" s="805" t="s">
        <v>14</v>
      </c>
      <c r="H340" s="1023"/>
      <c r="I340" s="828"/>
      <c r="J340" s="812"/>
      <c r="K340" s="828"/>
      <c r="L340" s="812"/>
      <c r="M340" s="813"/>
      <c r="N340" s="820">
        <v>1</v>
      </c>
      <c r="O340" s="815">
        <v>300</v>
      </c>
      <c r="P340" s="815">
        <v>300</v>
      </c>
      <c r="Q340" s="829"/>
      <c r="R340" s="799">
        <f t="shared" si="49"/>
        <v>300</v>
      </c>
      <c r="S340" s="800">
        <f t="shared" si="50"/>
        <v>0</v>
      </c>
      <c r="T340" s="800">
        <v>300</v>
      </c>
      <c r="U340" s="837"/>
      <c r="V340" s="837"/>
      <c r="W340" s="838"/>
      <c r="X340" s="800">
        <v>300</v>
      </c>
      <c r="Y340" s="840"/>
      <c r="Z340" s="841"/>
      <c r="AA340" s="838"/>
      <c r="AB340" s="840" t="s">
        <v>3229</v>
      </c>
      <c r="AC340" s="850" t="s">
        <v>3230</v>
      </c>
      <c r="AD340" s="405"/>
    </row>
    <row r="341" spans="1:44" s="762" customFormat="1" ht="27.75" x14ac:dyDescent="0.85">
      <c r="A341" s="808">
        <v>2514</v>
      </c>
      <c r="B341" s="807">
        <v>331</v>
      </c>
      <c r="C341" s="809" t="s">
        <v>3484</v>
      </c>
      <c r="D341" s="806" t="s">
        <v>3485</v>
      </c>
      <c r="E341" s="810" t="s">
        <v>1986</v>
      </c>
      <c r="F341" s="805" t="s">
        <v>10</v>
      </c>
      <c r="G341" s="805" t="s">
        <v>11</v>
      </c>
      <c r="H341" s="1023">
        <v>34325</v>
      </c>
      <c r="I341" s="828"/>
      <c r="J341" s="812"/>
      <c r="K341" s="828"/>
      <c r="L341" s="812"/>
      <c r="M341" s="813"/>
      <c r="N341" s="820">
        <v>1</v>
      </c>
      <c r="O341" s="815">
        <v>300</v>
      </c>
      <c r="P341" s="815">
        <v>300</v>
      </c>
      <c r="Q341" s="829"/>
      <c r="R341" s="799">
        <f t="shared" si="49"/>
        <v>300</v>
      </c>
      <c r="S341" s="800">
        <f t="shared" si="50"/>
        <v>0</v>
      </c>
      <c r="T341" s="800">
        <v>300</v>
      </c>
      <c r="U341" s="837"/>
      <c r="V341" s="837"/>
      <c r="W341" s="838"/>
      <c r="X341" s="800">
        <v>300</v>
      </c>
      <c r="Y341" s="840"/>
      <c r="Z341" s="841"/>
      <c r="AA341" s="838"/>
      <c r="AB341" s="840" t="s">
        <v>3486</v>
      </c>
      <c r="AC341" s="850"/>
      <c r="AD341" s="704"/>
    </row>
    <row r="342" spans="1:44" s="762" customFormat="1" ht="27.75" x14ac:dyDescent="0.85">
      <c r="A342" s="808">
        <v>2515</v>
      </c>
      <c r="B342" s="807">
        <v>332</v>
      </c>
      <c r="C342" s="809" t="s">
        <v>3487</v>
      </c>
      <c r="D342" s="806" t="s">
        <v>3488</v>
      </c>
      <c r="E342" s="810" t="s">
        <v>1986</v>
      </c>
      <c r="F342" s="805" t="s">
        <v>10</v>
      </c>
      <c r="G342" s="805" t="s">
        <v>11</v>
      </c>
      <c r="H342" s="1023">
        <v>33921</v>
      </c>
      <c r="I342" s="828"/>
      <c r="J342" s="812"/>
      <c r="K342" s="828"/>
      <c r="L342" s="812"/>
      <c r="M342" s="813"/>
      <c r="N342" s="820">
        <v>1</v>
      </c>
      <c r="O342" s="815">
        <v>300</v>
      </c>
      <c r="P342" s="815">
        <v>300</v>
      </c>
      <c r="Q342" s="829"/>
      <c r="R342" s="799">
        <f t="shared" si="49"/>
        <v>300</v>
      </c>
      <c r="S342" s="800">
        <f t="shared" si="50"/>
        <v>0</v>
      </c>
      <c r="T342" s="800">
        <v>300</v>
      </c>
      <c r="U342" s="837"/>
      <c r="V342" s="837"/>
      <c r="W342" s="838"/>
      <c r="X342" s="800">
        <v>300</v>
      </c>
      <c r="Y342" s="840"/>
      <c r="Z342" s="841"/>
      <c r="AA342" s="838"/>
      <c r="AB342" s="840" t="s">
        <v>3489</v>
      </c>
      <c r="AC342" s="850" t="s">
        <v>2356</v>
      </c>
      <c r="AD342" s="704" t="s">
        <v>3490</v>
      </c>
    </row>
    <row r="343" spans="1:44" s="762" customFormat="1" ht="27.75" x14ac:dyDescent="0.85">
      <c r="A343" s="808">
        <v>2500</v>
      </c>
      <c r="B343" s="807">
        <v>333</v>
      </c>
      <c r="C343" s="809" t="s">
        <v>3419</v>
      </c>
      <c r="D343" s="806" t="s">
        <v>3412</v>
      </c>
      <c r="E343" s="810" t="s">
        <v>1986</v>
      </c>
      <c r="F343" s="805" t="s">
        <v>10</v>
      </c>
      <c r="G343" s="805" t="s">
        <v>19</v>
      </c>
      <c r="H343" s="1023">
        <v>33872</v>
      </c>
      <c r="I343" s="828"/>
      <c r="J343" s="812"/>
      <c r="K343" s="828"/>
      <c r="L343" s="812"/>
      <c r="M343" s="813"/>
      <c r="N343" s="820">
        <v>1</v>
      </c>
      <c r="O343" s="815">
        <v>300</v>
      </c>
      <c r="P343" s="815">
        <v>300</v>
      </c>
      <c r="Q343" s="829"/>
      <c r="R343" s="799">
        <f t="shared" si="49"/>
        <v>300</v>
      </c>
      <c r="S343" s="800">
        <f t="shared" si="50"/>
        <v>0</v>
      </c>
      <c r="T343" s="800">
        <v>300</v>
      </c>
      <c r="U343" s="837"/>
      <c r="V343" s="837"/>
      <c r="W343" s="838"/>
      <c r="X343" s="800">
        <v>300</v>
      </c>
      <c r="Y343" s="840"/>
      <c r="Z343" s="841"/>
      <c r="AA343" s="838"/>
      <c r="AB343" s="840" t="s">
        <v>3413</v>
      </c>
      <c r="AC343" s="850"/>
      <c r="AD343" s="704"/>
    </row>
    <row r="344" spans="1:44" s="91" customFormat="1" ht="26.25" x14ac:dyDescent="0.25">
      <c r="A344" s="808">
        <v>1901</v>
      </c>
      <c r="B344" s="807">
        <v>334</v>
      </c>
      <c r="C344" s="809" t="s">
        <v>1408</v>
      </c>
      <c r="D344" s="806" t="s">
        <v>1409</v>
      </c>
      <c r="E344" s="810" t="s">
        <v>69</v>
      </c>
      <c r="F344" s="805" t="s">
        <v>10</v>
      </c>
      <c r="G344" s="805" t="s">
        <v>529</v>
      </c>
      <c r="H344" s="1023"/>
      <c r="I344" s="828">
        <v>230</v>
      </c>
      <c r="J344" s="812">
        <v>230</v>
      </c>
      <c r="K344" s="828"/>
      <c r="L344" s="812">
        <f t="shared" si="43"/>
        <v>230</v>
      </c>
      <c r="M344" s="813">
        <f t="shared" si="46"/>
        <v>0</v>
      </c>
      <c r="N344" s="820">
        <v>1</v>
      </c>
      <c r="O344" s="815">
        <v>300</v>
      </c>
      <c r="P344" s="815">
        <v>300</v>
      </c>
      <c r="Q344" s="829"/>
      <c r="R344" s="799">
        <f t="shared" si="47"/>
        <v>300</v>
      </c>
      <c r="S344" s="800">
        <f t="shared" si="48"/>
        <v>0</v>
      </c>
      <c r="T344" s="800">
        <v>300</v>
      </c>
      <c r="U344" s="837"/>
      <c r="V344" s="837"/>
      <c r="W344" s="838">
        <f>T344-U344-V344</f>
        <v>300</v>
      </c>
      <c r="X344" s="800">
        <v>300</v>
      </c>
      <c r="Y344" s="840"/>
      <c r="Z344" s="841"/>
      <c r="AA344" s="838">
        <f>X344-Y344-Z344</f>
        <v>300</v>
      </c>
      <c r="AB344" s="840" t="s">
        <v>1410</v>
      </c>
      <c r="AC344" s="850" t="s">
        <v>1070</v>
      </c>
      <c r="AD344" s="1002"/>
    </row>
    <row r="345" spans="1:44" s="26" customFormat="1" ht="40.5" thickBot="1" x14ac:dyDescent="0.3">
      <c r="A345" s="323" t="s">
        <v>509</v>
      </c>
      <c r="B345" s="315"/>
      <c r="C345" s="406" t="s">
        <v>150</v>
      </c>
      <c r="D345" s="710" t="s">
        <v>151</v>
      </c>
      <c r="E345" s="316"/>
      <c r="F345" s="317"/>
      <c r="G345" s="135"/>
      <c r="H345" s="135"/>
      <c r="I345" s="318">
        <f t="shared" ref="I345:S345" si="51">SUM(I11:I344)</f>
        <v>74315</v>
      </c>
      <c r="J345" s="319">
        <f t="shared" si="51"/>
        <v>71955</v>
      </c>
      <c r="K345" s="319">
        <f t="shared" si="51"/>
        <v>0</v>
      </c>
      <c r="L345" s="319">
        <f t="shared" si="51"/>
        <v>71955</v>
      </c>
      <c r="M345" s="320">
        <f t="shared" si="51"/>
        <v>2360</v>
      </c>
      <c r="N345" s="377">
        <f t="shared" si="51"/>
        <v>334</v>
      </c>
      <c r="O345" s="132">
        <f t="shared" si="51"/>
        <v>91725</v>
      </c>
      <c r="P345" s="132">
        <f t="shared" si="51"/>
        <v>89075</v>
      </c>
      <c r="Q345" s="132">
        <f t="shared" si="51"/>
        <v>420</v>
      </c>
      <c r="R345" s="132">
        <f t="shared" si="51"/>
        <v>89495</v>
      </c>
      <c r="S345" s="132">
        <f t="shared" si="51"/>
        <v>2230</v>
      </c>
      <c r="T345" s="321">
        <f>SUM(T11:T344)</f>
        <v>100200</v>
      </c>
      <c r="U345" s="321">
        <f ca="1">SUM(U11:U345)</f>
        <v>0</v>
      </c>
      <c r="V345" s="321"/>
      <c r="W345" s="321">
        <f>SUM(W11:W344)</f>
        <v>87870</v>
      </c>
      <c r="X345" s="322">
        <f>SUM(X11:X344)</f>
        <v>100200</v>
      </c>
      <c r="Y345" s="322">
        <f>SUM(Y15:Y193)</f>
        <v>30</v>
      </c>
      <c r="Z345" s="322">
        <f>SUM(Z11:Z193)</f>
        <v>0</v>
      </c>
      <c r="AA345" s="322">
        <f>SUM(AA11:AA193)</f>
        <v>51660</v>
      </c>
      <c r="AB345" s="642"/>
      <c r="AC345" s="324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</row>
    <row r="346" spans="1:44" s="26" customFormat="1" ht="28.5" thickTop="1" x14ac:dyDescent="0.2">
      <c r="A346" s="42"/>
      <c r="B346" s="1"/>
      <c r="C346" s="25"/>
      <c r="D346" s="25"/>
      <c r="E346" s="1"/>
      <c r="F346" s="1"/>
      <c r="G346" s="1"/>
      <c r="H346" s="1"/>
      <c r="I346" s="49"/>
      <c r="J346" s="49"/>
      <c r="K346" s="49" t="s">
        <v>1682</v>
      </c>
      <c r="L346" s="49"/>
      <c r="M346" s="70"/>
      <c r="N346" s="335"/>
      <c r="O346" s="49"/>
      <c r="P346" s="49"/>
      <c r="Q346" s="49"/>
      <c r="R346" s="49"/>
      <c r="S346" s="49"/>
      <c r="T346" s="49"/>
      <c r="U346" s="49"/>
      <c r="V346" s="49"/>
      <c r="W346" s="71"/>
      <c r="X346" s="49"/>
      <c r="Y346" s="49"/>
      <c r="Z346" s="49"/>
      <c r="AA346" s="71"/>
      <c r="AB346" s="643"/>
      <c r="AC346" s="50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</row>
    <row r="347" spans="1:44" x14ac:dyDescent="0.2">
      <c r="I347" s="5"/>
      <c r="J347" s="5"/>
      <c r="K347" s="5"/>
      <c r="L347" s="5"/>
      <c r="M347" s="54"/>
      <c r="N347" s="375"/>
      <c r="O347" s="5"/>
      <c r="P347" s="5"/>
      <c r="Q347" s="5"/>
      <c r="R347" s="5"/>
      <c r="S347" s="5"/>
      <c r="T347" s="5"/>
      <c r="U347" s="5"/>
      <c r="V347" s="5"/>
      <c r="W347" s="54"/>
      <c r="X347" s="5"/>
      <c r="Y347" s="5"/>
      <c r="Z347" s="5"/>
      <c r="AA347" s="54"/>
      <c r="AB347" s="644"/>
      <c r="AC347" s="10"/>
    </row>
    <row r="348" spans="1:44" ht="13.15" customHeight="1" x14ac:dyDescent="0.2">
      <c r="I348" s="5"/>
      <c r="J348" s="5"/>
      <c r="K348" s="5"/>
      <c r="L348" s="5"/>
      <c r="M348" s="54"/>
      <c r="N348" s="375"/>
      <c r="O348" s="5"/>
      <c r="P348" s="5"/>
      <c r="Q348" s="5"/>
      <c r="R348" s="5"/>
      <c r="S348" s="5"/>
      <c r="T348" s="5"/>
      <c r="U348" s="5"/>
      <c r="V348" s="5"/>
      <c r="W348" s="54"/>
      <c r="X348" s="5"/>
      <c r="Y348" s="5"/>
      <c r="Z348" s="5"/>
      <c r="AA348" s="54"/>
      <c r="AB348" s="644"/>
      <c r="AC348" s="10"/>
    </row>
    <row r="349" spans="1:44" ht="13.15" customHeight="1" x14ac:dyDescent="0.2">
      <c r="B349" s="7"/>
      <c r="C349" s="7"/>
      <c r="D349" s="5"/>
      <c r="E349" s="5"/>
      <c r="F349" s="9"/>
      <c r="G349" s="5"/>
      <c r="H349" s="5"/>
      <c r="I349" s="5"/>
      <c r="J349" s="5"/>
      <c r="K349" s="5" t="s">
        <v>1901</v>
      </c>
      <c r="L349" s="5"/>
      <c r="M349" s="54"/>
      <c r="N349" s="375"/>
      <c r="O349" s="5"/>
      <c r="P349" s="5"/>
      <c r="Q349" s="5"/>
      <c r="R349" s="5"/>
      <c r="S349" s="5"/>
      <c r="T349" s="5"/>
      <c r="U349" s="5"/>
      <c r="V349" s="5"/>
      <c r="W349" s="54"/>
      <c r="X349" s="5"/>
      <c r="Y349" s="5"/>
      <c r="Z349" s="5"/>
      <c r="AA349" s="54"/>
      <c r="AB349" s="644"/>
      <c r="AC349" s="10"/>
    </row>
    <row r="350" spans="1:44" ht="12.75" customHeight="1" x14ac:dyDescent="0.2">
      <c r="B350" s="7"/>
      <c r="C350" s="7"/>
      <c r="D350" s="5"/>
      <c r="E350" s="5"/>
      <c r="F350" s="9"/>
      <c r="G350" s="5"/>
      <c r="H350" s="5"/>
      <c r="I350" s="5"/>
      <c r="J350" s="5"/>
      <c r="K350" s="5"/>
      <c r="L350" s="5"/>
      <c r="M350" s="54"/>
      <c r="N350" s="375"/>
      <c r="O350" s="5"/>
      <c r="P350" s="5"/>
      <c r="Q350" s="5"/>
      <c r="R350" s="5"/>
      <c r="S350" s="5"/>
      <c r="T350" s="5"/>
      <c r="U350" s="5"/>
      <c r="V350" s="5"/>
      <c r="W350" s="54"/>
      <c r="X350" s="5"/>
      <c r="Y350" s="5"/>
      <c r="Z350" s="5"/>
      <c r="AA350" s="54"/>
      <c r="AB350" s="644"/>
      <c r="AC350" s="10"/>
    </row>
    <row r="351" spans="1:44" ht="13.15" customHeight="1" x14ac:dyDescent="0.2">
      <c r="B351" s="7"/>
      <c r="C351" s="7"/>
      <c r="D351" s="5"/>
      <c r="E351" s="5"/>
      <c r="F351" s="9"/>
      <c r="G351" s="5"/>
      <c r="H351" s="5"/>
      <c r="I351" s="5"/>
      <c r="J351" s="5"/>
      <c r="K351" s="5"/>
      <c r="L351" s="5"/>
      <c r="M351" s="54"/>
      <c r="N351" s="375"/>
      <c r="O351" s="5"/>
      <c r="P351" s="5"/>
      <c r="Q351" s="5"/>
      <c r="R351" s="5"/>
      <c r="S351" s="5"/>
      <c r="T351" s="5"/>
      <c r="U351" s="5"/>
      <c r="V351" s="5"/>
      <c r="W351" s="54"/>
      <c r="X351" s="5"/>
      <c r="Y351" s="5"/>
      <c r="Z351" s="5"/>
      <c r="AA351" s="54"/>
      <c r="AB351" s="644"/>
      <c r="AC351" s="10"/>
    </row>
    <row r="352" spans="1:44" ht="13.15" customHeight="1" x14ac:dyDescent="0.2">
      <c r="B352" s="7"/>
      <c r="C352" s="7"/>
      <c r="D352" s="5"/>
      <c r="E352" s="5"/>
      <c r="F352" s="9"/>
      <c r="G352" s="5"/>
      <c r="H352" s="5"/>
      <c r="I352" s="5"/>
      <c r="J352" s="5"/>
      <c r="K352" s="5"/>
      <c r="L352" s="5"/>
      <c r="M352" s="54"/>
      <c r="N352" s="375"/>
      <c r="O352" s="5"/>
      <c r="P352" s="5"/>
      <c r="Q352" s="5"/>
      <c r="R352" s="5"/>
      <c r="S352" s="5"/>
      <c r="T352" s="5"/>
      <c r="U352" s="5"/>
      <c r="V352" s="5"/>
      <c r="W352" s="54"/>
      <c r="X352" s="5"/>
      <c r="Y352" s="5"/>
      <c r="Z352" s="5"/>
      <c r="AA352" s="54"/>
      <c r="AB352" s="644"/>
      <c r="AC352" s="10"/>
    </row>
    <row r="353" spans="2:29" ht="13.15" customHeight="1" x14ac:dyDescent="0.2">
      <c r="B353" s="7"/>
      <c r="C353" s="7"/>
      <c r="D353" s="5"/>
      <c r="E353" s="5"/>
      <c r="F353" s="9"/>
      <c r="G353" s="5"/>
      <c r="H353" s="5"/>
      <c r="I353" s="5"/>
      <c r="J353" s="5"/>
      <c r="K353" s="5"/>
      <c r="L353" s="5"/>
      <c r="M353" s="54"/>
      <c r="N353" s="375"/>
      <c r="O353" s="5"/>
      <c r="P353" s="5"/>
      <c r="Q353" s="5"/>
      <c r="R353" s="5"/>
      <c r="S353" s="5"/>
      <c r="T353" s="5"/>
      <c r="U353" s="5"/>
      <c r="V353" s="5"/>
      <c r="W353" s="54"/>
      <c r="X353" s="5"/>
      <c r="Y353" s="5"/>
      <c r="Z353" s="5"/>
      <c r="AA353" s="54"/>
      <c r="AB353" s="644"/>
      <c r="AC353" s="10"/>
    </row>
    <row r="354" spans="2:29" ht="13.15" customHeight="1" x14ac:dyDescent="0.2">
      <c r="B354" s="7"/>
      <c r="C354" s="7"/>
      <c r="D354" s="5"/>
      <c r="E354" s="5"/>
      <c r="F354" s="9"/>
      <c r="G354" s="5"/>
      <c r="H354" s="5"/>
      <c r="I354" s="5"/>
      <c r="J354" s="5"/>
      <c r="K354" s="5"/>
      <c r="L354" s="5"/>
      <c r="M354" s="54"/>
      <c r="N354" s="375"/>
      <c r="O354" s="5"/>
      <c r="P354" s="5"/>
      <c r="Q354" s="5"/>
      <c r="R354" s="5"/>
      <c r="S354" s="5"/>
      <c r="T354" s="5"/>
      <c r="U354" s="5"/>
      <c r="V354" s="5"/>
      <c r="W354" s="54"/>
      <c r="X354" s="5"/>
      <c r="Y354" s="5"/>
      <c r="Z354" s="5"/>
      <c r="AA354" s="54"/>
      <c r="AB354" s="644"/>
      <c r="AC354" s="10"/>
    </row>
    <row r="355" spans="2:29" ht="13.15" customHeight="1" x14ac:dyDescent="0.2">
      <c r="B355" s="7"/>
      <c r="C355" s="7"/>
      <c r="D355" s="5"/>
      <c r="E355" s="5"/>
      <c r="F355" s="9"/>
      <c r="G355" s="5"/>
      <c r="H355" s="5"/>
      <c r="I355" s="5"/>
      <c r="J355" s="5"/>
      <c r="K355" s="5"/>
      <c r="L355" s="5"/>
      <c r="M355" s="54"/>
      <c r="N355" s="375"/>
      <c r="O355" s="5"/>
      <c r="P355" s="5"/>
      <c r="Q355" s="5"/>
      <c r="R355" s="5"/>
      <c r="S355" s="5"/>
      <c r="T355" s="5"/>
      <c r="U355" s="5"/>
      <c r="V355" s="5"/>
      <c r="W355" s="54"/>
      <c r="X355" s="5"/>
      <c r="Y355" s="5"/>
      <c r="Z355" s="5"/>
      <c r="AA355" s="54"/>
      <c r="AB355" s="644"/>
      <c r="AC355" s="10"/>
    </row>
    <row r="356" spans="2:29" ht="13.15" customHeight="1" x14ac:dyDescent="0.2">
      <c r="B356" s="7"/>
      <c r="C356" s="7"/>
      <c r="D356" s="5"/>
      <c r="E356" s="5"/>
      <c r="F356" s="9"/>
      <c r="G356" s="5"/>
      <c r="H356" s="5"/>
      <c r="I356" s="5"/>
      <c r="J356" s="5"/>
      <c r="K356" s="5"/>
      <c r="L356" s="5"/>
      <c r="M356" s="54"/>
      <c r="N356" s="375"/>
      <c r="O356" s="5"/>
      <c r="P356" s="5"/>
      <c r="Q356" s="5"/>
      <c r="R356" s="5"/>
      <c r="S356" s="5"/>
      <c r="T356" s="5"/>
      <c r="U356" s="5"/>
      <c r="V356" s="5"/>
      <c r="W356" s="54"/>
      <c r="X356" s="5"/>
      <c r="Y356" s="5"/>
      <c r="Z356" s="5"/>
      <c r="AA356" s="54"/>
      <c r="AB356" s="644"/>
      <c r="AC356" s="10"/>
    </row>
    <row r="357" spans="2:29" ht="13.15" customHeight="1" x14ac:dyDescent="0.2">
      <c r="B357" s="7"/>
      <c r="C357" s="7"/>
      <c r="D357" s="5"/>
      <c r="E357" s="5"/>
      <c r="F357" s="9"/>
      <c r="G357" s="5"/>
      <c r="H357" s="5"/>
      <c r="I357" s="5"/>
      <c r="J357" s="5"/>
      <c r="K357" s="5"/>
      <c r="L357" s="5"/>
      <c r="M357" s="54"/>
      <c r="N357" s="375"/>
      <c r="O357" s="5"/>
      <c r="P357" s="5"/>
      <c r="Q357" s="5"/>
      <c r="R357" s="5"/>
      <c r="S357" s="5"/>
      <c r="T357" s="5"/>
      <c r="U357" s="5"/>
      <c r="V357" s="5"/>
      <c r="W357" s="54"/>
      <c r="X357" s="5"/>
      <c r="Y357" s="5"/>
      <c r="Z357" s="5"/>
      <c r="AA357" s="54"/>
      <c r="AB357" s="644"/>
      <c r="AC357" s="10"/>
    </row>
    <row r="358" spans="2:29" ht="13.15" customHeight="1" x14ac:dyDescent="0.2">
      <c r="B358" s="7"/>
      <c r="C358" s="7"/>
      <c r="D358" s="5"/>
      <c r="E358" s="5"/>
      <c r="F358" s="9"/>
      <c r="G358" s="5"/>
      <c r="H358" s="5"/>
      <c r="I358" s="5"/>
      <c r="J358" s="5"/>
      <c r="K358" s="5"/>
      <c r="L358" s="5"/>
      <c r="M358" s="54"/>
      <c r="N358" s="375"/>
      <c r="O358" s="5"/>
      <c r="P358" s="5"/>
      <c r="Q358" s="5"/>
      <c r="R358" s="5"/>
      <c r="S358" s="5"/>
      <c r="T358" s="5"/>
      <c r="U358" s="5"/>
      <c r="V358" s="5"/>
      <c r="W358" s="54"/>
      <c r="X358" s="5"/>
      <c r="Y358" s="5"/>
      <c r="Z358" s="5"/>
      <c r="AA358" s="54"/>
      <c r="AB358" s="644"/>
      <c r="AC358" s="10"/>
    </row>
    <row r="359" spans="2:29" ht="13.15" customHeight="1" x14ac:dyDescent="0.2">
      <c r="B359" s="7"/>
      <c r="C359" s="7"/>
      <c r="D359" s="5"/>
      <c r="E359" s="5"/>
      <c r="F359" s="9"/>
      <c r="G359" s="5"/>
      <c r="H359" s="5"/>
      <c r="I359" s="5"/>
      <c r="J359" s="5"/>
      <c r="K359" s="5"/>
      <c r="L359" s="5"/>
      <c r="M359" s="54"/>
      <c r="N359" s="375"/>
      <c r="O359" s="5"/>
      <c r="P359" s="5"/>
      <c r="Q359" s="5"/>
      <c r="R359" s="5"/>
      <c r="S359" s="5"/>
      <c r="T359" s="5"/>
      <c r="U359" s="5"/>
      <c r="V359" s="5"/>
      <c r="W359" s="54"/>
      <c r="X359" s="5"/>
      <c r="Y359" s="5"/>
      <c r="Z359" s="5"/>
      <c r="AA359" s="54"/>
      <c r="AB359" s="644"/>
      <c r="AC359" s="10"/>
    </row>
  </sheetData>
  <mergeCells count="10">
    <mergeCell ref="AE26:AM26"/>
    <mergeCell ref="AC102:AC103"/>
    <mergeCell ref="J8:L8"/>
    <mergeCell ref="A1:AC1"/>
    <mergeCell ref="A2:AC2"/>
    <mergeCell ref="A5:AC5"/>
    <mergeCell ref="A6:AC6"/>
    <mergeCell ref="A7:AC7"/>
    <mergeCell ref="P8:R8"/>
    <mergeCell ref="AD29:AE29"/>
  </mergeCells>
  <printOptions horizontalCentered="1"/>
  <pageMargins left="0.38" right="0" top="0.14000000000000001" bottom="0.13" header="0.16" footer="0.13"/>
  <pageSetup paperSize="9" scale="65" orientation="portrait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theme="5" tint="-0.249977111117893"/>
  </sheetPr>
  <dimension ref="A1:AH275"/>
  <sheetViews>
    <sheetView topLeftCell="F1" zoomScale="85" zoomScaleNormal="85" zoomScaleSheetLayoutView="204" workbookViewId="0">
      <pane ySplit="10" topLeftCell="A19" activePane="bottomLeft" state="frozen"/>
      <selection activeCell="I1" sqref="I1"/>
      <selection pane="bottomLeft" activeCell="Y21" sqref="Y21"/>
    </sheetView>
  </sheetViews>
  <sheetFormatPr defaultColWidth="9.140625" defaultRowHeight="13.5" x14ac:dyDescent="0.25"/>
  <cols>
    <col min="1" max="1" width="9.140625" style="1" customWidth="1"/>
    <col min="2" max="2" width="5.42578125" style="1" customWidth="1"/>
    <col min="3" max="3" width="16.42578125" style="1" customWidth="1"/>
    <col min="4" max="4" width="23.7109375" style="11" customWidth="1"/>
    <col min="5" max="5" width="6.5703125" style="1" customWidth="1"/>
    <col min="6" max="6" width="7.85546875" style="1" customWidth="1"/>
    <col min="7" max="7" width="9.5703125" style="1" customWidth="1"/>
    <col min="8" max="8" width="13.42578125" style="355" customWidth="1"/>
    <col min="9" max="9" width="12.140625" style="1" hidden="1" customWidth="1"/>
    <col min="10" max="10" width="12.28515625" style="1" hidden="1" customWidth="1"/>
    <col min="11" max="11" width="15.42578125" style="1" hidden="1" customWidth="1"/>
    <col min="12" max="12" width="3.7109375" style="1" hidden="1" customWidth="1"/>
    <col min="13" max="13" width="1.42578125" style="1" hidden="1" customWidth="1"/>
    <col min="14" max="14" width="11.7109375" style="15" hidden="1" customWidth="1"/>
    <col min="15" max="15" width="13" style="15" hidden="1" customWidth="1"/>
    <col min="16" max="16" width="5.140625" style="15" customWidth="1"/>
    <col min="17" max="17" width="12.140625" style="1" customWidth="1"/>
    <col min="18" max="18" width="14.28515625" style="1" customWidth="1"/>
    <col min="19" max="19" width="19.140625" style="1" customWidth="1"/>
    <col min="20" max="20" width="14" style="1" customWidth="1"/>
    <col min="21" max="21" width="11.85546875" style="363" customWidth="1"/>
    <col min="22" max="22" width="5.85546875" style="363" customWidth="1"/>
    <col min="23" max="23" width="13.42578125" style="1" customWidth="1"/>
    <col min="24" max="24" width="12.85546875" style="1" customWidth="1"/>
    <col min="25" max="25" width="17" style="1" customWidth="1"/>
    <col min="26" max="26" width="14.5703125" style="1" customWidth="1"/>
    <col min="27" max="27" width="12.140625" style="15" customWidth="1"/>
    <col min="28" max="28" width="12.28515625" style="1" customWidth="1"/>
    <col min="29" max="29" width="13" style="1" customWidth="1"/>
    <col min="30" max="30" width="13.5703125" style="1" customWidth="1"/>
    <col min="31" max="31" width="12.7109375" style="15" customWidth="1"/>
    <col min="32" max="32" width="28.5703125" style="18" customWidth="1"/>
    <col min="33" max="33" width="29.42578125" style="12" customWidth="1"/>
    <col min="34" max="34" width="26.85546875" style="1" customWidth="1"/>
    <col min="35" max="16384" width="9.140625" style="1"/>
  </cols>
  <sheetData>
    <row r="1" spans="1:34" ht="43.5" customHeight="1" x14ac:dyDescent="0.2">
      <c r="A1" s="1177" t="s">
        <v>164</v>
      </c>
      <c r="B1" s="1177"/>
      <c r="C1" s="1177"/>
      <c r="D1" s="1177"/>
      <c r="E1" s="1177"/>
      <c r="F1" s="1177"/>
      <c r="G1" s="1177"/>
      <c r="H1" s="1177"/>
      <c r="I1" s="1177"/>
      <c r="J1" s="1177"/>
      <c r="K1" s="1177"/>
      <c r="L1" s="1177"/>
      <c r="M1" s="1177"/>
      <c r="N1" s="1177"/>
      <c r="O1" s="1177"/>
      <c r="P1" s="1177"/>
      <c r="Q1" s="1177"/>
      <c r="R1" s="1177"/>
      <c r="S1" s="1177"/>
      <c r="T1" s="1177"/>
      <c r="U1" s="1177"/>
      <c r="V1" s="1177"/>
      <c r="W1" s="1177"/>
      <c r="X1" s="1177"/>
      <c r="Y1" s="1177"/>
      <c r="Z1" s="1177"/>
      <c r="AA1" s="1177"/>
      <c r="AB1" s="1177"/>
      <c r="AC1" s="1177"/>
      <c r="AD1" s="1177"/>
      <c r="AE1" s="1177"/>
      <c r="AF1" s="1177"/>
      <c r="AG1" s="1177"/>
    </row>
    <row r="2" spans="1:34" ht="22.5" customHeight="1" x14ac:dyDescent="0.4">
      <c r="A2" s="1179" t="s">
        <v>163</v>
      </c>
      <c r="B2" s="1179"/>
      <c r="C2" s="1179"/>
      <c r="D2" s="1179"/>
      <c r="E2" s="1179"/>
      <c r="F2" s="1179"/>
      <c r="G2" s="1179"/>
      <c r="H2" s="1179"/>
      <c r="I2" s="1179"/>
      <c r="J2" s="1179"/>
      <c r="K2" s="1179"/>
      <c r="L2" s="1179"/>
      <c r="M2" s="1179"/>
      <c r="N2" s="1179"/>
      <c r="O2" s="1179"/>
      <c r="P2" s="1179"/>
      <c r="Q2" s="1179"/>
      <c r="R2" s="1179"/>
      <c r="S2" s="1179"/>
      <c r="T2" s="1179"/>
      <c r="U2" s="1179"/>
      <c r="V2" s="1179"/>
      <c r="W2" s="1179"/>
      <c r="X2" s="1179"/>
      <c r="Y2" s="1179"/>
      <c r="Z2" s="1179"/>
      <c r="AA2" s="1179"/>
      <c r="AB2" s="1179"/>
      <c r="AC2" s="1179"/>
      <c r="AD2" s="1179"/>
      <c r="AE2" s="1179"/>
      <c r="AF2" s="1179"/>
      <c r="AG2" s="1179"/>
    </row>
    <row r="3" spans="1:34" s="118" customFormat="1" x14ac:dyDescent="0.25">
      <c r="D3" s="182"/>
      <c r="H3" s="350"/>
      <c r="N3" s="183"/>
      <c r="O3" s="183"/>
      <c r="P3" s="183"/>
      <c r="U3" s="332"/>
      <c r="V3" s="332"/>
      <c r="AA3" s="183"/>
      <c r="AE3" s="183"/>
      <c r="AF3" s="184"/>
      <c r="AG3" s="185"/>
    </row>
    <row r="4" spans="1:34" ht="14.25" thickBot="1" x14ac:dyDescent="0.3"/>
    <row r="5" spans="1:34" ht="27" customHeight="1" thickTop="1" x14ac:dyDescent="0.2">
      <c r="A5" s="1181" t="s">
        <v>1032</v>
      </c>
      <c r="B5" s="1181"/>
      <c r="C5" s="1181"/>
      <c r="D5" s="1181"/>
      <c r="E5" s="1181"/>
      <c r="F5" s="1181"/>
      <c r="G5" s="1181"/>
      <c r="H5" s="1181"/>
      <c r="I5" s="1181"/>
      <c r="J5" s="1181"/>
      <c r="K5" s="1181"/>
      <c r="L5" s="1181"/>
      <c r="M5" s="1181"/>
      <c r="N5" s="1181"/>
      <c r="O5" s="1181"/>
      <c r="P5" s="1181"/>
      <c r="Q5" s="1181"/>
      <c r="R5" s="1181"/>
      <c r="S5" s="1181"/>
      <c r="T5" s="1181"/>
      <c r="U5" s="1181"/>
      <c r="V5" s="1181"/>
      <c r="W5" s="1181"/>
      <c r="X5" s="1181"/>
      <c r="Y5" s="1181"/>
      <c r="Z5" s="1181"/>
      <c r="AA5" s="1181"/>
      <c r="AB5" s="1181"/>
      <c r="AC5" s="1181"/>
      <c r="AD5" s="1181"/>
      <c r="AE5" s="1181"/>
      <c r="AF5" s="1181"/>
      <c r="AG5" s="1181"/>
    </row>
    <row r="6" spans="1:34" ht="27" customHeight="1" x14ac:dyDescent="0.2">
      <c r="A6" s="1170" t="s">
        <v>3171</v>
      </c>
      <c r="B6" s="1170"/>
      <c r="C6" s="1170"/>
      <c r="D6" s="1170"/>
      <c r="E6" s="1170"/>
      <c r="F6" s="1170"/>
      <c r="G6" s="1170"/>
      <c r="H6" s="1170"/>
      <c r="I6" s="1170"/>
      <c r="J6" s="1170"/>
      <c r="K6" s="1170"/>
      <c r="L6" s="1170"/>
      <c r="M6" s="1170"/>
      <c r="N6" s="1170"/>
      <c r="O6" s="1170"/>
      <c r="P6" s="1170"/>
      <c r="Q6" s="1170"/>
      <c r="R6" s="1170"/>
      <c r="S6" s="1170"/>
      <c r="T6" s="1170"/>
      <c r="U6" s="1170"/>
      <c r="V6" s="1170"/>
      <c r="W6" s="1170"/>
      <c r="X6" s="1170"/>
      <c r="Y6" s="1170"/>
      <c r="Z6" s="1170"/>
      <c r="AA6" s="1170"/>
      <c r="AB6" s="1170"/>
      <c r="AC6" s="1170"/>
      <c r="AD6" s="1170"/>
      <c r="AE6" s="1170"/>
      <c r="AF6" s="1170"/>
      <c r="AG6" s="1170"/>
    </row>
    <row r="7" spans="1:34" ht="26.25" customHeight="1" thickBot="1" x14ac:dyDescent="0.25">
      <c r="A7" s="1170" t="s">
        <v>1924</v>
      </c>
      <c r="B7" s="1170"/>
      <c r="C7" s="1170"/>
      <c r="D7" s="1170"/>
      <c r="E7" s="1170"/>
      <c r="F7" s="1170"/>
      <c r="G7" s="1170"/>
      <c r="H7" s="1170"/>
      <c r="I7" s="1170"/>
      <c r="J7" s="1170"/>
      <c r="K7" s="1170"/>
      <c r="L7" s="1170"/>
      <c r="M7" s="1170"/>
      <c r="N7" s="1170"/>
      <c r="O7" s="1170"/>
      <c r="P7" s="1170"/>
      <c r="Q7" s="1170"/>
      <c r="R7" s="1170"/>
      <c r="S7" s="1170"/>
      <c r="T7" s="1170"/>
      <c r="U7" s="1170"/>
      <c r="V7" s="1170"/>
      <c r="W7" s="1170"/>
      <c r="X7" s="1170"/>
      <c r="Y7" s="1170"/>
      <c r="Z7" s="1170"/>
      <c r="AA7" s="1170"/>
      <c r="AB7" s="1170"/>
      <c r="AC7" s="1170"/>
      <c r="AD7" s="1170"/>
      <c r="AE7" s="1170"/>
      <c r="AF7" s="1170"/>
      <c r="AG7" s="1170"/>
    </row>
    <row r="8" spans="1:34" s="203" customFormat="1" ht="25.5" customHeight="1" thickTop="1" thickBot="1" x14ac:dyDescent="0.25">
      <c r="A8" s="201" t="s">
        <v>24</v>
      </c>
      <c r="B8" s="201" t="s">
        <v>0</v>
      </c>
      <c r="C8" s="201" t="s">
        <v>7</v>
      </c>
      <c r="D8" s="201" t="s">
        <v>1</v>
      </c>
      <c r="E8" s="201" t="s">
        <v>2</v>
      </c>
      <c r="F8" s="201" t="s">
        <v>3</v>
      </c>
      <c r="G8" s="201" t="s">
        <v>4</v>
      </c>
      <c r="H8" s="201" t="s">
        <v>5</v>
      </c>
      <c r="I8" s="201" t="s">
        <v>54</v>
      </c>
      <c r="J8" s="201" t="s">
        <v>689</v>
      </c>
      <c r="K8" s="201"/>
      <c r="L8" s="201"/>
      <c r="M8" s="201" t="s">
        <v>149</v>
      </c>
      <c r="N8" s="201" t="s">
        <v>55</v>
      </c>
      <c r="O8" s="242" t="s">
        <v>1029</v>
      </c>
      <c r="P8" s="195" t="s">
        <v>422</v>
      </c>
      <c r="Q8" s="257" t="s">
        <v>53</v>
      </c>
      <c r="R8" s="1188" t="s">
        <v>689</v>
      </c>
      <c r="S8" s="1188"/>
      <c r="T8" s="1188"/>
      <c r="U8" s="250" t="s">
        <v>1011</v>
      </c>
      <c r="V8" s="251" t="s">
        <v>422</v>
      </c>
      <c r="W8" s="201" t="s">
        <v>56</v>
      </c>
      <c r="X8" s="1188" t="s">
        <v>689</v>
      </c>
      <c r="Y8" s="1188"/>
      <c r="Z8" s="1188"/>
      <c r="AA8" s="201" t="s">
        <v>55</v>
      </c>
      <c r="AB8" s="201" t="s">
        <v>57</v>
      </c>
      <c r="AC8" s="201" t="s">
        <v>148</v>
      </c>
      <c r="AD8" s="201" t="s">
        <v>149</v>
      </c>
      <c r="AE8" s="201" t="s">
        <v>55</v>
      </c>
      <c r="AF8" s="201" t="s">
        <v>8</v>
      </c>
      <c r="AG8" s="202" t="s">
        <v>9</v>
      </c>
    </row>
    <row r="9" spans="1:34" ht="17.25" thickTop="1" x14ac:dyDescent="0.2">
      <c r="A9" s="144"/>
      <c r="B9" s="145"/>
      <c r="C9" s="145"/>
      <c r="D9" s="146"/>
      <c r="E9" s="145"/>
      <c r="F9" s="145"/>
      <c r="G9" s="145"/>
      <c r="H9" s="352"/>
      <c r="I9" s="147"/>
      <c r="J9" s="635">
        <v>41589</v>
      </c>
      <c r="K9" s="636" t="s">
        <v>3285</v>
      </c>
      <c r="L9" s="1186">
        <v>41579</v>
      </c>
      <c r="M9" s="1187"/>
      <c r="N9" s="229" t="s">
        <v>1852</v>
      </c>
      <c r="O9" s="231"/>
      <c r="P9" s="231"/>
      <c r="Q9" s="147"/>
      <c r="R9" s="333">
        <v>41806</v>
      </c>
      <c r="S9" s="136" t="s">
        <v>3743</v>
      </c>
      <c r="T9" s="333">
        <v>41812</v>
      </c>
      <c r="U9" s="728"/>
      <c r="V9" s="255"/>
      <c r="W9" s="147"/>
      <c r="X9" s="333">
        <v>41806</v>
      </c>
      <c r="Y9" s="136" t="s">
        <v>3743</v>
      </c>
      <c r="Z9" s="333">
        <v>41812</v>
      </c>
      <c r="AA9" s="728"/>
      <c r="AB9" s="126"/>
      <c r="AC9" s="126"/>
      <c r="AD9" s="126"/>
      <c r="AE9" s="126"/>
      <c r="AF9" s="126"/>
      <c r="AG9" s="127"/>
    </row>
    <row r="10" spans="1:34" ht="20.25" customHeight="1" x14ac:dyDescent="0.2">
      <c r="A10" s="144"/>
      <c r="B10" s="145"/>
      <c r="C10" s="145"/>
      <c r="D10" s="146"/>
      <c r="E10" s="145"/>
      <c r="F10" s="145"/>
      <c r="G10" s="145"/>
      <c r="H10" s="352"/>
      <c r="I10" s="147"/>
      <c r="J10" s="167" t="s">
        <v>684</v>
      </c>
      <c r="K10" s="168" t="s">
        <v>685</v>
      </c>
      <c r="L10" s="167" t="s">
        <v>686</v>
      </c>
      <c r="M10" s="169"/>
      <c r="N10" s="229"/>
      <c r="O10" s="249"/>
      <c r="P10" s="229"/>
      <c r="Q10" s="228" t="s">
        <v>683</v>
      </c>
      <c r="R10" s="228" t="s">
        <v>684</v>
      </c>
      <c r="S10" s="168" t="s">
        <v>685</v>
      </c>
      <c r="T10" s="228" t="s">
        <v>690</v>
      </c>
      <c r="U10" s="168" t="s">
        <v>1010</v>
      </c>
      <c r="V10" s="170"/>
      <c r="W10" s="228" t="s">
        <v>683</v>
      </c>
      <c r="X10" s="228" t="s">
        <v>684</v>
      </c>
      <c r="Y10" s="168" t="s">
        <v>685</v>
      </c>
      <c r="Z10" s="228" t="s">
        <v>690</v>
      </c>
      <c r="AA10" s="168" t="s">
        <v>1010</v>
      </c>
      <c r="AB10" s="179"/>
      <c r="AC10" s="179"/>
      <c r="AD10" s="179"/>
      <c r="AE10" s="179"/>
      <c r="AF10" s="179"/>
      <c r="AG10" s="180"/>
    </row>
    <row r="11" spans="1:34" s="75" customFormat="1" ht="26.25" x14ac:dyDescent="0.25">
      <c r="A11" s="808">
        <v>1304</v>
      </c>
      <c r="B11" s="807">
        <v>1</v>
      </c>
      <c r="C11" s="809" t="s">
        <v>315</v>
      </c>
      <c r="D11" s="806" t="s">
        <v>316</v>
      </c>
      <c r="E11" s="810" t="s">
        <v>69</v>
      </c>
      <c r="F11" s="805" t="s">
        <v>10</v>
      </c>
      <c r="G11" s="805" t="s">
        <v>14</v>
      </c>
      <c r="H11" s="937">
        <v>31199</v>
      </c>
      <c r="I11" s="712">
        <v>20</v>
      </c>
      <c r="J11" s="712">
        <v>20</v>
      </c>
      <c r="K11" s="712"/>
      <c r="L11" s="712">
        <f t="shared" ref="L11:L23" si="0">J11+K11</f>
        <v>20</v>
      </c>
      <c r="M11" s="712"/>
      <c r="N11" s="713">
        <f>I11-L11</f>
        <v>0</v>
      </c>
      <c r="O11" s="719"/>
      <c r="P11" s="822">
        <v>1</v>
      </c>
      <c r="Q11" s="823">
        <v>300</v>
      </c>
      <c r="R11" s="823">
        <v>300</v>
      </c>
      <c r="S11" s="815"/>
      <c r="T11" s="823">
        <f>SUM(R11+S11)</f>
        <v>300</v>
      </c>
      <c r="U11" s="938">
        <f t="shared" ref="U11:U26" si="1">SUM(Q11-T11)</f>
        <v>0</v>
      </c>
      <c r="V11" s="939">
        <v>1</v>
      </c>
      <c r="W11" s="940">
        <v>300</v>
      </c>
      <c r="X11" s="940">
        <v>300</v>
      </c>
      <c r="Y11" s="940"/>
      <c r="Z11" s="940">
        <f>SUM(X11+Y11)</f>
        <v>300</v>
      </c>
      <c r="AA11" s="844">
        <f>SUM(W11-Z11)</f>
        <v>0</v>
      </c>
      <c r="AB11" s="941">
        <v>300</v>
      </c>
      <c r="AC11" s="941"/>
      <c r="AD11" s="941"/>
      <c r="AE11" s="838">
        <f t="shared" ref="AE11:AE20" si="2">AB11-AC11-AD11</f>
        <v>300</v>
      </c>
      <c r="AF11" s="920" t="s">
        <v>2378</v>
      </c>
      <c r="AG11" s="848" t="s">
        <v>308</v>
      </c>
      <c r="AH11" s="942"/>
    </row>
    <row r="12" spans="1:34" s="91" customFormat="1" ht="26.25" x14ac:dyDescent="0.25">
      <c r="A12" s="808">
        <v>1325</v>
      </c>
      <c r="B12" s="807">
        <v>2</v>
      </c>
      <c r="C12" s="809" t="s">
        <v>354</v>
      </c>
      <c r="D12" s="806" t="s">
        <v>355</v>
      </c>
      <c r="E12" s="810" t="s">
        <v>70</v>
      </c>
      <c r="F12" s="805" t="s">
        <v>10</v>
      </c>
      <c r="G12" s="805" t="s">
        <v>14</v>
      </c>
      <c r="H12" s="937">
        <v>34089</v>
      </c>
      <c r="I12" s="712">
        <v>160</v>
      </c>
      <c r="J12" s="712">
        <v>160</v>
      </c>
      <c r="K12" s="712"/>
      <c r="L12" s="712">
        <f t="shared" si="0"/>
        <v>160</v>
      </c>
      <c r="M12" s="712">
        <v>0</v>
      </c>
      <c r="N12" s="713">
        <f>I12-L12</f>
        <v>0</v>
      </c>
      <c r="O12" s="719"/>
      <c r="P12" s="822">
        <v>1</v>
      </c>
      <c r="Q12" s="823">
        <v>300</v>
      </c>
      <c r="R12" s="823">
        <v>300</v>
      </c>
      <c r="S12" s="815"/>
      <c r="T12" s="823">
        <f t="shared" ref="T12:T26" si="3">SUM(R12+S12)</f>
        <v>300</v>
      </c>
      <c r="U12" s="938">
        <f t="shared" si="1"/>
        <v>0</v>
      </c>
      <c r="V12" s="939">
        <v>1</v>
      </c>
      <c r="W12" s="940">
        <v>300</v>
      </c>
      <c r="X12" s="940">
        <v>300</v>
      </c>
      <c r="Y12" s="940"/>
      <c r="Z12" s="940">
        <f t="shared" ref="Z12:Z26" si="4">SUM(X12+Y12)</f>
        <v>300</v>
      </c>
      <c r="AA12" s="844">
        <f t="shared" ref="AA12:AA26" si="5">SUM(W12-Z12)</f>
        <v>0</v>
      </c>
      <c r="AB12" s="941">
        <v>300</v>
      </c>
      <c r="AC12" s="800">
        <v>0</v>
      </c>
      <c r="AD12" s="800"/>
      <c r="AE12" s="838">
        <f t="shared" si="2"/>
        <v>300</v>
      </c>
      <c r="AF12" s="943" t="s">
        <v>3330</v>
      </c>
      <c r="AG12" s="848" t="s">
        <v>61</v>
      </c>
      <c r="AH12" s="944" t="s">
        <v>3509</v>
      </c>
    </row>
    <row r="13" spans="1:34" s="91" customFormat="1" ht="26.25" x14ac:dyDescent="0.25">
      <c r="A13" s="808">
        <v>1384</v>
      </c>
      <c r="B13" s="807">
        <v>3</v>
      </c>
      <c r="C13" s="809" t="s">
        <v>443</v>
      </c>
      <c r="D13" s="806" t="s">
        <v>444</v>
      </c>
      <c r="E13" s="810" t="s">
        <v>69</v>
      </c>
      <c r="F13" s="805" t="s">
        <v>10</v>
      </c>
      <c r="G13" s="805" t="s">
        <v>14</v>
      </c>
      <c r="H13" s="937">
        <v>33624</v>
      </c>
      <c r="I13" s="712">
        <v>160</v>
      </c>
      <c r="J13" s="712">
        <v>160</v>
      </c>
      <c r="K13" s="712"/>
      <c r="L13" s="712">
        <f t="shared" si="0"/>
        <v>160</v>
      </c>
      <c r="M13" s="712">
        <v>0</v>
      </c>
      <c r="N13" s="713">
        <f>I13-L13</f>
        <v>0</v>
      </c>
      <c r="O13" s="713"/>
      <c r="P13" s="822">
        <v>1</v>
      </c>
      <c r="Q13" s="823">
        <v>300</v>
      </c>
      <c r="R13" s="823">
        <v>300</v>
      </c>
      <c r="S13" s="812"/>
      <c r="T13" s="823">
        <f t="shared" si="3"/>
        <v>300</v>
      </c>
      <c r="U13" s="938">
        <f t="shared" si="1"/>
        <v>0</v>
      </c>
      <c r="V13" s="939">
        <v>1</v>
      </c>
      <c r="W13" s="940">
        <v>300</v>
      </c>
      <c r="X13" s="940">
        <v>300</v>
      </c>
      <c r="Y13" s="926"/>
      <c r="Z13" s="940">
        <f t="shared" si="4"/>
        <v>300</v>
      </c>
      <c r="AA13" s="844">
        <f t="shared" si="5"/>
        <v>0</v>
      </c>
      <c r="AB13" s="941">
        <v>300</v>
      </c>
      <c r="AC13" s="800"/>
      <c r="AD13" s="800">
        <v>0</v>
      </c>
      <c r="AE13" s="838">
        <f t="shared" si="2"/>
        <v>300</v>
      </c>
      <c r="AF13" s="919" t="s">
        <v>2165</v>
      </c>
      <c r="AG13" s="842" t="s">
        <v>61</v>
      </c>
      <c r="AH13" s="819" t="s">
        <v>2127</v>
      </c>
    </row>
    <row r="14" spans="1:34" s="91" customFormat="1" ht="26.25" x14ac:dyDescent="0.25">
      <c r="A14" s="808">
        <v>1329</v>
      </c>
      <c r="B14" s="807">
        <v>4</v>
      </c>
      <c r="C14" s="809" t="s">
        <v>356</v>
      </c>
      <c r="D14" s="806" t="s">
        <v>357</v>
      </c>
      <c r="E14" s="810" t="s">
        <v>69</v>
      </c>
      <c r="F14" s="805" t="s">
        <v>10</v>
      </c>
      <c r="G14" s="805" t="s">
        <v>14</v>
      </c>
      <c r="H14" s="937">
        <v>33418</v>
      </c>
      <c r="I14" s="712">
        <v>120</v>
      </c>
      <c r="J14" s="712">
        <v>120</v>
      </c>
      <c r="K14" s="712"/>
      <c r="L14" s="712">
        <f t="shared" si="0"/>
        <v>120</v>
      </c>
      <c r="M14" s="712">
        <v>0</v>
      </c>
      <c r="N14" s="713">
        <f t="shared" ref="N14:N24" si="6">I14-L14</f>
        <v>0</v>
      </c>
      <c r="O14" s="713"/>
      <c r="P14" s="822">
        <v>1</v>
      </c>
      <c r="Q14" s="823">
        <v>300</v>
      </c>
      <c r="R14" s="823">
        <v>300</v>
      </c>
      <c r="S14" s="812"/>
      <c r="T14" s="823">
        <f t="shared" si="3"/>
        <v>300</v>
      </c>
      <c r="U14" s="938">
        <f t="shared" si="1"/>
        <v>0</v>
      </c>
      <c r="V14" s="939">
        <v>1</v>
      </c>
      <c r="W14" s="940">
        <v>300</v>
      </c>
      <c r="X14" s="940">
        <v>300</v>
      </c>
      <c r="Y14" s="926"/>
      <c r="Z14" s="940">
        <f t="shared" si="4"/>
        <v>300</v>
      </c>
      <c r="AA14" s="844">
        <f t="shared" si="5"/>
        <v>0</v>
      </c>
      <c r="AB14" s="941">
        <v>300</v>
      </c>
      <c r="AC14" s="800">
        <v>0</v>
      </c>
      <c r="AD14" s="800"/>
      <c r="AE14" s="838">
        <f t="shared" si="2"/>
        <v>300</v>
      </c>
      <c r="AF14" s="920" t="s">
        <v>1063</v>
      </c>
      <c r="AG14" s="848" t="s">
        <v>358</v>
      </c>
      <c r="AH14" s="944" t="s">
        <v>3509</v>
      </c>
    </row>
    <row r="15" spans="1:34" s="91" customFormat="1" ht="26.25" x14ac:dyDescent="0.25">
      <c r="A15" s="808">
        <v>1370</v>
      </c>
      <c r="B15" s="807">
        <v>5</v>
      </c>
      <c r="C15" s="809" t="s">
        <v>402</v>
      </c>
      <c r="D15" s="806" t="s">
        <v>403</v>
      </c>
      <c r="E15" s="810" t="s">
        <v>69</v>
      </c>
      <c r="F15" s="805" t="s">
        <v>10</v>
      </c>
      <c r="G15" s="805" t="s">
        <v>14</v>
      </c>
      <c r="H15" s="937">
        <v>32880</v>
      </c>
      <c r="I15" s="712">
        <v>20</v>
      </c>
      <c r="J15" s="712">
        <v>20</v>
      </c>
      <c r="K15" s="712"/>
      <c r="L15" s="712">
        <f t="shared" si="0"/>
        <v>20</v>
      </c>
      <c r="M15" s="712">
        <v>0</v>
      </c>
      <c r="N15" s="713">
        <f t="shared" si="6"/>
        <v>0</v>
      </c>
      <c r="O15" s="713"/>
      <c r="P15" s="822">
        <v>1</v>
      </c>
      <c r="Q15" s="823">
        <v>300</v>
      </c>
      <c r="R15" s="823">
        <v>300</v>
      </c>
      <c r="S15" s="812"/>
      <c r="T15" s="823">
        <f t="shared" si="3"/>
        <v>300</v>
      </c>
      <c r="U15" s="938">
        <f t="shared" si="1"/>
        <v>0</v>
      </c>
      <c r="V15" s="939">
        <v>1</v>
      </c>
      <c r="W15" s="940">
        <v>300</v>
      </c>
      <c r="X15" s="940">
        <v>300</v>
      </c>
      <c r="Y15" s="926"/>
      <c r="Z15" s="940">
        <f t="shared" si="4"/>
        <v>300</v>
      </c>
      <c r="AA15" s="844">
        <f t="shared" si="5"/>
        <v>0</v>
      </c>
      <c r="AB15" s="941">
        <v>300</v>
      </c>
      <c r="AC15" s="800">
        <v>0</v>
      </c>
      <c r="AD15" s="800"/>
      <c r="AE15" s="838">
        <f t="shared" si="2"/>
        <v>300</v>
      </c>
      <c r="AF15" s="920" t="s">
        <v>2265</v>
      </c>
      <c r="AG15" s="848" t="s">
        <v>404</v>
      </c>
      <c r="AH15" s="817"/>
    </row>
    <row r="16" spans="1:34" s="91" customFormat="1" ht="26.25" x14ac:dyDescent="0.25">
      <c r="A16" s="808">
        <v>1344</v>
      </c>
      <c r="B16" s="807">
        <v>6</v>
      </c>
      <c r="C16" s="809" t="s">
        <v>417</v>
      </c>
      <c r="D16" s="806" t="s">
        <v>418</v>
      </c>
      <c r="E16" s="810" t="s">
        <v>70</v>
      </c>
      <c r="F16" s="805" t="s">
        <v>10</v>
      </c>
      <c r="G16" s="805" t="s">
        <v>11</v>
      </c>
      <c r="H16" s="937">
        <v>32914</v>
      </c>
      <c r="I16" s="712">
        <v>160</v>
      </c>
      <c r="J16" s="712">
        <v>160</v>
      </c>
      <c r="K16" s="712"/>
      <c r="L16" s="712">
        <f t="shared" si="0"/>
        <v>160</v>
      </c>
      <c r="M16" s="712">
        <v>0</v>
      </c>
      <c r="N16" s="713">
        <f t="shared" si="6"/>
        <v>0</v>
      </c>
      <c r="O16" s="722"/>
      <c r="P16" s="822">
        <v>1</v>
      </c>
      <c r="Q16" s="823">
        <v>300</v>
      </c>
      <c r="R16" s="823">
        <v>300</v>
      </c>
      <c r="S16" s="945"/>
      <c r="T16" s="823">
        <f t="shared" si="3"/>
        <v>300</v>
      </c>
      <c r="U16" s="938">
        <f t="shared" si="1"/>
        <v>0</v>
      </c>
      <c r="V16" s="939">
        <v>1</v>
      </c>
      <c r="W16" s="940">
        <v>300</v>
      </c>
      <c r="X16" s="940">
        <v>300</v>
      </c>
      <c r="Y16" s="812"/>
      <c r="Z16" s="940">
        <f t="shared" si="4"/>
        <v>300</v>
      </c>
      <c r="AA16" s="844">
        <f t="shared" si="5"/>
        <v>0</v>
      </c>
      <c r="AB16" s="941">
        <v>300</v>
      </c>
      <c r="AC16" s="800">
        <v>0</v>
      </c>
      <c r="AD16" s="800"/>
      <c r="AE16" s="838">
        <f t="shared" si="2"/>
        <v>300</v>
      </c>
      <c r="AF16" s="920" t="s">
        <v>2482</v>
      </c>
      <c r="AG16" s="848" t="s">
        <v>61</v>
      </c>
      <c r="AH16" s="817"/>
    </row>
    <row r="17" spans="1:34" s="91" customFormat="1" ht="26.25" x14ac:dyDescent="0.25">
      <c r="A17" s="808">
        <v>1358</v>
      </c>
      <c r="B17" s="807">
        <v>7</v>
      </c>
      <c r="C17" s="809" t="s">
        <v>419</v>
      </c>
      <c r="D17" s="806" t="s">
        <v>3491</v>
      </c>
      <c r="E17" s="810" t="s">
        <v>69</v>
      </c>
      <c r="F17" s="805" t="s">
        <v>10</v>
      </c>
      <c r="G17" s="805" t="s">
        <v>14</v>
      </c>
      <c r="H17" s="937">
        <v>33361</v>
      </c>
      <c r="I17" s="712">
        <v>130</v>
      </c>
      <c r="J17" s="712">
        <v>130</v>
      </c>
      <c r="K17" s="712"/>
      <c r="L17" s="712">
        <f t="shared" si="0"/>
        <v>130</v>
      </c>
      <c r="M17" s="712">
        <v>0</v>
      </c>
      <c r="N17" s="713">
        <f t="shared" si="6"/>
        <v>0</v>
      </c>
      <c r="O17" s="722"/>
      <c r="P17" s="822">
        <v>1</v>
      </c>
      <c r="Q17" s="823">
        <v>300</v>
      </c>
      <c r="R17" s="823">
        <v>300</v>
      </c>
      <c r="S17" s="815"/>
      <c r="T17" s="823">
        <f t="shared" si="3"/>
        <v>300</v>
      </c>
      <c r="U17" s="938">
        <f t="shared" si="1"/>
        <v>0</v>
      </c>
      <c r="V17" s="939">
        <v>1</v>
      </c>
      <c r="W17" s="940">
        <v>300</v>
      </c>
      <c r="X17" s="940">
        <v>300</v>
      </c>
      <c r="Y17" s="812"/>
      <c r="Z17" s="940">
        <f t="shared" si="4"/>
        <v>300</v>
      </c>
      <c r="AA17" s="844">
        <f t="shared" si="5"/>
        <v>0</v>
      </c>
      <c r="AB17" s="941">
        <v>300</v>
      </c>
      <c r="AC17" s="800">
        <v>0</v>
      </c>
      <c r="AD17" s="800"/>
      <c r="AE17" s="838">
        <f t="shared" si="2"/>
        <v>300</v>
      </c>
      <c r="AF17" s="14" t="s">
        <v>2035</v>
      </c>
      <c r="AG17" s="842" t="s">
        <v>358</v>
      </c>
      <c r="AH17" s="817" t="s">
        <v>3460</v>
      </c>
    </row>
    <row r="18" spans="1:34" s="91" customFormat="1" ht="26.25" x14ac:dyDescent="0.25">
      <c r="A18" s="808">
        <v>1353</v>
      </c>
      <c r="B18" s="807">
        <v>8</v>
      </c>
      <c r="C18" s="809" t="s">
        <v>420</v>
      </c>
      <c r="D18" s="806" t="s">
        <v>3560</v>
      </c>
      <c r="E18" s="810" t="s">
        <v>70</v>
      </c>
      <c r="F18" s="805" t="s">
        <v>10</v>
      </c>
      <c r="G18" s="805" t="s">
        <v>14</v>
      </c>
      <c r="H18" s="937">
        <v>34392</v>
      </c>
      <c r="I18" s="712">
        <v>20</v>
      </c>
      <c r="J18" s="712">
        <v>20</v>
      </c>
      <c r="K18" s="712"/>
      <c r="L18" s="712">
        <f t="shared" si="0"/>
        <v>20</v>
      </c>
      <c r="M18" s="712">
        <v>0</v>
      </c>
      <c r="N18" s="713">
        <f t="shared" si="6"/>
        <v>0</v>
      </c>
      <c r="O18" s="713"/>
      <c r="P18" s="822">
        <v>1</v>
      </c>
      <c r="Q18" s="823">
        <v>300</v>
      </c>
      <c r="R18" s="823">
        <v>300</v>
      </c>
      <c r="S18" s="812"/>
      <c r="T18" s="823">
        <f t="shared" si="3"/>
        <v>300</v>
      </c>
      <c r="U18" s="938">
        <f t="shared" si="1"/>
        <v>0</v>
      </c>
      <c r="V18" s="939">
        <v>1</v>
      </c>
      <c r="W18" s="940">
        <v>300</v>
      </c>
      <c r="X18" s="940">
        <v>300</v>
      </c>
      <c r="Y18" s="926"/>
      <c r="Z18" s="940">
        <f t="shared" si="4"/>
        <v>300</v>
      </c>
      <c r="AA18" s="844">
        <f t="shared" si="5"/>
        <v>0</v>
      </c>
      <c r="AB18" s="941">
        <v>300</v>
      </c>
      <c r="AC18" s="800">
        <v>0</v>
      </c>
      <c r="AD18" s="800"/>
      <c r="AE18" s="838">
        <f t="shared" si="2"/>
        <v>300</v>
      </c>
      <c r="AF18" s="14" t="s">
        <v>421</v>
      </c>
      <c r="AG18" s="842" t="s">
        <v>308</v>
      </c>
      <c r="AH18" s="817"/>
    </row>
    <row r="19" spans="1:34" s="91" customFormat="1" ht="26.25" x14ac:dyDescent="0.25">
      <c r="A19" s="808">
        <v>1537</v>
      </c>
      <c r="B19" s="807">
        <v>9</v>
      </c>
      <c r="C19" s="809" t="s">
        <v>1047</v>
      </c>
      <c r="D19" s="806" t="s">
        <v>1048</v>
      </c>
      <c r="E19" s="810" t="s">
        <v>69</v>
      </c>
      <c r="F19" s="805" t="s">
        <v>10</v>
      </c>
      <c r="G19" s="805" t="s">
        <v>14</v>
      </c>
      <c r="H19" s="937">
        <v>34261</v>
      </c>
      <c r="I19" s="712">
        <v>150</v>
      </c>
      <c r="J19" s="712">
        <v>150</v>
      </c>
      <c r="K19" s="712"/>
      <c r="L19" s="712">
        <f t="shared" si="0"/>
        <v>150</v>
      </c>
      <c r="M19" s="712">
        <v>0</v>
      </c>
      <c r="N19" s="713">
        <f>I19-L19</f>
        <v>0</v>
      </c>
      <c r="O19" s="713"/>
      <c r="P19" s="822">
        <v>1</v>
      </c>
      <c r="Q19" s="823">
        <v>300</v>
      </c>
      <c r="R19" s="823">
        <v>300</v>
      </c>
      <c r="S19" s="812"/>
      <c r="T19" s="823">
        <f t="shared" si="3"/>
        <v>300</v>
      </c>
      <c r="U19" s="938">
        <f t="shared" si="1"/>
        <v>0</v>
      </c>
      <c r="V19" s="939">
        <v>1</v>
      </c>
      <c r="W19" s="940">
        <v>300</v>
      </c>
      <c r="X19" s="940">
        <v>300</v>
      </c>
      <c r="Y19" s="926"/>
      <c r="Z19" s="940">
        <f t="shared" si="4"/>
        <v>300</v>
      </c>
      <c r="AA19" s="844">
        <f t="shared" si="5"/>
        <v>0</v>
      </c>
      <c r="AB19" s="941">
        <v>300</v>
      </c>
      <c r="AC19" s="837"/>
      <c r="AD19" s="837"/>
      <c r="AE19" s="838">
        <f t="shared" si="2"/>
        <v>300</v>
      </c>
      <c r="AF19" s="14">
        <v>90448707</v>
      </c>
      <c r="AG19" s="842" t="s">
        <v>670</v>
      </c>
      <c r="AH19" s="817" t="s">
        <v>3509</v>
      </c>
    </row>
    <row r="20" spans="1:34" s="91" customFormat="1" ht="26.25" x14ac:dyDescent="0.25">
      <c r="A20" s="808">
        <v>1431</v>
      </c>
      <c r="B20" s="807">
        <v>10</v>
      </c>
      <c r="C20" s="809" t="s">
        <v>502</v>
      </c>
      <c r="D20" s="806" t="s">
        <v>503</v>
      </c>
      <c r="E20" s="810" t="s">
        <v>69</v>
      </c>
      <c r="F20" s="805" t="s">
        <v>10</v>
      </c>
      <c r="G20" s="805" t="s">
        <v>14</v>
      </c>
      <c r="H20" s="937">
        <v>33519</v>
      </c>
      <c r="I20" s="712">
        <v>130</v>
      </c>
      <c r="J20" s="712">
        <v>130</v>
      </c>
      <c r="K20" s="712"/>
      <c r="L20" s="712">
        <f t="shared" si="0"/>
        <v>130</v>
      </c>
      <c r="M20" s="712">
        <v>0</v>
      </c>
      <c r="N20" s="713">
        <f t="shared" si="6"/>
        <v>0</v>
      </c>
      <c r="O20" s="713"/>
      <c r="P20" s="822">
        <v>1</v>
      </c>
      <c r="Q20" s="823">
        <v>300</v>
      </c>
      <c r="R20" s="823">
        <v>300</v>
      </c>
      <c r="S20" s="812"/>
      <c r="T20" s="823">
        <f t="shared" si="3"/>
        <v>300</v>
      </c>
      <c r="U20" s="938">
        <f t="shared" si="1"/>
        <v>0</v>
      </c>
      <c r="V20" s="939">
        <v>1</v>
      </c>
      <c r="W20" s="940">
        <v>300</v>
      </c>
      <c r="X20" s="940">
        <v>300</v>
      </c>
      <c r="Y20" s="926"/>
      <c r="Z20" s="940">
        <f t="shared" si="4"/>
        <v>300</v>
      </c>
      <c r="AA20" s="844">
        <f t="shared" si="5"/>
        <v>0</v>
      </c>
      <c r="AB20" s="941">
        <v>300</v>
      </c>
      <c r="AC20" s="837">
        <v>0</v>
      </c>
      <c r="AD20" s="837"/>
      <c r="AE20" s="836">
        <f t="shared" si="2"/>
        <v>300</v>
      </c>
      <c r="AF20" s="14" t="s">
        <v>2431</v>
      </c>
      <c r="AG20" s="842" t="s">
        <v>358</v>
      </c>
      <c r="AH20" s="817"/>
    </row>
    <row r="21" spans="1:34" s="91" customFormat="1" ht="26.25" x14ac:dyDescent="0.25">
      <c r="A21" s="808">
        <v>1461</v>
      </c>
      <c r="B21" s="807">
        <v>11</v>
      </c>
      <c r="C21" s="809" t="s">
        <v>534</v>
      </c>
      <c r="D21" s="806" t="s">
        <v>535</v>
      </c>
      <c r="E21" s="810" t="s">
        <v>69</v>
      </c>
      <c r="F21" s="805" t="s">
        <v>10</v>
      </c>
      <c r="G21" s="805" t="s">
        <v>14</v>
      </c>
      <c r="H21" s="937">
        <v>32629</v>
      </c>
      <c r="I21" s="712">
        <v>150</v>
      </c>
      <c r="J21" s="712">
        <v>150</v>
      </c>
      <c r="K21" s="712"/>
      <c r="L21" s="712">
        <f t="shared" si="0"/>
        <v>150</v>
      </c>
      <c r="M21" s="712">
        <v>0</v>
      </c>
      <c r="N21" s="713">
        <f t="shared" si="6"/>
        <v>0</v>
      </c>
      <c r="O21" s="713"/>
      <c r="P21" s="822">
        <v>1</v>
      </c>
      <c r="Q21" s="823">
        <v>300</v>
      </c>
      <c r="R21" s="823">
        <v>300</v>
      </c>
      <c r="S21" s="812"/>
      <c r="T21" s="823">
        <f t="shared" si="3"/>
        <v>300</v>
      </c>
      <c r="U21" s="938">
        <f t="shared" si="1"/>
        <v>0</v>
      </c>
      <c r="V21" s="939">
        <v>1</v>
      </c>
      <c r="W21" s="940">
        <v>300</v>
      </c>
      <c r="X21" s="940">
        <v>300</v>
      </c>
      <c r="Y21" s="926"/>
      <c r="Z21" s="940">
        <f t="shared" si="4"/>
        <v>300</v>
      </c>
      <c r="AA21" s="844">
        <f t="shared" si="5"/>
        <v>0</v>
      </c>
      <c r="AB21" s="941">
        <v>300</v>
      </c>
      <c r="AC21" s="837">
        <v>0</v>
      </c>
      <c r="AD21" s="837"/>
      <c r="AE21" s="836">
        <f t="shared" ref="AE21:AE26" si="7">AB21-AC21-AD21</f>
        <v>300</v>
      </c>
      <c r="AF21" s="947" t="s">
        <v>536</v>
      </c>
      <c r="AG21" s="842" t="s">
        <v>61</v>
      </c>
      <c r="AH21" s="817"/>
    </row>
    <row r="22" spans="1:34" s="91" customFormat="1" ht="26.25" x14ac:dyDescent="0.25">
      <c r="A22" s="808">
        <v>1583</v>
      </c>
      <c r="B22" s="807">
        <v>12</v>
      </c>
      <c r="C22" s="809" t="s">
        <v>731</v>
      </c>
      <c r="D22" s="806" t="s">
        <v>732</v>
      </c>
      <c r="E22" s="810" t="s">
        <v>69</v>
      </c>
      <c r="F22" s="805" t="s">
        <v>10</v>
      </c>
      <c r="G22" s="805" t="s">
        <v>14</v>
      </c>
      <c r="H22" s="937">
        <v>31999</v>
      </c>
      <c r="I22" s="712">
        <v>150</v>
      </c>
      <c r="J22" s="712">
        <v>150</v>
      </c>
      <c r="K22" s="712"/>
      <c r="L22" s="712">
        <f t="shared" si="0"/>
        <v>150</v>
      </c>
      <c r="M22" s="712"/>
      <c r="N22" s="716">
        <f t="shared" si="6"/>
        <v>0</v>
      </c>
      <c r="O22" s="723"/>
      <c r="P22" s="822">
        <v>1</v>
      </c>
      <c r="Q22" s="823">
        <v>300</v>
      </c>
      <c r="R22" s="823">
        <v>300</v>
      </c>
      <c r="S22" s="829"/>
      <c r="T22" s="823">
        <f t="shared" si="3"/>
        <v>300</v>
      </c>
      <c r="U22" s="938">
        <f t="shared" si="1"/>
        <v>0</v>
      </c>
      <c r="V22" s="946">
        <v>1</v>
      </c>
      <c r="W22" s="940">
        <v>300</v>
      </c>
      <c r="X22" s="940">
        <v>300</v>
      </c>
      <c r="Y22" s="843"/>
      <c r="Z22" s="940">
        <f t="shared" si="4"/>
        <v>300</v>
      </c>
      <c r="AA22" s="844">
        <f t="shared" si="5"/>
        <v>0</v>
      </c>
      <c r="AB22" s="941">
        <v>300</v>
      </c>
      <c r="AC22" s="854"/>
      <c r="AD22" s="855"/>
      <c r="AE22" s="853">
        <f t="shared" si="7"/>
        <v>300</v>
      </c>
      <c r="AF22" s="854" t="s">
        <v>733</v>
      </c>
      <c r="AG22" s="850" t="s">
        <v>734</v>
      </c>
      <c r="AH22" s="817" t="s">
        <v>3215</v>
      </c>
    </row>
    <row r="23" spans="1:34" s="90" customFormat="1" ht="25.5" customHeight="1" x14ac:dyDescent="0.25">
      <c r="A23" s="808">
        <v>1303</v>
      </c>
      <c r="B23" s="807">
        <v>13</v>
      </c>
      <c r="C23" s="809" t="s">
        <v>319</v>
      </c>
      <c r="D23" s="806" t="s">
        <v>320</v>
      </c>
      <c r="E23" s="810" t="s">
        <v>69</v>
      </c>
      <c r="F23" s="805" t="s">
        <v>10</v>
      </c>
      <c r="G23" s="805" t="s">
        <v>14</v>
      </c>
      <c r="H23" s="937">
        <v>33661</v>
      </c>
      <c r="I23" s="712">
        <v>150</v>
      </c>
      <c r="J23" s="712">
        <v>150</v>
      </c>
      <c r="K23" s="712"/>
      <c r="L23" s="712">
        <f t="shared" si="0"/>
        <v>150</v>
      </c>
      <c r="M23" s="712"/>
      <c r="N23" s="713">
        <f t="shared" si="6"/>
        <v>0</v>
      </c>
      <c r="O23" s="713"/>
      <c r="P23" s="822">
        <v>1</v>
      </c>
      <c r="Q23" s="823">
        <v>300</v>
      </c>
      <c r="R23" s="823">
        <v>300</v>
      </c>
      <c r="S23" s="812"/>
      <c r="T23" s="823">
        <f t="shared" si="3"/>
        <v>300</v>
      </c>
      <c r="U23" s="938">
        <f t="shared" si="1"/>
        <v>0</v>
      </c>
      <c r="V23" s="939">
        <v>1</v>
      </c>
      <c r="W23" s="940">
        <v>300</v>
      </c>
      <c r="X23" s="940">
        <v>300</v>
      </c>
      <c r="Y23" s="926"/>
      <c r="Z23" s="940">
        <f t="shared" si="4"/>
        <v>300</v>
      </c>
      <c r="AA23" s="844">
        <f t="shared" si="5"/>
        <v>0</v>
      </c>
      <c r="AB23" s="941">
        <v>300</v>
      </c>
      <c r="AC23" s="856"/>
      <c r="AD23" s="856"/>
      <c r="AE23" s="948">
        <f t="shared" si="7"/>
        <v>300</v>
      </c>
      <c r="AF23" s="949" t="s">
        <v>321</v>
      </c>
      <c r="AG23" s="850" t="s">
        <v>322</v>
      </c>
      <c r="AH23" s="825"/>
    </row>
    <row r="24" spans="1:34" s="91" customFormat="1" ht="26.25" x14ac:dyDescent="0.25">
      <c r="A24" s="808">
        <v>1563</v>
      </c>
      <c r="B24" s="807">
        <v>14</v>
      </c>
      <c r="C24" s="809" t="s">
        <v>361</v>
      </c>
      <c r="D24" s="806" t="s">
        <v>362</v>
      </c>
      <c r="E24" s="810" t="s">
        <v>69</v>
      </c>
      <c r="F24" s="805" t="s">
        <v>10</v>
      </c>
      <c r="G24" s="805" t="s">
        <v>661</v>
      </c>
      <c r="H24" s="937">
        <v>34459</v>
      </c>
      <c r="I24" s="712">
        <v>20</v>
      </c>
      <c r="J24" s="712">
        <v>20</v>
      </c>
      <c r="K24" s="712"/>
      <c r="L24" s="712">
        <f>J24+K24</f>
        <v>20</v>
      </c>
      <c r="M24" s="712"/>
      <c r="N24" s="713">
        <f t="shared" si="6"/>
        <v>0</v>
      </c>
      <c r="O24" s="723"/>
      <c r="P24" s="822">
        <v>1</v>
      </c>
      <c r="Q24" s="823">
        <v>300</v>
      </c>
      <c r="R24" s="823">
        <v>300</v>
      </c>
      <c r="S24" s="829"/>
      <c r="T24" s="823">
        <f t="shared" si="3"/>
        <v>300</v>
      </c>
      <c r="U24" s="938">
        <f t="shared" si="1"/>
        <v>0</v>
      </c>
      <c r="V24" s="946">
        <v>1</v>
      </c>
      <c r="W24" s="940">
        <v>300</v>
      </c>
      <c r="X24" s="940">
        <v>300</v>
      </c>
      <c r="Y24" s="843"/>
      <c r="Z24" s="940">
        <f t="shared" si="4"/>
        <v>300</v>
      </c>
      <c r="AA24" s="844">
        <f t="shared" si="5"/>
        <v>0</v>
      </c>
      <c r="AB24" s="941">
        <v>300</v>
      </c>
      <c r="AC24" s="840"/>
      <c r="AD24" s="841"/>
      <c r="AE24" s="839">
        <f t="shared" si="7"/>
        <v>300</v>
      </c>
      <c r="AF24" s="840">
        <v>959679989</v>
      </c>
      <c r="AG24" s="842" t="s">
        <v>695</v>
      </c>
      <c r="AH24" s="817"/>
    </row>
    <row r="25" spans="1:34" s="91" customFormat="1" ht="26.25" x14ac:dyDescent="0.25">
      <c r="A25" s="808">
        <v>2083</v>
      </c>
      <c r="B25" s="807">
        <v>15</v>
      </c>
      <c r="C25" s="809" t="s">
        <v>1724</v>
      </c>
      <c r="D25" s="806" t="s">
        <v>1725</v>
      </c>
      <c r="E25" s="810" t="s">
        <v>69</v>
      </c>
      <c r="F25" s="805" t="s">
        <v>10</v>
      </c>
      <c r="G25" s="805" t="s">
        <v>661</v>
      </c>
      <c r="H25" s="937"/>
      <c r="I25" s="712">
        <v>150</v>
      </c>
      <c r="J25" s="712"/>
      <c r="K25" s="712"/>
      <c r="L25" s="712"/>
      <c r="M25" s="712"/>
      <c r="N25" s="713"/>
      <c r="O25" s="713"/>
      <c r="P25" s="822">
        <v>1</v>
      </c>
      <c r="Q25" s="823">
        <v>300</v>
      </c>
      <c r="R25" s="823">
        <v>300</v>
      </c>
      <c r="S25" s="812"/>
      <c r="T25" s="823">
        <f t="shared" si="3"/>
        <v>300</v>
      </c>
      <c r="U25" s="938">
        <f t="shared" si="1"/>
        <v>0</v>
      </c>
      <c r="V25" s="939">
        <v>1</v>
      </c>
      <c r="W25" s="940">
        <v>300</v>
      </c>
      <c r="X25" s="940">
        <v>300</v>
      </c>
      <c r="Y25" s="926"/>
      <c r="Z25" s="940">
        <f t="shared" si="4"/>
        <v>300</v>
      </c>
      <c r="AA25" s="844">
        <f t="shared" si="5"/>
        <v>0</v>
      </c>
      <c r="AB25" s="941">
        <v>300</v>
      </c>
      <c r="AC25" s="840"/>
      <c r="AD25" s="841"/>
      <c r="AE25" s="839">
        <f t="shared" si="7"/>
        <v>300</v>
      </c>
      <c r="AF25" s="840" t="s">
        <v>2205</v>
      </c>
      <c r="AG25" s="840" t="s">
        <v>1726</v>
      </c>
      <c r="AH25" s="817"/>
    </row>
    <row r="26" spans="1:34" s="91" customFormat="1" ht="27" thickBot="1" x14ac:dyDescent="0.3">
      <c r="A26" s="808">
        <v>1722</v>
      </c>
      <c r="B26" s="807">
        <v>16</v>
      </c>
      <c r="C26" s="809" t="s">
        <v>522</v>
      </c>
      <c r="D26" s="806" t="s">
        <v>1156</v>
      </c>
      <c r="E26" s="810" t="s">
        <v>70</v>
      </c>
      <c r="F26" s="805" t="s">
        <v>10</v>
      </c>
      <c r="G26" s="805" t="s">
        <v>1157</v>
      </c>
      <c r="H26" s="937"/>
      <c r="I26" s="711"/>
      <c r="J26" s="711"/>
      <c r="K26" s="711"/>
      <c r="L26" s="711"/>
      <c r="M26" s="711"/>
      <c r="N26" s="729"/>
      <c r="O26" s="723"/>
      <c r="P26" s="822">
        <v>1</v>
      </c>
      <c r="Q26" s="823">
        <v>300</v>
      </c>
      <c r="R26" s="823">
        <v>300</v>
      </c>
      <c r="S26" s="829"/>
      <c r="T26" s="823">
        <f t="shared" si="3"/>
        <v>300</v>
      </c>
      <c r="U26" s="938">
        <f t="shared" si="1"/>
        <v>0</v>
      </c>
      <c r="V26" s="946">
        <v>1</v>
      </c>
      <c r="W26" s="940">
        <v>300</v>
      </c>
      <c r="X26" s="940">
        <v>300</v>
      </c>
      <c r="Y26" s="843"/>
      <c r="Z26" s="940">
        <f t="shared" si="4"/>
        <v>300</v>
      </c>
      <c r="AA26" s="844">
        <f t="shared" si="5"/>
        <v>0</v>
      </c>
      <c r="AB26" s="941">
        <v>300</v>
      </c>
      <c r="AC26" s="840"/>
      <c r="AD26" s="841"/>
      <c r="AE26" s="839">
        <f t="shared" si="7"/>
        <v>300</v>
      </c>
      <c r="AF26" s="840" t="s">
        <v>1158</v>
      </c>
      <c r="AG26" s="842" t="s">
        <v>1159</v>
      </c>
      <c r="AH26" s="817" t="s">
        <v>2070</v>
      </c>
    </row>
    <row r="27" spans="1:34" s="26" customFormat="1" ht="34.5" thickTop="1" thickBot="1" x14ac:dyDescent="0.3">
      <c r="A27" s="171" t="s">
        <v>509</v>
      </c>
      <c r="B27" s="68"/>
      <c r="C27" s="58" t="s">
        <v>150</v>
      </c>
      <c r="D27" s="58" t="s">
        <v>151</v>
      </c>
      <c r="E27" s="172"/>
      <c r="F27" s="173"/>
      <c r="G27" s="60"/>
      <c r="H27" s="353"/>
      <c r="I27" s="67">
        <f>SUM(I11:I26)</f>
        <v>1690</v>
      </c>
      <c r="J27" s="164">
        <f>SUM(J11:J26)</f>
        <v>1540</v>
      </c>
      <c r="K27" s="164">
        <f>SUM(K11:K26)</f>
        <v>0</v>
      </c>
      <c r="L27" s="164">
        <f>SUM(L11:L26)</f>
        <v>1540</v>
      </c>
      <c r="M27" s="164">
        <f>SUM(M11:M26)</f>
        <v>0</v>
      </c>
      <c r="N27" s="174">
        <f t="shared" ref="N27:AE27" si="8">SUM(N11:N26)</f>
        <v>0</v>
      </c>
      <c r="O27" s="239">
        <f t="shared" si="8"/>
        <v>0</v>
      </c>
      <c r="P27" s="243">
        <f t="shared" ref="P27:AB27" si="9">SUM(P11:P26)</f>
        <v>16</v>
      </c>
      <c r="Q27" s="175">
        <f t="shared" si="9"/>
        <v>4800</v>
      </c>
      <c r="R27" s="175">
        <f t="shared" si="9"/>
        <v>4800</v>
      </c>
      <c r="S27" s="175">
        <f t="shared" si="9"/>
        <v>0</v>
      </c>
      <c r="T27" s="175">
        <f t="shared" si="9"/>
        <v>4800</v>
      </c>
      <c r="U27" s="210">
        <f t="shared" si="9"/>
        <v>0</v>
      </c>
      <c r="V27" s="516">
        <f t="shared" si="9"/>
        <v>16</v>
      </c>
      <c r="W27" s="176">
        <f t="shared" si="9"/>
        <v>4800</v>
      </c>
      <c r="X27" s="176">
        <f t="shared" si="9"/>
        <v>4800</v>
      </c>
      <c r="Y27" s="176">
        <f t="shared" si="9"/>
        <v>0</v>
      </c>
      <c r="Z27" s="176">
        <f t="shared" si="9"/>
        <v>4800</v>
      </c>
      <c r="AA27" s="176">
        <f t="shared" si="9"/>
        <v>0</v>
      </c>
      <c r="AB27" s="177">
        <f t="shared" si="9"/>
        <v>4800</v>
      </c>
      <c r="AC27" s="177">
        <f t="shared" si="8"/>
        <v>0</v>
      </c>
      <c r="AD27" s="177">
        <f t="shared" si="8"/>
        <v>0</v>
      </c>
      <c r="AE27" s="177">
        <f t="shared" si="8"/>
        <v>4800</v>
      </c>
      <c r="AF27" s="178"/>
      <c r="AG27" s="66"/>
    </row>
    <row r="28" spans="1:34" s="26" customFormat="1" ht="28.5" thickTop="1" x14ac:dyDescent="0.25">
      <c r="A28" s="42"/>
      <c r="B28" s="1"/>
      <c r="C28" s="1"/>
      <c r="D28" s="1"/>
      <c r="E28" s="1"/>
      <c r="F28" s="1"/>
      <c r="G28" s="1"/>
      <c r="H28" s="355"/>
      <c r="I28" s="49"/>
      <c r="J28" s="49"/>
      <c r="K28" s="49"/>
      <c r="L28" s="49"/>
      <c r="M28" s="49"/>
      <c r="N28" s="70"/>
      <c r="O28" s="70"/>
      <c r="P28" s="70"/>
      <c r="Q28" s="49"/>
      <c r="R28" s="49"/>
      <c r="S28" s="49"/>
      <c r="T28" s="49"/>
      <c r="U28" s="364"/>
      <c r="V28" s="364"/>
      <c r="W28" s="49"/>
      <c r="X28" s="49"/>
      <c r="Y28" s="49"/>
      <c r="Z28" s="49"/>
      <c r="AA28" s="71"/>
      <c r="AB28" s="49"/>
      <c r="AC28" s="49"/>
      <c r="AD28" s="49"/>
      <c r="AE28" s="71"/>
      <c r="AF28" s="48"/>
      <c r="AG28" s="50"/>
    </row>
    <row r="29" spans="1:34" x14ac:dyDescent="0.2">
      <c r="A29" s="42"/>
      <c r="D29" s="1"/>
      <c r="G29" s="26"/>
      <c r="H29" s="357"/>
      <c r="J29" s="5"/>
      <c r="K29" s="5"/>
      <c r="L29" s="5"/>
      <c r="M29" s="5"/>
      <c r="N29" s="54"/>
      <c r="O29" s="54"/>
      <c r="P29" s="54"/>
      <c r="Q29" s="5"/>
      <c r="R29" s="5"/>
      <c r="S29" s="5"/>
      <c r="T29" s="5"/>
      <c r="U29" s="365"/>
      <c r="V29" s="365"/>
      <c r="W29" s="5"/>
      <c r="X29" s="5"/>
      <c r="Y29" s="5"/>
      <c r="Z29" s="5"/>
      <c r="AA29" s="54"/>
      <c r="AB29" s="5"/>
      <c r="AC29" s="5"/>
      <c r="AD29" s="5"/>
      <c r="AE29" s="54"/>
      <c r="AF29" s="17"/>
      <c r="AG29" s="10"/>
    </row>
    <row r="30" spans="1:34" ht="13.15" customHeight="1" x14ac:dyDescent="0.25">
      <c r="A30" s="42"/>
      <c r="B30" s="287"/>
      <c r="D30" s="1"/>
      <c r="I30" s="49"/>
      <c r="J30" s="5"/>
      <c r="K30" s="5"/>
      <c r="L30" s="5"/>
      <c r="M30" s="5"/>
      <c r="N30" s="54"/>
      <c r="O30" s="54"/>
      <c r="P30" s="54"/>
      <c r="Q30" s="5"/>
      <c r="R30" s="5"/>
      <c r="S30" s="5"/>
      <c r="T30" s="5"/>
      <c r="U30" s="365"/>
      <c r="V30" s="365"/>
      <c r="W30" s="5"/>
      <c r="X30" s="5"/>
      <c r="Y30" s="5"/>
      <c r="Z30" s="5"/>
      <c r="AA30" s="54"/>
      <c r="AB30" s="5"/>
      <c r="AC30" s="5"/>
      <c r="AD30" s="5"/>
      <c r="AE30" s="54"/>
      <c r="AF30" s="17"/>
      <c r="AG30" s="10"/>
    </row>
    <row r="31" spans="1:34" ht="13.15" customHeight="1" x14ac:dyDescent="0.25">
      <c r="A31" s="42"/>
      <c r="B31" s="287"/>
      <c r="D31" s="1"/>
      <c r="I31" s="49"/>
      <c r="J31" s="5"/>
      <c r="K31" s="5"/>
      <c r="L31" s="5"/>
      <c r="M31" s="5"/>
      <c r="N31" s="54"/>
      <c r="O31" s="54"/>
      <c r="P31" s="54"/>
      <c r="Q31" s="5"/>
      <c r="R31" s="5"/>
      <c r="S31" s="5"/>
      <c r="T31" s="5"/>
      <c r="U31" s="365"/>
      <c r="V31" s="365"/>
      <c r="W31" s="5"/>
      <c r="X31" s="5"/>
      <c r="Y31" s="5"/>
      <c r="Z31" s="5"/>
      <c r="AA31" s="54"/>
      <c r="AB31" s="5"/>
      <c r="AC31" s="5"/>
      <c r="AD31" s="5"/>
      <c r="AE31" s="54"/>
      <c r="AF31" s="17"/>
      <c r="AG31" s="10"/>
    </row>
    <row r="32" spans="1:34" ht="13.15" customHeight="1" x14ac:dyDescent="0.25">
      <c r="D32" s="1"/>
      <c r="I32" s="5"/>
      <c r="J32" s="5"/>
      <c r="K32" s="5"/>
      <c r="L32" s="5"/>
      <c r="M32" s="5"/>
      <c r="N32" s="54"/>
      <c r="O32" s="54"/>
      <c r="P32" s="54"/>
      <c r="Q32" s="5"/>
      <c r="R32" s="5"/>
      <c r="S32" s="5"/>
      <c r="T32" s="5"/>
      <c r="U32" s="365"/>
      <c r="V32" s="365"/>
      <c r="W32" s="5"/>
      <c r="X32" s="5"/>
      <c r="Y32" s="5"/>
      <c r="Z32" s="5"/>
      <c r="AA32" s="54"/>
      <c r="AB32" s="5"/>
      <c r="AC32" s="5"/>
      <c r="AD32" s="5"/>
      <c r="AE32" s="54"/>
      <c r="AF32" s="17"/>
      <c r="AG32" s="10"/>
    </row>
    <row r="33" spans="2:34" ht="13.15" customHeight="1" x14ac:dyDescent="0.25">
      <c r="D33" s="1"/>
      <c r="I33" s="5"/>
      <c r="J33" s="5"/>
      <c r="K33" s="5"/>
      <c r="L33" s="5"/>
      <c r="M33" s="5"/>
      <c r="N33" s="54"/>
      <c r="O33" s="54"/>
      <c r="P33" s="54"/>
      <c r="Q33" s="5"/>
      <c r="R33" s="5"/>
      <c r="S33" s="5"/>
      <c r="T33" s="5"/>
      <c r="U33" s="365"/>
      <c r="V33" s="365"/>
      <c r="W33" s="5"/>
      <c r="X33" s="5"/>
      <c r="Y33" s="5"/>
      <c r="Z33" s="5"/>
      <c r="AA33" s="54"/>
      <c r="AB33" s="5"/>
      <c r="AC33" s="5"/>
      <c r="AD33" s="5"/>
      <c r="AE33" s="54"/>
      <c r="AF33" s="17"/>
      <c r="AG33" s="10"/>
    </row>
    <row r="34" spans="2:34" ht="13.15" customHeight="1" x14ac:dyDescent="0.25">
      <c r="B34" s="7"/>
      <c r="C34" s="7"/>
      <c r="D34" s="5"/>
      <c r="E34" s="5"/>
      <c r="F34" s="9"/>
      <c r="G34" s="5"/>
      <c r="H34" s="354"/>
      <c r="I34" s="5"/>
      <c r="J34" s="5"/>
      <c r="K34" s="5"/>
      <c r="L34" s="5"/>
      <c r="M34" s="5"/>
      <c r="N34" s="54"/>
      <c r="O34" s="54"/>
      <c r="P34" s="54"/>
      <c r="Q34" s="5"/>
      <c r="R34" s="5"/>
      <c r="S34" s="5"/>
      <c r="T34" s="5"/>
      <c r="U34" s="365"/>
      <c r="V34" s="365"/>
      <c r="W34" s="5"/>
      <c r="X34" s="5"/>
      <c r="Y34" s="5"/>
      <c r="Z34" s="5"/>
      <c r="AA34" s="54"/>
      <c r="AB34" s="5"/>
      <c r="AC34" s="5"/>
      <c r="AD34" s="5"/>
      <c r="AE34" s="54"/>
      <c r="AF34" s="17"/>
      <c r="AG34" s="10"/>
    </row>
    <row r="35" spans="2:34" ht="13.15" customHeight="1" x14ac:dyDescent="0.25">
      <c r="B35" s="7"/>
      <c r="C35" s="7"/>
      <c r="D35" s="5"/>
      <c r="E35" s="5"/>
      <c r="F35" s="9"/>
      <c r="G35" s="5"/>
      <c r="H35" s="354"/>
      <c r="I35" s="5"/>
      <c r="J35" s="5"/>
      <c r="K35" s="5"/>
      <c r="L35" s="5"/>
      <c r="M35" s="5"/>
      <c r="N35" s="54"/>
      <c r="O35" s="54"/>
      <c r="P35" s="54"/>
      <c r="Q35" s="5"/>
      <c r="R35" s="5"/>
      <c r="S35" s="5"/>
      <c r="T35" s="5"/>
      <c r="U35" s="365"/>
      <c r="V35" s="365"/>
      <c r="W35" s="5"/>
      <c r="X35" s="5"/>
      <c r="Y35" s="5"/>
      <c r="Z35" s="5"/>
      <c r="AA35" s="54"/>
      <c r="AB35" s="5"/>
      <c r="AC35" s="5"/>
      <c r="AD35" s="5"/>
      <c r="AE35" s="54"/>
      <c r="AF35" s="17"/>
      <c r="AG35" s="10"/>
    </row>
    <row r="36" spans="2:34" ht="13.15" customHeight="1" x14ac:dyDescent="0.25">
      <c r="B36" s="7"/>
      <c r="C36" s="7"/>
      <c r="D36" s="5"/>
      <c r="E36" s="5"/>
      <c r="F36" s="9"/>
      <c r="G36" s="5"/>
      <c r="H36" s="354"/>
      <c r="I36" s="5"/>
      <c r="J36" s="5"/>
      <c r="K36" s="5"/>
      <c r="L36" s="5"/>
      <c r="M36" s="5"/>
      <c r="N36" s="54"/>
      <c r="O36" s="54"/>
      <c r="P36" s="54"/>
      <c r="Q36" s="5"/>
      <c r="R36" s="5"/>
      <c r="S36" s="5"/>
      <c r="T36" s="5"/>
      <c r="U36" s="365"/>
      <c r="V36" s="365"/>
      <c r="W36" s="5"/>
      <c r="X36" s="5"/>
      <c r="Y36" s="5"/>
      <c r="Z36" s="5"/>
      <c r="AA36" s="54"/>
      <c r="AB36" s="5"/>
      <c r="AC36" s="5"/>
      <c r="AD36" s="5"/>
      <c r="AE36" s="54"/>
      <c r="AF36" s="17"/>
      <c r="AG36" s="10"/>
    </row>
    <row r="37" spans="2:34" ht="13.15" customHeight="1" x14ac:dyDescent="0.25">
      <c r="B37" s="7"/>
      <c r="C37" s="7"/>
      <c r="D37" s="5"/>
      <c r="E37" s="5"/>
      <c r="F37" s="9"/>
      <c r="G37" s="5"/>
      <c r="H37" s="354"/>
      <c r="I37" s="5"/>
      <c r="J37" s="5"/>
      <c r="K37" s="5"/>
      <c r="L37" s="5"/>
      <c r="M37" s="5"/>
      <c r="N37" s="54"/>
      <c r="O37" s="54"/>
      <c r="P37" s="54"/>
      <c r="Q37" s="5"/>
      <c r="R37" s="5"/>
      <c r="S37" s="5"/>
      <c r="T37" s="5"/>
      <c r="U37" s="365"/>
      <c r="V37" s="365"/>
      <c r="W37" s="5"/>
      <c r="X37" s="5"/>
      <c r="Y37" s="5"/>
      <c r="Z37" s="5"/>
      <c r="AA37" s="54"/>
      <c r="AB37" s="5"/>
      <c r="AC37" s="5"/>
      <c r="AD37" s="5"/>
      <c r="AE37" s="54"/>
      <c r="AF37" s="17"/>
      <c r="AG37" s="10"/>
    </row>
    <row r="38" spans="2:34" ht="13.15" customHeight="1" x14ac:dyDescent="0.25">
      <c r="B38" s="7"/>
      <c r="C38" s="7"/>
      <c r="D38" s="5"/>
      <c r="E38" s="5"/>
      <c r="F38" s="9"/>
      <c r="G38" s="5"/>
      <c r="H38" s="354"/>
      <c r="I38" s="5"/>
      <c r="J38" s="5"/>
      <c r="K38" s="5"/>
      <c r="L38" s="5"/>
      <c r="M38" s="5"/>
      <c r="N38" s="54"/>
      <c r="O38" s="54"/>
      <c r="P38" s="54"/>
      <c r="Q38" s="5"/>
      <c r="R38" s="5"/>
      <c r="S38" s="5"/>
      <c r="T38" s="5"/>
      <c r="U38" s="365"/>
      <c r="V38" s="365"/>
      <c r="W38" s="5"/>
      <c r="X38" s="5"/>
      <c r="Y38" s="5"/>
      <c r="Z38" s="5"/>
      <c r="AA38" s="54"/>
      <c r="AB38" s="5"/>
      <c r="AC38" s="5"/>
      <c r="AD38" s="5"/>
      <c r="AE38" s="54"/>
      <c r="AF38" s="17"/>
      <c r="AG38" s="10"/>
    </row>
    <row r="39" spans="2:34" ht="13.15" customHeight="1" x14ac:dyDescent="0.25">
      <c r="B39" s="7"/>
      <c r="C39" s="7"/>
      <c r="D39" s="5"/>
      <c r="E39" s="5"/>
      <c r="F39" s="9"/>
      <c r="G39" s="5"/>
      <c r="H39" s="354"/>
      <c r="I39" s="5"/>
      <c r="J39" s="5"/>
      <c r="K39" s="5"/>
      <c r="L39" s="5"/>
      <c r="M39" s="5"/>
      <c r="N39" s="54"/>
      <c r="O39" s="54"/>
      <c r="P39" s="54"/>
      <c r="Q39" s="5"/>
      <c r="R39" s="5"/>
      <c r="S39" s="5"/>
      <c r="T39" s="5"/>
      <c r="U39" s="365"/>
      <c r="V39" s="365"/>
      <c r="W39" s="5"/>
      <c r="X39" s="5"/>
      <c r="Y39" s="5"/>
      <c r="Z39" s="5"/>
      <c r="AA39" s="54"/>
      <c r="AB39" s="5"/>
      <c r="AC39" s="5"/>
      <c r="AD39" s="5"/>
      <c r="AE39" s="54"/>
      <c r="AF39" s="17"/>
      <c r="AG39" s="10"/>
    </row>
    <row r="40" spans="2:34" ht="13.15" customHeight="1" x14ac:dyDescent="0.25">
      <c r="B40" s="7"/>
      <c r="C40" s="7"/>
      <c r="D40" s="5"/>
      <c r="E40" s="5"/>
      <c r="F40" s="9"/>
      <c r="G40" s="5"/>
      <c r="H40" s="354"/>
      <c r="I40" s="5"/>
      <c r="J40" s="5"/>
      <c r="K40" s="5"/>
      <c r="L40" s="5"/>
      <c r="M40" s="5"/>
      <c r="N40" s="54"/>
      <c r="O40" s="54"/>
      <c r="P40" s="54"/>
      <c r="Q40" s="5"/>
      <c r="R40" s="5"/>
      <c r="S40" s="5"/>
      <c r="T40" s="5"/>
      <c r="U40" s="365"/>
      <c r="V40" s="365"/>
      <c r="W40" s="5"/>
      <c r="X40" s="5"/>
      <c r="Y40" s="5"/>
      <c r="Z40" s="5"/>
      <c r="AA40" s="54"/>
      <c r="AB40" s="5"/>
      <c r="AC40" s="5"/>
      <c r="AD40" s="5"/>
      <c r="AE40" s="54"/>
      <c r="AF40" s="17"/>
      <c r="AG40" s="10"/>
    </row>
    <row r="41" spans="2:34" ht="13.15" customHeight="1" x14ac:dyDescent="0.25">
      <c r="B41" s="7"/>
      <c r="C41" s="7"/>
      <c r="D41" s="5"/>
      <c r="E41" s="5"/>
      <c r="F41" s="9"/>
      <c r="G41" s="5"/>
      <c r="H41" s="354"/>
      <c r="I41" s="5"/>
      <c r="J41" s="5"/>
      <c r="K41" s="5"/>
      <c r="L41" s="5"/>
      <c r="M41" s="5"/>
      <c r="N41" s="54"/>
      <c r="O41" s="54"/>
      <c r="P41" s="54"/>
      <c r="Q41" s="5"/>
      <c r="R41" s="5"/>
      <c r="S41" s="5"/>
      <c r="T41" s="5"/>
      <c r="U41" s="365"/>
      <c r="V41" s="365"/>
      <c r="W41" s="5"/>
      <c r="X41" s="5"/>
      <c r="Y41" s="5"/>
      <c r="Z41" s="5"/>
      <c r="AA41" s="54"/>
      <c r="AB41" s="5"/>
      <c r="AC41" s="5"/>
      <c r="AD41" s="5"/>
      <c r="AE41" s="54"/>
      <c r="AF41" s="17"/>
      <c r="AG41" s="10"/>
    </row>
    <row r="42" spans="2:34" ht="13.15" customHeight="1" x14ac:dyDescent="0.25">
      <c r="B42" s="7"/>
      <c r="C42" s="7"/>
      <c r="D42" s="5"/>
      <c r="E42" s="5"/>
      <c r="F42" s="9"/>
      <c r="G42" s="5"/>
      <c r="H42" s="354"/>
      <c r="I42" s="5"/>
      <c r="J42" s="5"/>
      <c r="K42" s="5"/>
      <c r="L42" s="5"/>
      <c r="M42" s="5"/>
      <c r="N42" s="54"/>
      <c r="O42" s="54"/>
      <c r="P42" s="54"/>
      <c r="Q42" s="5"/>
      <c r="R42" s="5"/>
      <c r="S42" s="5"/>
      <c r="T42" s="5"/>
      <c r="U42" s="365"/>
      <c r="V42" s="365"/>
      <c r="W42" s="5"/>
      <c r="X42" s="5"/>
      <c r="Y42" s="5"/>
      <c r="Z42" s="5"/>
      <c r="AA42" s="54"/>
      <c r="AB42" s="5"/>
      <c r="AC42" s="5"/>
      <c r="AD42" s="5"/>
      <c r="AE42" s="54"/>
      <c r="AF42" s="17"/>
      <c r="AG42" s="10"/>
    </row>
    <row r="43" spans="2:34" ht="13.15" customHeight="1" x14ac:dyDescent="0.25">
      <c r="B43" s="7"/>
      <c r="C43" s="7"/>
      <c r="D43" s="5"/>
      <c r="E43" s="5"/>
      <c r="F43" s="9"/>
      <c r="G43" s="5"/>
      <c r="H43" s="354"/>
      <c r="I43" s="5"/>
      <c r="J43" s="5"/>
      <c r="K43" s="5"/>
      <c r="L43" s="5"/>
      <c r="M43" s="5"/>
      <c r="N43" s="54"/>
      <c r="O43" s="54"/>
      <c r="P43" s="54"/>
      <c r="Q43" s="5"/>
      <c r="R43" s="5"/>
      <c r="S43" s="5"/>
      <c r="T43" s="5"/>
      <c r="U43" s="365"/>
      <c r="V43" s="365"/>
      <c r="W43" s="5"/>
      <c r="X43" s="5"/>
      <c r="Y43" s="5"/>
      <c r="Z43" s="5"/>
      <c r="AA43" s="54"/>
      <c r="AB43" s="5"/>
      <c r="AC43" s="5"/>
      <c r="AD43" s="5"/>
      <c r="AE43" s="54"/>
      <c r="AF43" s="17"/>
      <c r="AG43" s="10"/>
    </row>
    <row r="44" spans="2:34" ht="13.15" customHeight="1" x14ac:dyDescent="0.25">
      <c r="B44" s="7"/>
      <c r="C44" s="7"/>
      <c r="D44" s="5"/>
      <c r="E44" s="5"/>
      <c r="F44" s="9"/>
      <c r="G44" s="5"/>
      <c r="H44" s="354"/>
      <c r="I44" s="5"/>
      <c r="J44" s="5"/>
      <c r="K44" s="5"/>
      <c r="L44" s="5"/>
      <c r="M44" s="5"/>
      <c r="N44" s="54"/>
      <c r="O44" s="54"/>
      <c r="P44" s="54"/>
      <c r="Q44" s="5"/>
      <c r="R44" s="5"/>
      <c r="S44" s="5"/>
      <c r="T44" s="5"/>
      <c r="U44" s="365"/>
      <c r="V44" s="365"/>
      <c r="W44" s="5"/>
      <c r="X44" s="5"/>
      <c r="Y44" s="5"/>
      <c r="Z44" s="5"/>
      <c r="AA44" s="54"/>
      <c r="AB44" s="5"/>
      <c r="AC44" s="5"/>
      <c r="AD44" s="5"/>
      <c r="AE44" s="54"/>
      <c r="AF44" s="17"/>
      <c r="AG44" s="10"/>
    </row>
    <row r="45" spans="2:34" ht="13.15" customHeight="1" x14ac:dyDescent="0.25">
      <c r="B45" s="7"/>
      <c r="C45" s="7"/>
      <c r="D45" s="5"/>
      <c r="E45" s="5"/>
      <c r="F45" s="9"/>
      <c r="G45" s="5"/>
      <c r="H45" s="354"/>
      <c r="I45" s="5"/>
      <c r="J45" s="5"/>
      <c r="K45" s="5"/>
      <c r="L45" s="5"/>
      <c r="M45" s="5"/>
      <c r="N45" s="54"/>
      <c r="O45" s="54"/>
      <c r="P45" s="54"/>
      <c r="Q45" s="5"/>
      <c r="R45" s="5"/>
      <c r="S45" s="5"/>
      <c r="T45" s="5"/>
      <c r="U45" s="365"/>
      <c r="V45" s="365"/>
      <c r="W45" s="5"/>
      <c r="X45" s="5"/>
      <c r="Y45" s="5"/>
      <c r="Z45" s="5"/>
      <c r="AA45" s="54"/>
      <c r="AB45" s="5"/>
      <c r="AC45" s="5"/>
      <c r="AD45" s="5"/>
      <c r="AE45" s="54"/>
      <c r="AF45" s="17"/>
      <c r="AG45" s="10"/>
    </row>
    <row r="46" spans="2:34" ht="13.15" customHeight="1" x14ac:dyDescent="0.25">
      <c r="B46" s="7"/>
      <c r="C46" s="7"/>
      <c r="D46" s="5"/>
      <c r="E46" s="5"/>
      <c r="F46" s="9"/>
      <c r="G46" s="5"/>
      <c r="H46" s="354"/>
      <c r="I46" s="5"/>
      <c r="J46" s="5"/>
      <c r="K46" s="5"/>
      <c r="L46" s="5"/>
      <c r="M46" s="5"/>
      <c r="N46" s="54"/>
      <c r="O46" s="54"/>
      <c r="P46" s="54"/>
      <c r="Q46" s="5"/>
      <c r="R46" s="5"/>
      <c r="S46" s="5"/>
      <c r="T46" s="5"/>
      <c r="U46" s="365"/>
      <c r="V46" s="365"/>
      <c r="W46" s="5"/>
      <c r="X46" s="5"/>
      <c r="Y46" s="5"/>
      <c r="Z46" s="5"/>
      <c r="AA46" s="54"/>
      <c r="AB46" s="5"/>
      <c r="AC46" s="5"/>
      <c r="AD46" s="5"/>
      <c r="AE46" s="54"/>
      <c r="AF46" s="17"/>
      <c r="AG46" s="10"/>
      <c r="AH46" s="12"/>
    </row>
    <row r="47" spans="2:34" ht="13.15" customHeight="1" x14ac:dyDescent="0.25">
      <c r="B47" s="7"/>
      <c r="C47" s="7"/>
      <c r="D47" s="5"/>
      <c r="E47" s="5"/>
      <c r="F47" s="9"/>
      <c r="G47" s="5"/>
      <c r="H47" s="354"/>
      <c r="I47" s="5"/>
      <c r="J47" s="5"/>
      <c r="K47" s="5"/>
      <c r="L47" s="5"/>
      <c r="M47" s="5"/>
      <c r="N47" s="54"/>
      <c r="O47" s="54"/>
      <c r="P47" s="54"/>
      <c r="Q47" s="5"/>
      <c r="R47" s="5"/>
      <c r="S47" s="5"/>
      <c r="T47" s="5"/>
      <c r="U47" s="365"/>
      <c r="V47" s="365"/>
      <c r="W47" s="5"/>
      <c r="X47" s="5"/>
      <c r="Y47" s="5"/>
      <c r="Z47" s="5"/>
      <c r="AA47" s="54"/>
      <c r="AB47" s="5"/>
      <c r="AC47" s="5"/>
      <c r="AD47" s="5"/>
      <c r="AE47" s="54"/>
      <c r="AF47" s="17"/>
      <c r="AG47" s="10"/>
    </row>
    <row r="48" spans="2:34" ht="13.15" customHeight="1" x14ac:dyDescent="0.25">
      <c r="B48" s="7"/>
      <c r="C48" s="7"/>
      <c r="D48" s="5"/>
      <c r="E48" s="5"/>
      <c r="F48" s="9"/>
      <c r="G48" s="5"/>
      <c r="H48" s="354"/>
      <c r="I48" s="5"/>
      <c r="J48" s="5"/>
      <c r="K48" s="5"/>
      <c r="L48" s="5"/>
      <c r="M48" s="5"/>
      <c r="N48" s="54"/>
      <c r="O48" s="54"/>
      <c r="P48" s="54"/>
      <c r="Q48" s="5"/>
      <c r="R48" s="5"/>
      <c r="S48" s="5"/>
      <c r="T48" s="5"/>
      <c r="U48" s="365"/>
      <c r="V48" s="365"/>
      <c r="W48" s="5"/>
      <c r="X48" s="5"/>
      <c r="Y48" s="5"/>
      <c r="Z48" s="5"/>
      <c r="AA48" s="54"/>
      <c r="AB48" s="5"/>
      <c r="AC48" s="5"/>
      <c r="AD48" s="5"/>
      <c r="AE48" s="54"/>
      <c r="AF48" s="17"/>
      <c r="AG48" s="10"/>
    </row>
    <row r="49" spans="2:33" ht="13.15" customHeight="1" x14ac:dyDescent="0.25">
      <c r="B49" s="7"/>
      <c r="C49" s="7"/>
      <c r="D49" s="5"/>
      <c r="E49" s="5"/>
      <c r="F49" s="9"/>
      <c r="G49" s="5"/>
      <c r="H49" s="354"/>
      <c r="I49" s="5"/>
      <c r="J49" s="5"/>
      <c r="K49" s="5"/>
      <c r="L49" s="5"/>
      <c r="M49" s="5"/>
      <c r="N49" s="54"/>
      <c r="O49" s="54"/>
      <c r="P49" s="54"/>
      <c r="Q49" s="5"/>
      <c r="R49" s="5"/>
      <c r="S49" s="5"/>
      <c r="T49" s="5"/>
      <c r="U49" s="365"/>
      <c r="V49" s="365"/>
      <c r="W49" s="5"/>
      <c r="X49" s="5"/>
      <c r="Y49" s="5"/>
      <c r="Z49" s="5"/>
      <c r="AA49" s="54"/>
      <c r="AB49" s="5"/>
      <c r="AC49" s="5"/>
      <c r="AD49" s="5"/>
      <c r="AE49" s="54"/>
      <c r="AF49" s="17"/>
      <c r="AG49" s="10"/>
    </row>
    <row r="50" spans="2:33" ht="13.15" customHeight="1" x14ac:dyDescent="0.25">
      <c r="B50" s="7"/>
      <c r="C50" s="7"/>
      <c r="D50" s="5"/>
      <c r="E50" s="5"/>
      <c r="F50" s="9"/>
      <c r="G50" s="5"/>
      <c r="H50" s="354"/>
      <c r="I50" s="5"/>
      <c r="J50" s="5"/>
      <c r="K50" s="5"/>
      <c r="L50" s="5"/>
      <c r="M50" s="5"/>
      <c r="N50" s="54"/>
      <c r="O50" s="54"/>
      <c r="P50" s="54"/>
      <c r="Q50" s="5"/>
      <c r="R50" s="5"/>
      <c r="S50" s="5"/>
      <c r="T50" s="5"/>
      <c r="U50" s="365"/>
      <c r="V50" s="365"/>
      <c r="W50" s="5"/>
      <c r="X50" s="5"/>
      <c r="Y50" s="5"/>
      <c r="Z50" s="5"/>
      <c r="AA50" s="54"/>
      <c r="AB50" s="5"/>
      <c r="AC50" s="5"/>
      <c r="AD50" s="5"/>
      <c r="AE50" s="54"/>
      <c r="AF50" s="17"/>
      <c r="AG50" s="10"/>
    </row>
    <row r="51" spans="2:33" ht="13.15" customHeight="1" x14ac:dyDescent="0.25">
      <c r="B51" s="7"/>
      <c r="C51" s="7"/>
      <c r="D51" s="5"/>
      <c r="E51" s="5"/>
      <c r="F51" s="9"/>
      <c r="G51" s="5"/>
      <c r="H51" s="354"/>
      <c r="I51" s="5"/>
      <c r="J51" s="5"/>
      <c r="K51" s="5"/>
      <c r="L51" s="5"/>
      <c r="M51" s="5"/>
      <c r="N51" s="54"/>
      <c r="O51" s="54"/>
      <c r="P51" s="54"/>
      <c r="Q51" s="5"/>
      <c r="R51" s="5"/>
      <c r="S51" s="5"/>
      <c r="T51" s="5"/>
      <c r="U51" s="365"/>
      <c r="V51" s="365"/>
      <c r="W51" s="5"/>
      <c r="X51" s="5"/>
      <c r="Y51" s="5"/>
      <c r="Z51" s="5"/>
      <c r="AA51" s="54"/>
      <c r="AB51" s="5"/>
      <c r="AC51" s="5"/>
      <c r="AD51" s="5"/>
      <c r="AE51" s="54"/>
      <c r="AF51" s="17"/>
      <c r="AG51" s="10"/>
    </row>
    <row r="52" spans="2:33" ht="13.15" customHeight="1" x14ac:dyDescent="0.25">
      <c r="B52" s="7"/>
      <c r="C52" s="7"/>
      <c r="D52" s="5"/>
      <c r="E52" s="5"/>
      <c r="F52" s="9"/>
      <c r="G52" s="5"/>
      <c r="H52" s="354"/>
      <c r="I52" s="5"/>
      <c r="J52" s="5"/>
      <c r="K52" s="5"/>
      <c r="L52" s="5"/>
      <c r="M52" s="5"/>
      <c r="N52" s="54"/>
      <c r="O52" s="54"/>
      <c r="P52" s="54"/>
      <c r="Q52" s="5"/>
      <c r="R52" s="5"/>
      <c r="S52" s="5"/>
      <c r="T52" s="5"/>
      <c r="U52" s="365"/>
      <c r="V52" s="365"/>
      <c r="W52" s="5"/>
      <c r="X52" s="5"/>
      <c r="Y52" s="5"/>
      <c r="Z52" s="5"/>
      <c r="AA52" s="54"/>
      <c r="AB52" s="5"/>
      <c r="AC52" s="5"/>
      <c r="AD52" s="5"/>
      <c r="AE52" s="54"/>
      <c r="AF52" s="17"/>
      <c r="AG52" s="10"/>
    </row>
    <row r="53" spans="2:33" ht="13.15" customHeight="1" x14ac:dyDescent="0.25">
      <c r="B53" s="7"/>
      <c r="C53" s="7"/>
      <c r="D53" s="5"/>
      <c r="E53" s="5"/>
      <c r="F53" s="9"/>
      <c r="G53" s="5"/>
      <c r="H53" s="354"/>
      <c r="I53" s="5"/>
      <c r="J53" s="5"/>
      <c r="K53" s="5"/>
      <c r="L53" s="5"/>
      <c r="M53" s="5"/>
      <c r="N53" s="54"/>
      <c r="O53" s="54"/>
      <c r="P53" s="54"/>
      <c r="Q53" s="5"/>
      <c r="R53" s="5"/>
      <c r="S53" s="5"/>
      <c r="T53" s="5"/>
      <c r="U53" s="365"/>
      <c r="V53" s="365"/>
      <c r="W53" s="5"/>
      <c r="X53" s="5"/>
      <c r="Y53" s="5"/>
      <c r="Z53" s="5"/>
      <c r="AA53" s="54"/>
      <c r="AB53" s="5"/>
      <c r="AC53" s="5"/>
      <c r="AD53" s="5"/>
      <c r="AE53" s="54"/>
      <c r="AF53" s="17"/>
      <c r="AG53" s="10"/>
    </row>
    <row r="54" spans="2:33" ht="13.15" customHeight="1" x14ac:dyDescent="0.25">
      <c r="B54" s="7"/>
      <c r="C54" s="7"/>
      <c r="D54" s="5"/>
      <c r="E54" s="5"/>
      <c r="F54" s="9"/>
      <c r="G54" s="5"/>
      <c r="H54" s="354"/>
      <c r="I54" s="5"/>
      <c r="J54" s="5"/>
      <c r="K54" s="5"/>
      <c r="L54" s="5"/>
      <c r="M54" s="5"/>
      <c r="N54" s="54"/>
      <c r="O54" s="54"/>
      <c r="P54" s="54"/>
      <c r="Q54" s="5"/>
      <c r="R54" s="5"/>
      <c r="S54" s="5"/>
      <c r="T54" s="5"/>
      <c r="U54" s="365"/>
      <c r="V54" s="365"/>
      <c r="W54" s="5"/>
      <c r="X54" s="5"/>
      <c r="Y54" s="5"/>
      <c r="Z54" s="5"/>
      <c r="AA54" s="54"/>
      <c r="AB54" s="5"/>
      <c r="AC54" s="5"/>
      <c r="AD54" s="5"/>
      <c r="AE54" s="54"/>
      <c r="AF54" s="17"/>
      <c r="AG54" s="10"/>
    </row>
    <row r="55" spans="2:33" ht="13.15" customHeight="1" x14ac:dyDescent="0.25">
      <c r="B55" s="7"/>
      <c r="C55" s="7"/>
      <c r="D55" s="5"/>
      <c r="E55" s="5"/>
      <c r="F55" s="9"/>
      <c r="G55" s="5"/>
      <c r="H55" s="354"/>
      <c r="I55" s="5"/>
      <c r="J55" s="5"/>
      <c r="K55" s="5"/>
      <c r="L55" s="5"/>
      <c r="M55" s="5"/>
      <c r="N55" s="54"/>
      <c r="O55" s="54"/>
      <c r="P55" s="54"/>
      <c r="Q55" s="5"/>
      <c r="R55" s="5"/>
      <c r="S55" s="5"/>
      <c r="T55" s="5"/>
      <c r="U55" s="365"/>
      <c r="V55" s="365"/>
      <c r="W55" s="5"/>
      <c r="X55" s="5"/>
      <c r="Y55" s="5"/>
      <c r="Z55" s="5"/>
      <c r="AA55" s="54"/>
      <c r="AB55" s="5"/>
      <c r="AC55" s="5"/>
      <c r="AD55" s="5"/>
      <c r="AE55" s="54"/>
      <c r="AF55" s="17"/>
      <c r="AG55" s="10"/>
    </row>
    <row r="56" spans="2:33" ht="13.15" customHeight="1" x14ac:dyDescent="0.25">
      <c r="B56" s="7"/>
      <c r="C56" s="7"/>
      <c r="D56" s="5"/>
      <c r="E56" s="5"/>
      <c r="F56" s="9"/>
      <c r="G56" s="5"/>
      <c r="H56" s="354"/>
      <c r="I56" s="5"/>
      <c r="J56" s="5"/>
      <c r="K56" s="5"/>
      <c r="L56" s="5"/>
      <c r="M56" s="5"/>
      <c r="N56" s="54"/>
      <c r="O56" s="54"/>
      <c r="P56" s="54"/>
      <c r="Q56" s="5"/>
      <c r="R56" s="5"/>
      <c r="S56" s="5"/>
      <c r="T56" s="5"/>
      <c r="U56" s="365"/>
      <c r="V56" s="365"/>
      <c r="W56" s="5"/>
      <c r="X56" s="5"/>
      <c r="Y56" s="5"/>
      <c r="Z56" s="5"/>
      <c r="AA56" s="54"/>
      <c r="AB56" s="5"/>
      <c r="AC56" s="5"/>
      <c r="AD56" s="5"/>
      <c r="AE56" s="54"/>
      <c r="AF56" s="17"/>
      <c r="AG56" s="10"/>
    </row>
    <row r="57" spans="2:33" ht="13.15" customHeight="1" x14ac:dyDescent="0.25">
      <c r="B57" s="7"/>
      <c r="C57" s="7"/>
      <c r="D57" s="5"/>
      <c r="E57" s="5"/>
      <c r="F57" s="9"/>
      <c r="G57" s="5"/>
      <c r="H57" s="354"/>
      <c r="I57" s="5"/>
      <c r="J57" s="5"/>
      <c r="K57" s="5"/>
      <c r="L57" s="5"/>
      <c r="M57" s="5"/>
      <c r="N57" s="54"/>
      <c r="O57" s="54"/>
      <c r="P57" s="54"/>
      <c r="Q57" s="5"/>
      <c r="R57" s="5"/>
      <c r="S57" s="5"/>
      <c r="T57" s="5"/>
      <c r="U57" s="365"/>
      <c r="V57" s="365"/>
      <c r="W57" s="5"/>
      <c r="X57" s="5"/>
      <c r="Y57" s="5"/>
      <c r="Z57" s="5"/>
      <c r="AA57" s="54"/>
      <c r="AB57" s="5"/>
      <c r="AC57" s="5"/>
      <c r="AD57" s="5"/>
      <c r="AE57" s="54"/>
      <c r="AF57" s="17"/>
      <c r="AG57" s="10"/>
    </row>
    <row r="58" spans="2:33" ht="26.65" customHeight="1" x14ac:dyDescent="0.25">
      <c r="B58" s="7"/>
      <c r="C58" s="7"/>
      <c r="D58" s="5"/>
      <c r="E58" s="5"/>
      <c r="F58" s="9"/>
      <c r="G58" s="5"/>
      <c r="H58" s="354"/>
      <c r="I58" s="5"/>
      <c r="J58" s="5"/>
      <c r="K58" s="5"/>
      <c r="L58" s="5"/>
      <c r="M58" s="5"/>
      <c r="N58" s="54"/>
      <c r="O58" s="54"/>
      <c r="P58" s="54"/>
      <c r="Q58" s="5"/>
      <c r="R58" s="5"/>
      <c r="S58" s="5"/>
      <c r="T58" s="5"/>
      <c r="U58" s="365"/>
      <c r="V58" s="365"/>
      <c r="W58" s="5"/>
      <c r="X58" s="5"/>
      <c r="Y58" s="5"/>
      <c r="Z58" s="5"/>
      <c r="AA58" s="54"/>
      <c r="AB58" s="5"/>
      <c r="AC58" s="5"/>
      <c r="AD58" s="5"/>
      <c r="AE58" s="54"/>
      <c r="AF58" s="17"/>
      <c r="AG58" s="10"/>
    </row>
    <row r="59" spans="2:33" ht="13.15" customHeight="1" x14ac:dyDescent="0.25">
      <c r="B59" s="7"/>
      <c r="C59" s="7"/>
      <c r="D59" s="5"/>
      <c r="E59" s="5"/>
      <c r="F59" s="9"/>
      <c r="G59" s="5"/>
      <c r="H59" s="354"/>
      <c r="I59" s="5"/>
      <c r="J59" s="5"/>
      <c r="K59" s="5"/>
      <c r="L59" s="5"/>
      <c r="M59" s="5"/>
      <c r="N59" s="54"/>
      <c r="O59" s="54"/>
      <c r="P59" s="54"/>
      <c r="Q59" s="5"/>
      <c r="R59" s="5"/>
      <c r="S59" s="5"/>
      <c r="T59" s="5"/>
      <c r="U59" s="365"/>
      <c r="V59" s="365"/>
      <c r="W59" s="5"/>
      <c r="X59" s="5"/>
      <c r="Y59" s="5"/>
      <c r="Z59" s="5"/>
      <c r="AA59" s="54"/>
      <c r="AB59" s="5"/>
      <c r="AC59" s="5"/>
      <c r="AD59" s="5"/>
      <c r="AE59" s="54"/>
      <c r="AF59" s="17"/>
      <c r="AG59" s="10"/>
    </row>
    <row r="60" spans="2:33" ht="13.15" customHeight="1" x14ac:dyDescent="0.25">
      <c r="B60" s="7"/>
      <c r="C60" s="7"/>
      <c r="D60" s="5"/>
      <c r="E60" s="5"/>
      <c r="F60" s="9"/>
      <c r="G60" s="5"/>
      <c r="H60" s="354"/>
      <c r="I60" s="5"/>
      <c r="J60" s="5"/>
      <c r="K60" s="5"/>
      <c r="L60" s="5"/>
      <c r="M60" s="5"/>
      <c r="N60" s="54"/>
      <c r="O60" s="54"/>
      <c r="P60" s="54"/>
      <c r="Q60" s="5"/>
      <c r="R60" s="5"/>
      <c r="S60" s="5"/>
      <c r="T60" s="5"/>
      <c r="U60" s="365"/>
      <c r="V60" s="365"/>
      <c r="W60" s="5"/>
      <c r="X60" s="5"/>
      <c r="Y60" s="5"/>
      <c r="Z60" s="5"/>
      <c r="AA60" s="54"/>
      <c r="AB60" s="5"/>
      <c r="AC60" s="5"/>
      <c r="AD60" s="5"/>
      <c r="AE60" s="54"/>
      <c r="AF60" s="17"/>
      <c r="AG60" s="10"/>
    </row>
    <row r="61" spans="2:33" ht="13.15" customHeight="1" x14ac:dyDescent="0.25">
      <c r="B61" s="7"/>
      <c r="C61" s="7"/>
      <c r="D61" s="5"/>
      <c r="E61" s="5"/>
      <c r="F61" s="9"/>
      <c r="G61" s="5"/>
      <c r="H61" s="354"/>
      <c r="I61" s="5"/>
      <c r="J61" s="5"/>
      <c r="K61" s="5"/>
      <c r="L61" s="5"/>
      <c r="M61" s="5"/>
      <c r="N61" s="54"/>
      <c r="O61" s="54"/>
      <c r="P61" s="54"/>
      <c r="Q61" s="5"/>
      <c r="R61" s="5"/>
      <c r="S61" s="5"/>
      <c r="T61" s="5"/>
      <c r="U61" s="365"/>
      <c r="V61" s="365"/>
      <c r="W61" s="5"/>
      <c r="X61" s="5"/>
      <c r="Y61" s="5"/>
      <c r="Z61" s="5"/>
      <c r="AA61" s="54"/>
      <c r="AB61" s="5"/>
      <c r="AC61" s="5"/>
      <c r="AD61" s="5"/>
      <c r="AE61" s="54"/>
      <c r="AF61" s="17"/>
      <c r="AG61" s="10"/>
    </row>
    <row r="62" spans="2:33" ht="13.15" customHeight="1" x14ac:dyDescent="0.25">
      <c r="B62" s="7"/>
      <c r="C62" s="7"/>
      <c r="D62" s="5"/>
      <c r="E62" s="5"/>
      <c r="F62" s="9"/>
      <c r="G62" s="5"/>
      <c r="H62" s="354"/>
      <c r="I62" s="5"/>
      <c r="J62" s="5"/>
      <c r="K62" s="5"/>
      <c r="L62" s="5"/>
      <c r="M62" s="5"/>
      <c r="N62" s="54"/>
      <c r="O62" s="54"/>
      <c r="P62" s="54"/>
      <c r="Q62" s="5"/>
      <c r="R62" s="5"/>
      <c r="S62" s="5"/>
      <c r="T62" s="5"/>
      <c r="U62" s="365"/>
      <c r="V62" s="365"/>
      <c r="W62" s="5"/>
      <c r="X62" s="5"/>
      <c r="Y62" s="5"/>
      <c r="Z62" s="5"/>
      <c r="AA62" s="54"/>
      <c r="AB62" s="5"/>
      <c r="AC62" s="5"/>
      <c r="AD62" s="5"/>
      <c r="AE62" s="54"/>
      <c r="AF62" s="17"/>
      <c r="AG62" s="10"/>
    </row>
    <row r="63" spans="2:33" ht="13.15" customHeight="1" x14ac:dyDescent="0.25">
      <c r="B63" s="7"/>
      <c r="C63" s="7"/>
      <c r="D63" s="5"/>
      <c r="E63" s="5"/>
      <c r="F63" s="9"/>
      <c r="G63" s="5"/>
      <c r="H63" s="354"/>
      <c r="I63" s="5"/>
      <c r="J63" s="5"/>
      <c r="K63" s="5"/>
      <c r="L63" s="5"/>
      <c r="M63" s="5"/>
      <c r="N63" s="54"/>
      <c r="O63" s="54"/>
      <c r="P63" s="54"/>
      <c r="Q63" s="5"/>
      <c r="R63" s="5"/>
      <c r="S63" s="5"/>
      <c r="T63" s="5"/>
      <c r="U63" s="365"/>
      <c r="V63" s="365"/>
      <c r="W63" s="5"/>
      <c r="X63" s="5"/>
      <c r="Y63" s="5"/>
      <c r="Z63" s="5"/>
      <c r="AA63" s="54"/>
      <c r="AB63" s="5"/>
      <c r="AC63" s="5"/>
      <c r="AD63" s="5"/>
      <c r="AE63" s="54"/>
      <c r="AF63" s="17"/>
      <c r="AG63" s="10"/>
    </row>
    <row r="64" spans="2:33" ht="13.15" customHeight="1" x14ac:dyDescent="0.25">
      <c r="B64" s="7"/>
      <c r="C64" s="7"/>
      <c r="D64" s="5"/>
      <c r="E64" s="5"/>
      <c r="F64" s="9"/>
      <c r="G64" s="5"/>
      <c r="H64" s="354"/>
      <c r="I64" s="5"/>
      <c r="J64" s="5"/>
      <c r="K64" s="5"/>
      <c r="L64" s="5"/>
      <c r="M64" s="5"/>
      <c r="N64" s="54"/>
      <c r="O64" s="54"/>
      <c r="P64" s="54"/>
      <c r="Q64" s="5"/>
      <c r="R64" s="5"/>
      <c r="S64" s="5"/>
      <c r="T64" s="5"/>
      <c r="U64" s="365"/>
      <c r="V64" s="365"/>
      <c r="W64" s="5"/>
      <c r="X64" s="5"/>
      <c r="Y64" s="5"/>
      <c r="Z64" s="5"/>
      <c r="AA64" s="54"/>
      <c r="AB64" s="5"/>
      <c r="AC64" s="5"/>
      <c r="AD64" s="5"/>
      <c r="AE64" s="54"/>
      <c r="AF64" s="17"/>
      <c r="AG64" s="10"/>
    </row>
    <row r="65" spans="2:33" ht="13.15" customHeight="1" x14ac:dyDescent="0.25">
      <c r="B65" s="7"/>
      <c r="C65" s="7"/>
      <c r="D65" s="5"/>
      <c r="E65" s="5"/>
      <c r="F65" s="9"/>
      <c r="G65" s="5"/>
      <c r="H65" s="354"/>
      <c r="I65" s="5"/>
      <c r="J65" s="5"/>
      <c r="K65" s="5"/>
      <c r="L65" s="5"/>
      <c r="M65" s="5"/>
      <c r="N65" s="54"/>
      <c r="O65" s="54"/>
      <c r="P65" s="54"/>
      <c r="Q65" s="5"/>
      <c r="R65" s="5"/>
      <c r="S65" s="5"/>
      <c r="T65" s="5"/>
      <c r="U65" s="365"/>
      <c r="V65" s="365"/>
      <c r="W65" s="5"/>
      <c r="X65" s="5"/>
      <c r="Y65" s="5"/>
      <c r="Z65" s="5"/>
      <c r="AA65" s="54"/>
      <c r="AB65" s="5"/>
      <c r="AC65" s="5"/>
      <c r="AD65" s="5"/>
      <c r="AE65" s="54"/>
      <c r="AF65" s="17"/>
      <c r="AG65" s="10"/>
    </row>
    <row r="66" spans="2:33" ht="13.15" customHeight="1" x14ac:dyDescent="0.25">
      <c r="B66" s="7"/>
      <c r="C66" s="7"/>
      <c r="D66" s="5"/>
      <c r="E66" s="5"/>
      <c r="F66" s="9"/>
      <c r="G66" s="5"/>
      <c r="H66" s="354"/>
      <c r="I66" s="5"/>
      <c r="J66" s="5"/>
      <c r="K66" s="5"/>
      <c r="L66" s="5"/>
      <c r="M66" s="5"/>
      <c r="N66" s="54"/>
      <c r="O66" s="54"/>
      <c r="P66" s="54"/>
      <c r="Q66" s="5"/>
      <c r="R66" s="5"/>
      <c r="S66" s="5"/>
      <c r="T66" s="5"/>
      <c r="U66" s="365"/>
      <c r="V66" s="365"/>
      <c r="W66" s="5"/>
      <c r="X66" s="5"/>
      <c r="Y66" s="5"/>
      <c r="Z66" s="5"/>
      <c r="AA66" s="54"/>
      <c r="AB66" s="5"/>
      <c r="AC66" s="5"/>
      <c r="AD66" s="5"/>
      <c r="AE66" s="54"/>
      <c r="AF66" s="17"/>
      <c r="AG66" s="10"/>
    </row>
    <row r="67" spans="2:33" ht="13.15" customHeight="1" x14ac:dyDescent="0.25">
      <c r="B67" s="7"/>
      <c r="C67" s="7"/>
      <c r="D67" s="5"/>
      <c r="E67" s="5"/>
      <c r="F67" s="9"/>
      <c r="G67" s="5"/>
      <c r="H67" s="354"/>
      <c r="I67" s="5"/>
      <c r="J67" s="5"/>
      <c r="K67" s="5"/>
      <c r="L67" s="5"/>
      <c r="M67" s="5"/>
      <c r="N67" s="54"/>
      <c r="O67" s="54"/>
      <c r="P67" s="54"/>
      <c r="Q67" s="5"/>
      <c r="R67" s="5"/>
      <c r="S67" s="5"/>
      <c r="T67" s="5"/>
      <c r="U67" s="365"/>
      <c r="V67" s="365"/>
      <c r="W67" s="5"/>
      <c r="X67" s="5"/>
      <c r="Y67" s="5"/>
      <c r="Z67" s="5"/>
      <c r="AA67" s="54"/>
      <c r="AB67" s="5"/>
      <c r="AC67" s="5"/>
      <c r="AD67" s="5"/>
      <c r="AE67" s="54"/>
      <c r="AF67" s="17"/>
      <c r="AG67" s="10"/>
    </row>
    <row r="68" spans="2:33" ht="21.95" customHeight="1" x14ac:dyDescent="0.25">
      <c r="B68" s="7"/>
      <c r="C68" s="7"/>
      <c r="D68" s="5"/>
      <c r="E68" s="5"/>
      <c r="F68" s="9"/>
      <c r="G68" s="5"/>
      <c r="H68" s="354"/>
      <c r="I68" s="5"/>
      <c r="J68" s="5"/>
      <c r="K68" s="5"/>
      <c r="L68" s="5"/>
      <c r="M68" s="5"/>
      <c r="N68" s="54"/>
      <c r="O68" s="54"/>
      <c r="P68" s="54"/>
      <c r="Q68" s="5"/>
      <c r="R68" s="5"/>
      <c r="S68" s="5"/>
      <c r="T68" s="5"/>
      <c r="U68" s="365"/>
      <c r="V68" s="365"/>
      <c r="W68" s="5"/>
      <c r="X68" s="5"/>
      <c r="Y68" s="5"/>
      <c r="Z68" s="5"/>
      <c r="AA68" s="54"/>
      <c r="AB68" s="5"/>
      <c r="AC68" s="5"/>
      <c r="AD68" s="5"/>
      <c r="AE68" s="54"/>
      <c r="AF68" s="17"/>
      <c r="AG68" s="10"/>
    </row>
    <row r="69" spans="2:33" ht="21.95" customHeight="1" x14ac:dyDescent="0.25">
      <c r="B69" s="7"/>
      <c r="C69" s="7"/>
      <c r="D69" s="5"/>
      <c r="E69" s="5"/>
      <c r="F69" s="9"/>
      <c r="G69" s="5"/>
      <c r="H69" s="354"/>
      <c r="I69" s="5"/>
      <c r="J69" s="5"/>
      <c r="K69" s="5"/>
      <c r="L69" s="5"/>
      <c r="M69" s="5"/>
      <c r="N69" s="54"/>
      <c r="O69" s="54"/>
      <c r="P69" s="54"/>
      <c r="Q69" s="5"/>
      <c r="R69" s="5"/>
      <c r="S69" s="5"/>
      <c r="T69" s="5"/>
      <c r="U69" s="365"/>
      <c r="V69" s="365"/>
      <c r="W69" s="5"/>
      <c r="X69" s="5"/>
      <c r="Y69" s="5"/>
      <c r="Z69" s="5"/>
      <c r="AA69" s="54"/>
      <c r="AB69" s="5"/>
      <c r="AC69" s="5"/>
      <c r="AD69" s="5"/>
      <c r="AE69" s="54"/>
      <c r="AF69" s="17"/>
      <c r="AG69" s="10"/>
    </row>
    <row r="70" spans="2:33" ht="13.15" customHeight="1" x14ac:dyDescent="0.25">
      <c r="B70" s="7"/>
      <c r="C70" s="7"/>
      <c r="D70" s="5"/>
      <c r="E70" s="5"/>
      <c r="F70" s="9"/>
      <c r="G70" s="5"/>
      <c r="H70" s="354"/>
      <c r="I70" s="5"/>
      <c r="J70" s="5"/>
      <c r="K70" s="5"/>
      <c r="L70" s="5"/>
      <c r="M70" s="5"/>
      <c r="N70" s="54"/>
      <c r="O70" s="54"/>
      <c r="P70" s="54"/>
      <c r="Q70" s="5"/>
      <c r="R70" s="5"/>
      <c r="S70" s="5"/>
      <c r="T70" s="5"/>
      <c r="U70" s="365"/>
      <c r="V70" s="365"/>
      <c r="W70" s="5"/>
      <c r="X70" s="5"/>
      <c r="Y70" s="5"/>
      <c r="Z70" s="5"/>
      <c r="AA70" s="54"/>
      <c r="AB70" s="5"/>
      <c r="AC70" s="5"/>
      <c r="AD70" s="5"/>
      <c r="AE70" s="54"/>
      <c r="AF70" s="17"/>
      <c r="AG70" s="10"/>
    </row>
    <row r="71" spans="2:33" ht="13.15" customHeight="1" x14ac:dyDescent="0.25">
      <c r="B71" s="7"/>
      <c r="C71" s="7"/>
      <c r="D71" s="5"/>
      <c r="E71" s="5"/>
      <c r="F71" s="9"/>
      <c r="G71" s="5"/>
      <c r="H71" s="354"/>
      <c r="I71" s="5"/>
      <c r="J71" s="5"/>
      <c r="K71" s="5"/>
      <c r="L71" s="5"/>
      <c r="M71" s="5"/>
      <c r="N71" s="54"/>
      <c r="O71" s="54"/>
      <c r="P71" s="54"/>
      <c r="Q71" s="5"/>
      <c r="R71" s="5"/>
      <c r="S71" s="5"/>
      <c r="T71" s="5"/>
      <c r="U71" s="365"/>
      <c r="V71" s="365"/>
      <c r="W71" s="5"/>
      <c r="X71" s="5"/>
      <c r="Y71" s="5"/>
      <c r="Z71" s="5"/>
      <c r="AA71" s="54"/>
      <c r="AB71" s="5"/>
      <c r="AC71" s="5"/>
      <c r="AD71" s="5"/>
      <c r="AE71" s="54"/>
      <c r="AF71" s="17"/>
      <c r="AG71" s="10"/>
    </row>
    <row r="72" spans="2:33" ht="13.15" customHeight="1" x14ac:dyDescent="0.25">
      <c r="B72" s="7"/>
      <c r="C72" s="7"/>
      <c r="D72" s="5"/>
      <c r="E72" s="5"/>
      <c r="F72" s="9"/>
      <c r="G72" s="5"/>
      <c r="H72" s="354"/>
      <c r="I72" s="5"/>
      <c r="J72" s="5"/>
      <c r="K72" s="5"/>
      <c r="L72" s="5"/>
      <c r="M72" s="5"/>
      <c r="N72" s="54"/>
      <c r="O72" s="54"/>
      <c r="P72" s="54"/>
      <c r="Q72" s="5"/>
      <c r="R72" s="5"/>
      <c r="S72" s="5"/>
      <c r="T72" s="5"/>
      <c r="U72" s="365"/>
      <c r="V72" s="365"/>
      <c r="W72" s="5"/>
      <c r="X72" s="5"/>
      <c r="Y72" s="5"/>
      <c r="Z72" s="5"/>
      <c r="AA72" s="54"/>
      <c r="AB72" s="5"/>
      <c r="AC72" s="5"/>
      <c r="AD72" s="5"/>
      <c r="AE72" s="54"/>
      <c r="AF72" s="17"/>
      <c r="AG72" s="10"/>
    </row>
    <row r="73" spans="2:33" ht="13.15" customHeight="1" x14ac:dyDescent="0.25">
      <c r="B73" s="7"/>
      <c r="C73" s="7"/>
      <c r="D73" s="5"/>
      <c r="E73" s="5"/>
      <c r="F73" s="9"/>
      <c r="G73" s="5"/>
      <c r="H73" s="354"/>
      <c r="I73" s="5"/>
      <c r="J73" s="5"/>
      <c r="K73" s="5"/>
      <c r="L73" s="5"/>
      <c r="M73" s="5"/>
      <c r="N73" s="54"/>
      <c r="O73" s="54"/>
      <c r="P73" s="54"/>
      <c r="Q73" s="5"/>
      <c r="R73" s="5"/>
      <c r="S73" s="5"/>
      <c r="T73" s="5"/>
      <c r="U73" s="365"/>
      <c r="V73" s="365"/>
      <c r="W73" s="5"/>
      <c r="X73" s="5"/>
      <c r="Y73" s="5"/>
      <c r="Z73" s="5"/>
      <c r="AA73" s="54"/>
      <c r="AB73" s="5"/>
      <c r="AC73" s="5"/>
      <c r="AD73" s="5"/>
      <c r="AE73" s="54"/>
      <c r="AF73" s="17"/>
      <c r="AG73" s="10"/>
    </row>
    <row r="74" spans="2:33" ht="13.15" customHeight="1" x14ac:dyDescent="0.25">
      <c r="B74" s="7"/>
      <c r="C74" s="7"/>
      <c r="D74" s="5"/>
      <c r="E74" s="5"/>
      <c r="F74" s="9"/>
      <c r="G74" s="5"/>
      <c r="H74" s="354"/>
      <c r="I74" s="5"/>
      <c r="J74" s="5"/>
      <c r="K74" s="5"/>
      <c r="L74" s="5"/>
      <c r="M74" s="5"/>
      <c r="N74" s="54"/>
      <c r="O74" s="54"/>
      <c r="P74" s="54"/>
      <c r="Q74" s="5"/>
      <c r="R74" s="5"/>
      <c r="S74" s="5"/>
      <c r="T74" s="5"/>
      <c r="U74" s="365"/>
      <c r="V74" s="365"/>
      <c r="W74" s="5"/>
      <c r="X74" s="5"/>
      <c r="Y74" s="5"/>
      <c r="Z74" s="5"/>
      <c r="AA74" s="54"/>
      <c r="AB74" s="5"/>
      <c r="AC74" s="5"/>
      <c r="AD74" s="5"/>
      <c r="AE74" s="54"/>
      <c r="AF74" s="17"/>
      <c r="AG74" s="10"/>
    </row>
    <row r="75" spans="2:33" ht="13.15" customHeight="1" x14ac:dyDescent="0.25">
      <c r="B75" s="7"/>
      <c r="C75" s="7"/>
      <c r="D75" s="5"/>
      <c r="E75" s="5"/>
      <c r="F75" s="9"/>
      <c r="G75" s="5"/>
      <c r="H75" s="354"/>
      <c r="I75" s="5"/>
      <c r="J75" s="5"/>
      <c r="K75" s="5"/>
      <c r="L75" s="5"/>
      <c r="M75" s="5"/>
      <c r="N75" s="54"/>
      <c r="O75" s="54"/>
      <c r="P75" s="54"/>
      <c r="Q75" s="5"/>
      <c r="R75" s="5"/>
      <c r="S75" s="5"/>
      <c r="T75" s="5"/>
      <c r="U75" s="365"/>
      <c r="V75" s="365"/>
      <c r="W75" s="5"/>
      <c r="X75" s="5"/>
      <c r="Y75" s="5"/>
      <c r="Z75" s="5"/>
      <c r="AA75" s="54"/>
      <c r="AB75" s="5"/>
      <c r="AC75" s="5"/>
      <c r="AD75" s="5"/>
      <c r="AE75" s="54"/>
      <c r="AF75" s="17"/>
      <c r="AG75" s="10"/>
    </row>
    <row r="76" spans="2:33" ht="13.15" customHeight="1" x14ac:dyDescent="0.25">
      <c r="B76" s="7"/>
      <c r="C76" s="7"/>
      <c r="D76" s="5"/>
      <c r="E76" s="5"/>
      <c r="F76" s="9"/>
      <c r="G76" s="5"/>
      <c r="H76" s="354"/>
      <c r="I76" s="5"/>
      <c r="J76" s="5"/>
      <c r="K76" s="5"/>
      <c r="L76" s="5"/>
      <c r="M76" s="5"/>
      <c r="N76" s="54"/>
      <c r="O76" s="54"/>
      <c r="P76" s="54"/>
      <c r="Q76" s="5"/>
      <c r="R76" s="5"/>
      <c r="S76" s="5"/>
      <c r="T76" s="5"/>
      <c r="U76" s="365"/>
      <c r="V76" s="365"/>
      <c r="W76" s="5"/>
      <c r="X76" s="5"/>
      <c r="Y76" s="5"/>
      <c r="Z76" s="5"/>
      <c r="AA76" s="54"/>
      <c r="AB76" s="5"/>
      <c r="AC76" s="5"/>
      <c r="AD76" s="5"/>
      <c r="AE76" s="54"/>
      <c r="AF76" s="17"/>
      <c r="AG76" s="10"/>
    </row>
    <row r="77" spans="2:33" ht="13.15" customHeight="1" x14ac:dyDescent="0.25">
      <c r="B77" s="7"/>
      <c r="C77" s="7"/>
      <c r="D77" s="5"/>
      <c r="E77" s="5"/>
      <c r="F77" s="9"/>
      <c r="G77" s="5"/>
      <c r="H77" s="354"/>
      <c r="I77" s="5"/>
      <c r="J77" s="5"/>
      <c r="K77" s="5"/>
      <c r="L77" s="5"/>
      <c r="M77" s="5"/>
      <c r="N77" s="54"/>
      <c r="O77" s="54"/>
      <c r="P77" s="54"/>
      <c r="Q77" s="5"/>
      <c r="R77" s="5"/>
      <c r="S77" s="5"/>
      <c r="T77" s="5"/>
      <c r="U77" s="365"/>
      <c r="V77" s="365"/>
      <c r="W77" s="5"/>
      <c r="X77" s="5"/>
      <c r="Y77" s="5"/>
      <c r="Z77" s="5"/>
      <c r="AA77" s="54"/>
      <c r="AB77" s="5"/>
      <c r="AC77" s="5"/>
      <c r="AD77" s="5"/>
      <c r="AE77" s="54"/>
      <c r="AF77" s="17"/>
      <c r="AG77" s="10"/>
    </row>
    <row r="78" spans="2:33" ht="13.15" customHeight="1" x14ac:dyDescent="0.25">
      <c r="B78" s="7"/>
      <c r="C78" s="7"/>
      <c r="D78" s="5"/>
      <c r="E78" s="5"/>
      <c r="F78" s="9"/>
      <c r="G78" s="5"/>
      <c r="H78" s="354"/>
      <c r="I78" s="5"/>
      <c r="J78" s="5"/>
      <c r="K78" s="5"/>
      <c r="L78" s="5"/>
      <c r="M78" s="5"/>
      <c r="N78" s="54"/>
      <c r="O78" s="54"/>
      <c r="P78" s="54"/>
      <c r="Q78" s="5"/>
      <c r="R78" s="5"/>
      <c r="S78" s="5"/>
      <c r="T78" s="5"/>
      <c r="U78" s="365"/>
      <c r="V78" s="365"/>
      <c r="W78" s="5"/>
      <c r="X78" s="5"/>
      <c r="Y78" s="5"/>
      <c r="Z78" s="5"/>
      <c r="AA78" s="54"/>
      <c r="AB78" s="5"/>
      <c r="AC78" s="5"/>
      <c r="AD78" s="5"/>
      <c r="AE78" s="54"/>
      <c r="AF78" s="17"/>
      <c r="AG78" s="10"/>
    </row>
    <row r="79" spans="2:33" ht="13.15" customHeight="1" x14ac:dyDescent="0.25">
      <c r="B79" s="7"/>
      <c r="C79" s="7"/>
      <c r="D79" s="5"/>
      <c r="E79" s="5"/>
      <c r="F79" s="9"/>
      <c r="G79" s="5"/>
      <c r="H79" s="354"/>
      <c r="I79" s="5"/>
      <c r="J79" s="5"/>
      <c r="K79" s="5"/>
      <c r="L79" s="5"/>
      <c r="M79" s="5"/>
      <c r="N79" s="54"/>
      <c r="O79" s="54"/>
      <c r="P79" s="54"/>
      <c r="Q79" s="5"/>
      <c r="R79" s="5"/>
      <c r="S79" s="5"/>
      <c r="T79" s="5"/>
      <c r="U79" s="365"/>
      <c r="V79" s="365"/>
      <c r="W79" s="5"/>
      <c r="X79" s="5"/>
      <c r="Y79" s="5"/>
      <c r="Z79" s="5"/>
      <c r="AA79" s="54"/>
      <c r="AB79" s="5"/>
      <c r="AC79" s="5"/>
      <c r="AD79" s="5"/>
      <c r="AE79" s="54"/>
      <c r="AF79" s="17"/>
      <c r="AG79" s="10"/>
    </row>
    <row r="80" spans="2:33" ht="13.15" customHeight="1" x14ac:dyDescent="0.25">
      <c r="B80" s="7"/>
      <c r="C80" s="7"/>
      <c r="D80" s="5"/>
      <c r="E80" s="5"/>
      <c r="F80" s="9"/>
      <c r="G80" s="5"/>
      <c r="H80" s="354"/>
      <c r="I80" s="5"/>
      <c r="J80" s="5"/>
      <c r="K80" s="5"/>
      <c r="L80" s="5"/>
      <c r="M80" s="5"/>
      <c r="N80" s="54"/>
      <c r="O80" s="54"/>
      <c r="P80" s="54"/>
      <c r="Q80" s="5"/>
      <c r="R80" s="5"/>
      <c r="S80" s="5"/>
      <c r="T80" s="5"/>
      <c r="U80" s="365"/>
      <c r="V80" s="365"/>
      <c r="W80" s="5"/>
      <c r="X80" s="5"/>
      <c r="Y80" s="5"/>
      <c r="Z80" s="5"/>
      <c r="AA80" s="54"/>
      <c r="AB80" s="5"/>
      <c r="AC80" s="5"/>
      <c r="AD80" s="5"/>
      <c r="AE80" s="54"/>
      <c r="AF80" s="17"/>
      <c r="AG80" s="10"/>
    </row>
    <row r="81" spans="2:33" ht="13.15" customHeight="1" x14ac:dyDescent="0.25">
      <c r="B81" s="7"/>
      <c r="C81" s="7"/>
      <c r="D81" s="5"/>
      <c r="E81" s="5"/>
      <c r="F81" s="9"/>
      <c r="G81" s="5"/>
      <c r="H81" s="354"/>
      <c r="I81" s="5"/>
      <c r="J81" s="5"/>
      <c r="K81" s="5"/>
      <c r="L81" s="5"/>
      <c r="M81" s="5"/>
      <c r="N81" s="54"/>
      <c r="O81" s="54"/>
      <c r="P81" s="54"/>
      <c r="Q81" s="5"/>
      <c r="R81" s="5"/>
      <c r="S81" s="5"/>
      <c r="T81" s="5"/>
      <c r="U81" s="365"/>
      <c r="V81" s="365"/>
      <c r="W81" s="5"/>
      <c r="X81" s="5"/>
      <c r="Y81" s="5"/>
      <c r="Z81" s="5"/>
      <c r="AA81" s="54"/>
      <c r="AB81" s="5"/>
      <c r="AC81" s="5"/>
      <c r="AD81" s="5"/>
      <c r="AE81" s="54"/>
      <c r="AF81" s="17"/>
      <c r="AG81" s="10"/>
    </row>
    <row r="82" spans="2:33" ht="13.15" customHeight="1" x14ac:dyDescent="0.25">
      <c r="B82" s="7"/>
      <c r="C82" s="7"/>
      <c r="D82" s="5"/>
      <c r="E82" s="5"/>
      <c r="F82" s="9"/>
      <c r="G82" s="5"/>
      <c r="H82" s="354"/>
      <c r="I82" s="5"/>
      <c r="J82" s="5"/>
      <c r="K82" s="5"/>
      <c r="L82" s="5"/>
      <c r="M82" s="5"/>
      <c r="N82" s="54"/>
      <c r="O82" s="54"/>
      <c r="P82" s="54"/>
      <c r="Q82" s="5"/>
      <c r="R82" s="5"/>
      <c r="S82" s="5"/>
      <c r="T82" s="5"/>
      <c r="U82" s="365"/>
      <c r="V82" s="365"/>
      <c r="W82" s="5"/>
      <c r="X82" s="5"/>
      <c r="Y82" s="5"/>
      <c r="Z82" s="5"/>
      <c r="AA82" s="54"/>
      <c r="AB82" s="5"/>
      <c r="AC82" s="5"/>
      <c r="AD82" s="5"/>
      <c r="AE82" s="54"/>
      <c r="AF82" s="17"/>
      <c r="AG82" s="10"/>
    </row>
    <row r="83" spans="2:33" ht="13.15" customHeight="1" x14ac:dyDescent="0.25">
      <c r="B83" s="7"/>
      <c r="C83" s="7"/>
      <c r="D83" s="5"/>
      <c r="E83" s="5"/>
      <c r="F83" s="9"/>
      <c r="G83" s="5"/>
      <c r="H83" s="354"/>
      <c r="I83" s="5"/>
      <c r="J83" s="5"/>
      <c r="K83" s="5"/>
      <c r="L83" s="5"/>
      <c r="M83" s="5"/>
      <c r="N83" s="54"/>
      <c r="O83" s="54"/>
      <c r="P83" s="54"/>
      <c r="Q83" s="5"/>
      <c r="R83" s="5"/>
      <c r="S83" s="5"/>
      <c r="T83" s="5"/>
      <c r="U83" s="365"/>
      <c r="V83" s="365"/>
      <c r="W83" s="5"/>
      <c r="X83" s="5"/>
      <c r="Y83" s="5"/>
      <c r="Z83" s="5"/>
      <c r="AA83" s="54"/>
      <c r="AB83" s="5"/>
      <c r="AC83" s="5"/>
      <c r="AD83" s="5"/>
      <c r="AE83" s="54"/>
      <c r="AF83" s="17"/>
      <c r="AG83" s="10"/>
    </row>
    <row r="84" spans="2:33" ht="13.15" customHeight="1" x14ac:dyDescent="0.25">
      <c r="B84" s="7"/>
      <c r="C84" s="7"/>
      <c r="D84" s="5"/>
      <c r="E84" s="5"/>
      <c r="F84" s="9"/>
      <c r="G84" s="5"/>
      <c r="H84" s="354"/>
      <c r="I84" s="5"/>
      <c r="J84" s="5"/>
      <c r="K84" s="5"/>
      <c r="L84" s="5"/>
      <c r="M84" s="5"/>
      <c r="N84" s="54"/>
      <c r="O84" s="54"/>
      <c r="P84" s="54"/>
      <c r="Q84" s="5"/>
      <c r="R84" s="5"/>
      <c r="S84" s="5"/>
      <c r="T84" s="5"/>
      <c r="U84" s="365"/>
      <c r="V84" s="365"/>
      <c r="W84" s="5"/>
      <c r="X84" s="5"/>
      <c r="Y84" s="5"/>
      <c r="Z84" s="5"/>
      <c r="AA84" s="54"/>
      <c r="AB84" s="5"/>
      <c r="AC84" s="5"/>
      <c r="AD84" s="5"/>
      <c r="AE84" s="54"/>
      <c r="AF84" s="17"/>
      <c r="AG84" s="10"/>
    </row>
    <row r="85" spans="2:33" ht="13.15" customHeight="1" x14ac:dyDescent="0.25">
      <c r="B85" s="7"/>
      <c r="C85" s="7"/>
      <c r="D85" s="5"/>
      <c r="E85" s="5"/>
      <c r="F85" s="9"/>
      <c r="G85" s="5"/>
      <c r="H85" s="354"/>
      <c r="I85" s="5"/>
      <c r="J85" s="5"/>
      <c r="K85" s="5"/>
      <c r="L85" s="5"/>
      <c r="M85" s="5"/>
      <c r="N85" s="54"/>
      <c r="O85" s="54"/>
      <c r="P85" s="54"/>
      <c r="Q85" s="5"/>
      <c r="R85" s="5"/>
      <c r="S85" s="5"/>
      <c r="T85" s="5"/>
      <c r="U85" s="365"/>
      <c r="V85" s="365"/>
      <c r="W85" s="5"/>
      <c r="X85" s="5"/>
      <c r="Y85" s="5"/>
      <c r="Z85" s="5"/>
      <c r="AA85" s="54"/>
      <c r="AB85" s="5"/>
      <c r="AC85" s="5"/>
      <c r="AD85" s="5"/>
      <c r="AE85" s="54"/>
      <c r="AF85" s="17"/>
      <c r="AG85" s="10"/>
    </row>
    <row r="86" spans="2:33" ht="13.15" customHeight="1" x14ac:dyDescent="0.25">
      <c r="B86" s="7"/>
      <c r="C86" s="7"/>
      <c r="D86" s="5"/>
      <c r="E86" s="5"/>
      <c r="F86" s="9"/>
      <c r="G86" s="5"/>
      <c r="H86" s="354"/>
      <c r="I86" s="5"/>
      <c r="J86" s="5"/>
      <c r="K86" s="5"/>
      <c r="L86" s="5"/>
      <c r="M86" s="5"/>
      <c r="N86" s="54"/>
      <c r="O86" s="54"/>
      <c r="P86" s="54"/>
      <c r="Q86" s="5"/>
      <c r="R86" s="5"/>
      <c r="S86" s="5"/>
      <c r="T86" s="5"/>
      <c r="U86" s="365"/>
      <c r="V86" s="365"/>
      <c r="W86" s="5"/>
      <c r="X86" s="5"/>
      <c r="Y86" s="5"/>
      <c r="Z86" s="5"/>
      <c r="AA86" s="54"/>
      <c r="AB86" s="5"/>
      <c r="AC86" s="5"/>
      <c r="AD86" s="5"/>
      <c r="AE86" s="54"/>
      <c r="AF86" s="17"/>
      <c r="AG86" s="10"/>
    </row>
    <row r="87" spans="2:33" ht="13.15" customHeight="1" x14ac:dyDescent="0.25">
      <c r="B87" s="7"/>
      <c r="C87" s="7"/>
      <c r="D87" s="5"/>
      <c r="E87" s="5"/>
      <c r="F87" s="9"/>
      <c r="G87" s="5"/>
      <c r="H87" s="354"/>
      <c r="I87" s="5"/>
      <c r="J87" s="5"/>
      <c r="K87" s="5"/>
      <c r="L87" s="5"/>
      <c r="M87" s="5"/>
      <c r="N87" s="54"/>
      <c r="O87" s="54"/>
      <c r="P87" s="54"/>
      <c r="Q87" s="5"/>
      <c r="R87" s="5"/>
      <c r="S87" s="5"/>
      <c r="T87" s="5"/>
      <c r="U87" s="365"/>
      <c r="V87" s="365"/>
      <c r="W87" s="5"/>
      <c r="X87" s="5"/>
      <c r="Y87" s="5"/>
      <c r="Z87" s="5"/>
      <c r="AA87" s="54"/>
      <c r="AB87" s="5"/>
      <c r="AC87" s="5"/>
      <c r="AD87" s="5"/>
      <c r="AE87" s="54"/>
      <c r="AF87" s="17"/>
      <c r="AG87" s="10"/>
    </row>
    <row r="88" spans="2:33" ht="13.15" customHeight="1" x14ac:dyDescent="0.25">
      <c r="B88" s="7"/>
      <c r="C88" s="7"/>
      <c r="D88" s="5"/>
      <c r="E88" s="5"/>
      <c r="F88" s="9"/>
      <c r="G88" s="5"/>
      <c r="H88" s="354"/>
      <c r="I88" s="5"/>
      <c r="J88" s="5"/>
      <c r="K88" s="5"/>
      <c r="L88" s="5"/>
      <c r="M88" s="5"/>
      <c r="N88" s="54"/>
      <c r="O88" s="54"/>
      <c r="P88" s="54"/>
      <c r="Q88" s="5"/>
      <c r="R88" s="5"/>
      <c r="S88" s="5"/>
      <c r="T88" s="5"/>
      <c r="U88" s="365"/>
      <c r="V88" s="365"/>
      <c r="W88" s="5"/>
      <c r="X88" s="5"/>
      <c r="Y88" s="5"/>
      <c r="Z88" s="5"/>
      <c r="AA88" s="54"/>
      <c r="AB88" s="5"/>
      <c r="AC88" s="5"/>
      <c r="AD88" s="5"/>
      <c r="AE88" s="54"/>
      <c r="AF88" s="17"/>
      <c r="AG88" s="10"/>
    </row>
    <row r="89" spans="2:33" ht="13.15" customHeight="1" x14ac:dyDescent="0.25">
      <c r="B89" s="7"/>
      <c r="C89" s="7"/>
      <c r="D89" s="5"/>
      <c r="E89" s="5"/>
      <c r="F89" s="9"/>
      <c r="G89" s="5"/>
      <c r="H89" s="354"/>
      <c r="I89" s="5"/>
      <c r="J89" s="5"/>
      <c r="K89" s="5"/>
      <c r="L89" s="5"/>
      <c r="M89" s="5"/>
      <c r="N89" s="54"/>
      <c r="O89" s="54"/>
      <c r="P89" s="54"/>
      <c r="Q89" s="5"/>
      <c r="R89" s="5"/>
      <c r="S89" s="5"/>
      <c r="T89" s="5"/>
      <c r="U89" s="365"/>
      <c r="V89" s="365"/>
      <c r="W89" s="5"/>
      <c r="X89" s="5"/>
      <c r="Y89" s="5"/>
      <c r="Z89" s="5"/>
      <c r="AA89" s="54"/>
      <c r="AB89" s="5"/>
      <c r="AC89" s="5"/>
      <c r="AD89" s="5"/>
      <c r="AE89" s="54"/>
      <c r="AF89" s="17"/>
      <c r="AG89" s="10"/>
    </row>
    <row r="90" spans="2:33" ht="13.15" customHeight="1" x14ac:dyDescent="0.25">
      <c r="B90" s="7"/>
      <c r="C90" s="7"/>
      <c r="D90" s="5"/>
      <c r="E90" s="5"/>
      <c r="F90" s="9"/>
      <c r="G90" s="5"/>
      <c r="H90" s="354"/>
      <c r="I90" s="5"/>
      <c r="J90" s="5"/>
      <c r="K90" s="5"/>
      <c r="L90" s="5"/>
      <c r="M90" s="5"/>
      <c r="N90" s="54"/>
      <c r="O90" s="54"/>
      <c r="P90" s="54"/>
      <c r="Q90" s="5"/>
      <c r="R90" s="5"/>
      <c r="S90" s="5"/>
      <c r="T90" s="5"/>
      <c r="U90" s="365"/>
      <c r="V90" s="365"/>
      <c r="W90" s="5"/>
      <c r="X90" s="5"/>
      <c r="Y90" s="5"/>
      <c r="Z90" s="5"/>
      <c r="AA90" s="54"/>
      <c r="AB90" s="5"/>
      <c r="AC90" s="5"/>
      <c r="AD90" s="5"/>
      <c r="AE90" s="54"/>
      <c r="AF90" s="17"/>
      <c r="AG90" s="10"/>
    </row>
    <row r="91" spans="2:33" ht="13.15" customHeight="1" x14ac:dyDescent="0.25">
      <c r="B91" s="7"/>
      <c r="C91" s="7"/>
      <c r="D91" s="5"/>
      <c r="E91" s="5"/>
      <c r="F91" s="9"/>
      <c r="G91" s="5"/>
      <c r="H91" s="354"/>
      <c r="I91" s="5"/>
      <c r="J91" s="5"/>
      <c r="K91" s="5"/>
      <c r="L91" s="5"/>
      <c r="M91" s="5"/>
      <c r="N91" s="54"/>
      <c r="O91" s="54"/>
      <c r="P91" s="54"/>
      <c r="Q91" s="5"/>
      <c r="R91" s="5"/>
      <c r="S91" s="5"/>
      <c r="T91" s="5"/>
      <c r="U91" s="365"/>
      <c r="V91" s="365"/>
      <c r="W91" s="5"/>
      <c r="X91" s="5"/>
      <c r="Y91" s="5"/>
      <c r="Z91" s="5"/>
      <c r="AA91" s="54"/>
      <c r="AB91" s="5"/>
      <c r="AC91" s="5"/>
      <c r="AD91" s="5"/>
      <c r="AE91" s="54"/>
      <c r="AF91" s="17"/>
      <c r="AG91" s="10"/>
    </row>
    <row r="92" spans="2:33" ht="13.15" customHeight="1" x14ac:dyDescent="0.25">
      <c r="B92" s="7"/>
      <c r="C92" s="7"/>
      <c r="D92" s="5"/>
      <c r="E92" s="5"/>
      <c r="F92" s="9"/>
      <c r="G92" s="5"/>
      <c r="H92" s="354"/>
      <c r="I92" s="5"/>
      <c r="J92" s="5"/>
      <c r="K92" s="5"/>
      <c r="L92" s="5"/>
      <c r="M92" s="5"/>
      <c r="N92" s="54"/>
      <c r="O92" s="54"/>
      <c r="P92" s="54"/>
      <c r="Q92" s="5"/>
      <c r="R92" s="5"/>
      <c r="S92" s="5"/>
      <c r="T92" s="5"/>
      <c r="U92" s="365"/>
      <c r="V92" s="365"/>
      <c r="W92" s="5"/>
      <c r="X92" s="5"/>
      <c r="Y92" s="5"/>
      <c r="Z92" s="5"/>
      <c r="AA92" s="54"/>
      <c r="AB92" s="5"/>
      <c r="AC92" s="5"/>
      <c r="AD92" s="5"/>
      <c r="AE92" s="54"/>
      <c r="AF92" s="17"/>
      <c r="AG92" s="10"/>
    </row>
    <row r="93" spans="2:33" ht="13.15" customHeight="1" x14ac:dyDescent="0.25">
      <c r="B93" s="7"/>
      <c r="C93" s="7"/>
      <c r="D93" s="5"/>
      <c r="E93" s="5"/>
      <c r="F93" s="9"/>
      <c r="G93" s="5"/>
      <c r="H93" s="354"/>
      <c r="I93" s="5"/>
      <c r="J93" s="5"/>
      <c r="K93" s="5"/>
      <c r="L93" s="5"/>
      <c r="M93" s="5"/>
      <c r="N93" s="54"/>
      <c r="O93" s="54"/>
      <c r="P93" s="54"/>
      <c r="Q93" s="5"/>
      <c r="R93" s="5"/>
      <c r="S93" s="5"/>
      <c r="T93" s="5"/>
      <c r="U93" s="365"/>
      <c r="V93" s="365"/>
      <c r="W93" s="5"/>
      <c r="X93" s="5"/>
      <c r="Y93" s="5"/>
      <c r="Z93" s="5"/>
      <c r="AA93" s="54"/>
      <c r="AB93" s="5"/>
      <c r="AC93" s="5"/>
      <c r="AD93" s="5"/>
      <c r="AE93" s="54"/>
      <c r="AF93" s="17"/>
      <c r="AG93" s="10"/>
    </row>
    <row r="94" spans="2:33" ht="13.15" customHeight="1" x14ac:dyDescent="0.25">
      <c r="B94" s="7"/>
      <c r="C94" s="7"/>
      <c r="D94" s="5"/>
      <c r="E94" s="5"/>
      <c r="F94" s="9"/>
      <c r="G94" s="5"/>
      <c r="H94" s="354"/>
      <c r="I94" s="5"/>
      <c r="J94" s="5"/>
      <c r="K94" s="5"/>
      <c r="L94" s="5"/>
      <c r="M94" s="5"/>
      <c r="N94" s="54"/>
      <c r="O94" s="54"/>
      <c r="P94" s="54"/>
      <c r="Q94" s="5"/>
      <c r="R94" s="5"/>
      <c r="S94" s="5"/>
      <c r="T94" s="5"/>
      <c r="U94" s="365"/>
      <c r="V94" s="365"/>
      <c r="W94" s="5"/>
      <c r="X94" s="5"/>
      <c r="Y94" s="5"/>
      <c r="Z94" s="5"/>
      <c r="AA94" s="54"/>
      <c r="AB94" s="5"/>
      <c r="AC94" s="5"/>
      <c r="AD94" s="5"/>
      <c r="AE94" s="54"/>
      <c r="AF94" s="17"/>
      <c r="AG94" s="10"/>
    </row>
    <row r="95" spans="2:33" ht="13.15" customHeight="1" x14ac:dyDescent="0.25">
      <c r="B95" s="7"/>
      <c r="C95" s="7"/>
      <c r="D95" s="5"/>
      <c r="E95" s="5"/>
      <c r="F95" s="9"/>
      <c r="G95" s="5"/>
      <c r="H95" s="354"/>
      <c r="I95" s="5"/>
      <c r="J95" s="5"/>
      <c r="K95" s="5"/>
      <c r="L95" s="5"/>
      <c r="M95" s="5"/>
      <c r="N95" s="54"/>
      <c r="O95" s="54"/>
      <c r="P95" s="54"/>
      <c r="Q95" s="5"/>
      <c r="R95" s="5"/>
      <c r="S95" s="5"/>
      <c r="T95" s="5"/>
      <c r="U95" s="365"/>
      <c r="V95" s="365"/>
      <c r="W95" s="5"/>
      <c r="X95" s="5"/>
      <c r="Y95" s="5"/>
      <c r="Z95" s="5"/>
      <c r="AA95" s="54"/>
      <c r="AB95" s="5"/>
      <c r="AC95" s="5"/>
      <c r="AD95" s="5"/>
      <c r="AE95" s="54"/>
      <c r="AF95" s="17"/>
      <c r="AG95" s="10"/>
    </row>
    <row r="96" spans="2:33" ht="13.15" customHeight="1" x14ac:dyDescent="0.25">
      <c r="B96" s="7"/>
      <c r="C96" s="7"/>
      <c r="D96" s="5"/>
      <c r="E96" s="5"/>
      <c r="F96" s="9"/>
      <c r="G96" s="5"/>
      <c r="H96" s="354"/>
      <c r="I96" s="5"/>
      <c r="J96" s="5"/>
      <c r="K96" s="5"/>
      <c r="L96" s="5"/>
      <c r="M96" s="5"/>
      <c r="N96" s="54"/>
      <c r="O96" s="54"/>
      <c r="P96" s="54"/>
      <c r="Q96" s="5"/>
      <c r="R96" s="5"/>
      <c r="S96" s="5"/>
      <c r="T96" s="5"/>
      <c r="U96" s="365"/>
      <c r="V96" s="365"/>
      <c r="W96" s="5"/>
      <c r="X96" s="5"/>
      <c r="Y96" s="5"/>
      <c r="Z96" s="5"/>
      <c r="AA96" s="54"/>
      <c r="AB96" s="5"/>
      <c r="AC96" s="5"/>
      <c r="AD96" s="5"/>
      <c r="AE96" s="54"/>
      <c r="AF96" s="17"/>
      <c r="AG96" s="10"/>
    </row>
    <row r="97" spans="2:33" ht="13.15" customHeight="1" x14ac:dyDescent="0.25">
      <c r="B97" s="7"/>
      <c r="C97" s="7"/>
      <c r="D97" s="5"/>
      <c r="E97" s="5"/>
      <c r="F97" s="9"/>
      <c r="G97" s="5"/>
      <c r="H97" s="354"/>
      <c r="I97" s="5"/>
      <c r="J97" s="5"/>
      <c r="K97" s="5"/>
      <c r="L97" s="5"/>
      <c r="M97" s="5"/>
      <c r="N97" s="54"/>
      <c r="O97" s="54"/>
      <c r="P97" s="54"/>
      <c r="Q97" s="5"/>
      <c r="R97" s="5"/>
      <c r="S97" s="5"/>
      <c r="T97" s="5"/>
      <c r="U97" s="365"/>
      <c r="V97" s="365"/>
      <c r="W97" s="5"/>
      <c r="X97" s="5"/>
      <c r="Y97" s="5"/>
      <c r="Z97" s="5"/>
      <c r="AA97" s="54"/>
      <c r="AB97" s="5"/>
      <c r="AC97" s="5"/>
      <c r="AD97" s="5"/>
      <c r="AE97" s="54"/>
      <c r="AF97" s="17"/>
      <c r="AG97" s="10"/>
    </row>
    <row r="98" spans="2:33" ht="13.15" customHeight="1" x14ac:dyDescent="0.25">
      <c r="B98" s="7"/>
      <c r="C98" s="7"/>
      <c r="D98" s="5"/>
      <c r="E98" s="5"/>
      <c r="F98" s="9"/>
      <c r="G98" s="5"/>
      <c r="H98" s="354"/>
      <c r="I98" s="5"/>
      <c r="J98" s="5"/>
      <c r="K98" s="5"/>
      <c r="L98" s="5"/>
      <c r="M98" s="5"/>
      <c r="N98" s="54"/>
      <c r="O98" s="54"/>
      <c r="P98" s="54"/>
      <c r="Q98" s="5"/>
      <c r="R98" s="5"/>
      <c r="S98" s="5"/>
      <c r="T98" s="5"/>
      <c r="U98" s="365"/>
      <c r="V98" s="365"/>
      <c r="W98" s="5"/>
      <c r="X98" s="5"/>
      <c r="Y98" s="5"/>
      <c r="Z98" s="5"/>
      <c r="AA98" s="54"/>
      <c r="AB98" s="5"/>
      <c r="AC98" s="5"/>
      <c r="AD98" s="5"/>
      <c r="AE98" s="54"/>
      <c r="AF98" s="17"/>
      <c r="AG98" s="10"/>
    </row>
    <row r="99" spans="2:33" ht="21.95" customHeight="1" x14ac:dyDescent="0.25">
      <c r="B99" s="7"/>
      <c r="C99" s="7"/>
      <c r="D99" s="5"/>
      <c r="E99" s="5"/>
      <c r="F99" s="9"/>
      <c r="G99" s="5"/>
      <c r="H99" s="354"/>
      <c r="I99" s="5"/>
      <c r="J99" s="5"/>
      <c r="K99" s="5"/>
      <c r="L99" s="5"/>
      <c r="M99" s="5"/>
      <c r="N99" s="54"/>
      <c r="O99" s="54"/>
      <c r="P99" s="54"/>
      <c r="Q99" s="5"/>
      <c r="R99" s="5"/>
      <c r="S99" s="5"/>
      <c r="T99" s="5"/>
      <c r="U99" s="365"/>
      <c r="V99" s="365"/>
      <c r="W99" s="5"/>
      <c r="X99" s="5"/>
      <c r="Y99" s="5"/>
      <c r="Z99" s="5"/>
      <c r="AA99" s="54"/>
      <c r="AB99" s="5"/>
      <c r="AC99" s="5"/>
      <c r="AD99" s="5"/>
      <c r="AE99" s="54"/>
      <c r="AF99" s="17"/>
      <c r="AG99" s="10"/>
    </row>
    <row r="100" spans="2:33" ht="13.15" customHeight="1" x14ac:dyDescent="0.25">
      <c r="B100" s="7"/>
      <c r="C100" s="7"/>
      <c r="D100" s="5"/>
      <c r="E100" s="5"/>
      <c r="F100" s="9"/>
      <c r="G100" s="5"/>
      <c r="H100" s="354"/>
      <c r="I100" s="5"/>
      <c r="J100" s="5"/>
      <c r="K100" s="5"/>
      <c r="L100" s="5"/>
      <c r="M100" s="5"/>
      <c r="N100" s="54"/>
      <c r="O100" s="54"/>
      <c r="P100" s="54"/>
      <c r="Q100" s="5"/>
      <c r="R100" s="5"/>
      <c r="S100" s="5"/>
      <c r="T100" s="5"/>
      <c r="U100" s="365"/>
      <c r="V100" s="365"/>
      <c r="W100" s="5"/>
      <c r="X100" s="5"/>
      <c r="Y100" s="5"/>
      <c r="Z100" s="5"/>
      <c r="AA100" s="54"/>
      <c r="AB100" s="5"/>
      <c r="AC100" s="5"/>
      <c r="AD100" s="5"/>
      <c r="AE100" s="54"/>
      <c r="AF100" s="17"/>
      <c r="AG100" s="10"/>
    </row>
    <row r="101" spans="2:33" ht="13.15" customHeight="1" x14ac:dyDescent="0.25">
      <c r="B101" s="7"/>
      <c r="C101" s="7"/>
      <c r="D101" s="5"/>
      <c r="E101" s="5"/>
      <c r="F101" s="9"/>
      <c r="G101" s="5"/>
      <c r="H101" s="354"/>
      <c r="I101" s="5"/>
      <c r="J101" s="5"/>
      <c r="K101" s="5"/>
      <c r="L101" s="5"/>
      <c r="M101" s="5"/>
      <c r="N101" s="54"/>
      <c r="O101" s="54"/>
      <c r="P101" s="54"/>
      <c r="Q101" s="5"/>
      <c r="R101" s="5"/>
      <c r="S101" s="5"/>
      <c r="T101" s="5"/>
      <c r="U101" s="365"/>
      <c r="V101" s="365"/>
      <c r="W101" s="5"/>
      <c r="X101" s="5"/>
      <c r="Y101" s="5"/>
      <c r="Z101" s="5"/>
      <c r="AA101" s="54"/>
      <c r="AB101" s="5"/>
      <c r="AC101" s="5"/>
      <c r="AD101" s="5"/>
      <c r="AE101" s="54"/>
      <c r="AF101" s="17"/>
      <c r="AG101" s="10"/>
    </row>
    <row r="102" spans="2:33" ht="13.15" customHeight="1" x14ac:dyDescent="0.25">
      <c r="B102" s="7"/>
      <c r="C102" s="7"/>
      <c r="D102" s="5"/>
      <c r="E102" s="5"/>
      <c r="F102" s="9"/>
      <c r="G102" s="5"/>
      <c r="H102" s="354"/>
      <c r="I102" s="5"/>
      <c r="J102" s="5"/>
      <c r="K102" s="5"/>
      <c r="L102" s="5"/>
      <c r="M102" s="5"/>
      <c r="N102" s="54"/>
      <c r="O102" s="54"/>
      <c r="P102" s="54"/>
      <c r="Q102" s="5"/>
      <c r="R102" s="5"/>
      <c r="S102" s="5"/>
      <c r="T102" s="5"/>
      <c r="U102" s="365"/>
      <c r="V102" s="365"/>
      <c r="W102" s="5"/>
      <c r="X102" s="5"/>
      <c r="Y102" s="5"/>
      <c r="Z102" s="5"/>
      <c r="AA102" s="54"/>
      <c r="AB102" s="5"/>
      <c r="AC102" s="5"/>
      <c r="AD102" s="5"/>
      <c r="AE102" s="54"/>
      <c r="AF102" s="17"/>
      <c r="AG102" s="10"/>
    </row>
    <row r="103" spans="2:33" ht="13.15" customHeight="1" x14ac:dyDescent="0.25">
      <c r="B103" s="7"/>
      <c r="C103" s="7"/>
      <c r="D103" s="5"/>
      <c r="E103" s="5"/>
      <c r="F103" s="9"/>
      <c r="G103" s="5"/>
      <c r="H103" s="354"/>
      <c r="I103" s="5"/>
      <c r="J103" s="5"/>
      <c r="K103" s="5"/>
      <c r="L103" s="5"/>
      <c r="M103" s="5"/>
      <c r="N103" s="54"/>
      <c r="O103" s="54"/>
      <c r="P103" s="54"/>
      <c r="Q103" s="5"/>
      <c r="R103" s="5"/>
      <c r="S103" s="5"/>
      <c r="T103" s="5"/>
      <c r="U103" s="365"/>
      <c r="V103" s="365"/>
      <c r="W103" s="5"/>
      <c r="X103" s="5"/>
      <c r="Y103" s="5"/>
      <c r="Z103" s="5"/>
      <c r="AA103" s="54"/>
      <c r="AB103" s="5"/>
      <c r="AC103" s="5"/>
      <c r="AD103" s="5"/>
      <c r="AE103" s="54"/>
      <c r="AF103" s="17"/>
      <c r="AG103" s="10"/>
    </row>
    <row r="104" spans="2:33" ht="13.15" customHeight="1" x14ac:dyDescent="0.25">
      <c r="B104" s="7"/>
      <c r="C104" s="7"/>
      <c r="D104" s="5"/>
      <c r="E104" s="5"/>
      <c r="F104" s="9"/>
      <c r="G104" s="5"/>
      <c r="H104" s="354"/>
      <c r="I104" s="5"/>
      <c r="J104" s="5"/>
      <c r="K104" s="5"/>
      <c r="L104" s="5"/>
      <c r="M104" s="5"/>
      <c r="N104" s="54"/>
      <c r="O104" s="54"/>
      <c r="P104" s="54"/>
      <c r="Q104" s="5"/>
      <c r="R104" s="5"/>
      <c r="S104" s="5"/>
      <c r="T104" s="5"/>
      <c r="U104" s="365"/>
      <c r="V104" s="365"/>
      <c r="W104" s="5"/>
      <c r="X104" s="5"/>
      <c r="Y104" s="5"/>
      <c r="Z104" s="5"/>
      <c r="AA104" s="54"/>
      <c r="AB104" s="5"/>
      <c r="AC104" s="5"/>
      <c r="AD104" s="5"/>
      <c r="AE104" s="54"/>
      <c r="AF104" s="17"/>
      <c r="AG104" s="10"/>
    </row>
    <row r="105" spans="2:33" ht="13.15" customHeight="1" x14ac:dyDescent="0.25">
      <c r="B105" s="7"/>
      <c r="C105" s="7"/>
      <c r="D105" s="5"/>
      <c r="E105" s="5"/>
      <c r="F105" s="9"/>
      <c r="G105" s="5"/>
      <c r="H105" s="354"/>
      <c r="I105" s="5"/>
      <c r="J105" s="5"/>
      <c r="K105" s="5"/>
      <c r="L105" s="5"/>
      <c r="M105" s="5"/>
      <c r="N105" s="54"/>
      <c r="O105" s="54"/>
      <c r="P105" s="54"/>
      <c r="Q105" s="5"/>
      <c r="R105" s="5"/>
      <c r="S105" s="5"/>
      <c r="T105" s="5"/>
      <c r="U105" s="365"/>
      <c r="V105" s="365"/>
      <c r="W105" s="5"/>
      <c r="X105" s="5"/>
      <c r="Y105" s="5"/>
      <c r="Z105" s="5"/>
      <c r="AA105" s="54"/>
      <c r="AB105" s="5"/>
      <c r="AC105" s="5"/>
      <c r="AD105" s="5"/>
      <c r="AE105" s="54"/>
      <c r="AF105" s="17"/>
      <c r="AG105" s="10"/>
    </row>
    <row r="106" spans="2:33" ht="21.95" customHeight="1" x14ac:dyDescent="0.25">
      <c r="B106" s="7"/>
      <c r="C106" s="7"/>
      <c r="D106" s="5"/>
      <c r="E106" s="5"/>
      <c r="F106" s="9"/>
      <c r="G106" s="5"/>
      <c r="H106" s="354"/>
      <c r="I106" s="5"/>
      <c r="J106" s="5"/>
      <c r="K106" s="5"/>
      <c r="L106" s="5"/>
      <c r="M106" s="5"/>
      <c r="N106" s="54"/>
      <c r="O106" s="54"/>
      <c r="P106" s="54"/>
      <c r="Q106" s="5"/>
      <c r="R106" s="5"/>
      <c r="S106" s="5"/>
      <c r="T106" s="5"/>
      <c r="U106" s="365"/>
      <c r="V106" s="365"/>
      <c r="W106" s="5"/>
      <c r="X106" s="5"/>
      <c r="Y106" s="5"/>
      <c r="Z106" s="5"/>
      <c r="AA106" s="54"/>
      <c r="AB106" s="5"/>
      <c r="AC106" s="5"/>
      <c r="AD106" s="5"/>
      <c r="AE106" s="54"/>
      <c r="AF106" s="17"/>
      <c r="AG106" s="10"/>
    </row>
    <row r="107" spans="2:33" ht="13.15" customHeight="1" x14ac:dyDescent="0.25">
      <c r="B107" s="7"/>
      <c r="C107" s="7"/>
      <c r="D107" s="5"/>
      <c r="E107" s="5"/>
      <c r="F107" s="9"/>
      <c r="G107" s="5"/>
      <c r="H107" s="354"/>
      <c r="I107" s="5"/>
      <c r="J107" s="5"/>
      <c r="K107" s="5"/>
      <c r="L107" s="5"/>
      <c r="M107" s="5"/>
      <c r="N107" s="54"/>
      <c r="O107" s="54"/>
      <c r="P107" s="54"/>
      <c r="Q107" s="5"/>
      <c r="R107" s="5"/>
      <c r="S107" s="5"/>
      <c r="T107" s="5"/>
      <c r="U107" s="365"/>
      <c r="V107" s="365"/>
      <c r="W107" s="5"/>
      <c r="X107" s="5"/>
      <c r="Y107" s="5"/>
      <c r="Z107" s="5"/>
      <c r="AA107" s="54"/>
      <c r="AB107" s="5"/>
      <c r="AC107" s="5"/>
      <c r="AD107" s="5"/>
      <c r="AE107" s="54"/>
      <c r="AF107" s="17"/>
      <c r="AG107" s="10"/>
    </row>
    <row r="108" spans="2:33" ht="13.15" customHeight="1" x14ac:dyDescent="0.25">
      <c r="B108" s="7"/>
      <c r="C108" s="7"/>
      <c r="D108" s="5"/>
      <c r="E108" s="5"/>
      <c r="F108" s="9"/>
      <c r="G108" s="5"/>
      <c r="H108" s="354"/>
      <c r="I108" s="5"/>
      <c r="J108" s="5"/>
      <c r="K108" s="5"/>
      <c r="L108" s="5"/>
      <c r="M108" s="5"/>
      <c r="N108" s="54"/>
      <c r="O108" s="54"/>
      <c r="P108" s="54"/>
      <c r="Q108" s="5"/>
      <c r="R108" s="5"/>
      <c r="S108" s="5"/>
      <c r="T108" s="5"/>
      <c r="U108" s="365"/>
      <c r="V108" s="365"/>
      <c r="W108" s="5"/>
      <c r="X108" s="5"/>
      <c r="Y108" s="5"/>
      <c r="Z108" s="5"/>
      <c r="AA108" s="54"/>
      <c r="AB108" s="5"/>
      <c r="AC108" s="5"/>
      <c r="AD108" s="5"/>
      <c r="AE108" s="54"/>
      <c r="AF108" s="17"/>
      <c r="AG108" s="10"/>
    </row>
    <row r="109" spans="2:33" ht="13.15" customHeight="1" x14ac:dyDescent="0.25">
      <c r="B109" s="7"/>
      <c r="C109" s="7"/>
      <c r="D109" s="5"/>
      <c r="E109" s="5"/>
      <c r="F109" s="9"/>
      <c r="G109" s="5"/>
      <c r="H109" s="354"/>
      <c r="I109" s="5"/>
      <c r="J109" s="5"/>
      <c r="K109" s="5"/>
      <c r="L109" s="5"/>
      <c r="M109" s="5"/>
      <c r="N109" s="54"/>
      <c r="O109" s="54"/>
      <c r="P109" s="54"/>
      <c r="Q109" s="5"/>
      <c r="R109" s="5"/>
      <c r="S109" s="5"/>
      <c r="T109" s="5"/>
      <c r="U109" s="365"/>
      <c r="V109" s="365"/>
      <c r="W109" s="5"/>
      <c r="X109" s="5"/>
      <c r="Y109" s="5"/>
      <c r="Z109" s="5"/>
      <c r="AA109" s="54"/>
      <c r="AB109" s="5"/>
      <c r="AC109" s="5"/>
      <c r="AD109" s="5"/>
      <c r="AE109" s="54"/>
      <c r="AF109" s="17"/>
      <c r="AG109" s="10"/>
    </row>
    <row r="110" spans="2:33" ht="13.15" customHeight="1" x14ac:dyDescent="0.25">
      <c r="B110" s="7"/>
      <c r="C110" s="7"/>
      <c r="D110" s="5"/>
      <c r="E110" s="5"/>
      <c r="F110" s="9"/>
      <c r="G110" s="5"/>
      <c r="H110" s="354"/>
      <c r="I110" s="5"/>
      <c r="J110" s="5"/>
      <c r="K110" s="5"/>
      <c r="L110" s="5"/>
      <c r="M110" s="5"/>
      <c r="N110" s="54"/>
      <c r="O110" s="54"/>
      <c r="P110" s="54"/>
      <c r="Q110" s="5"/>
      <c r="R110" s="5"/>
      <c r="S110" s="5"/>
      <c r="T110" s="5"/>
      <c r="U110" s="365"/>
      <c r="V110" s="365"/>
      <c r="W110" s="5"/>
      <c r="X110" s="5"/>
      <c r="Y110" s="5"/>
      <c r="Z110" s="5"/>
      <c r="AA110" s="54"/>
      <c r="AB110" s="5"/>
      <c r="AC110" s="5"/>
      <c r="AD110" s="5"/>
      <c r="AE110" s="54"/>
      <c r="AF110" s="17"/>
      <c r="AG110" s="10"/>
    </row>
    <row r="111" spans="2:33" ht="13.15" customHeight="1" x14ac:dyDescent="0.25">
      <c r="B111" s="7"/>
      <c r="C111" s="7"/>
      <c r="D111" s="5"/>
      <c r="E111" s="5"/>
      <c r="F111" s="9"/>
      <c r="G111" s="5"/>
      <c r="H111" s="354"/>
      <c r="I111" s="5"/>
      <c r="J111" s="5"/>
      <c r="K111" s="5"/>
      <c r="L111" s="5"/>
      <c r="M111" s="5"/>
      <c r="N111" s="54"/>
      <c r="O111" s="54"/>
      <c r="P111" s="54"/>
      <c r="Q111" s="5"/>
      <c r="R111" s="5"/>
      <c r="S111" s="5"/>
      <c r="T111" s="5"/>
      <c r="U111" s="365"/>
      <c r="V111" s="365"/>
      <c r="W111" s="5"/>
      <c r="X111" s="5"/>
      <c r="Y111" s="5"/>
      <c r="Z111" s="5"/>
      <c r="AA111" s="54"/>
      <c r="AB111" s="5"/>
      <c r="AC111" s="5"/>
      <c r="AD111" s="5"/>
      <c r="AE111" s="54"/>
      <c r="AF111" s="17"/>
      <c r="AG111" s="10"/>
    </row>
    <row r="112" spans="2:33" ht="13.15" customHeight="1" x14ac:dyDescent="0.25">
      <c r="B112" s="7"/>
      <c r="C112" s="7"/>
      <c r="D112" s="5"/>
      <c r="E112" s="5"/>
      <c r="F112" s="9"/>
      <c r="G112" s="5"/>
      <c r="H112" s="354"/>
      <c r="I112" s="5"/>
      <c r="J112" s="5"/>
      <c r="K112" s="5"/>
      <c r="L112" s="5"/>
      <c r="M112" s="5"/>
      <c r="N112" s="54"/>
      <c r="O112" s="54"/>
      <c r="P112" s="54"/>
      <c r="Q112" s="5"/>
      <c r="R112" s="5"/>
      <c r="S112" s="5"/>
      <c r="T112" s="5"/>
      <c r="U112" s="365"/>
      <c r="V112" s="365"/>
      <c r="W112" s="5"/>
      <c r="X112" s="5"/>
      <c r="Y112" s="5"/>
      <c r="Z112" s="5"/>
      <c r="AA112" s="54"/>
      <c r="AB112" s="5"/>
      <c r="AC112" s="5"/>
      <c r="AD112" s="5"/>
      <c r="AE112" s="54"/>
      <c r="AF112" s="17"/>
      <c r="AG112" s="10"/>
    </row>
    <row r="113" spans="2:33" ht="13.15" customHeight="1" x14ac:dyDescent="0.25">
      <c r="B113" s="7"/>
      <c r="C113" s="7"/>
      <c r="D113" s="5"/>
      <c r="E113" s="5"/>
      <c r="F113" s="9"/>
      <c r="G113" s="5"/>
      <c r="H113" s="354"/>
      <c r="I113" s="5"/>
      <c r="J113" s="5"/>
      <c r="K113" s="5"/>
      <c r="L113" s="5"/>
      <c r="M113" s="5"/>
      <c r="N113" s="54"/>
      <c r="O113" s="54"/>
      <c r="P113" s="54"/>
      <c r="Q113" s="5"/>
      <c r="R113" s="5"/>
      <c r="S113" s="5"/>
      <c r="T113" s="5"/>
      <c r="U113" s="365"/>
      <c r="V113" s="365"/>
      <c r="W113" s="5"/>
      <c r="X113" s="5"/>
      <c r="Y113" s="5"/>
      <c r="Z113" s="5"/>
      <c r="AA113" s="54"/>
      <c r="AB113" s="5"/>
      <c r="AC113" s="5"/>
      <c r="AD113" s="5"/>
      <c r="AE113" s="54"/>
      <c r="AF113" s="17"/>
      <c r="AG113" s="10"/>
    </row>
    <row r="114" spans="2:33" ht="26.65" customHeight="1" x14ac:dyDescent="0.25">
      <c r="B114" s="7"/>
      <c r="C114" s="7"/>
      <c r="D114" s="5"/>
      <c r="E114" s="5"/>
      <c r="F114" s="9"/>
      <c r="G114" s="5"/>
      <c r="H114" s="354"/>
      <c r="I114" s="5"/>
      <c r="J114" s="5"/>
      <c r="K114" s="5"/>
      <c r="L114" s="5"/>
      <c r="M114" s="5"/>
      <c r="N114" s="54"/>
      <c r="O114" s="54"/>
      <c r="P114" s="54"/>
      <c r="Q114" s="5"/>
      <c r="R114" s="5"/>
      <c r="S114" s="5"/>
      <c r="T114" s="5"/>
      <c r="U114" s="365"/>
      <c r="V114" s="365"/>
      <c r="W114" s="5"/>
      <c r="X114" s="5"/>
      <c r="Y114" s="5"/>
      <c r="Z114" s="5"/>
      <c r="AA114" s="54"/>
      <c r="AB114" s="5"/>
      <c r="AC114" s="5"/>
      <c r="AD114" s="5"/>
      <c r="AE114" s="54"/>
      <c r="AF114" s="17"/>
      <c r="AG114" s="10"/>
    </row>
    <row r="115" spans="2:33" ht="13.15" customHeight="1" x14ac:dyDescent="0.25">
      <c r="B115" s="7"/>
      <c r="C115" s="7"/>
      <c r="D115" s="5"/>
      <c r="E115" s="5"/>
      <c r="F115" s="9"/>
      <c r="G115" s="5"/>
      <c r="H115" s="354"/>
      <c r="I115" s="5"/>
      <c r="J115" s="5"/>
      <c r="K115" s="5"/>
      <c r="L115" s="5"/>
      <c r="M115" s="5"/>
      <c r="N115" s="54"/>
      <c r="O115" s="54"/>
      <c r="P115" s="54"/>
      <c r="Q115" s="5"/>
      <c r="R115" s="5"/>
      <c r="S115" s="5"/>
      <c r="T115" s="5"/>
      <c r="U115" s="365"/>
      <c r="V115" s="365"/>
      <c r="W115" s="5"/>
      <c r="X115" s="5"/>
      <c r="Y115" s="5"/>
      <c r="Z115" s="5"/>
      <c r="AA115" s="54"/>
      <c r="AB115" s="5"/>
      <c r="AC115" s="5"/>
      <c r="AD115" s="5"/>
      <c r="AE115" s="54"/>
      <c r="AF115" s="17"/>
      <c r="AG115" s="10"/>
    </row>
    <row r="116" spans="2:33" ht="13.15" customHeight="1" x14ac:dyDescent="0.25">
      <c r="B116" s="7"/>
      <c r="C116" s="7"/>
      <c r="D116" s="5"/>
      <c r="E116" s="5"/>
      <c r="F116" s="9"/>
      <c r="G116" s="5"/>
      <c r="H116" s="354"/>
      <c r="I116" s="5"/>
      <c r="J116" s="5"/>
      <c r="K116" s="5"/>
      <c r="L116" s="5"/>
      <c r="M116" s="5"/>
      <c r="N116" s="54"/>
      <c r="O116" s="54"/>
      <c r="P116" s="54"/>
      <c r="Q116" s="5"/>
      <c r="R116" s="5"/>
      <c r="S116" s="5"/>
      <c r="T116" s="5"/>
      <c r="U116" s="365"/>
      <c r="V116" s="365"/>
      <c r="W116" s="5"/>
      <c r="X116" s="5"/>
      <c r="Y116" s="5"/>
      <c r="Z116" s="5"/>
      <c r="AA116" s="54"/>
      <c r="AB116" s="5"/>
      <c r="AC116" s="5"/>
      <c r="AD116" s="5"/>
      <c r="AE116" s="54"/>
      <c r="AF116" s="17"/>
      <c r="AG116" s="10"/>
    </row>
    <row r="117" spans="2:33" ht="13.15" customHeight="1" x14ac:dyDescent="0.25">
      <c r="B117" s="7"/>
      <c r="C117" s="7"/>
      <c r="D117" s="5"/>
      <c r="E117" s="5"/>
      <c r="F117" s="9"/>
      <c r="G117" s="5"/>
      <c r="H117" s="354"/>
      <c r="I117" s="5"/>
      <c r="J117" s="5"/>
      <c r="K117" s="5"/>
      <c r="L117" s="5"/>
      <c r="M117" s="5"/>
      <c r="N117" s="54"/>
      <c r="O117" s="54"/>
      <c r="P117" s="54"/>
      <c r="Q117" s="5"/>
      <c r="R117" s="5"/>
      <c r="S117" s="5"/>
      <c r="T117" s="5"/>
      <c r="U117" s="365"/>
      <c r="V117" s="365"/>
      <c r="W117" s="5"/>
      <c r="X117" s="5"/>
      <c r="Y117" s="5"/>
      <c r="Z117" s="5"/>
      <c r="AA117" s="54"/>
      <c r="AB117" s="5"/>
      <c r="AC117" s="5"/>
      <c r="AD117" s="5"/>
      <c r="AE117" s="54"/>
      <c r="AF117" s="17"/>
      <c r="AG117" s="10"/>
    </row>
    <row r="118" spans="2:33" ht="13.15" customHeight="1" x14ac:dyDescent="0.25">
      <c r="B118" s="7"/>
      <c r="C118" s="7"/>
      <c r="D118" s="5"/>
      <c r="E118" s="5"/>
      <c r="F118" s="9"/>
      <c r="G118" s="5"/>
      <c r="H118" s="354"/>
      <c r="I118" s="5"/>
      <c r="J118" s="5"/>
      <c r="K118" s="5"/>
      <c r="L118" s="5"/>
      <c r="M118" s="5"/>
      <c r="N118" s="54"/>
      <c r="O118" s="54"/>
      <c r="P118" s="54"/>
      <c r="Q118" s="5"/>
      <c r="R118" s="5"/>
      <c r="S118" s="5"/>
      <c r="T118" s="5"/>
      <c r="U118" s="365"/>
      <c r="V118" s="365"/>
      <c r="W118" s="5"/>
      <c r="X118" s="5"/>
      <c r="Y118" s="5"/>
      <c r="Z118" s="5"/>
      <c r="AA118" s="54"/>
      <c r="AB118" s="5"/>
      <c r="AC118" s="5"/>
      <c r="AD118" s="5"/>
      <c r="AE118" s="54"/>
      <c r="AF118" s="17"/>
      <c r="AG118" s="10"/>
    </row>
    <row r="119" spans="2:33" ht="21.95" customHeight="1" x14ac:dyDescent="0.25">
      <c r="B119" s="7"/>
      <c r="C119" s="7"/>
      <c r="D119" s="5"/>
      <c r="E119" s="5"/>
      <c r="F119" s="9"/>
      <c r="G119" s="5"/>
      <c r="H119" s="354"/>
      <c r="I119" s="5"/>
      <c r="J119" s="5"/>
      <c r="K119" s="5"/>
      <c r="L119" s="5"/>
      <c r="M119" s="5"/>
      <c r="N119" s="54"/>
      <c r="O119" s="54"/>
      <c r="P119" s="54"/>
      <c r="Q119" s="5"/>
      <c r="R119" s="5"/>
      <c r="S119" s="5"/>
      <c r="T119" s="5"/>
      <c r="U119" s="365"/>
      <c r="V119" s="365"/>
      <c r="W119" s="5"/>
      <c r="X119" s="5"/>
      <c r="Y119" s="5"/>
      <c r="Z119" s="5"/>
      <c r="AA119" s="54"/>
      <c r="AB119" s="5"/>
      <c r="AC119" s="5"/>
      <c r="AD119" s="5"/>
      <c r="AE119" s="54"/>
      <c r="AF119" s="17"/>
      <c r="AG119" s="10"/>
    </row>
    <row r="120" spans="2:33" ht="13.15" customHeight="1" x14ac:dyDescent="0.25">
      <c r="B120" s="7"/>
      <c r="C120" s="7"/>
      <c r="D120" s="5"/>
      <c r="E120" s="5"/>
      <c r="F120" s="9"/>
      <c r="G120" s="5"/>
      <c r="H120" s="354"/>
      <c r="I120" s="5"/>
      <c r="J120" s="5"/>
      <c r="K120" s="5"/>
      <c r="L120" s="5"/>
      <c r="M120" s="5"/>
      <c r="N120" s="54"/>
      <c r="O120" s="54"/>
      <c r="P120" s="54"/>
      <c r="Q120" s="5"/>
      <c r="R120" s="5"/>
      <c r="S120" s="5"/>
      <c r="T120" s="5"/>
      <c r="U120" s="365"/>
      <c r="V120" s="365"/>
      <c r="W120" s="5"/>
      <c r="X120" s="5"/>
      <c r="Y120" s="5"/>
      <c r="Z120" s="5"/>
      <c r="AA120" s="54"/>
      <c r="AB120" s="5"/>
      <c r="AC120" s="5"/>
      <c r="AD120" s="5"/>
      <c r="AE120" s="54"/>
      <c r="AF120" s="17"/>
      <c r="AG120" s="10"/>
    </row>
    <row r="121" spans="2:33" ht="13.15" customHeight="1" x14ac:dyDescent="0.25">
      <c r="B121" s="7"/>
      <c r="C121" s="7"/>
      <c r="D121" s="5"/>
      <c r="E121" s="5"/>
      <c r="F121" s="9"/>
      <c r="G121" s="5"/>
      <c r="H121" s="354"/>
      <c r="I121" s="5"/>
      <c r="J121" s="5"/>
      <c r="K121" s="5"/>
      <c r="L121" s="5"/>
      <c r="M121" s="5"/>
      <c r="N121" s="54"/>
      <c r="O121" s="54"/>
      <c r="P121" s="54"/>
      <c r="Q121" s="5"/>
      <c r="R121" s="5"/>
      <c r="S121" s="5"/>
      <c r="T121" s="5"/>
      <c r="U121" s="365"/>
      <c r="V121" s="365"/>
      <c r="W121" s="5"/>
      <c r="X121" s="5"/>
      <c r="Y121" s="5"/>
      <c r="Z121" s="5"/>
      <c r="AA121" s="54"/>
      <c r="AB121" s="5"/>
      <c r="AC121" s="5"/>
      <c r="AD121" s="5"/>
      <c r="AE121" s="54"/>
      <c r="AF121" s="17"/>
      <c r="AG121" s="10"/>
    </row>
    <row r="122" spans="2:33" ht="13.15" customHeight="1" x14ac:dyDescent="0.25">
      <c r="B122" s="7"/>
      <c r="C122" s="7"/>
      <c r="D122" s="5"/>
      <c r="E122" s="5"/>
      <c r="F122" s="9"/>
      <c r="G122" s="5"/>
      <c r="H122" s="354"/>
      <c r="I122" s="5"/>
      <c r="J122" s="5"/>
      <c r="K122" s="5"/>
      <c r="L122" s="5"/>
      <c r="M122" s="5"/>
      <c r="N122" s="54"/>
      <c r="O122" s="54"/>
      <c r="P122" s="54"/>
      <c r="Q122" s="5"/>
      <c r="R122" s="5"/>
      <c r="S122" s="5"/>
      <c r="T122" s="5"/>
      <c r="U122" s="365"/>
      <c r="V122" s="365"/>
      <c r="W122" s="5"/>
      <c r="X122" s="5"/>
      <c r="Y122" s="5"/>
      <c r="Z122" s="5"/>
      <c r="AA122" s="54"/>
      <c r="AB122" s="5"/>
      <c r="AC122" s="5"/>
      <c r="AD122" s="5"/>
      <c r="AE122" s="54"/>
      <c r="AF122" s="17"/>
      <c r="AG122" s="10"/>
    </row>
    <row r="123" spans="2:33" ht="13.15" customHeight="1" x14ac:dyDescent="0.25">
      <c r="B123" s="7"/>
      <c r="C123" s="7"/>
      <c r="D123" s="5"/>
      <c r="E123" s="5"/>
      <c r="F123" s="9"/>
      <c r="G123" s="5"/>
      <c r="H123" s="354"/>
      <c r="I123" s="5"/>
      <c r="J123" s="5"/>
      <c r="K123" s="5"/>
      <c r="L123" s="5"/>
      <c r="M123" s="5"/>
      <c r="N123" s="54"/>
      <c r="O123" s="54"/>
      <c r="P123" s="54"/>
      <c r="Q123" s="5"/>
      <c r="R123" s="5"/>
      <c r="S123" s="5"/>
      <c r="T123" s="5"/>
      <c r="U123" s="365"/>
      <c r="V123" s="365"/>
      <c r="W123" s="5"/>
      <c r="X123" s="5"/>
      <c r="Y123" s="5"/>
      <c r="Z123" s="5"/>
      <c r="AA123" s="54"/>
      <c r="AB123" s="5"/>
      <c r="AC123" s="5"/>
      <c r="AD123" s="5"/>
      <c r="AE123" s="54"/>
      <c r="AF123" s="17"/>
      <c r="AG123" s="10"/>
    </row>
    <row r="124" spans="2:33" ht="13.15" customHeight="1" x14ac:dyDescent="0.25">
      <c r="B124" s="7"/>
      <c r="C124" s="7"/>
      <c r="D124" s="5"/>
      <c r="E124" s="5"/>
      <c r="F124" s="9"/>
      <c r="G124" s="5"/>
      <c r="H124" s="354"/>
      <c r="I124" s="5"/>
      <c r="J124" s="5"/>
      <c r="K124" s="5"/>
      <c r="L124" s="5"/>
      <c r="M124" s="5"/>
      <c r="N124" s="54"/>
      <c r="O124" s="54"/>
      <c r="P124" s="54"/>
      <c r="Q124" s="5"/>
      <c r="R124" s="5"/>
      <c r="S124" s="5"/>
      <c r="T124" s="5"/>
      <c r="U124" s="365"/>
      <c r="V124" s="365"/>
      <c r="W124" s="5"/>
      <c r="X124" s="5"/>
      <c r="Y124" s="5"/>
      <c r="Z124" s="5"/>
      <c r="AA124" s="54"/>
      <c r="AB124" s="5"/>
      <c r="AC124" s="5"/>
      <c r="AD124" s="5"/>
      <c r="AE124" s="54"/>
      <c r="AF124" s="17"/>
      <c r="AG124" s="10"/>
    </row>
    <row r="125" spans="2:33" ht="21.95" customHeight="1" x14ac:dyDescent="0.25">
      <c r="B125" s="7"/>
      <c r="C125" s="7"/>
      <c r="D125" s="5"/>
      <c r="E125" s="5"/>
      <c r="F125" s="9"/>
      <c r="G125" s="5"/>
      <c r="H125" s="354"/>
      <c r="I125" s="5"/>
      <c r="J125" s="5"/>
      <c r="K125" s="5"/>
      <c r="L125" s="5"/>
      <c r="M125" s="5"/>
      <c r="N125" s="54"/>
      <c r="O125" s="54"/>
      <c r="P125" s="54"/>
      <c r="Q125" s="5"/>
      <c r="R125" s="5"/>
      <c r="S125" s="5"/>
      <c r="T125" s="5"/>
      <c r="U125" s="365"/>
      <c r="V125" s="365"/>
      <c r="W125" s="5"/>
      <c r="X125" s="5"/>
      <c r="Y125" s="5"/>
      <c r="Z125" s="5"/>
      <c r="AA125" s="54"/>
      <c r="AB125" s="5"/>
      <c r="AC125" s="5"/>
      <c r="AD125" s="5"/>
      <c r="AE125" s="54"/>
      <c r="AF125" s="17"/>
      <c r="AG125" s="10"/>
    </row>
    <row r="126" spans="2:33" ht="21.95" customHeight="1" x14ac:dyDescent="0.25">
      <c r="B126" s="7"/>
      <c r="C126" s="7"/>
      <c r="D126" s="5"/>
      <c r="E126" s="5"/>
      <c r="F126" s="9"/>
      <c r="G126" s="5"/>
      <c r="H126" s="354"/>
      <c r="I126" s="5"/>
      <c r="J126" s="5"/>
      <c r="K126" s="5"/>
      <c r="L126" s="5"/>
      <c r="M126" s="5"/>
      <c r="N126" s="54"/>
      <c r="O126" s="54"/>
      <c r="P126" s="54"/>
      <c r="Q126" s="5"/>
      <c r="R126" s="5"/>
      <c r="S126" s="5"/>
      <c r="T126" s="5"/>
      <c r="U126" s="365"/>
      <c r="V126" s="365"/>
      <c r="W126" s="5"/>
      <c r="X126" s="5"/>
      <c r="Y126" s="5"/>
      <c r="Z126" s="5"/>
      <c r="AA126" s="54"/>
      <c r="AB126" s="5"/>
      <c r="AC126" s="5"/>
      <c r="AD126" s="5"/>
      <c r="AE126" s="54"/>
      <c r="AF126" s="17"/>
      <c r="AG126" s="10"/>
    </row>
    <row r="127" spans="2:33" ht="13.15" customHeight="1" x14ac:dyDescent="0.25">
      <c r="B127" s="7"/>
      <c r="C127" s="7"/>
      <c r="D127" s="5"/>
      <c r="E127" s="5"/>
      <c r="F127" s="9"/>
      <c r="G127" s="5"/>
      <c r="H127" s="354"/>
      <c r="I127" s="5"/>
      <c r="J127" s="5"/>
      <c r="K127" s="5"/>
      <c r="L127" s="5"/>
      <c r="M127" s="5"/>
      <c r="N127" s="54"/>
      <c r="O127" s="54"/>
      <c r="P127" s="54"/>
      <c r="Q127" s="5"/>
      <c r="R127" s="5"/>
      <c r="S127" s="5"/>
      <c r="T127" s="5"/>
      <c r="U127" s="365"/>
      <c r="V127" s="365"/>
      <c r="W127" s="5"/>
      <c r="X127" s="5"/>
      <c r="Y127" s="5"/>
      <c r="Z127" s="5"/>
      <c r="AA127" s="54"/>
      <c r="AB127" s="5"/>
      <c r="AC127" s="5"/>
      <c r="AD127" s="5"/>
      <c r="AE127" s="54"/>
      <c r="AF127" s="17"/>
      <c r="AG127" s="10"/>
    </row>
    <row r="128" spans="2:33" ht="21.95" customHeight="1" x14ac:dyDescent="0.25">
      <c r="B128" s="7"/>
      <c r="C128" s="7"/>
      <c r="D128" s="5"/>
      <c r="E128" s="5"/>
      <c r="F128" s="9"/>
      <c r="G128" s="5"/>
      <c r="H128" s="354"/>
      <c r="I128" s="5"/>
      <c r="J128" s="5"/>
      <c r="K128" s="5"/>
      <c r="L128" s="5"/>
      <c r="M128" s="5"/>
      <c r="N128" s="54"/>
      <c r="O128" s="54"/>
      <c r="P128" s="54"/>
      <c r="Q128" s="5"/>
      <c r="R128" s="5"/>
      <c r="S128" s="5"/>
      <c r="T128" s="5"/>
      <c r="U128" s="365"/>
      <c r="V128" s="365"/>
      <c r="W128" s="5"/>
      <c r="X128" s="5"/>
      <c r="Y128" s="5"/>
      <c r="Z128" s="5"/>
      <c r="AA128" s="54"/>
      <c r="AB128" s="5"/>
      <c r="AC128" s="5"/>
      <c r="AD128" s="5"/>
      <c r="AE128" s="54"/>
      <c r="AF128" s="17"/>
      <c r="AG128" s="10"/>
    </row>
    <row r="129" spans="2:33" ht="13.15" customHeight="1" x14ac:dyDescent="0.25">
      <c r="B129" s="7"/>
      <c r="C129" s="7"/>
      <c r="D129" s="5"/>
      <c r="E129" s="5"/>
      <c r="F129" s="9"/>
      <c r="G129" s="5"/>
      <c r="H129" s="354"/>
      <c r="I129" s="5"/>
      <c r="J129" s="5"/>
      <c r="K129" s="5"/>
      <c r="L129" s="5"/>
      <c r="M129" s="5"/>
      <c r="N129" s="54"/>
      <c r="O129" s="54"/>
      <c r="P129" s="54"/>
      <c r="Q129" s="5"/>
      <c r="R129" s="5"/>
      <c r="S129" s="5"/>
      <c r="T129" s="5"/>
      <c r="U129" s="365"/>
      <c r="V129" s="365"/>
      <c r="W129" s="5"/>
      <c r="X129" s="5"/>
      <c r="Y129" s="5"/>
      <c r="Z129" s="5"/>
      <c r="AA129" s="54"/>
      <c r="AB129" s="5"/>
      <c r="AC129" s="5"/>
      <c r="AD129" s="5"/>
      <c r="AE129" s="54"/>
      <c r="AF129" s="17"/>
      <c r="AG129" s="10"/>
    </row>
    <row r="130" spans="2:33" ht="26.65" customHeight="1" x14ac:dyDescent="0.25">
      <c r="B130" s="7"/>
      <c r="C130" s="7"/>
      <c r="D130" s="5"/>
      <c r="E130" s="5"/>
      <c r="F130" s="9"/>
      <c r="G130" s="5"/>
      <c r="H130" s="354"/>
      <c r="I130" s="5"/>
      <c r="J130" s="5"/>
      <c r="K130" s="5"/>
      <c r="L130" s="5"/>
      <c r="M130" s="5"/>
      <c r="N130" s="54"/>
      <c r="O130" s="54"/>
      <c r="P130" s="54"/>
      <c r="Q130" s="5"/>
      <c r="R130" s="5"/>
      <c r="S130" s="5"/>
      <c r="T130" s="5"/>
      <c r="U130" s="365"/>
      <c r="V130" s="365"/>
      <c r="W130" s="5"/>
      <c r="X130" s="5"/>
      <c r="Y130" s="5"/>
      <c r="Z130" s="5"/>
      <c r="AA130" s="54"/>
      <c r="AB130" s="5"/>
      <c r="AC130" s="5"/>
      <c r="AD130" s="5"/>
      <c r="AE130" s="54"/>
      <c r="AF130" s="17"/>
      <c r="AG130" s="10"/>
    </row>
    <row r="131" spans="2:33" ht="26.65" customHeight="1" x14ac:dyDescent="0.25">
      <c r="B131" s="7"/>
      <c r="C131" s="7"/>
      <c r="D131" s="5"/>
      <c r="E131" s="5"/>
      <c r="F131" s="9"/>
      <c r="G131" s="5"/>
      <c r="H131" s="354"/>
      <c r="I131" s="5"/>
      <c r="J131" s="5"/>
      <c r="K131" s="5"/>
      <c r="L131" s="5"/>
      <c r="M131" s="5"/>
      <c r="N131" s="54"/>
      <c r="O131" s="54"/>
      <c r="P131" s="54"/>
      <c r="Q131" s="5"/>
      <c r="R131" s="5"/>
      <c r="S131" s="5"/>
      <c r="T131" s="5"/>
      <c r="U131" s="365"/>
      <c r="V131" s="365"/>
      <c r="W131" s="5"/>
      <c r="X131" s="5"/>
      <c r="Y131" s="5"/>
      <c r="Z131" s="5"/>
      <c r="AA131" s="54"/>
      <c r="AB131" s="5"/>
      <c r="AC131" s="5"/>
      <c r="AD131" s="5"/>
      <c r="AE131" s="54"/>
      <c r="AF131" s="17"/>
      <c r="AG131" s="10"/>
    </row>
    <row r="132" spans="2:33" ht="21.95" customHeight="1" x14ac:dyDescent="0.25">
      <c r="B132" s="7"/>
      <c r="C132" s="7"/>
      <c r="D132" s="5"/>
      <c r="E132" s="5"/>
      <c r="F132" s="9"/>
      <c r="G132" s="5"/>
      <c r="H132" s="354"/>
      <c r="I132" s="5"/>
      <c r="J132" s="5"/>
      <c r="K132" s="5"/>
      <c r="L132" s="5"/>
      <c r="M132" s="5"/>
      <c r="N132" s="54"/>
      <c r="O132" s="54"/>
      <c r="P132" s="54"/>
      <c r="Q132" s="5"/>
      <c r="R132" s="5"/>
      <c r="S132" s="5"/>
      <c r="T132" s="5"/>
      <c r="U132" s="365"/>
      <c r="V132" s="365"/>
      <c r="W132" s="5"/>
      <c r="X132" s="5"/>
      <c r="Y132" s="5"/>
      <c r="Z132" s="5"/>
      <c r="AA132" s="54"/>
      <c r="AB132" s="5"/>
      <c r="AC132" s="5"/>
      <c r="AD132" s="5"/>
      <c r="AE132" s="54"/>
      <c r="AF132" s="17"/>
      <c r="AG132" s="10"/>
    </row>
    <row r="133" spans="2:33" ht="13.15" customHeight="1" x14ac:dyDescent="0.25">
      <c r="B133" s="7"/>
      <c r="C133" s="7"/>
      <c r="D133" s="5"/>
      <c r="E133" s="5"/>
      <c r="F133" s="9"/>
      <c r="G133" s="5"/>
      <c r="H133" s="354"/>
      <c r="I133" s="5"/>
      <c r="J133" s="5"/>
      <c r="K133" s="5"/>
      <c r="L133" s="5"/>
      <c r="M133" s="5"/>
      <c r="N133" s="54"/>
      <c r="O133" s="54"/>
      <c r="P133" s="54"/>
      <c r="Q133" s="5"/>
      <c r="R133" s="5"/>
      <c r="S133" s="5"/>
      <c r="T133" s="5"/>
      <c r="U133" s="365"/>
      <c r="V133" s="365"/>
      <c r="W133" s="5"/>
      <c r="X133" s="5"/>
      <c r="Y133" s="5"/>
      <c r="Z133" s="5"/>
      <c r="AA133" s="54"/>
      <c r="AB133" s="5"/>
      <c r="AC133" s="5"/>
      <c r="AD133" s="5"/>
      <c r="AE133" s="54"/>
      <c r="AF133" s="17"/>
      <c r="AG133" s="10"/>
    </row>
    <row r="134" spans="2:33" ht="21.95" customHeight="1" x14ac:dyDescent="0.25">
      <c r="B134" s="7"/>
      <c r="C134" s="7"/>
      <c r="D134" s="5"/>
      <c r="E134" s="5"/>
      <c r="F134" s="9"/>
      <c r="G134" s="5"/>
      <c r="H134" s="354"/>
      <c r="I134" s="5"/>
      <c r="J134" s="5"/>
      <c r="K134" s="5"/>
      <c r="L134" s="5"/>
      <c r="M134" s="5"/>
      <c r="N134" s="54"/>
      <c r="O134" s="54"/>
      <c r="P134" s="54"/>
      <c r="Q134" s="5"/>
      <c r="R134" s="5"/>
      <c r="S134" s="5"/>
      <c r="T134" s="5"/>
      <c r="U134" s="365"/>
      <c r="V134" s="365"/>
      <c r="W134" s="5"/>
      <c r="X134" s="5"/>
      <c r="Y134" s="5"/>
      <c r="Z134" s="5"/>
      <c r="AA134" s="54"/>
      <c r="AB134" s="5"/>
      <c r="AC134" s="5"/>
      <c r="AD134" s="5"/>
      <c r="AE134" s="54"/>
      <c r="AF134" s="17"/>
      <c r="AG134" s="10"/>
    </row>
    <row r="135" spans="2:33" ht="21.95" customHeight="1" x14ac:dyDescent="0.25">
      <c r="B135" s="7"/>
      <c r="C135" s="7"/>
      <c r="D135" s="5"/>
      <c r="E135" s="5"/>
      <c r="F135" s="9"/>
      <c r="G135" s="5"/>
      <c r="H135" s="354"/>
      <c r="I135" s="5"/>
      <c r="J135" s="5"/>
      <c r="K135" s="5"/>
      <c r="L135" s="5"/>
      <c r="M135" s="5"/>
      <c r="N135" s="54"/>
      <c r="O135" s="54"/>
      <c r="P135" s="54"/>
      <c r="Q135" s="5"/>
      <c r="R135" s="5"/>
      <c r="S135" s="5"/>
      <c r="T135" s="5"/>
      <c r="U135" s="365"/>
      <c r="V135" s="365"/>
      <c r="W135" s="5"/>
      <c r="X135" s="5"/>
      <c r="Y135" s="5"/>
      <c r="Z135" s="5"/>
      <c r="AA135" s="54"/>
      <c r="AB135" s="5"/>
      <c r="AC135" s="5"/>
      <c r="AD135" s="5"/>
      <c r="AE135" s="54"/>
      <c r="AF135" s="17"/>
      <c r="AG135" s="10"/>
    </row>
    <row r="136" spans="2:33" ht="13.15" customHeight="1" x14ac:dyDescent="0.25">
      <c r="B136" s="7"/>
      <c r="C136" s="7"/>
      <c r="D136" s="5"/>
      <c r="E136" s="5"/>
      <c r="F136" s="9"/>
      <c r="G136" s="5"/>
      <c r="H136" s="354"/>
      <c r="I136" s="5"/>
      <c r="J136" s="5"/>
      <c r="K136" s="5"/>
      <c r="L136" s="5"/>
      <c r="M136" s="5"/>
      <c r="N136" s="54"/>
      <c r="O136" s="54"/>
      <c r="P136" s="54"/>
      <c r="Q136" s="5"/>
      <c r="R136" s="5"/>
      <c r="S136" s="5"/>
      <c r="T136" s="5"/>
      <c r="U136" s="365"/>
      <c r="V136" s="365"/>
      <c r="W136" s="5"/>
      <c r="X136" s="5"/>
      <c r="Y136" s="5"/>
      <c r="Z136" s="5"/>
      <c r="AA136" s="54"/>
      <c r="AB136" s="5"/>
      <c r="AC136" s="5"/>
      <c r="AD136" s="5"/>
      <c r="AE136" s="54"/>
      <c r="AF136" s="17"/>
      <c r="AG136" s="10"/>
    </row>
    <row r="137" spans="2:33" ht="13.15" customHeight="1" x14ac:dyDescent="0.25">
      <c r="B137" s="7"/>
      <c r="C137" s="7"/>
      <c r="D137" s="5"/>
      <c r="E137" s="5"/>
      <c r="F137" s="9"/>
      <c r="G137" s="5"/>
      <c r="H137" s="354"/>
      <c r="I137" s="5"/>
      <c r="J137" s="5"/>
      <c r="K137" s="5"/>
      <c r="L137" s="5"/>
      <c r="M137" s="5"/>
      <c r="N137" s="54"/>
      <c r="O137" s="54"/>
      <c r="P137" s="54"/>
      <c r="Q137" s="5"/>
      <c r="R137" s="5"/>
      <c r="S137" s="5"/>
      <c r="T137" s="5"/>
      <c r="U137" s="365"/>
      <c r="V137" s="365"/>
      <c r="W137" s="5"/>
      <c r="X137" s="5"/>
      <c r="Y137" s="5"/>
      <c r="Z137" s="5"/>
      <c r="AA137" s="54"/>
      <c r="AB137" s="5"/>
      <c r="AC137" s="5"/>
      <c r="AD137" s="5"/>
      <c r="AE137" s="54"/>
      <c r="AF137" s="17"/>
      <c r="AG137" s="10"/>
    </row>
    <row r="138" spans="2:33" ht="21.95" customHeight="1" x14ac:dyDescent="0.25">
      <c r="B138" s="7"/>
      <c r="C138" s="7"/>
      <c r="D138" s="5"/>
      <c r="E138" s="5"/>
      <c r="F138" s="9"/>
      <c r="G138" s="5"/>
      <c r="H138" s="354"/>
      <c r="I138" s="5"/>
      <c r="J138" s="5"/>
      <c r="K138" s="5"/>
      <c r="L138" s="5"/>
      <c r="M138" s="5"/>
      <c r="N138" s="54"/>
      <c r="O138" s="54"/>
      <c r="P138" s="54"/>
      <c r="Q138" s="5"/>
      <c r="R138" s="5"/>
      <c r="S138" s="5"/>
      <c r="T138" s="5"/>
      <c r="U138" s="365"/>
      <c r="V138" s="365"/>
      <c r="W138" s="5"/>
      <c r="X138" s="5"/>
      <c r="Y138" s="5"/>
      <c r="Z138" s="5"/>
      <c r="AA138" s="54"/>
      <c r="AB138" s="5"/>
      <c r="AC138" s="5"/>
      <c r="AD138" s="5"/>
      <c r="AE138" s="54"/>
      <c r="AF138" s="17"/>
      <c r="AG138" s="10"/>
    </row>
    <row r="139" spans="2:33" ht="13.15" customHeight="1" x14ac:dyDescent="0.25">
      <c r="B139" s="7"/>
      <c r="C139" s="7"/>
      <c r="D139" s="5"/>
      <c r="E139" s="5"/>
      <c r="F139" s="9"/>
      <c r="G139" s="5"/>
      <c r="H139" s="354"/>
      <c r="I139" s="5"/>
      <c r="J139" s="5"/>
      <c r="K139" s="5"/>
      <c r="L139" s="5"/>
      <c r="M139" s="5"/>
      <c r="N139" s="54"/>
      <c r="O139" s="54"/>
      <c r="P139" s="54"/>
      <c r="Q139" s="5"/>
      <c r="R139" s="5"/>
      <c r="S139" s="5"/>
      <c r="T139" s="5"/>
      <c r="U139" s="365"/>
      <c r="V139" s="365"/>
      <c r="W139" s="5"/>
      <c r="X139" s="5"/>
      <c r="Y139" s="5"/>
      <c r="Z139" s="5"/>
      <c r="AA139" s="54"/>
      <c r="AB139" s="5"/>
      <c r="AC139" s="5"/>
      <c r="AD139" s="5"/>
      <c r="AE139" s="54"/>
      <c r="AF139" s="17"/>
      <c r="AG139" s="10"/>
    </row>
    <row r="140" spans="2:33" ht="13.15" customHeight="1" x14ac:dyDescent="0.25">
      <c r="B140" s="7"/>
      <c r="C140" s="7"/>
      <c r="D140" s="5"/>
      <c r="E140" s="5"/>
      <c r="F140" s="9"/>
      <c r="G140" s="5"/>
      <c r="H140" s="354"/>
      <c r="I140" s="5"/>
      <c r="J140" s="5"/>
      <c r="K140" s="5"/>
      <c r="L140" s="5"/>
      <c r="M140" s="5"/>
      <c r="N140" s="54"/>
      <c r="O140" s="54"/>
      <c r="P140" s="54"/>
      <c r="Q140" s="5"/>
      <c r="R140" s="5"/>
      <c r="S140" s="5"/>
      <c r="T140" s="5"/>
      <c r="U140" s="365"/>
      <c r="V140" s="365"/>
      <c r="W140" s="5"/>
      <c r="X140" s="5"/>
      <c r="Y140" s="5"/>
      <c r="Z140" s="5"/>
      <c r="AA140" s="54"/>
      <c r="AB140" s="5"/>
      <c r="AC140" s="5"/>
      <c r="AD140" s="5"/>
      <c r="AE140" s="54"/>
      <c r="AF140" s="17"/>
      <c r="AG140" s="10"/>
    </row>
    <row r="141" spans="2:33" ht="13.15" customHeight="1" x14ac:dyDescent="0.25">
      <c r="B141" s="7"/>
      <c r="C141" s="7"/>
      <c r="D141" s="5"/>
      <c r="E141" s="5"/>
      <c r="F141" s="9"/>
      <c r="G141" s="5"/>
      <c r="H141" s="354"/>
      <c r="I141" s="5"/>
      <c r="J141" s="5"/>
      <c r="K141" s="5"/>
      <c r="L141" s="5"/>
      <c r="M141" s="5"/>
      <c r="N141" s="54"/>
      <c r="O141" s="54"/>
      <c r="P141" s="54"/>
      <c r="Q141" s="5"/>
      <c r="R141" s="5"/>
      <c r="S141" s="5"/>
      <c r="T141" s="5"/>
      <c r="U141" s="365"/>
      <c r="V141" s="365"/>
      <c r="W141" s="5"/>
      <c r="X141" s="5"/>
      <c r="Y141" s="5"/>
      <c r="Z141" s="5"/>
      <c r="AA141" s="54"/>
      <c r="AB141" s="5"/>
      <c r="AC141" s="5"/>
      <c r="AD141" s="5"/>
      <c r="AE141" s="54"/>
      <c r="AF141" s="17"/>
      <c r="AG141" s="10"/>
    </row>
    <row r="142" spans="2:33" ht="13.15" customHeight="1" x14ac:dyDescent="0.25">
      <c r="B142" s="7"/>
      <c r="C142" s="7"/>
      <c r="D142" s="5"/>
      <c r="E142" s="5"/>
      <c r="F142" s="9"/>
      <c r="G142" s="5"/>
      <c r="H142" s="354"/>
      <c r="I142" s="5"/>
      <c r="J142" s="5"/>
      <c r="K142" s="5"/>
      <c r="L142" s="5"/>
      <c r="M142" s="5"/>
      <c r="N142" s="54"/>
      <c r="O142" s="54"/>
      <c r="P142" s="54"/>
      <c r="Q142" s="5"/>
      <c r="R142" s="5"/>
      <c r="S142" s="5"/>
      <c r="T142" s="5"/>
      <c r="U142" s="365"/>
      <c r="V142" s="365"/>
      <c r="W142" s="5"/>
      <c r="X142" s="5"/>
      <c r="Y142" s="5"/>
      <c r="Z142" s="5"/>
      <c r="AA142" s="54"/>
      <c r="AB142" s="5"/>
      <c r="AC142" s="5"/>
      <c r="AD142" s="5"/>
      <c r="AE142" s="54"/>
      <c r="AF142" s="17"/>
      <c r="AG142" s="10"/>
    </row>
    <row r="143" spans="2:33" ht="13.15" customHeight="1" x14ac:dyDescent="0.25">
      <c r="B143" s="7"/>
      <c r="C143" s="7"/>
      <c r="D143" s="5"/>
      <c r="E143" s="5"/>
      <c r="F143" s="9"/>
      <c r="G143" s="5"/>
      <c r="H143" s="354"/>
      <c r="I143" s="5"/>
      <c r="J143" s="5"/>
      <c r="K143" s="5"/>
      <c r="L143" s="5"/>
      <c r="M143" s="5"/>
      <c r="N143" s="54"/>
      <c r="O143" s="54"/>
      <c r="P143" s="54"/>
      <c r="Q143" s="5"/>
      <c r="R143" s="5"/>
      <c r="S143" s="5"/>
      <c r="T143" s="5"/>
      <c r="U143" s="365"/>
      <c r="V143" s="365"/>
      <c r="W143" s="5"/>
      <c r="X143" s="5"/>
      <c r="Y143" s="5"/>
      <c r="Z143" s="5"/>
      <c r="AA143" s="54"/>
      <c r="AB143" s="5"/>
      <c r="AC143" s="5"/>
      <c r="AD143" s="5"/>
      <c r="AE143" s="54"/>
      <c r="AF143" s="17"/>
      <c r="AG143" s="10"/>
    </row>
    <row r="144" spans="2:33" ht="13.15" customHeight="1" x14ac:dyDescent="0.25">
      <c r="B144" s="7"/>
      <c r="C144" s="7"/>
      <c r="D144" s="5"/>
      <c r="E144" s="5"/>
      <c r="F144" s="9"/>
      <c r="G144" s="5"/>
      <c r="H144" s="354"/>
      <c r="I144" s="5"/>
      <c r="J144" s="5"/>
      <c r="K144" s="5"/>
      <c r="L144" s="5"/>
      <c r="M144" s="5"/>
      <c r="N144" s="54"/>
      <c r="O144" s="54"/>
      <c r="P144" s="54"/>
      <c r="Q144" s="5"/>
      <c r="R144" s="5"/>
      <c r="S144" s="5"/>
      <c r="T144" s="5"/>
      <c r="U144" s="365"/>
      <c r="V144" s="365"/>
      <c r="W144" s="5"/>
      <c r="X144" s="5"/>
      <c r="Y144" s="5"/>
      <c r="Z144" s="5"/>
      <c r="AA144" s="54"/>
      <c r="AB144" s="5"/>
      <c r="AC144" s="5"/>
      <c r="AD144" s="5"/>
      <c r="AE144" s="54"/>
      <c r="AF144" s="17"/>
      <c r="AG144" s="10"/>
    </row>
    <row r="145" spans="2:33" ht="13.15" customHeight="1" x14ac:dyDescent="0.25">
      <c r="B145" s="7"/>
      <c r="C145" s="7"/>
      <c r="D145" s="5"/>
      <c r="E145" s="5"/>
      <c r="F145" s="9"/>
      <c r="G145" s="5"/>
      <c r="H145" s="354"/>
      <c r="I145" s="5"/>
      <c r="J145" s="5"/>
      <c r="K145" s="5"/>
      <c r="L145" s="5"/>
      <c r="M145" s="5"/>
      <c r="N145" s="54"/>
      <c r="O145" s="54"/>
      <c r="P145" s="54"/>
      <c r="Q145" s="5"/>
      <c r="R145" s="5"/>
      <c r="S145" s="5"/>
      <c r="T145" s="5"/>
      <c r="U145" s="365"/>
      <c r="V145" s="365"/>
      <c r="W145" s="5"/>
      <c r="X145" s="5"/>
      <c r="Y145" s="5"/>
      <c r="Z145" s="5"/>
      <c r="AA145" s="54"/>
      <c r="AB145" s="5"/>
      <c r="AC145" s="5"/>
      <c r="AD145" s="5"/>
      <c r="AE145" s="54"/>
      <c r="AF145" s="17"/>
      <c r="AG145" s="10"/>
    </row>
    <row r="146" spans="2:33" ht="13.15" customHeight="1" x14ac:dyDescent="0.25">
      <c r="B146" s="7"/>
      <c r="C146" s="7"/>
      <c r="D146" s="5"/>
      <c r="E146" s="5"/>
      <c r="F146" s="9"/>
      <c r="G146" s="5"/>
      <c r="H146" s="354"/>
      <c r="I146" s="5"/>
      <c r="J146" s="5"/>
      <c r="K146" s="5"/>
      <c r="L146" s="5"/>
      <c r="M146" s="5"/>
      <c r="N146" s="54"/>
      <c r="O146" s="54"/>
      <c r="P146" s="54"/>
      <c r="Q146" s="5"/>
      <c r="R146" s="5"/>
      <c r="S146" s="5"/>
      <c r="T146" s="5"/>
      <c r="U146" s="365"/>
      <c r="V146" s="365"/>
      <c r="W146" s="5"/>
      <c r="X146" s="5"/>
      <c r="Y146" s="5"/>
      <c r="Z146" s="5"/>
      <c r="AA146" s="54"/>
      <c r="AB146" s="5"/>
      <c r="AC146" s="5"/>
      <c r="AD146" s="5"/>
      <c r="AE146" s="54"/>
      <c r="AF146" s="17"/>
      <c r="AG146" s="10"/>
    </row>
    <row r="147" spans="2:33" ht="13.15" customHeight="1" x14ac:dyDescent="0.25">
      <c r="B147" s="7"/>
      <c r="C147" s="7"/>
      <c r="D147" s="5"/>
      <c r="E147" s="5"/>
      <c r="F147" s="9"/>
      <c r="G147" s="5"/>
      <c r="H147" s="354"/>
      <c r="I147" s="5"/>
      <c r="J147" s="5"/>
      <c r="K147" s="5"/>
      <c r="L147" s="5"/>
      <c r="M147" s="5"/>
      <c r="N147" s="54"/>
      <c r="O147" s="54"/>
      <c r="P147" s="54"/>
      <c r="Q147" s="5"/>
      <c r="R147" s="5"/>
      <c r="S147" s="5"/>
      <c r="T147" s="5"/>
      <c r="U147" s="365"/>
      <c r="V147" s="365"/>
      <c r="W147" s="5"/>
      <c r="X147" s="5"/>
      <c r="Y147" s="5"/>
      <c r="Z147" s="5"/>
      <c r="AA147" s="54"/>
      <c r="AB147" s="5"/>
      <c r="AC147" s="5"/>
      <c r="AD147" s="5"/>
      <c r="AE147" s="54"/>
      <c r="AF147" s="17"/>
      <c r="AG147" s="10"/>
    </row>
    <row r="148" spans="2:33" ht="26.65" customHeight="1" x14ac:dyDescent="0.25">
      <c r="B148" s="7"/>
      <c r="C148" s="7"/>
      <c r="D148" s="5"/>
      <c r="E148" s="5"/>
      <c r="F148" s="9"/>
      <c r="G148" s="5"/>
      <c r="H148" s="354"/>
      <c r="I148" s="5"/>
      <c r="J148" s="5"/>
      <c r="K148" s="5"/>
      <c r="L148" s="5"/>
      <c r="M148" s="5"/>
      <c r="N148" s="54"/>
      <c r="O148" s="54"/>
      <c r="P148" s="54"/>
      <c r="Q148" s="5"/>
      <c r="R148" s="5"/>
      <c r="S148" s="5"/>
      <c r="T148" s="5"/>
      <c r="U148" s="365"/>
      <c r="V148" s="365"/>
      <c r="W148" s="5"/>
      <c r="X148" s="5"/>
      <c r="Y148" s="5"/>
      <c r="Z148" s="5"/>
      <c r="AA148" s="54"/>
      <c r="AB148" s="5"/>
      <c r="AC148" s="5"/>
      <c r="AD148" s="5"/>
      <c r="AE148" s="54"/>
      <c r="AF148" s="17"/>
      <c r="AG148" s="10"/>
    </row>
    <row r="149" spans="2:33" ht="13.15" customHeight="1" x14ac:dyDescent="0.25">
      <c r="B149" s="7"/>
      <c r="C149" s="7"/>
      <c r="D149" s="5"/>
      <c r="E149" s="5"/>
      <c r="F149" s="9"/>
      <c r="G149" s="5"/>
      <c r="H149" s="354"/>
      <c r="I149" s="5"/>
      <c r="J149" s="5"/>
      <c r="K149" s="5"/>
      <c r="L149" s="5"/>
      <c r="M149" s="5"/>
      <c r="N149" s="54"/>
      <c r="O149" s="54"/>
      <c r="P149" s="54"/>
      <c r="Q149" s="5"/>
      <c r="R149" s="5"/>
      <c r="S149" s="5"/>
      <c r="T149" s="5"/>
      <c r="U149" s="365"/>
      <c r="V149" s="365"/>
      <c r="W149" s="5"/>
      <c r="X149" s="5"/>
      <c r="Y149" s="5"/>
      <c r="Z149" s="5"/>
      <c r="AA149" s="54"/>
      <c r="AB149" s="5"/>
      <c r="AC149" s="5"/>
      <c r="AD149" s="5"/>
      <c r="AE149" s="54"/>
      <c r="AF149" s="17"/>
      <c r="AG149" s="10"/>
    </row>
    <row r="150" spans="2:33" ht="21.95" customHeight="1" x14ac:dyDescent="0.25">
      <c r="B150" s="7"/>
      <c r="C150" s="7"/>
      <c r="D150" s="5"/>
      <c r="E150" s="5"/>
      <c r="F150" s="9"/>
      <c r="G150" s="5"/>
      <c r="H150" s="354"/>
      <c r="I150" s="5"/>
      <c r="J150" s="5"/>
      <c r="K150" s="5"/>
      <c r="L150" s="5"/>
      <c r="M150" s="5"/>
      <c r="N150" s="54"/>
      <c r="O150" s="54"/>
      <c r="P150" s="54"/>
      <c r="Q150" s="5"/>
      <c r="R150" s="5"/>
      <c r="S150" s="5"/>
      <c r="T150" s="5"/>
      <c r="U150" s="365"/>
      <c r="V150" s="365"/>
      <c r="W150" s="5"/>
      <c r="X150" s="5"/>
      <c r="Y150" s="5"/>
      <c r="Z150" s="5"/>
      <c r="AA150" s="54"/>
      <c r="AB150" s="5"/>
      <c r="AC150" s="5"/>
      <c r="AD150" s="5"/>
      <c r="AE150" s="54"/>
      <c r="AF150" s="17"/>
      <c r="AG150" s="10"/>
    </row>
    <row r="151" spans="2:33" ht="21.95" customHeight="1" x14ac:dyDescent="0.25">
      <c r="B151" s="7"/>
      <c r="C151" s="7"/>
      <c r="D151" s="5"/>
      <c r="E151" s="5"/>
      <c r="F151" s="9"/>
      <c r="G151" s="5"/>
      <c r="H151" s="354"/>
      <c r="I151" s="5"/>
      <c r="J151" s="5"/>
      <c r="K151" s="5"/>
      <c r="L151" s="5"/>
      <c r="M151" s="5"/>
      <c r="N151" s="54"/>
      <c r="O151" s="54"/>
      <c r="P151" s="54"/>
      <c r="Q151" s="5"/>
      <c r="R151" s="5"/>
      <c r="S151" s="5"/>
      <c r="T151" s="5"/>
      <c r="U151" s="365"/>
      <c r="V151" s="365"/>
      <c r="W151" s="5"/>
      <c r="X151" s="5"/>
      <c r="Y151" s="5"/>
      <c r="Z151" s="5"/>
      <c r="AA151" s="54"/>
      <c r="AB151" s="5"/>
      <c r="AC151" s="5"/>
      <c r="AD151" s="5"/>
      <c r="AE151" s="54"/>
      <c r="AF151" s="17"/>
      <c r="AG151" s="10"/>
    </row>
    <row r="152" spans="2:33" ht="21.95" customHeight="1" x14ac:dyDescent="0.25">
      <c r="B152" s="7"/>
      <c r="C152" s="7"/>
      <c r="D152" s="5"/>
      <c r="E152" s="5"/>
      <c r="F152" s="9"/>
      <c r="G152" s="5"/>
      <c r="H152" s="354"/>
      <c r="I152" s="5"/>
      <c r="J152" s="5"/>
      <c r="K152" s="5"/>
      <c r="L152" s="5"/>
      <c r="M152" s="5"/>
      <c r="N152" s="54"/>
      <c r="O152" s="54"/>
      <c r="P152" s="54"/>
      <c r="Q152" s="5"/>
      <c r="R152" s="5"/>
      <c r="S152" s="5"/>
      <c r="T152" s="5"/>
      <c r="U152" s="365"/>
      <c r="V152" s="365"/>
      <c r="W152" s="5"/>
      <c r="X152" s="5"/>
      <c r="Y152" s="5"/>
      <c r="Z152" s="5"/>
      <c r="AA152" s="54"/>
      <c r="AB152" s="5"/>
      <c r="AC152" s="5"/>
      <c r="AD152" s="5"/>
      <c r="AE152" s="54"/>
      <c r="AF152" s="17"/>
      <c r="AG152" s="10"/>
    </row>
    <row r="153" spans="2:33" ht="13.15" customHeight="1" x14ac:dyDescent="0.25">
      <c r="B153" s="7"/>
      <c r="C153" s="7"/>
      <c r="D153" s="5"/>
      <c r="E153" s="5"/>
      <c r="F153" s="9"/>
      <c r="G153" s="5"/>
      <c r="H153" s="354"/>
      <c r="I153" s="5"/>
      <c r="J153" s="5"/>
      <c r="K153" s="5"/>
      <c r="L153" s="5"/>
      <c r="M153" s="5"/>
      <c r="N153" s="54"/>
      <c r="O153" s="54"/>
      <c r="P153" s="54"/>
      <c r="Q153" s="5"/>
      <c r="R153" s="5"/>
      <c r="S153" s="5"/>
      <c r="T153" s="5"/>
      <c r="U153" s="365"/>
      <c r="V153" s="365"/>
      <c r="W153" s="5"/>
      <c r="X153" s="5"/>
      <c r="Y153" s="5"/>
      <c r="Z153" s="5"/>
      <c r="AA153" s="54"/>
      <c r="AB153" s="5"/>
      <c r="AC153" s="5"/>
      <c r="AD153" s="5"/>
      <c r="AE153" s="54"/>
      <c r="AF153" s="17"/>
      <c r="AG153" s="10"/>
    </row>
    <row r="154" spans="2:33" ht="13.15" customHeight="1" x14ac:dyDescent="0.25">
      <c r="B154" s="7"/>
      <c r="C154" s="7"/>
      <c r="D154" s="5"/>
      <c r="E154" s="5"/>
      <c r="F154" s="9"/>
      <c r="G154" s="5"/>
      <c r="H154" s="354"/>
      <c r="I154" s="5"/>
      <c r="J154" s="5"/>
      <c r="K154" s="5"/>
      <c r="L154" s="5"/>
      <c r="M154" s="5"/>
      <c r="N154" s="54"/>
      <c r="O154" s="54"/>
      <c r="P154" s="54"/>
      <c r="Q154" s="5"/>
      <c r="R154" s="5"/>
      <c r="S154" s="5"/>
      <c r="T154" s="5"/>
      <c r="U154" s="365"/>
      <c r="V154" s="365"/>
      <c r="W154" s="5"/>
      <c r="X154" s="5"/>
      <c r="Y154" s="5"/>
      <c r="Z154" s="5"/>
      <c r="AA154" s="54"/>
      <c r="AB154" s="5"/>
      <c r="AC154" s="5"/>
      <c r="AD154" s="5"/>
      <c r="AE154" s="54"/>
      <c r="AF154" s="17"/>
      <c r="AG154" s="10"/>
    </row>
    <row r="155" spans="2:33" ht="21.95" customHeight="1" x14ac:dyDescent="0.25">
      <c r="B155" s="7"/>
      <c r="C155" s="7"/>
      <c r="D155" s="5"/>
      <c r="E155" s="5"/>
      <c r="F155" s="9"/>
      <c r="G155" s="5"/>
      <c r="H155" s="354"/>
      <c r="I155" s="5"/>
      <c r="J155" s="5"/>
      <c r="K155" s="5"/>
      <c r="L155" s="5"/>
      <c r="M155" s="5"/>
      <c r="N155" s="54"/>
      <c r="O155" s="54"/>
      <c r="P155" s="54"/>
      <c r="Q155" s="5"/>
      <c r="R155" s="5"/>
      <c r="S155" s="5"/>
      <c r="T155" s="5"/>
      <c r="U155" s="365"/>
      <c r="V155" s="365"/>
      <c r="W155" s="5"/>
      <c r="X155" s="5"/>
      <c r="Y155" s="5"/>
      <c r="Z155" s="5"/>
      <c r="AA155" s="54"/>
      <c r="AB155" s="5"/>
      <c r="AC155" s="5"/>
      <c r="AD155" s="5"/>
      <c r="AE155" s="54"/>
      <c r="AF155" s="17"/>
      <c r="AG155" s="10"/>
    </row>
    <row r="156" spans="2:33" ht="21.95" customHeight="1" x14ac:dyDescent="0.25">
      <c r="B156" s="7"/>
      <c r="C156" s="7"/>
      <c r="D156" s="5"/>
      <c r="E156" s="5"/>
      <c r="F156" s="9"/>
      <c r="G156" s="5"/>
      <c r="H156" s="354"/>
      <c r="I156" s="5"/>
      <c r="J156" s="5"/>
      <c r="K156" s="5"/>
      <c r="L156" s="5"/>
      <c r="M156" s="5"/>
      <c r="N156" s="54"/>
      <c r="O156" s="54"/>
      <c r="P156" s="54"/>
      <c r="Q156" s="5"/>
      <c r="R156" s="5"/>
      <c r="S156" s="5"/>
      <c r="T156" s="5"/>
      <c r="U156" s="365"/>
      <c r="V156" s="365"/>
      <c r="W156" s="5"/>
      <c r="X156" s="5"/>
      <c r="Y156" s="5"/>
      <c r="Z156" s="5"/>
      <c r="AA156" s="54"/>
      <c r="AB156" s="5"/>
      <c r="AC156" s="5"/>
      <c r="AD156" s="5"/>
      <c r="AE156" s="54"/>
      <c r="AF156" s="17"/>
      <c r="AG156" s="10"/>
    </row>
    <row r="157" spans="2:33" ht="13.15" customHeight="1" x14ac:dyDescent="0.25">
      <c r="B157" s="7"/>
      <c r="C157" s="7"/>
      <c r="D157" s="5"/>
      <c r="E157" s="5"/>
      <c r="F157" s="9"/>
      <c r="G157" s="5"/>
      <c r="H157" s="354"/>
      <c r="I157" s="5"/>
      <c r="J157" s="5"/>
      <c r="K157" s="5"/>
      <c r="L157" s="5"/>
      <c r="M157" s="5"/>
      <c r="N157" s="54"/>
      <c r="O157" s="54"/>
      <c r="P157" s="54"/>
      <c r="Q157" s="5"/>
      <c r="R157" s="5"/>
      <c r="S157" s="5"/>
      <c r="T157" s="5"/>
      <c r="U157" s="365"/>
      <c r="V157" s="365"/>
      <c r="W157" s="5"/>
      <c r="X157" s="5"/>
      <c r="Y157" s="5"/>
      <c r="Z157" s="5"/>
      <c r="AA157" s="54"/>
      <c r="AB157" s="5"/>
      <c r="AC157" s="5"/>
      <c r="AD157" s="5"/>
      <c r="AE157" s="54"/>
      <c r="AF157" s="17"/>
      <c r="AG157" s="10"/>
    </row>
    <row r="158" spans="2:33" ht="13.15" customHeight="1" x14ac:dyDescent="0.25">
      <c r="B158" s="7"/>
      <c r="C158" s="7"/>
      <c r="D158" s="5"/>
      <c r="E158" s="5"/>
      <c r="F158" s="9"/>
      <c r="G158" s="5"/>
      <c r="H158" s="354"/>
      <c r="I158" s="5"/>
      <c r="J158" s="5"/>
      <c r="K158" s="5"/>
      <c r="L158" s="5"/>
      <c r="M158" s="5"/>
      <c r="N158" s="54"/>
      <c r="O158" s="54"/>
      <c r="P158" s="54"/>
      <c r="Q158" s="5"/>
      <c r="R158" s="5"/>
      <c r="S158" s="5"/>
      <c r="T158" s="5"/>
      <c r="U158" s="365"/>
      <c r="V158" s="365"/>
      <c r="W158" s="5"/>
      <c r="X158" s="5"/>
      <c r="Y158" s="5"/>
      <c r="Z158" s="5"/>
      <c r="AA158" s="54"/>
      <c r="AB158" s="5"/>
      <c r="AC158" s="5"/>
      <c r="AD158" s="5"/>
      <c r="AE158" s="54"/>
      <c r="AF158" s="17"/>
      <c r="AG158" s="10"/>
    </row>
    <row r="159" spans="2:33" ht="13.15" customHeight="1" x14ac:dyDescent="0.25">
      <c r="B159" s="7"/>
      <c r="C159" s="7"/>
      <c r="D159" s="5"/>
      <c r="E159" s="5"/>
      <c r="F159" s="9"/>
      <c r="G159" s="5"/>
      <c r="H159" s="354"/>
      <c r="I159" s="5"/>
      <c r="J159" s="5"/>
      <c r="K159" s="5"/>
      <c r="L159" s="5"/>
      <c r="M159" s="5"/>
      <c r="N159" s="54"/>
      <c r="O159" s="54"/>
      <c r="P159" s="54"/>
      <c r="Q159" s="5"/>
      <c r="R159" s="5"/>
      <c r="S159" s="5"/>
      <c r="T159" s="5"/>
      <c r="U159" s="365"/>
      <c r="V159" s="365"/>
      <c r="W159" s="5"/>
      <c r="X159" s="5"/>
      <c r="Y159" s="5"/>
      <c r="Z159" s="5"/>
      <c r="AA159" s="54"/>
      <c r="AB159" s="5"/>
      <c r="AC159" s="5"/>
      <c r="AD159" s="5"/>
      <c r="AE159" s="54"/>
      <c r="AF159" s="17"/>
      <c r="AG159" s="10"/>
    </row>
    <row r="160" spans="2:33" ht="21.95" customHeight="1" x14ac:dyDescent="0.25">
      <c r="B160" s="7"/>
      <c r="C160" s="7"/>
      <c r="D160" s="5"/>
      <c r="E160" s="5"/>
      <c r="F160" s="9"/>
      <c r="G160" s="5"/>
      <c r="H160" s="354"/>
      <c r="I160" s="5"/>
      <c r="J160" s="5"/>
      <c r="K160" s="5"/>
      <c r="L160" s="5"/>
      <c r="M160" s="5"/>
      <c r="N160" s="54"/>
      <c r="O160" s="54"/>
      <c r="P160" s="54"/>
      <c r="Q160" s="5"/>
      <c r="R160" s="5"/>
      <c r="S160" s="5"/>
      <c r="T160" s="5"/>
      <c r="U160" s="365"/>
      <c r="V160" s="365"/>
      <c r="W160" s="5"/>
      <c r="X160" s="5"/>
      <c r="Y160" s="5"/>
      <c r="Z160" s="5"/>
      <c r="AA160" s="54"/>
      <c r="AB160" s="5"/>
      <c r="AC160" s="5"/>
      <c r="AD160" s="5"/>
      <c r="AE160" s="54"/>
      <c r="AF160" s="17"/>
      <c r="AG160" s="10"/>
    </row>
    <row r="161" spans="2:33" ht="21.95" customHeight="1" x14ac:dyDescent="0.25">
      <c r="B161" s="7"/>
      <c r="C161" s="7"/>
      <c r="D161" s="5"/>
      <c r="E161" s="5"/>
      <c r="F161" s="9"/>
      <c r="G161" s="5"/>
      <c r="H161" s="354"/>
      <c r="I161" s="5"/>
      <c r="J161" s="5"/>
      <c r="K161" s="5"/>
      <c r="L161" s="5"/>
      <c r="M161" s="5"/>
      <c r="N161" s="54"/>
      <c r="O161" s="54"/>
      <c r="P161" s="54"/>
      <c r="Q161" s="5"/>
      <c r="R161" s="5"/>
      <c r="S161" s="5"/>
      <c r="T161" s="5"/>
      <c r="U161" s="365"/>
      <c r="V161" s="365"/>
      <c r="W161" s="5"/>
      <c r="X161" s="5"/>
      <c r="Y161" s="5"/>
      <c r="Z161" s="5"/>
      <c r="AA161" s="54"/>
      <c r="AB161" s="5"/>
      <c r="AC161" s="5"/>
      <c r="AD161" s="5"/>
      <c r="AE161" s="54"/>
      <c r="AF161" s="17"/>
      <c r="AG161" s="10"/>
    </row>
    <row r="162" spans="2:33" ht="13.15" customHeight="1" x14ac:dyDescent="0.25">
      <c r="B162" s="7"/>
      <c r="C162" s="7"/>
      <c r="D162" s="5"/>
      <c r="E162" s="5"/>
      <c r="F162" s="9"/>
      <c r="G162" s="5"/>
      <c r="H162" s="354"/>
      <c r="I162" s="5"/>
      <c r="J162" s="5"/>
      <c r="K162" s="5"/>
      <c r="L162" s="5"/>
      <c r="M162" s="5"/>
      <c r="N162" s="54"/>
      <c r="O162" s="54"/>
      <c r="P162" s="54"/>
      <c r="Q162" s="5"/>
      <c r="R162" s="5"/>
      <c r="S162" s="5"/>
      <c r="T162" s="5"/>
      <c r="U162" s="365"/>
      <c r="V162" s="365"/>
      <c r="W162" s="5"/>
      <c r="X162" s="5"/>
      <c r="Y162" s="5"/>
      <c r="Z162" s="5"/>
      <c r="AA162" s="54"/>
      <c r="AB162" s="5"/>
      <c r="AC162" s="5"/>
      <c r="AD162" s="5"/>
      <c r="AE162" s="54"/>
      <c r="AF162" s="17"/>
      <c r="AG162" s="10"/>
    </row>
    <row r="163" spans="2:33" ht="13.15" customHeight="1" x14ac:dyDescent="0.25">
      <c r="B163" s="7"/>
      <c r="C163" s="7"/>
      <c r="D163" s="5"/>
      <c r="E163" s="5"/>
      <c r="F163" s="9"/>
      <c r="G163" s="5"/>
      <c r="H163" s="354"/>
      <c r="I163" s="5"/>
      <c r="J163" s="5"/>
      <c r="K163" s="5"/>
      <c r="L163" s="5"/>
      <c r="M163" s="5"/>
      <c r="N163" s="54"/>
      <c r="O163" s="54"/>
      <c r="P163" s="54"/>
      <c r="Q163" s="5"/>
      <c r="R163" s="5"/>
      <c r="S163" s="5"/>
      <c r="T163" s="5"/>
      <c r="U163" s="365"/>
      <c r="V163" s="365"/>
      <c r="W163" s="5"/>
      <c r="X163" s="5"/>
      <c r="Y163" s="5"/>
      <c r="Z163" s="5"/>
      <c r="AA163" s="54"/>
      <c r="AB163" s="5"/>
      <c r="AC163" s="5"/>
      <c r="AD163" s="5"/>
      <c r="AE163" s="54"/>
      <c r="AF163" s="17"/>
      <c r="AG163" s="10"/>
    </row>
    <row r="164" spans="2:33" ht="13.15" customHeight="1" x14ac:dyDescent="0.25">
      <c r="B164" s="7"/>
      <c r="C164" s="7"/>
      <c r="D164" s="5"/>
      <c r="E164" s="5"/>
      <c r="F164" s="9"/>
      <c r="G164" s="5"/>
      <c r="H164" s="354"/>
      <c r="I164" s="5"/>
      <c r="J164" s="5"/>
      <c r="K164" s="5"/>
      <c r="L164" s="5"/>
      <c r="M164" s="5"/>
      <c r="N164" s="54"/>
      <c r="O164" s="54"/>
      <c r="P164" s="54"/>
      <c r="Q164" s="5"/>
      <c r="R164" s="5"/>
      <c r="S164" s="5"/>
      <c r="T164" s="5"/>
      <c r="U164" s="365"/>
      <c r="V164" s="365"/>
      <c r="W164" s="5"/>
      <c r="X164" s="5"/>
      <c r="Y164" s="5"/>
      <c r="Z164" s="5"/>
      <c r="AA164" s="54"/>
      <c r="AB164" s="5"/>
      <c r="AC164" s="5"/>
      <c r="AD164" s="5"/>
      <c r="AE164" s="54"/>
      <c r="AF164" s="17"/>
      <c r="AG164" s="10"/>
    </row>
    <row r="165" spans="2:33" ht="13.15" customHeight="1" x14ac:dyDescent="0.25">
      <c r="B165" s="7"/>
      <c r="C165" s="7"/>
      <c r="D165" s="5"/>
      <c r="E165" s="5"/>
      <c r="F165" s="9"/>
      <c r="G165" s="5"/>
      <c r="H165" s="354"/>
      <c r="I165" s="5"/>
      <c r="J165" s="5"/>
      <c r="K165" s="5"/>
      <c r="L165" s="5"/>
      <c r="M165" s="5"/>
      <c r="N165" s="54"/>
      <c r="O165" s="54"/>
      <c r="P165" s="54"/>
      <c r="Q165" s="5"/>
      <c r="R165" s="5"/>
      <c r="S165" s="5"/>
      <c r="T165" s="5"/>
      <c r="U165" s="365"/>
      <c r="V165" s="365"/>
      <c r="W165" s="5"/>
      <c r="X165" s="5"/>
      <c r="Y165" s="5"/>
      <c r="Z165" s="5"/>
      <c r="AA165" s="54"/>
      <c r="AB165" s="5"/>
      <c r="AC165" s="5"/>
      <c r="AD165" s="5"/>
      <c r="AE165" s="54"/>
      <c r="AF165" s="17"/>
      <c r="AG165" s="10"/>
    </row>
    <row r="166" spans="2:33" ht="21.95" customHeight="1" x14ac:dyDescent="0.25">
      <c r="B166" s="7"/>
      <c r="C166" s="7"/>
      <c r="D166" s="5"/>
      <c r="E166" s="5"/>
      <c r="F166" s="9"/>
      <c r="G166" s="5"/>
      <c r="H166" s="354"/>
      <c r="I166" s="5"/>
      <c r="J166" s="5"/>
      <c r="K166" s="5"/>
      <c r="L166" s="5"/>
      <c r="M166" s="5"/>
      <c r="N166" s="54"/>
      <c r="O166" s="54"/>
      <c r="P166" s="54"/>
      <c r="Q166" s="5"/>
      <c r="R166" s="5"/>
      <c r="S166" s="5"/>
      <c r="T166" s="5"/>
      <c r="U166" s="365"/>
      <c r="V166" s="365"/>
      <c r="W166" s="5"/>
      <c r="X166" s="5"/>
      <c r="Y166" s="5"/>
      <c r="Z166" s="5"/>
      <c r="AA166" s="54"/>
      <c r="AB166" s="5"/>
      <c r="AC166" s="5"/>
      <c r="AD166" s="5"/>
      <c r="AE166" s="54"/>
      <c r="AF166" s="17"/>
      <c r="AG166" s="10"/>
    </row>
    <row r="167" spans="2:33" ht="21.95" customHeight="1" x14ac:dyDescent="0.25">
      <c r="B167" s="7"/>
      <c r="C167" s="7"/>
      <c r="D167" s="5"/>
      <c r="E167" s="5"/>
      <c r="F167" s="9"/>
      <c r="G167" s="5"/>
      <c r="H167" s="354"/>
      <c r="I167" s="5"/>
      <c r="J167" s="5"/>
      <c r="K167" s="5"/>
      <c r="L167" s="5"/>
      <c r="M167" s="5"/>
      <c r="N167" s="54"/>
      <c r="O167" s="54"/>
      <c r="P167" s="54"/>
      <c r="Q167" s="5"/>
      <c r="R167" s="5"/>
      <c r="S167" s="5"/>
      <c r="T167" s="5"/>
      <c r="U167" s="365"/>
      <c r="V167" s="365"/>
      <c r="W167" s="5"/>
      <c r="X167" s="5"/>
      <c r="Y167" s="5"/>
      <c r="Z167" s="5"/>
      <c r="AA167" s="54"/>
      <c r="AB167" s="5"/>
      <c r="AC167" s="5"/>
      <c r="AD167" s="5"/>
      <c r="AE167" s="54"/>
      <c r="AF167" s="17"/>
      <c r="AG167" s="10"/>
    </row>
    <row r="168" spans="2:33" ht="21.95" customHeight="1" x14ac:dyDescent="0.25">
      <c r="B168" s="7"/>
      <c r="C168" s="7"/>
      <c r="D168" s="5"/>
      <c r="E168" s="5"/>
      <c r="F168" s="9"/>
      <c r="G168" s="5"/>
      <c r="H168" s="354"/>
      <c r="I168" s="5"/>
      <c r="J168" s="5"/>
      <c r="K168" s="5"/>
      <c r="L168" s="5"/>
      <c r="M168" s="5"/>
      <c r="N168" s="54"/>
      <c r="O168" s="54"/>
      <c r="P168" s="54"/>
      <c r="Q168" s="5"/>
      <c r="R168" s="5"/>
      <c r="S168" s="5"/>
      <c r="T168" s="5"/>
      <c r="U168" s="365"/>
      <c r="V168" s="365"/>
      <c r="W168" s="5"/>
      <c r="X168" s="5"/>
      <c r="Y168" s="5"/>
      <c r="Z168" s="5"/>
      <c r="AA168" s="54"/>
      <c r="AB168" s="5"/>
      <c r="AC168" s="5"/>
      <c r="AD168" s="5"/>
      <c r="AE168" s="54"/>
      <c r="AF168" s="17"/>
      <c r="AG168" s="10"/>
    </row>
    <row r="169" spans="2:33" ht="13.15" customHeight="1" x14ac:dyDescent="0.25">
      <c r="B169" s="7"/>
      <c r="C169" s="7"/>
      <c r="D169" s="5"/>
      <c r="E169" s="5"/>
      <c r="F169" s="9"/>
      <c r="G169" s="5"/>
      <c r="H169" s="354"/>
      <c r="I169" s="5"/>
      <c r="J169" s="5"/>
      <c r="K169" s="5"/>
      <c r="L169" s="5"/>
      <c r="M169" s="5"/>
      <c r="N169" s="54"/>
      <c r="O169" s="54"/>
      <c r="P169" s="54"/>
      <c r="Q169" s="5"/>
      <c r="R169" s="5"/>
      <c r="S169" s="5"/>
      <c r="T169" s="5"/>
      <c r="U169" s="365"/>
      <c r="V169" s="365"/>
      <c r="W169" s="5"/>
      <c r="X169" s="5"/>
      <c r="Y169" s="5"/>
      <c r="Z169" s="5"/>
      <c r="AA169" s="54"/>
      <c r="AB169" s="5"/>
      <c r="AC169" s="5"/>
      <c r="AD169" s="5"/>
      <c r="AE169" s="54"/>
      <c r="AF169" s="17"/>
      <c r="AG169" s="10"/>
    </row>
    <row r="170" spans="2:33" ht="26.65" customHeight="1" x14ac:dyDescent="0.25">
      <c r="B170" s="7"/>
      <c r="C170" s="7"/>
      <c r="D170" s="5"/>
      <c r="E170" s="5"/>
      <c r="F170" s="9"/>
      <c r="G170" s="5"/>
      <c r="H170" s="354"/>
      <c r="I170" s="5"/>
      <c r="J170" s="5"/>
      <c r="K170" s="5"/>
      <c r="L170" s="5"/>
      <c r="M170" s="5"/>
      <c r="N170" s="54"/>
      <c r="O170" s="54"/>
      <c r="P170" s="54"/>
      <c r="Q170" s="5"/>
      <c r="R170" s="5"/>
      <c r="S170" s="5"/>
      <c r="T170" s="5"/>
      <c r="U170" s="365"/>
      <c r="V170" s="365"/>
      <c r="W170" s="5"/>
      <c r="X170" s="5"/>
      <c r="Y170" s="5"/>
      <c r="Z170" s="5"/>
      <c r="AA170" s="54"/>
      <c r="AB170" s="5"/>
      <c r="AC170" s="5"/>
      <c r="AD170" s="5"/>
      <c r="AE170" s="54"/>
      <c r="AF170" s="17"/>
      <c r="AG170" s="10"/>
    </row>
    <row r="171" spans="2:33" ht="13.15" customHeight="1" x14ac:dyDescent="0.25">
      <c r="B171" s="7"/>
      <c r="C171" s="7"/>
      <c r="D171" s="5"/>
      <c r="E171" s="5"/>
      <c r="F171" s="9"/>
      <c r="G171" s="5"/>
      <c r="H171" s="354"/>
      <c r="I171" s="5"/>
      <c r="J171" s="5"/>
      <c r="K171" s="5"/>
      <c r="L171" s="5"/>
      <c r="M171" s="5"/>
      <c r="N171" s="54"/>
      <c r="O171" s="54"/>
      <c r="P171" s="54"/>
      <c r="Q171" s="5"/>
      <c r="R171" s="5"/>
      <c r="S171" s="5"/>
      <c r="T171" s="5"/>
      <c r="U171" s="365"/>
      <c r="V171" s="365"/>
      <c r="W171" s="5"/>
      <c r="X171" s="5"/>
      <c r="Y171" s="5"/>
      <c r="Z171" s="5"/>
      <c r="AA171" s="54"/>
      <c r="AB171" s="5"/>
      <c r="AC171" s="5"/>
      <c r="AD171" s="5"/>
      <c r="AE171" s="54"/>
      <c r="AF171" s="17"/>
      <c r="AG171" s="10"/>
    </row>
    <row r="172" spans="2:33" ht="13.15" customHeight="1" x14ac:dyDescent="0.25">
      <c r="B172" s="7"/>
      <c r="C172" s="7"/>
      <c r="D172" s="5"/>
      <c r="E172" s="5"/>
      <c r="F172" s="9"/>
      <c r="G172" s="5"/>
      <c r="H172" s="354"/>
      <c r="I172" s="5"/>
      <c r="J172" s="5"/>
      <c r="K172" s="5"/>
      <c r="L172" s="5"/>
      <c r="M172" s="5"/>
      <c r="N172" s="54"/>
      <c r="O172" s="54"/>
      <c r="P172" s="54"/>
      <c r="Q172" s="5"/>
      <c r="R172" s="5"/>
      <c r="S172" s="5"/>
      <c r="T172" s="5"/>
      <c r="U172" s="365"/>
      <c r="V172" s="365"/>
      <c r="W172" s="5"/>
      <c r="X172" s="5"/>
      <c r="Y172" s="5"/>
      <c r="Z172" s="5"/>
      <c r="AA172" s="54"/>
      <c r="AB172" s="5"/>
      <c r="AC172" s="5"/>
      <c r="AD172" s="5"/>
      <c r="AE172" s="54"/>
      <c r="AF172" s="17"/>
      <c r="AG172" s="10"/>
    </row>
    <row r="173" spans="2:33" ht="21.95" customHeight="1" x14ac:dyDescent="0.25">
      <c r="B173" s="7"/>
      <c r="C173" s="7"/>
      <c r="D173" s="5"/>
      <c r="E173" s="5"/>
      <c r="F173" s="9"/>
      <c r="G173" s="5"/>
      <c r="H173" s="354"/>
      <c r="I173" s="5"/>
      <c r="J173" s="5"/>
      <c r="K173" s="5"/>
      <c r="L173" s="5"/>
      <c r="M173" s="5"/>
      <c r="N173" s="54"/>
      <c r="O173" s="54"/>
      <c r="P173" s="54"/>
      <c r="Q173" s="5"/>
      <c r="R173" s="5"/>
      <c r="S173" s="5"/>
      <c r="T173" s="5"/>
      <c r="U173" s="365"/>
      <c r="V173" s="365"/>
      <c r="W173" s="5"/>
      <c r="X173" s="5"/>
      <c r="Y173" s="5"/>
      <c r="Z173" s="5"/>
      <c r="AA173" s="54"/>
      <c r="AB173" s="5"/>
      <c r="AC173" s="5"/>
      <c r="AD173" s="5"/>
      <c r="AE173" s="54"/>
      <c r="AF173" s="17"/>
      <c r="AG173" s="10"/>
    </row>
    <row r="174" spans="2:33" ht="21.95" customHeight="1" x14ac:dyDescent="0.25">
      <c r="B174" s="7"/>
      <c r="C174" s="7"/>
      <c r="D174" s="5"/>
      <c r="E174" s="5"/>
      <c r="F174" s="9"/>
      <c r="G174" s="5"/>
      <c r="H174" s="354"/>
      <c r="I174" s="5"/>
      <c r="J174" s="5"/>
      <c r="K174" s="5"/>
      <c r="L174" s="5"/>
      <c r="M174" s="5"/>
      <c r="N174" s="54"/>
      <c r="O174" s="54"/>
      <c r="P174" s="54"/>
      <c r="Q174" s="5"/>
      <c r="R174" s="5"/>
      <c r="S174" s="5"/>
      <c r="T174" s="5"/>
      <c r="U174" s="365"/>
      <c r="V174" s="365"/>
      <c r="W174" s="5"/>
      <c r="X174" s="5"/>
      <c r="Y174" s="5"/>
      <c r="Z174" s="5"/>
      <c r="AA174" s="54"/>
      <c r="AB174" s="5"/>
      <c r="AC174" s="5"/>
      <c r="AD174" s="5"/>
      <c r="AE174" s="54"/>
      <c r="AF174" s="17"/>
      <c r="AG174" s="10"/>
    </row>
    <row r="175" spans="2:33" x14ac:dyDescent="0.25">
      <c r="D175" s="25"/>
    </row>
    <row r="176" spans="2:33" x14ac:dyDescent="0.25">
      <c r="D176" s="25"/>
    </row>
    <row r="177" spans="4:4" x14ac:dyDescent="0.25">
      <c r="D177" s="25"/>
    </row>
    <row r="178" spans="4:4" x14ac:dyDescent="0.25">
      <c r="D178" s="25"/>
    </row>
    <row r="179" spans="4:4" x14ac:dyDescent="0.25">
      <c r="D179" s="25"/>
    </row>
    <row r="180" spans="4:4" x14ac:dyDescent="0.25">
      <c r="D180" s="25"/>
    </row>
    <row r="181" spans="4:4" x14ac:dyDescent="0.25">
      <c r="D181" s="25"/>
    </row>
    <row r="182" spans="4:4" x14ac:dyDescent="0.25">
      <c r="D182" s="25"/>
    </row>
    <row r="183" spans="4:4" x14ac:dyDescent="0.25">
      <c r="D183" s="25"/>
    </row>
    <row r="184" spans="4:4" x14ac:dyDescent="0.25">
      <c r="D184" s="25"/>
    </row>
    <row r="185" spans="4:4" x14ac:dyDescent="0.25">
      <c r="D185" s="25"/>
    </row>
    <row r="186" spans="4:4" x14ac:dyDescent="0.25">
      <c r="D186" s="25"/>
    </row>
    <row r="187" spans="4:4" x14ac:dyDescent="0.25">
      <c r="D187" s="25"/>
    </row>
    <row r="188" spans="4:4" x14ac:dyDescent="0.25">
      <c r="D188" s="25"/>
    </row>
    <row r="189" spans="4:4" x14ac:dyDescent="0.25">
      <c r="D189" s="25"/>
    </row>
    <row r="190" spans="4:4" x14ac:dyDescent="0.25">
      <c r="D190" s="25"/>
    </row>
    <row r="191" spans="4:4" x14ac:dyDescent="0.25">
      <c r="D191" s="25"/>
    </row>
    <row r="192" spans="4:4" x14ac:dyDescent="0.25">
      <c r="D192" s="25"/>
    </row>
    <row r="193" spans="4:4" x14ac:dyDescent="0.25">
      <c r="D193" s="25"/>
    </row>
    <row r="194" spans="4:4" x14ac:dyDescent="0.25">
      <c r="D194" s="25"/>
    </row>
    <row r="195" spans="4:4" x14ac:dyDescent="0.25">
      <c r="D195" s="25"/>
    </row>
    <row r="196" spans="4:4" x14ac:dyDescent="0.25">
      <c r="D196" s="25"/>
    </row>
    <row r="197" spans="4:4" x14ac:dyDescent="0.25">
      <c r="D197" s="25"/>
    </row>
    <row r="198" spans="4:4" x14ac:dyDescent="0.25">
      <c r="D198" s="25"/>
    </row>
    <row r="199" spans="4:4" x14ac:dyDescent="0.25">
      <c r="D199" s="25"/>
    </row>
    <row r="200" spans="4:4" x14ac:dyDescent="0.25">
      <c r="D200" s="25"/>
    </row>
    <row r="201" spans="4:4" x14ac:dyDescent="0.25">
      <c r="D201" s="25"/>
    </row>
    <row r="202" spans="4:4" x14ac:dyDescent="0.25">
      <c r="D202" s="25"/>
    </row>
    <row r="203" spans="4:4" x14ac:dyDescent="0.25">
      <c r="D203" s="25"/>
    </row>
    <row r="204" spans="4:4" x14ac:dyDescent="0.25">
      <c r="D204" s="25"/>
    </row>
    <row r="205" spans="4:4" x14ac:dyDescent="0.25">
      <c r="D205" s="25"/>
    </row>
    <row r="206" spans="4:4" x14ac:dyDescent="0.25">
      <c r="D206" s="25"/>
    </row>
    <row r="207" spans="4:4" x14ac:dyDescent="0.25">
      <c r="D207" s="25"/>
    </row>
    <row r="208" spans="4:4" x14ac:dyDescent="0.25">
      <c r="D208" s="25"/>
    </row>
    <row r="209" spans="4:4" x14ac:dyDescent="0.25">
      <c r="D209" s="25"/>
    </row>
    <row r="210" spans="4:4" x14ac:dyDescent="0.25">
      <c r="D210" s="25"/>
    </row>
    <row r="211" spans="4:4" x14ac:dyDescent="0.25">
      <c r="D211" s="25"/>
    </row>
    <row r="212" spans="4:4" x14ac:dyDescent="0.25">
      <c r="D212" s="25"/>
    </row>
    <row r="213" spans="4:4" x14ac:dyDescent="0.25">
      <c r="D213" s="25"/>
    </row>
    <row r="214" spans="4:4" x14ac:dyDescent="0.25">
      <c r="D214" s="25"/>
    </row>
    <row r="215" spans="4:4" x14ac:dyDescent="0.25">
      <c r="D215" s="25"/>
    </row>
    <row r="216" spans="4:4" x14ac:dyDescent="0.25">
      <c r="D216" s="25"/>
    </row>
    <row r="217" spans="4:4" x14ac:dyDescent="0.25">
      <c r="D217" s="25"/>
    </row>
    <row r="218" spans="4:4" x14ac:dyDescent="0.25">
      <c r="D218" s="25"/>
    </row>
    <row r="219" spans="4:4" x14ac:dyDescent="0.25">
      <c r="D219" s="25"/>
    </row>
    <row r="220" spans="4:4" x14ac:dyDescent="0.25">
      <c r="D220" s="25"/>
    </row>
    <row r="221" spans="4:4" x14ac:dyDescent="0.25">
      <c r="D221" s="25"/>
    </row>
    <row r="222" spans="4:4" x14ac:dyDescent="0.25">
      <c r="D222" s="25"/>
    </row>
    <row r="223" spans="4:4" x14ac:dyDescent="0.25">
      <c r="D223" s="25"/>
    </row>
    <row r="224" spans="4:4" x14ac:dyDescent="0.25">
      <c r="D224" s="25"/>
    </row>
    <row r="225" spans="4:4" x14ac:dyDescent="0.25">
      <c r="D225" s="25"/>
    </row>
    <row r="226" spans="4:4" x14ac:dyDescent="0.25">
      <c r="D226" s="25"/>
    </row>
    <row r="227" spans="4:4" x14ac:dyDescent="0.25">
      <c r="D227" s="25"/>
    </row>
    <row r="228" spans="4:4" x14ac:dyDescent="0.25">
      <c r="D228" s="25"/>
    </row>
    <row r="229" spans="4:4" x14ac:dyDescent="0.25">
      <c r="D229" s="25"/>
    </row>
    <row r="230" spans="4:4" x14ac:dyDescent="0.25">
      <c r="D230" s="25"/>
    </row>
    <row r="231" spans="4:4" x14ac:dyDescent="0.25">
      <c r="D231" s="25"/>
    </row>
    <row r="232" spans="4:4" x14ac:dyDescent="0.25">
      <c r="D232" s="25"/>
    </row>
    <row r="233" spans="4:4" x14ac:dyDescent="0.25">
      <c r="D233" s="25"/>
    </row>
    <row r="234" spans="4:4" x14ac:dyDescent="0.25">
      <c r="D234" s="25"/>
    </row>
    <row r="235" spans="4:4" x14ac:dyDescent="0.25">
      <c r="D235" s="25"/>
    </row>
    <row r="236" spans="4:4" x14ac:dyDescent="0.25">
      <c r="D236" s="25"/>
    </row>
    <row r="237" spans="4:4" x14ac:dyDescent="0.25">
      <c r="D237" s="25"/>
    </row>
    <row r="238" spans="4:4" x14ac:dyDescent="0.25">
      <c r="D238" s="25"/>
    </row>
    <row r="239" spans="4:4" x14ac:dyDescent="0.25">
      <c r="D239" s="25"/>
    </row>
    <row r="240" spans="4:4" x14ac:dyDescent="0.25">
      <c r="D240" s="25"/>
    </row>
    <row r="241" spans="4:4" x14ac:dyDescent="0.25">
      <c r="D241" s="25"/>
    </row>
    <row r="242" spans="4:4" x14ac:dyDescent="0.25">
      <c r="D242" s="25"/>
    </row>
    <row r="243" spans="4:4" x14ac:dyDescent="0.25">
      <c r="D243" s="25"/>
    </row>
    <row r="244" spans="4:4" x14ac:dyDescent="0.25">
      <c r="D244" s="25"/>
    </row>
    <row r="245" spans="4:4" x14ac:dyDescent="0.25">
      <c r="D245" s="25"/>
    </row>
    <row r="246" spans="4:4" x14ac:dyDescent="0.25">
      <c r="D246" s="25"/>
    </row>
    <row r="247" spans="4:4" x14ac:dyDescent="0.25">
      <c r="D247" s="25"/>
    </row>
    <row r="248" spans="4:4" x14ac:dyDescent="0.25">
      <c r="D248" s="25"/>
    </row>
    <row r="249" spans="4:4" x14ac:dyDescent="0.25">
      <c r="D249" s="25"/>
    </row>
    <row r="250" spans="4:4" x14ac:dyDescent="0.25">
      <c r="D250" s="25"/>
    </row>
    <row r="251" spans="4:4" x14ac:dyDescent="0.25">
      <c r="D251" s="25"/>
    </row>
    <row r="252" spans="4:4" x14ac:dyDescent="0.25">
      <c r="D252" s="25"/>
    </row>
    <row r="253" spans="4:4" x14ac:dyDescent="0.25">
      <c r="D253" s="25"/>
    </row>
    <row r="254" spans="4:4" x14ac:dyDescent="0.25">
      <c r="D254" s="25"/>
    </row>
    <row r="255" spans="4:4" x14ac:dyDescent="0.25">
      <c r="D255" s="25"/>
    </row>
    <row r="256" spans="4:4" x14ac:dyDescent="0.25">
      <c r="D256" s="25"/>
    </row>
    <row r="257" spans="4:4" x14ac:dyDescent="0.25">
      <c r="D257" s="25"/>
    </row>
    <row r="258" spans="4:4" x14ac:dyDescent="0.25">
      <c r="D258" s="25"/>
    </row>
    <row r="259" spans="4:4" x14ac:dyDescent="0.25">
      <c r="D259" s="25"/>
    </row>
    <row r="260" spans="4:4" x14ac:dyDescent="0.25">
      <c r="D260" s="25"/>
    </row>
    <row r="261" spans="4:4" x14ac:dyDescent="0.25">
      <c r="D261" s="25"/>
    </row>
    <row r="262" spans="4:4" x14ac:dyDescent="0.25">
      <c r="D262" s="25"/>
    </row>
    <row r="263" spans="4:4" x14ac:dyDescent="0.25">
      <c r="D263" s="25"/>
    </row>
    <row r="264" spans="4:4" x14ac:dyDescent="0.25">
      <c r="D264" s="25"/>
    </row>
    <row r="265" spans="4:4" x14ac:dyDescent="0.25">
      <c r="D265" s="25"/>
    </row>
    <row r="266" spans="4:4" x14ac:dyDescent="0.25">
      <c r="D266" s="25"/>
    </row>
    <row r="267" spans="4:4" x14ac:dyDescent="0.25">
      <c r="D267" s="25"/>
    </row>
    <row r="268" spans="4:4" x14ac:dyDescent="0.25">
      <c r="D268" s="25"/>
    </row>
    <row r="269" spans="4:4" x14ac:dyDescent="0.25">
      <c r="D269" s="25"/>
    </row>
    <row r="270" spans="4:4" x14ac:dyDescent="0.25">
      <c r="D270" s="25"/>
    </row>
    <row r="271" spans="4:4" x14ac:dyDescent="0.25">
      <c r="D271" s="25"/>
    </row>
    <row r="272" spans="4:4" x14ac:dyDescent="0.25">
      <c r="D272" s="25"/>
    </row>
    <row r="273" spans="4:4" x14ac:dyDescent="0.25">
      <c r="D273" s="25"/>
    </row>
    <row r="274" spans="4:4" x14ac:dyDescent="0.25">
      <c r="D274" s="25"/>
    </row>
    <row r="275" spans="4:4" x14ac:dyDescent="0.25">
      <c r="D275" s="25"/>
    </row>
  </sheetData>
  <mergeCells count="8">
    <mergeCell ref="L9:M9"/>
    <mergeCell ref="A1:AG1"/>
    <mergeCell ref="A2:AG2"/>
    <mergeCell ref="A5:AG5"/>
    <mergeCell ref="A6:AG6"/>
    <mergeCell ref="A7:AG7"/>
    <mergeCell ref="R8:T8"/>
    <mergeCell ref="X8:Z8"/>
  </mergeCells>
  <printOptions horizontalCentered="1"/>
  <pageMargins left="0.38" right="0" top="0.14000000000000001" bottom="0.13" header="0.16" footer="0.13"/>
  <pageSetup paperSize="9" scale="65" orientation="portrait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5" tint="-0.249977111117893"/>
  </sheetPr>
  <dimension ref="A1:AH300"/>
  <sheetViews>
    <sheetView tabSelected="1" zoomScale="85" zoomScaleNormal="85" zoomScaleSheetLayoutView="204" workbookViewId="0">
      <pane ySplit="10" topLeftCell="A11" activePane="bottomLeft" state="frozen"/>
      <selection activeCell="B1" sqref="B1"/>
      <selection pane="bottomLeft" activeCell="AH27" sqref="AH27"/>
    </sheetView>
  </sheetViews>
  <sheetFormatPr defaultColWidth="9.140625" defaultRowHeight="12.75" x14ac:dyDescent="0.2"/>
  <cols>
    <col min="1" max="1" width="9.140625" style="118" customWidth="1"/>
    <col min="2" max="2" width="3" style="118" bestFit="1" customWidth="1"/>
    <col min="3" max="3" width="17.5703125" style="118" customWidth="1"/>
    <col min="4" max="4" width="21.42578125" style="182" customWidth="1"/>
    <col min="5" max="5" width="6.5703125" style="118" customWidth="1"/>
    <col min="6" max="6" width="7.85546875" style="118" customWidth="1"/>
    <col min="7" max="7" width="11.5703125" style="118" customWidth="1"/>
    <col min="8" max="8" width="11.140625" style="118" customWidth="1"/>
    <col min="9" max="9" width="10.5703125" style="118" hidden="1" customWidth="1"/>
    <col min="10" max="10" width="11.5703125" style="118" hidden="1" customWidth="1"/>
    <col min="11" max="11" width="15.85546875" style="118" hidden="1" customWidth="1"/>
    <col min="12" max="12" width="12.28515625" style="118" hidden="1" customWidth="1"/>
    <col min="13" max="13" width="10.7109375" style="118" hidden="1" customWidth="1"/>
    <col min="14" max="14" width="10" style="183" hidden="1" customWidth="1"/>
    <col min="15" max="15" width="4.7109375" style="183" hidden="1" customWidth="1"/>
    <col min="16" max="16" width="12.28515625" style="118" hidden="1" customWidth="1"/>
    <col min="17" max="17" width="13.85546875" style="118" customWidth="1"/>
    <col min="18" max="18" width="16.28515625" style="118" customWidth="1"/>
    <col min="19" max="19" width="12.7109375" style="118" customWidth="1"/>
    <col min="20" max="20" width="10.5703125" style="183" customWidth="1"/>
    <col min="21" max="21" width="6.85546875" style="378" customWidth="1"/>
    <col min="22" max="22" width="11.7109375" style="118" customWidth="1"/>
    <col min="23" max="23" width="13.85546875" style="118" customWidth="1"/>
    <col min="24" max="24" width="17.140625" style="118" customWidth="1"/>
    <col min="25" max="25" width="13.42578125" style="118" customWidth="1"/>
    <col min="26" max="26" width="12.42578125" style="183" customWidth="1"/>
    <col min="27" max="27" width="13.28515625" style="118" customWidth="1"/>
    <col min="28" max="28" width="13" style="118" customWidth="1"/>
    <col min="29" max="29" width="13.5703125" style="118" customWidth="1"/>
    <col min="30" max="30" width="12.7109375" style="183" customWidth="1"/>
    <col min="31" max="31" width="27.28515625" style="184" customWidth="1"/>
    <col min="32" max="32" width="27.28515625" style="185" customWidth="1"/>
    <col min="33" max="33" width="43.5703125" style="118" customWidth="1"/>
    <col min="34" max="34" width="12.42578125" style="118" customWidth="1"/>
    <col min="35" max="16384" width="9.140625" style="118"/>
  </cols>
  <sheetData>
    <row r="1" spans="1:33" ht="43.5" customHeight="1" x14ac:dyDescent="0.2">
      <c r="A1" s="1193" t="s">
        <v>836</v>
      </c>
      <c r="B1" s="1193"/>
      <c r="C1" s="1193"/>
      <c r="D1" s="1193"/>
      <c r="E1" s="1193"/>
      <c r="F1" s="1193"/>
      <c r="G1" s="1193"/>
      <c r="H1" s="1193"/>
      <c r="I1" s="1193"/>
      <c r="J1" s="1193"/>
      <c r="K1" s="1193"/>
      <c r="L1" s="1193"/>
      <c r="M1" s="1193"/>
      <c r="N1" s="1193"/>
      <c r="O1" s="1193"/>
      <c r="P1" s="1193"/>
      <c r="Q1" s="1193"/>
      <c r="R1" s="1193"/>
      <c r="S1" s="1193"/>
      <c r="T1" s="1193"/>
      <c r="U1" s="1193"/>
      <c r="V1" s="1193"/>
      <c r="W1" s="1193"/>
      <c r="X1" s="1193"/>
      <c r="Y1" s="1193"/>
      <c r="Z1" s="1193"/>
      <c r="AA1" s="1193"/>
      <c r="AB1" s="1193"/>
      <c r="AC1" s="1193"/>
      <c r="AD1" s="1193"/>
      <c r="AE1" s="1193"/>
      <c r="AF1" s="1193"/>
    </row>
    <row r="2" spans="1:33" ht="22.5" customHeight="1" x14ac:dyDescent="0.4">
      <c r="A2" s="1179" t="s">
        <v>12</v>
      </c>
      <c r="B2" s="1179"/>
      <c r="C2" s="1179"/>
      <c r="D2" s="1179"/>
      <c r="E2" s="1179"/>
      <c r="F2" s="1179"/>
      <c r="G2" s="1179"/>
      <c r="H2" s="1179"/>
      <c r="I2" s="1179"/>
      <c r="J2" s="1179"/>
      <c r="K2" s="1179"/>
      <c r="L2" s="1179"/>
      <c r="M2" s="1179"/>
      <c r="N2" s="1179"/>
      <c r="O2" s="1179"/>
      <c r="P2" s="1179"/>
      <c r="Q2" s="1179"/>
      <c r="R2" s="1179"/>
      <c r="S2" s="1179"/>
      <c r="T2" s="1179"/>
      <c r="U2" s="1179"/>
      <c r="V2" s="1179"/>
      <c r="W2" s="1179"/>
      <c r="X2" s="1179"/>
      <c r="Y2" s="1179"/>
      <c r="Z2" s="1179"/>
      <c r="AA2" s="1179"/>
      <c r="AB2" s="1179"/>
      <c r="AC2" s="1179"/>
      <c r="AD2" s="1179"/>
      <c r="AE2" s="1179"/>
      <c r="AF2" s="1179"/>
    </row>
    <row r="3" spans="1:33" x14ac:dyDescent="0.2">
      <c r="D3" s="118"/>
    </row>
    <row r="4" spans="1:33" ht="13.5" thickBot="1" x14ac:dyDescent="0.25">
      <c r="D4" s="118"/>
    </row>
    <row r="5" spans="1:33" ht="27" customHeight="1" thickTop="1" x14ac:dyDescent="0.2">
      <c r="A5" s="1181" t="s">
        <v>1031</v>
      </c>
      <c r="B5" s="1181"/>
      <c r="C5" s="1181"/>
      <c r="D5" s="1181"/>
      <c r="E5" s="1181"/>
      <c r="F5" s="1181"/>
      <c r="G5" s="1181"/>
      <c r="H5" s="1181"/>
      <c r="I5" s="1181"/>
      <c r="J5" s="1181"/>
      <c r="K5" s="1181"/>
      <c r="L5" s="1181"/>
      <c r="M5" s="1181"/>
      <c r="N5" s="1181"/>
      <c r="O5" s="1181"/>
      <c r="P5" s="1181"/>
      <c r="Q5" s="1181"/>
      <c r="R5" s="1181"/>
      <c r="S5" s="1181"/>
      <c r="T5" s="1181"/>
      <c r="U5" s="1181"/>
      <c r="V5" s="1181"/>
      <c r="W5" s="1181"/>
      <c r="X5" s="1181"/>
      <c r="Y5" s="1181"/>
      <c r="Z5" s="1181"/>
      <c r="AA5" s="1181"/>
      <c r="AB5" s="1181"/>
      <c r="AC5" s="1181"/>
      <c r="AD5" s="1181"/>
      <c r="AE5" s="1181"/>
      <c r="AF5" s="1181"/>
    </row>
    <row r="6" spans="1:33" ht="27" customHeight="1" x14ac:dyDescent="0.2">
      <c r="A6" s="1170" t="s">
        <v>3172</v>
      </c>
      <c r="B6" s="1170"/>
      <c r="C6" s="1170"/>
      <c r="D6" s="1170"/>
      <c r="E6" s="1170"/>
      <c r="F6" s="1170"/>
      <c r="G6" s="1170"/>
      <c r="H6" s="1170"/>
      <c r="I6" s="1170"/>
      <c r="J6" s="1170"/>
      <c r="K6" s="1170"/>
      <c r="L6" s="1170"/>
      <c r="M6" s="1170"/>
      <c r="N6" s="1170"/>
      <c r="O6" s="1170"/>
      <c r="P6" s="1170"/>
      <c r="Q6" s="1170"/>
      <c r="R6" s="1170"/>
      <c r="S6" s="1170"/>
      <c r="T6" s="1170"/>
      <c r="U6" s="1170"/>
      <c r="V6" s="1170"/>
      <c r="W6" s="1170"/>
      <c r="X6" s="1170"/>
      <c r="Y6" s="1170"/>
      <c r="Z6" s="1170"/>
      <c r="AA6" s="1170"/>
      <c r="AB6" s="1170"/>
      <c r="AC6" s="1170"/>
      <c r="AD6" s="1170"/>
      <c r="AE6" s="1170"/>
      <c r="AF6" s="1170"/>
    </row>
    <row r="7" spans="1:33" ht="26.25" customHeight="1" thickBot="1" x14ac:dyDescent="0.25">
      <c r="A7" s="1170" t="s">
        <v>1924</v>
      </c>
      <c r="B7" s="1170"/>
      <c r="C7" s="1170"/>
      <c r="D7" s="1170"/>
      <c r="E7" s="1170"/>
      <c r="F7" s="1170"/>
      <c r="G7" s="1170"/>
      <c r="H7" s="1170"/>
      <c r="I7" s="1170"/>
      <c r="J7" s="1170"/>
      <c r="K7" s="1170"/>
      <c r="L7" s="1170"/>
      <c r="M7" s="1170"/>
      <c r="N7" s="1170"/>
      <c r="O7" s="1170"/>
      <c r="P7" s="1170"/>
      <c r="Q7" s="1170"/>
      <c r="R7" s="1170"/>
      <c r="S7" s="1170"/>
      <c r="T7" s="1170"/>
      <c r="U7" s="1170"/>
      <c r="V7" s="1170"/>
      <c r="W7" s="1170"/>
      <c r="X7" s="1170"/>
      <c r="Y7" s="1170"/>
      <c r="Z7" s="1170"/>
      <c r="AA7" s="1170"/>
      <c r="AB7" s="1170"/>
      <c r="AC7" s="1170"/>
      <c r="AD7" s="1170"/>
      <c r="AE7" s="1170"/>
      <c r="AF7" s="1170"/>
    </row>
    <row r="8" spans="1:33" s="697" customFormat="1" ht="25.5" customHeight="1" thickTop="1" thickBot="1" x14ac:dyDescent="0.3">
      <c r="A8" s="690" t="s">
        <v>24</v>
      </c>
      <c r="B8" s="691" t="s">
        <v>0</v>
      </c>
      <c r="C8" s="691" t="s">
        <v>7</v>
      </c>
      <c r="D8" s="692" t="s">
        <v>1</v>
      </c>
      <c r="E8" s="691" t="s">
        <v>2</v>
      </c>
      <c r="F8" s="691" t="s">
        <v>3</v>
      </c>
      <c r="G8" s="691" t="s">
        <v>4</v>
      </c>
      <c r="H8" s="693" t="s">
        <v>5</v>
      </c>
      <c r="I8" s="693" t="s">
        <v>54</v>
      </c>
      <c r="J8" s="1189" t="s">
        <v>689</v>
      </c>
      <c r="K8" s="1190"/>
      <c r="L8" s="1191"/>
      <c r="M8" s="693" t="s">
        <v>149</v>
      </c>
      <c r="N8" s="693" t="s">
        <v>55</v>
      </c>
      <c r="O8" s="693" t="s">
        <v>422</v>
      </c>
      <c r="P8" s="694" t="s">
        <v>53</v>
      </c>
      <c r="Q8" s="1192" t="s">
        <v>689</v>
      </c>
      <c r="R8" s="1192"/>
      <c r="S8" s="1192"/>
      <c r="T8" s="694" t="s">
        <v>55</v>
      </c>
      <c r="U8" s="695" t="s">
        <v>422</v>
      </c>
      <c r="V8" s="693" t="s">
        <v>56</v>
      </c>
      <c r="W8" s="1192" t="s">
        <v>689</v>
      </c>
      <c r="X8" s="1192"/>
      <c r="Y8" s="1192"/>
      <c r="Z8" s="693" t="s">
        <v>55</v>
      </c>
      <c r="AA8" s="693" t="s">
        <v>57</v>
      </c>
      <c r="AB8" s="693" t="s">
        <v>148</v>
      </c>
      <c r="AC8" s="693" t="s">
        <v>149</v>
      </c>
      <c r="AD8" s="693" t="s">
        <v>55</v>
      </c>
      <c r="AE8" s="693" t="s">
        <v>8</v>
      </c>
      <c r="AF8" s="696" t="s">
        <v>9</v>
      </c>
    </row>
    <row r="9" spans="1:33" s="156" customFormat="1" ht="25.5" customHeight="1" thickTop="1" x14ac:dyDescent="0.2">
      <c r="A9" s="232"/>
      <c r="B9" s="233"/>
      <c r="C9" s="233"/>
      <c r="D9" s="234"/>
      <c r="E9" s="233"/>
      <c r="F9" s="233"/>
      <c r="G9" s="233"/>
      <c r="H9" s="147"/>
      <c r="I9" s="333">
        <v>41715</v>
      </c>
      <c r="J9" s="136" t="s">
        <v>3565</v>
      </c>
      <c r="K9" s="333">
        <v>41721</v>
      </c>
      <c r="L9" s="728"/>
      <c r="M9" s="235"/>
      <c r="N9" s="235"/>
      <c r="O9" s="235"/>
      <c r="P9" s="248"/>
      <c r="Q9" s="333">
        <v>41806</v>
      </c>
      <c r="R9" s="136" t="s">
        <v>3743</v>
      </c>
      <c r="S9" s="333">
        <v>41812</v>
      </c>
      <c r="T9" s="235"/>
      <c r="U9" s="379"/>
      <c r="V9" s="147"/>
      <c r="W9" s="333">
        <v>41806</v>
      </c>
      <c r="X9" s="136" t="s">
        <v>3743</v>
      </c>
      <c r="Y9" s="333">
        <v>41812</v>
      </c>
      <c r="Z9" s="728"/>
      <c r="AA9" s="235"/>
      <c r="AB9" s="235"/>
      <c r="AC9" s="235"/>
      <c r="AD9" s="235"/>
      <c r="AE9" s="235"/>
      <c r="AF9" s="236"/>
    </row>
    <row r="10" spans="1:33" ht="15.75" customHeight="1" x14ac:dyDescent="0.2">
      <c r="A10" s="144"/>
      <c r="B10" s="145"/>
      <c r="C10" s="145"/>
      <c r="D10" s="146"/>
      <c r="E10" s="145"/>
      <c r="F10" s="145"/>
      <c r="G10" s="145"/>
      <c r="H10" s="228" t="s">
        <v>683</v>
      </c>
      <c r="I10" s="228" t="s">
        <v>684</v>
      </c>
      <c r="J10" s="168" t="s">
        <v>685</v>
      </c>
      <c r="K10" s="228" t="s">
        <v>690</v>
      </c>
      <c r="L10" s="168" t="s">
        <v>1010</v>
      </c>
      <c r="M10" s="169"/>
      <c r="N10" s="229"/>
      <c r="O10" s="229"/>
      <c r="P10" s="247" t="s">
        <v>683</v>
      </c>
      <c r="Q10" s="247" t="s">
        <v>684</v>
      </c>
      <c r="R10" s="136" t="s">
        <v>824</v>
      </c>
      <c r="S10" s="247" t="s">
        <v>690</v>
      </c>
      <c r="T10" s="136" t="s">
        <v>691</v>
      </c>
      <c r="U10" s="380"/>
      <c r="V10" s="228" t="s">
        <v>683</v>
      </c>
      <c r="W10" s="228" t="s">
        <v>684</v>
      </c>
      <c r="X10" s="168" t="s">
        <v>685</v>
      </c>
      <c r="Y10" s="228" t="s">
        <v>690</v>
      </c>
      <c r="Z10" s="168" t="s">
        <v>1010</v>
      </c>
      <c r="AA10" s="147"/>
      <c r="AB10" s="147"/>
      <c r="AC10" s="147"/>
      <c r="AD10" s="147"/>
      <c r="AE10" s="147"/>
      <c r="AF10" s="148"/>
    </row>
    <row r="11" spans="1:33" s="134" customFormat="1" ht="26.25" x14ac:dyDescent="0.25">
      <c r="A11" s="808">
        <v>1296</v>
      </c>
      <c r="B11" s="807">
        <v>1</v>
      </c>
      <c r="C11" s="809" t="s">
        <v>298</v>
      </c>
      <c r="D11" s="806" t="s">
        <v>299</v>
      </c>
      <c r="E11" s="810" t="s">
        <v>70</v>
      </c>
      <c r="F11" s="805" t="s">
        <v>10</v>
      </c>
      <c r="G11" s="805" t="s">
        <v>21</v>
      </c>
      <c r="H11" s="718">
        <v>34112</v>
      </c>
      <c r="I11" s="712">
        <v>160</v>
      </c>
      <c r="J11" s="712">
        <v>160</v>
      </c>
      <c r="K11" s="724"/>
      <c r="L11" s="712">
        <f t="shared" ref="L11:L36" si="0">J11+K11</f>
        <v>160</v>
      </c>
      <c r="M11" s="712"/>
      <c r="N11" s="713">
        <f t="shared" ref="N11:N36" si="1">I11-L11</f>
        <v>0</v>
      </c>
      <c r="O11" s="714">
        <v>1</v>
      </c>
      <c r="P11" s="712">
        <v>150</v>
      </c>
      <c r="Q11" s="712">
        <v>150</v>
      </c>
      <c r="R11" s="712"/>
      <c r="S11" s="712">
        <f>SUM(Q11+R11)</f>
        <v>150</v>
      </c>
      <c r="T11" s="716">
        <f t="shared" ref="T11:T51" si="2">SUM(P11-S11)</f>
        <v>0</v>
      </c>
      <c r="U11" s="714">
        <v>1</v>
      </c>
      <c r="V11" s="712">
        <v>150</v>
      </c>
      <c r="W11" s="712">
        <v>150</v>
      </c>
      <c r="X11" s="712"/>
      <c r="Y11" s="712">
        <f>SUM(W11+X11)</f>
        <v>150</v>
      </c>
      <c r="Z11" s="716">
        <f>SUM(V11-Y11)</f>
        <v>0</v>
      </c>
      <c r="AA11" s="77">
        <v>150</v>
      </c>
      <c r="AB11" s="77"/>
      <c r="AC11" s="77"/>
      <c r="AD11" s="79">
        <f>AA11-AB11-AC11</f>
        <v>150</v>
      </c>
      <c r="AE11" s="76" t="s">
        <v>2440</v>
      </c>
      <c r="AF11" s="78" t="s">
        <v>1027</v>
      </c>
      <c r="AG11" s="74"/>
    </row>
    <row r="12" spans="1:33" s="134" customFormat="1" ht="26.25" x14ac:dyDescent="0.25">
      <c r="A12" s="808">
        <v>1301</v>
      </c>
      <c r="B12" s="807">
        <v>2</v>
      </c>
      <c r="C12" s="809" t="s">
        <v>325</v>
      </c>
      <c r="D12" s="806" t="s">
        <v>326</v>
      </c>
      <c r="E12" s="810" t="s">
        <v>70</v>
      </c>
      <c r="F12" s="805" t="s">
        <v>10</v>
      </c>
      <c r="G12" s="805" t="s">
        <v>21</v>
      </c>
      <c r="H12" s="718">
        <v>32664</v>
      </c>
      <c r="I12" s="712">
        <v>150</v>
      </c>
      <c r="J12" s="712">
        <v>150</v>
      </c>
      <c r="K12" s="712"/>
      <c r="L12" s="712">
        <f t="shared" si="0"/>
        <v>150</v>
      </c>
      <c r="M12" s="712"/>
      <c r="N12" s="713">
        <f t="shared" si="1"/>
        <v>0</v>
      </c>
      <c r="O12" s="714">
        <v>1</v>
      </c>
      <c r="P12" s="712">
        <v>150</v>
      </c>
      <c r="Q12" s="712">
        <v>150</v>
      </c>
      <c r="R12" s="712"/>
      <c r="S12" s="712">
        <f t="shared" ref="S12:S51" si="3">SUM(Q12+R12)</f>
        <v>150</v>
      </c>
      <c r="T12" s="716">
        <f t="shared" si="2"/>
        <v>0</v>
      </c>
      <c r="U12" s="714">
        <v>1</v>
      </c>
      <c r="V12" s="712">
        <v>150</v>
      </c>
      <c r="W12" s="712">
        <v>120</v>
      </c>
      <c r="X12" s="712"/>
      <c r="Y12" s="712">
        <f t="shared" ref="Y12:Y51" si="4">SUM(W12+X12)</f>
        <v>120</v>
      </c>
      <c r="Z12" s="716">
        <f t="shared" ref="Z12:Z51" si="5">SUM(V12-Y12)</f>
        <v>30</v>
      </c>
      <c r="AA12" s="77">
        <v>150</v>
      </c>
      <c r="AB12" s="77"/>
      <c r="AC12" s="77"/>
      <c r="AD12" s="79">
        <f t="shared" ref="AD12:AD35" si="6">AA12-AB12-AC12</f>
        <v>150</v>
      </c>
      <c r="AE12" s="87" t="s">
        <v>327</v>
      </c>
      <c r="AF12" s="89" t="s">
        <v>328</v>
      </c>
      <c r="AG12" s="258"/>
    </row>
    <row r="13" spans="1:33" s="134" customFormat="1" ht="26.25" x14ac:dyDescent="0.25">
      <c r="A13" s="808">
        <v>1316</v>
      </c>
      <c r="B13" s="807">
        <v>3</v>
      </c>
      <c r="C13" s="809" t="s">
        <v>333</v>
      </c>
      <c r="D13" s="806" t="s">
        <v>3150</v>
      </c>
      <c r="E13" s="810" t="s">
        <v>69</v>
      </c>
      <c r="F13" s="805" t="s">
        <v>10</v>
      </c>
      <c r="G13" s="805" t="s">
        <v>21</v>
      </c>
      <c r="H13" s="718">
        <v>33042</v>
      </c>
      <c r="I13" s="712">
        <v>20</v>
      </c>
      <c r="J13" s="712">
        <v>20</v>
      </c>
      <c r="K13" s="712"/>
      <c r="L13" s="712">
        <f t="shared" si="0"/>
        <v>20</v>
      </c>
      <c r="M13" s="712"/>
      <c r="N13" s="713">
        <f t="shared" si="1"/>
        <v>0</v>
      </c>
      <c r="O13" s="714">
        <v>1</v>
      </c>
      <c r="P13" s="712">
        <v>20</v>
      </c>
      <c r="Q13" s="712">
        <v>20</v>
      </c>
      <c r="R13" s="712"/>
      <c r="S13" s="712">
        <f>SUM(Q13+R13)</f>
        <v>20</v>
      </c>
      <c r="T13" s="716">
        <f t="shared" si="2"/>
        <v>0</v>
      </c>
      <c r="U13" s="714">
        <v>1</v>
      </c>
      <c r="V13" s="712">
        <v>200</v>
      </c>
      <c r="W13" s="712">
        <v>100</v>
      </c>
      <c r="X13" s="712"/>
      <c r="Y13" s="712">
        <f t="shared" si="4"/>
        <v>100</v>
      </c>
      <c r="Z13" s="716">
        <f t="shared" si="5"/>
        <v>100</v>
      </c>
      <c r="AA13" s="77">
        <v>180</v>
      </c>
      <c r="AB13" s="77"/>
      <c r="AC13" s="77"/>
      <c r="AD13" s="79">
        <f t="shared" si="6"/>
        <v>180</v>
      </c>
      <c r="AE13" s="76">
        <v>889531424</v>
      </c>
      <c r="AF13" s="78" t="s">
        <v>334</v>
      </c>
      <c r="AG13" s="74" t="s">
        <v>3143</v>
      </c>
    </row>
    <row r="14" spans="1:33" s="299" customFormat="1" ht="26.25" x14ac:dyDescent="0.25">
      <c r="A14" s="808">
        <v>1319</v>
      </c>
      <c r="B14" s="807">
        <v>4</v>
      </c>
      <c r="C14" s="809" t="s">
        <v>338</v>
      </c>
      <c r="D14" s="806" t="s">
        <v>339</v>
      </c>
      <c r="E14" s="810" t="s">
        <v>70</v>
      </c>
      <c r="F14" s="805" t="s">
        <v>10</v>
      </c>
      <c r="G14" s="805" t="s">
        <v>21</v>
      </c>
      <c r="H14" s="718">
        <v>34126</v>
      </c>
      <c r="I14" s="712">
        <v>160</v>
      </c>
      <c r="J14" s="712">
        <v>160</v>
      </c>
      <c r="K14" s="712"/>
      <c r="L14" s="712">
        <f t="shared" si="0"/>
        <v>160</v>
      </c>
      <c r="M14" s="712"/>
      <c r="N14" s="713">
        <f t="shared" si="1"/>
        <v>0</v>
      </c>
      <c r="O14" s="714">
        <v>1</v>
      </c>
      <c r="P14" s="712">
        <v>260</v>
      </c>
      <c r="Q14" s="712">
        <v>260</v>
      </c>
      <c r="R14" s="712"/>
      <c r="S14" s="712">
        <f>SUM(Q14+R14)</f>
        <v>260</v>
      </c>
      <c r="T14" s="716">
        <f t="shared" si="2"/>
        <v>0</v>
      </c>
      <c r="U14" s="714">
        <v>1</v>
      </c>
      <c r="V14" s="712">
        <v>260</v>
      </c>
      <c r="W14" s="712">
        <v>160</v>
      </c>
      <c r="X14" s="712"/>
      <c r="Y14" s="712">
        <f t="shared" si="4"/>
        <v>160</v>
      </c>
      <c r="Z14" s="716">
        <f t="shared" si="5"/>
        <v>100</v>
      </c>
      <c r="AA14" s="83">
        <v>250</v>
      </c>
      <c r="AB14" s="83"/>
      <c r="AC14" s="83"/>
      <c r="AD14" s="88">
        <v>250</v>
      </c>
      <c r="AE14" s="87" t="s">
        <v>2337</v>
      </c>
      <c r="AF14" s="89" t="s">
        <v>61</v>
      </c>
      <c r="AG14" s="258" t="s">
        <v>2068</v>
      </c>
    </row>
    <row r="15" spans="1:33" s="155" customFormat="1" ht="26.25" x14ac:dyDescent="0.25">
      <c r="A15" s="808">
        <v>1324</v>
      </c>
      <c r="B15" s="807">
        <v>5</v>
      </c>
      <c r="C15" s="809" t="s">
        <v>344</v>
      </c>
      <c r="D15" s="806" t="s">
        <v>345</v>
      </c>
      <c r="E15" s="810" t="s">
        <v>69</v>
      </c>
      <c r="F15" s="805" t="s">
        <v>10</v>
      </c>
      <c r="G15" s="805" t="s">
        <v>23</v>
      </c>
      <c r="H15" s="718">
        <v>34458</v>
      </c>
      <c r="I15" s="712">
        <v>150</v>
      </c>
      <c r="J15" s="712">
        <v>150</v>
      </c>
      <c r="K15" s="712"/>
      <c r="L15" s="712">
        <f t="shared" si="0"/>
        <v>150</v>
      </c>
      <c r="M15" s="712"/>
      <c r="N15" s="713">
        <f t="shared" si="1"/>
        <v>0</v>
      </c>
      <c r="O15" s="714">
        <v>1</v>
      </c>
      <c r="P15" s="712">
        <v>160</v>
      </c>
      <c r="Q15" s="712">
        <v>160</v>
      </c>
      <c r="R15" s="712"/>
      <c r="S15" s="712">
        <f t="shared" si="3"/>
        <v>160</v>
      </c>
      <c r="T15" s="716">
        <f>SUM(P15-S15)</f>
        <v>0</v>
      </c>
      <c r="U15" s="714">
        <v>1</v>
      </c>
      <c r="V15" s="712">
        <v>260</v>
      </c>
      <c r="W15" s="712">
        <v>150</v>
      </c>
      <c r="X15" s="712"/>
      <c r="Y15" s="712">
        <f t="shared" si="4"/>
        <v>150</v>
      </c>
      <c r="Z15" s="716">
        <f t="shared" si="5"/>
        <v>110</v>
      </c>
      <c r="AA15" s="77">
        <v>250</v>
      </c>
      <c r="AB15" s="77"/>
      <c r="AC15" s="77"/>
      <c r="AD15" s="79">
        <f t="shared" si="6"/>
        <v>250</v>
      </c>
      <c r="AE15" s="76" t="s">
        <v>346</v>
      </c>
      <c r="AF15" s="78" t="s">
        <v>300</v>
      </c>
      <c r="AG15" s="74" t="s">
        <v>2149</v>
      </c>
    </row>
    <row r="16" spans="1:33" s="134" customFormat="1" ht="26.25" x14ac:dyDescent="0.25">
      <c r="A16" s="808">
        <v>1334</v>
      </c>
      <c r="B16" s="807">
        <v>6</v>
      </c>
      <c r="C16" s="809" t="s">
        <v>347</v>
      </c>
      <c r="D16" s="806" t="s">
        <v>348</v>
      </c>
      <c r="E16" s="810" t="s">
        <v>70</v>
      </c>
      <c r="F16" s="805" t="s">
        <v>10</v>
      </c>
      <c r="G16" s="805" t="s">
        <v>23</v>
      </c>
      <c r="H16" s="718">
        <v>34240</v>
      </c>
      <c r="I16" s="712">
        <v>20</v>
      </c>
      <c r="J16" s="712">
        <v>20</v>
      </c>
      <c r="K16" s="724"/>
      <c r="L16" s="712">
        <f t="shared" si="0"/>
        <v>20</v>
      </c>
      <c r="M16" s="712"/>
      <c r="N16" s="713">
        <f t="shared" si="1"/>
        <v>0</v>
      </c>
      <c r="O16" s="714">
        <v>1</v>
      </c>
      <c r="P16" s="712">
        <v>20</v>
      </c>
      <c r="Q16" s="712">
        <v>20</v>
      </c>
      <c r="R16" s="712"/>
      <c r="S16" s="712">
        <f t="shared" si="3"/>
        <v>20</v>
      </c>
      <c r="T16" s="716">
        <f t="shared" si="2"/>
        <v>0</v>
      </c>
      <c r="U16" s="714">
        <v>1</v>
      </c>
      <c r="V16" s="712">
        <v>20</v>
      </c>
      <c r="W16" s="712">
        <v>20</v>
      </c>
      <c r="X16" s="712"/>
      <c r="Y16" s="712">
        <f t="shared" si="4"/>
        <v>20</v>
      </c>
      <c r="Z16" s="716">
        <f t="shared" si="5"/>
        <v>0</v>
      </c>
      <c r="AA16" s="77">
        <v>20</v>
      </c>
      <c r="AB16" s="77"/>
      <c r="AC16" s="77"/>
      <c r="AD16" s="79">
        <f t="shared" si="6"/>
        <v>20</v>
      </c>
      <c r="AE16" s="76" t="s">
        <v>349</v>
      </c>
      <c r="AF16" s="78" t="s">
        <v>350</v>
      </c>
      <c r="AG16" s="74"/>
    </row>
    <row r="17" spans="1:33" s="134" customFormat="1" ht="26.25" x14ac:dyDescent="0.25">
      <c r="A17" s="808">
        <v>1328</v>
      </c>
      <c r="B17" s="807">
        <v>7</v>
      </c>
      <c r="C17" s="809" t="s">
        <v>359</v>
      </c>
      <c r="D17" s="806" t="s">
        <v>2338</v>
      </c>
      <c r="E17" s="810" t="s">
        <v>70</v>
      </c>
      <c r="F17" s="805" t="s">
        <v>10</v>
      </c>
      <c r="G17" s="805" t="s">
        <v>21</v>
      </c>
      <c r="H17" s="718">
        <v>33853</v>
      </c>
      <c r="I17" s="712">
        <v>20</v>
      </c>
      <c r="J17" s="712">
        <v>20</v>
      </c>
      <c r="K17" s="712"/>
      <c r="L17" s="712">
        <f t="shared" si="0"/>
        <v>20</v>
      </c>
      <c r="M17" s="712"/>
      <c r="N17" s="713">
        <f t="shared" si="1"/>
        <v>0</v>
      </c>
      <c r="O17" s="714">
        <v>1</v>
      </c>
      <c r="P17" s="712">
        <v>20</v>
      </c>
      <c r="Q17" s="712">
        <v>20</v>
      </c>
      <c r="R17" s="712"/>
      <c r="S17" s="712">
        <f t="shared" si="3"/>
        <v>20</v>
      </c>
      <c r="T17" s="716">
        <f t="shared" si="2"/>
        <v>0</v>
      </c>
      <c r="U17" s="714">
        <v>1</v>
      </c>
      <c r="V17" s="712">
        <v>190</v>
      </c>
      <c r="W17" s="712">
        <v>190</v>
      </c>
      <c r="X17" s="712"/>
      <c r="Y17" s="712">
        <f t="shared" si="4"/>
        <v>190</v>
      </c>
      <c r="Z17" s="716">
        <f t="shared" si="5"/>
        <v>0</v>
      </c>
      <c r="AA17" s="77">
        <v>180</v>
      </c>
      <c r="AB17" s="77"/>
      <c r="AC17" s="77"/>
      <c r="AD17" s="79">
        <f t="shared" si="6"/>
        <v>180</v>
      </c>
      <c r="AE17" s="76" t="s">
        <v>1004</v>
      </c>
      <c r="AF17" s="78" t="s">
        <v>360</v>
      </c>
      <c r="AG17" s="74" t="s">
        <v>2452</v>
      </c>
    </row>
    <row r="18" spans="1:33" s="134" customFormat="1" ht="26.25" x14ac:dyDescent="0.25">
      <c r="A18" s="808">
        <v>1327</v>
      </c>
      <c r="B18" s="807">
        <v>8</v>
      </c>
      <c r="C18" s="809" t="s">
        <v>363</v>
      </c>
      <c r="D18" s="806" t="s">
        <v>364</v>
      </c>
      <c r="E18" s="810" t="s">
        <v>70</v>
      </c>
      <c r="F18" s="805" t="s">
        <v>10</v>
      </c>
      <c r="G18" s="805" t="s">
        <v>21</v>
      </c>
      <c r="H18" s="718">
        <v>33710</v>
      </c>
      <c r="I18" s="712">
        <v>160</v>
      </c>
      <c r="J18" s="712">
        <v>160</v>
      </c>
      <c r="K18" s="724"/>
      <c r="L18" s="712">
        <f t="shared" si="0"/>
        <v>160</v>
      </c>
      <c r="M18" s="712"/>
      <c r="N18" s="713">
        <f t="shared" si="1"/>
        <v>0</v>
      </c>
      <c r="O18" s="714">
        <v>1</v>
      </c>
      <c r="P18" s="712">
        <v>160</v>
      </c>
      <c r="Q18" s="712">
        <v>160</v>
      </c>
      <c r="R18" s="712"/>
      <c r="S18" s="712">
        <f t="shared" si="3"/>
        <v>160</v>
      </c>
      <c r="T18" s="716">
        <f t="shared" si="2"/>
        <v>0</v>
      </c>
      <c r="U18" s="714">
        <v>1</v>
      </c>
      <c r="V18" s="712">
        <v>160</v>
      </c>
      <c r="W18" s="712">
        <v>80</v>
      </c>
      <c r="X18" s="712"/>
      <c r="Y18" s="712">
        <f t="shared" si="4"/>
        <v>80</v>
      </c>
      <c r="Z18" s="716">
        <f t="shared" si="5"/>
        <v>80</v>
      </c>
      <c r="AA18" s="77">
        <v>150</v>
      </c>
      <c r="AB18" s="77"/>
      <c r="AC18" s="77"/>
      <c r="AD18" s="79">
        <f t="shared" si="6"/>
        <v>150</v>
      </c>
      <c r="AE18" s="87">
        <v>66360086</v>
      </c>
      <c r="AF18" s="89" t="s">
        <v>365</v>
      </c>
      <c r="AG18" s="258"/>
    </row>
    <row r="19" spans="1:33" s="134" customFormat="1" ht="26.25" x14ac:dyDescent="0.25">
      <c r="A19" s="808">
        <v>1345</v>
      </c>
      <c r="B19" s="807">
        <v>9</v>
      </c>
      <c r="C19" s="809" t="s">
        <v>370</v>
      </c>
      <c r="D19" s="806" t="s">
        <v>371</v>
      </c>
      <c r="E19" s="810" t="s">
        <v>69</v>
      </c>
      <c r="F19" s="805" t="s">
        <v>10</v>
      </c>
      <c r="G19" s="805" t="s">
        <v>11</v>
      </c>
      <c r="H19" s="718">
        <v>33365</v>
      </c>
      <c r="I19" s="712">
        <v>150</v>
      </c>
      <c r="J19" s="712">
        <v>150</v>
      </c>
      <c r="K19" s="712"/>
      <c r="L19" s="712">
        <f t="shared" si="0"/>
        <v>150</v>
      </c>
      <c r="M19" s="712"/>
      <c r="N19" s="713">
        <f t="shared" si="1"/>
        <v>0</v>
      </c>
      <c r="O19" s="714">
        <v>1</v>
      </c>
      <c r="P19" s="712">
        <v>160</v>
      </c>
      <c r="Q19" s="712">
        <v>160</v>
      </c>
      <c r="R19" s="712"/>
      <c r="S19" s="712">
        <f t="shared" si="3"/>
        <v>160</v>
      </c>
      <c r="T19" s="716">
        <f t="shared" si="2"/>
        <v>0</v>
      </c>
      <c r="U19" s="714">
        <v>1</v>
      </c>
      <c r="V19" s="712">
        <v>240</v>
      </c>
      <c r="W19" s="712">
        <v>120</v>
      </c>
      <c r="X19" s="712"/>
      <c r="Y19" s="712">
        <f t="shared" si="4"/>
        <v>120</v>
      </c>
      <c r="Z19" s="716">
        <f t="shared" si="5"/>
        <v>120</v>
      </c>
      <c r="AA19" s="77">
        <v>240</v>
      </c>
      <c r="AB19" s="77"/>
      <c r="AC19" s="77"/>
      <c r="AD19" s="79">
        <f t="shared" si="6"/>
        <v>240</v>
      </c>
      <c r="AE19" s="87"/>
      <c r="AF19" s="89" t="s">
        <v>61</v>
      </c>
      <c r="AG19" s="74"/>
    </row>
    <row r="20" spans="1:33" s="134" customFormat="1" ht="26.25" x14ac:dyDescent="0.25">
      <c r="A20" s="808">
        <v>1352</v>
      </c>
      <c r="B20" s="807">
        <v>10</v>
      </c>
      <c r="C20" s="809" t="s">
        <v>372</v>
      </c>
      <c r="D20" s="806" t="s">
        <v>373</v>
      </c>
      <c r="E20" s="810" t="s">
        <v>70</v>
      </c>
      <c r="F20" s="805" t="s">
        <v>10</v>
      </c>
      <c r="G20" s="805" t="s">
        <v>21</v>
      </c>
      <c r="H20" s="718">
        <v>34035</v>
      </c>
      <c r="I20" s="712">
        <v>160</v>
      </c>
      <c r="J20" s="712">
        <v>160</v>
      </c>
      <c r="K20" s="724"/>
      <c r="L20" s="712">
        <f t="shared" si="0"/>
        <v>160</v>
      </c>
      <c r="M20" s="712"/>
      <c r="N20" s="713">
        <f t="shared" si="1"/>
        <v>0</v>
      </c>
      <c r="O20" s="714">
        <v>1</v>
      </c>
      <c r="P20" s="712">
        <v>160</v>
      </c>
      <c r="Q20" s="712">
        <v>160</v>
      </c>
      <c r="R20" s="712"/>
      <c r="S20" s="712">
        <f t="shared" si="3"/>
        <v>160</v>
      </c>
      <c r="T20" s="716">
        <f t="shared" si="2"/>
        <v>0</v>
      </c>
      <c r="U20" s="714">
        <v>1</v>
      </c>
      <c r="V20" s="712">
        <v>150</v>
      </c>
      <c r="W20" s="712">
        <v>150</v>
      </c>
      <c r="X20" s="712"/>
      <c r="Y20" s="712">
        <f t="shared" si="4"/>
        <v>150</v>
      </c>
      <c r="Z20" s="716">
        <f t="shared" si="5"/>
        <v>0</v>
      </c>
      <c r="AA20" s="77">
        <v>150</v>
      </c>
      <c r="AB20" s="77"/>
      <c r="AC20" s="77"/>
      <c r="AD20" s="79">
        <f t="shared" si="6"/>
        <v>150</v>
      </c>
      <c r="AE20" s="76" t="s">
        <v>1052</v>
      </c>
      <c r="AF20" s="78" t="s">
        <v>366</v>
      </c>
      <c r="AG20" s="74"/>
    </row>
    <row r="21" spans="1:33" s="134" customFormat="1" ht="26.25" x14ac:dyDescent="0.25">
      <c r="A21" s="808">
        <v>1338</v>
      </c>
      <c r="B21" s="807">
        <v>11</v>
      </c>
      <c r="C21" s="809" t="s">
        <v>374</v>
      </c>
      <c r="D21" s="806" t="s">
        <v>375</v>
      </c>
      <c r="E21" s="810" t="s">
        <v>70</v>
      </c>
      <c r="F21" s="805" t="s">
        <v>10</v>
      </c>
      <c r="G21" s="805" t="s">
        <v>21</v>
      </c>
      <c r="H21" s="718">
        <v>33215</v>
      </c>
      <c r="I21" s="712">
        <v>20</v>
      </c>
      <c r="J21" s="712">
        <v>20</v>
      </c>
      <c r="K21" s="724"/>
      <c r="L21" s="712">
        <f t="shared" si="0"/>
        <v>20</v>
      </c>
      <c r="M21" s="712"/>
      <c r="N21" s="713">
        <f t="shared" si="1"/>
        <v>0</v>
      </c>
      <c r="O21" s="714">
        <v>1</v>
      </c>
      <c r="P21" s="712">
        <v>20</v>
      </c>
      <c r="Q21" s="712">
        <v>20</v>
      </c>
      <c r="R21" s="712"/>
      <c r="S21" s="712">
        <f t="shared" si="3"/>
        <v>20</v>
      </c>
      <c r="T21" s="716">
        <f t="shared" si="2"/>
        <v>0</v>
      </c>
      <c r="U21" s="714">
        <v>1</v>
      </c>
      <c r="V21" s="712">
        <v>200</v>
      </c>
      <c r="W21" s="712">
        <v>200</v>
      </c>
      <c r="X21" s="712"/>
      <c r="Y21" s="712">
        <f t="shared" si="4"/>
        <v>200</v>
      </c>
      <c r="Z21" s="716">
        <f t="shared" si="5"/>
        <v>0</v>
      </c>
      <c r="AA21" s="77">
        <v>200</v>
      </c>
      <c r="AB21" s="77"/>
      <c r="AC21" s="77"/>
      <c r="AD21" s="79">
        <f t="shared" si="6"/>
        <v>200</v>
      </c>
      <c r="AE21" s="76" t="s">
        <v>2368</v>
      </c>
      <c r="AF21" s="78" t="s">
        <v>376</v>
      </c>
      <c r="AG21" s="74" t="s">
        <v>3660</v>
      </c>
    </row>
    <row r="22" spans="1:33" s="134" customFormat="1" ht="26.25" x14ac:dyDescent="0.25">
      <c r="A22" s="808">
        <v>1331</v>
      </c>
      <c r="B22" s="807">
        <v>12</v>
      </c>
      <c r="C22" s="809" t="s">
        <v>377</v>
      </c>
      <c r="D22" s="806" t="s">
        <v>378</v>
      </c>
      <c r="E22" s="810" t="s">
        <v>70</v>
      </c>
      <c r="F22" s="805" t="s">
        <v>10</v>
      </c>
      <c r="G22" s="805" t="s">
        <v>21</v>
      </c>
      <c r="H22" s="718">
        <v>32750</v>
      </c>
      <c r="I22" s="712">
        <v>150</v>
      </c>
      <c r="J22" s="712">
        <v>150</v>
      </c>
      <c r="K22" s="712"/>
      <c r="L22" s="712">
        <f t="shared" si="0"/>
        <v>150</v>
      </c>
      <c r="M22" s="712"/>
      <c r="N22" s="713">
        <f t="shared" si="1"/>
        <v>0</v>
      </c>
      <c r="O22" s="714">
        <v>1</v>
      </c>
      <c r="P22" s="712">
        <v>160</v>
      </c>
      <c r="Q22" s="712">
        <v>160</v>
      </c>
      <c r="R22" s="712"/>
      <c r="S22" s="712">
        <f t="shared" si="3"/>
        <v>160</v>
      </c>
      <c r="T22" s="716">
        <f t="shared" si="2"/>
        <v>0</v>
      </c>
      <c r="U22" s="714">
        <v>1</v>
      </c>
      <c r="V22" s="712">
        <v>250</v>
      </c>
      <c r="W22" s="712">
        <v>250</v>
      </c>
      <c r="X22" s="712"/>
      <c r="Y22" s="712">
        <f t="shared" si="4"/>
        <v>250</v>
      </c>
      <c r="Z22" s="716">
        <f t="shared" si="5"/>
        <v>0</v>
      </c>
      <c r="AA22" s="77">
        <v>250</v>
      </c>
      <c r="AB22" s="77"/>
      <c r="AC22" s="77"/>
      <c r="AD22" s="79">
        <f t="shared" si="6"/>
        <v>250</v>
      </c>
      <c r="AE22" s="76" t="s">
        <v>2154</v>
      </c>
      <c r="AF22" s="78" t="s">
        <v>61</v>
      </c>
      <c r="AG22" s="74" t="s">
        <v>2149</v>
      </c>
    </row>
    <row r="23" spans="1:33" s="299" customFormat="1" ht="26.25" x14ac:dyDescent="0.25">
      <c r="A23" s="808">
        <v>1332</v>
      </c>
      <c r="B23" s="807">
        <v>13</v>
      </c>
      <c r="C23" s="809" t="s">
        <v>379</v>
      </c>
      <c r="D23" s="806" t="s">
        <v>380</v>
      </c>
      <c r="E23" s="810" t="s">
        <v>70</v>
      </c>
      <c r="F23" s="805" t="s">
        <v>10</v>
      </c>
      <c r="G23" s="805" t="s">
        <v>21</v>
      </c>
      <c r="H23" s="718">
        <v>34731</v>
      </c>
      <c r="I23" s="712">
        <v>160</v>
      </c>
      <c r="J23" s="712">
        <v>160</v>
      </c>
      <c r="K23" s="712"/>
      <c r="L23" s="712">
        <f t="shared" si="0"/>
        <v>160</v>
      </c>
      <c r="M23" s="712"/>
      <c r="N23" s="713">
        <f t="shared" si="1"/>
        <v>0</v>
      </c>
      <c r="O23" s="714">
        <v>1</v>
      </c>
      <c r="P23" s="712">
        <v>160</v>
      </c>
      <c r="Q23" s="712">
        <v>160</v>
      </c>
      <c r="R23" s="712"/>
      <c r="S23" s="712">
        <f t="shared" si="3"/>
        <v>160</v>
      </c>
      <c r="T23" s="716">
        <f t="shared" si="2"/>
        <v>0</v>
      </c>
      <c r="U23" s="714">
        <v>1</v>
      </c>
      <c r="V23" s="712">
        <v>260</v>
      </c>
      <c r="W23" s="712">
        <v>100</v>
      </c>
      <c r="X23" s="712"/>
      <c r="Y23" s="712">
        <f t="shared" si="4"/>
        <v>100</v>
      </c>
      <c r="Z23" s="716">
        <f t="shared" si="5"/>
        <v>160</v>
      </c>
      <c r="AA23" s="83">
        <v>150</v>
      </c>
      <c r="AB23" s="83"/>
      <c r="AC23" s="83"/>
      <c r="AD23" s="88">
        <v>250</v>
      </c>
      <c r="AE23" s="87" t="s">
        <v>2157</v>
      </c>
      <c r="AF23" s="89" t="s">
        <v>61</v>
      </c>
      <c r="AG23" s="74" t="s">
        <v>2149</v>
      </c>
    </row>
    <row r="24" spans="1:33" s="134" customFormat="1" ht="26.25" x14ac:dyDescent="0.25">
      <c r="A24" s="808">
        <v>1333</v>
      </c>
      <c r="B24" s="807">
        <v>14</v>
      </c>
      <c r="C24" s="809" t="s">
        <v>381</v>
      </c>
      <c r="D24" s="806" t="s">
        <v>382</v>
      </c>
      <c r="E24" s="810" t="s">
        <v>70</v>
      </c>
      <c r="F24" s="805" t="s">
        <v>10</v>
      </c>
      <c r="G24" s="805" t="s">
        <v>21</v>
      </c>
      <c r="H24" s="718">
        <v>33749</v>
      </c>
      <c r="I24" s="712">
        <v>150</v>
      </c>
      <c r="J24" s="712">
        <v>150</v>
      </c>
      <c r="K24" s="712"/>
      <c r="L24" s="712">
        <f t="shared" si="0"/>
        <v>150</v>
      </c>
      <c r="M24" s="712"/>
      <c r="N24" s="713">
        <f t="shared" si="1"/>
        <v>0</v>
      </c>
      <c r="O24" s="714">
        <v>1</v>
      </c>
      <c r="P24" s="712">
        <v>150</v>
      </c>
      <c r="Q24" s="712">
        <v>150</v>
      </c>
      <c r="R24" s="712"/>
      <c r="S24" s="712">
        <f t="shared" si="3"/>
        <v>150</v>
      </c>
      <c r="T24" s="716">
        <f t="shared" si="2"/>
        <v>0</v>
      </c>
      <c r="U24" s="714">
        <v>1</v>
      </c>
      <c r="V24" s="712">
        <v>150</v>
      </c>
      <c r="W24" s="712">
        <v>150</v>
      </c>
      <c r="X24" s="712"/>
      <c r="Y24" s="712">
        <f t="shared" si="4"/>
        <v>150</v>
      </c>
      <c r="Z24" s="716">
        <f t="shared" si="5"/>
        <v>0</v>
      </c>
      <c r="AA24" s="77">
        <v>150</v>
      </c>
      <c r="AB24" s="77"/>
      <c r="AC24" s="77"/>
      <c r="AD24" s="79">
        <f t="shared" si="6"/>
        <v>150</v>
      </c>
      <c r="AE24" s="76" t="s">
        <v>1056</v>
      </c>
      <c r="AF24" s="78" t="s">
        <v>61</v>
      </c>
      <c r="AG24" s="74"/>
    </row>
    <row r="25" spans="1:33" s="134" customFormat="1" ht="26.25" x14ac:dyDescent="0.25">
      <c r="A25" s="808">
        <v>1336</v>
      </c>
      <c r="B25" s="807">
        <v>15</v>
      </c>
      <c r="C25" s="809" t="s">
        <v>383</v>
      </c>
      <c r="D25" s="806" t="s">
        <v>384</v>
      </c>
      <c r="E25" s="810" t="s">
        <v>69</v>
      </c>
      <c r="F25" s="805" t="s">
        <v>10</v>
      </c>
      <c r="G25" s="805" t="s">
        <v>11</v>
      </c>
      <c r="H25" s="718">
        <v>34008</v>
      </c>
      <c r="I25" s="712">
        <v>120</v>
      </c>
      <c r="J25" s="712">
        <v>120</v>
      </c>
      <c r="K25" s="712"/>
      <c r="L25" s="712">
        <f t="shared" si="0"/>
        <v>120</v>
      </c>
      <c r="M25" s="712"/>
      <c r="N25" s="713">
        <f t="shared" si="1"/>
        <v>0</v>
      </c>
      <c r="O25" s="714">
        <v>1</v>
      </c>
      <c r="P25" s="712">
        <v>120</v>
      </c>
      <c r="Q25" s="712">
        <v>120</v>
      </c>
      <c r="R25" s="712"/>
      <c r="S25" s="712">
        <f t="shared" si="3"/>
        <v>120</v>
      </c>
      <c r="T25" s="716">
        <f t="shared" si="2"/>
        <v>0</v>
      </c>
      <c r="U25" s="714">
        <v>1</v>
      </c>
      <c r="V25" s="712">
        <v>130</v>
      </c>
      <c r="W25" s="712">
        <v>130</v>
      </c>
      <c r="X25" s="712"/>
      <c r="Y25" s="712">
        <f t="shared" si="4"/>
        <v>130</v>
      </c>
      <c r="Z25" s="716">
        <f t="shared" si="5"/>
        <v>0</v>
      </c>
      <c r="AA25" s="77">
        <v>120</v>
      </c>
      <c r="AB25" s="77"/>
      <c r="AC25" s="77"/>
      <c r="AD25" s="79">
        <f t="shared" si="6"/>
        <v>120</v>
      </c>
      <c r="AE25" s="76" t="s">
        <v>385</v>
      </c>
      <c r="AF25" s="78" t="s">
        <v>358</v>
      </c>
      <c r="AG25" s="74"/>
    </row>
    <row r="26" spans="1:33" s="134" customFormat="1" ht="26.25" x14ac:dyDescent="0.25">
      <c r="A26" s="808">
        <v>1369</v>
      </c>
      <c r="B26" s="807">
        <v>16</v>
      </c>
      <c r="C26" s="809" t="s">
        <v>392</v>
      </c>
      <c r="D26" s="806" t="s">
        <v>393</v>
      </c>
      <c r="E26" s="810" t="s">
        <v>69</v>
      </c>
      <c r="F26" s="805" t="s">
        <v>10</v>
      </c>
      <c r="G26" s="805" t="s">
        <v>394</v>
      </c>
      <c r="H26" s="718">
        <v>32523</v>
      </c>
      <c r="I26" s="712">
        <v>150</v>
      </c>
      <c r="J26" s="712">
        <v>150</v>
      </c>
      <c r="K26" s="712"/>
      <c r="L26" s="712">
        <f t="shared" si="0"/>
        <v>150</v>
      </c>
      <c r="M26" s="712"/>
      <c r="N26" s="713">
        <f t="shared" si="1"/>
        <v>0</v>
      </c>
      <c r="O26" s="714">
        <v>1</v>
      </c>
      <c r="P26" s="712">
        <v>160</v>
      </c>
      <c r="Q26" s="712">
        <v>160</v>
      </c>
      <c r="R26" s="712"/>
      <c r="S26" s="712">
        <f t="shared" si="3"/>
        <v>160</v>
      </c>
      <c r="T26" s="716">
        <f t="shared" si="2"/>
        <v>0</v>
      </c>
      <c r="U26" s="714">
        <v>1</v>
      </c>
      <c r="V26" s="712">
        <v>160</v>
      </c>
      <c r="W26" s="712">
        <v>80</v>
      </c>
      <c r="X26" s="712"/>
      <c r="Y26" s="712">
        <f t="shared" si="4"/>
        <v>80</v>
      </c>
      <c r="Z26" s="716">
        <f t="shared" si="5"/>
        <v>80</v>
      </c>
      <c r="AA26" s="77">
        <v>150</v>
      </c>
      <c r="AB26" s="77"/>
      <c r="AC26" s="77"/>
      <c r="AD26" s="79">
        <f t="shared" si="6"/>
        <v>150</v>
      </c>
      <c r="AE26" s="76" t="s">
        <v>395</v>
      </c>
      <c r="AF26" s="78" t="s">
        <v>61</v>
      </c>
      <c r="AG26" s="134" t="s">
        <v>2037</v>
      </c>
    </row>
    <row r="27" spans="1:33" s="302" customFormat="1" ht="26.25" x14ac:dyDescent="0.25">
      <c r="A27" s="808">
        <v>1360</v>
      </c>
      <c r="B27" s="807">
        <v>17</v>
      </c>
      <c r="C27" s="809" t="s">
        <v>407</v>
      </c>
      <c r="D27" s="806" t="s">
        <v>408</v>
      </c>
      <c r="E27" s="810" t="s">
        <v>69</v>
      </c>
      <c r="F27" s="805" t="s">
        <v>10</v>
      </c>
      <c r="G27" s="805" t="s">
        <v>323</v>
      </c>
      <c r="H27" s="718">
        <v>33705</v>
      </c>
      <c r="I27" s="712">
        <v>160</v>
      </c>
      <c r="J27" s="712">
        <v>160</v>
      </c>
      <c r="K27" s="712"/>
      <c r="L27" s="712">
        <f t="shared" si="0"/>
        <v>160</v>
      </c>
      <c r="M27" s="712"/>
      <c r="N27" s="713">
        <f t="shared" si="1"/>
        <v>0</v>
      </c>
      <c r="O27" s="714">
        <v>1</v>
      </c>
      <c r="P27" s="712">
        <v>160</v>
      </c>
      <c r="Q27" s="712">
        <v>160</v>
      </c>
      <c r="R27" s="712"/>
      <c r="S27" s="712">
        <f t="shared" si="3"/>
        <v>160</v>
      </c>
      <c r="T27" s="716">
        <f t="shared" si="2"/>
        <v>0</v>
      </c>
      <c r="U27" s="714">
        <v>1</v>
      </c>
      <c r="V27" s="712">
        <v>260</v>
      </c>
      <c r="W27" s="712">
        <v>260</v>
      </c>
      <c r="X27" s="712"/>
      <c r="Y27" s="712">
        <f t="shared" si="4"/>
        <v>260</v>
      </c>
      <c r="Z27" s="716">
        <f t="shared" si="5"/>
        <v>0</v>
      </c>
      <c r="AA27" s="83">
        <v>250</v>
      </c>
      <c r="AB27" s="83"/>
      <c r="AC27" s="83"/>
      <c r="AD27" s="88">
        <f t="shared" si="6"/>
        <v>250</v>
      </c>
      <c r="AE27" s="84" t="s">
        <v>2530</v>
      </c>
      <c r="AF27" s="85" t="s">
        <v>400</v>
      </c>
    </row>
    <row r="28" spans="1:33" s="42" customFormat="1" ht="26.25" x14ac:dyDescent="0.25">
      <c r="A28" s="808">
        <v>1383</v>
      </c>
      <c r="B28" s="807">
        <v>18</v>
      </c>
      <c r="C28" s="809" t="s">
        <v>413</v>
      </c>
      <c r="D28" s="806" t="s">
        <v>2446</v>
      </c>
      <c r="E28" s="810" t="s">
        <v>70</v>
      </c>
      <c r="F28" s="805" t="s">
        <v>10</v>
      </c>
      <c r="G28" s="805" t="s">
        <v>21</v>
      </c>
      <c r="H28" s="718">
        <v>33995</v>
      </c>
      <c r="I28" s="712">
        <v>160</v>
      </c>
      <c r="J28" s="712">
        <v>160</v>
      </c>
      <c r="K28" s="712"/>
      <c r="L28" s="712">
        <f t="shared" si="0"/>
        <v>160</v>
      </c>
      <c r="M28" s="712"/>
      <c r="N28" s="713">
        <f t="shared" si="1"/>
        <v>0</v>
      </c>
      <c r="O28" s="714">
        <v>1</v>
      </c>
      <c r="P28" s="712">
        <v>160</v>
      </c>
      <c r="Q28" s="712">
        <v>160</v>
      </c>
      <c r="R28" s="712"/>
      <c r="S28" s="712">
        <f t="shared" si="3"/>
        <v>160</v>
      </c>
      <c r="T28" s="716">
        <f t="shared" si="2"/>
        <v>0</v>
      </c>
      <c r="U28" s="714">
        <v>1</v>
      </c>
      <c r="V28" s="712">
        <v>160</v>
      </c>
      <c r="W28" s="712">
        <v>80</v>
      </c>
      <c r="X28" s="712"/>
      <c r="Y28" s="712">
        <f t="shared" si="4"/>
        <v>80</v>
      </c>
      <c r="Z28" s="716">
        <f t="shared" si="5"/>
        <v>80</v>
      </c>
      <c r="AA28" s="77">
        <v>150</v>
      </c>
      <c r="AB28" s="77"/>
      <c r="AC28" s="77"/>
      <c r="AD28" s="79">
        <f t="shared" si="6"/>
        <v>150</v>
      </c>
      <c r="AE28" s="3" t="s">
        <v>2447</v>
      </c>
      <c r="AF28" s="20" t="s">
        <v>406</v>
      </c>
    </row>
    <row r="29" spans="1:33" s="42" customFormat="1" ht="26.25" x14ac:dyDescent="0.25">
      <c r="A29" s="808">
        <v>1388</v>
      </c>
      <c r="B29" s="807">
        <v>19</v>
      </c>
      <c r="C29" s="809" t="s">
        <v>423</v>
      </c>
      <c r="D29" s="806" t="s">
        <v>424</v>
      </c>
      <c r="E29" s="810" t="s">
        <v>69</v>
      </c>
      <c r="F29" s="805" t="s">
        <v>10</v>
      </c>
      <c r="G29" s="805" t="s">
        <v>13</v>
      </c>
      <c r="H29" s="718">
        <v>34051</v>
      </c>
      <c r="I29" s="712">
        <v>150</v>
      </c>
      <c r="J29" s="712">
        <v>150</v>
      </c>
      <c r="K29" s="712"/>
      <c r="L29" s="712">
        <f t="shared" si="0"/>
        <v>150</v>
      </c>
      <c r="M29" s="712"/>
      <c r="N29" s="713">
        <f t="shared" si="1"/>
        <v>0</v>
      </c>
      <c r="O29" s="714">
        <v>1</v>
      </c>
      <c r="P29" s="712">
        <v>150</v>
      </c>
      <c r="Q29" s="712">
        <v>150</v>
      </c>
      <c r="R29" s="712"/>
      <c r="S29" s="712">
        <f t="shared" si="3"/>
        <v>150</v>
      </c>
      <c r="T29" s="716">
        <f t="shared" si="2"/>
        <v>0</v>
      </c>
      <c r="U29" s="714">
        <v>1</v>
      </c>
      <c r="V29" s="712">
        <v>160</v>
      </c>
      <c r="W29" s="712">
        <v>50</v>
      </c>
      <c r="X29" s="712"/>
      <c r="Y29" s="712">
        <f t="shared" si="4"/>
        <v>50</v>
      </c>
      <c r="Z29" s="716">
        <f t="shared" si="5"/>
        <v>110</v>
      </c>
      <c r="AA29" s="77">
        <v>150</v>
      </c>
      <c r="AB29" s="77"/>
      <c r="AC29" s="77"/>
      <c r="AD29" s="79">
        <f t="shared" si="6"/>
        <v>150</v>
      </c>
      <c r="AE29" s="3" t="s">
        <v>2552</v>
      </c>
      <c r="AF29" s="20" t="s">
        <v>61</v>
      </c>
    </row>
    <row r="30" spans="1:33" s="134" customFormat="1" ht="26.25" x14ac:dyDescent="0.25">
      <c r="A30" s="808">
        <v>1392</v>
      </c>
      <c r="B30" s="807">
        <v>20</v>
      </c>
      <c r="C30" s="809" t="s">
        <v>425</v>
      </c>
      <c r="D30" s="806" t="s">
        <v>426</v>
      </c>
      <c r="E30" s="810" t="s">
        <v>69</v>
      </c>
      <c r="F30" s="805" t="s">
        <v>10</v>
      </c>
      <c r="G30" s="805" t="s">
        <v>11</v>
      </c>
      <c r="H30" s="718">
        <v>34073</v>
      </c>
      <c r="I30" s="712">
        <v>150</v>
      </c>
      <c r="J30" s="712">
        <v>150</v>
      </c>
      <c r="K30" s="712"/>
      <c r="L30" s="712">
        <f t="shared" si="0"/>
        <v>150</v>
      </c>
      <c r="M30" s="712"/>
      <c r="N30" s="713">
        <f t="shared" si="1"/>
        <v>0</v>
      </c>
      <c r="O30" s="714">
        <v>1</v>
      </c>
      <c r="P30" s="712">
        <v>150</v>
      </c>
      <c r="Q30" s="712">
        <v>150</v>
      </c>
      <c r="R30" s="712"/>
      <c r="S30" s="712">
        <f t="shared" si="3"/>
        <v>150</v>
      </c>
      <c r="T30" s="716">
        <f t="shared" si="2"/>
        <v>0</v>
      </c>
      <c r="U30" s="714">
        <v>1</v>
      </c>
      <c r="V30" s="712">
        <v>160</v>
      </c>
      <c r="W30" s="712">
        <v>120</v>
      </c>
      <c r="X30" s="712"/>
      <c r="Y30" s="712">
        <f t="shared" si="4"/>
        <v>120</v>
      </c>
      <c r="Z30" s="716">
        <f t="shared" si="5"/>
        <v>40</v>
      </c>
      <c r="AA30" s="77">
        <v>150</v>
      </c>
      <c r="AB30" s="77"/>
      <c r="AC30" s="77"/>
      <c r="AD30" s="79">
        <f t="shared" si="6"/>
        <v>150</v>
      </c>
      <c r="AE30" s="76" t="s">
        <v>427</v>
      </c>
      <c r="AF30" s="78" t="s">
        <v>61</v>
      </c>
    </row>
    <row r="31" spans="1:33" s="299" customFormat="1" ht="26.25" x14ac:dyDescent="0.25">
      <c r="A31" s="808">
        <v>1391</v>
      </c>
      <c r="B31" s="807">
        <v>21</v>
      </c>
      <c r="C31" s="809" t="s">
        <v>428</v>
      </c>
      <c r="D31" s="806" t="s">
        <v>2160</v>
      </c>
      <c r="E31" s="810" t="s">
        <v>69</v>
      </c>
      <c r="F31" s="805" t="s">
        <v>10</v>
      </c>
      <c r="G31" s="805" t="s">
        <v>11</v>
      </c>
      <c r="H31" s="718">
        <v>34026</v>
      </c>
      <c r="I31" s="712">
        <v>150</v>
      </c>
      <c r="J31" s="712">
        <v>150</v>
      </c>
      <c r="K31" s="712"/>
      <c r="L31" s="712">
        <f t="shared" si="0"/>
        <v>150</v>
      </c>
      <c r="M31" s="712"/>
      <c r="N31" s="713">
        <f t="shared" si="1"/>
        <v>0</v>
      </c>
      <c r="O31" s="714">
        <v>1</v>
      </c>
      <c r="P31" s="712">
        <v>260</v>
      </c>
      <c r="Q31" s="712">
        <v>260</v>
      </c>
      <c r="R31" s="712"/>
      <c r="S31" s="712">
        <f t="shared" si="3"/>
        <v>260</v>
      </c>
      <c r="T31" s="716">
        <f t="shared" si="2"/>
        <v>0</v>
      </c>
      <c r="U31" s="714">
        <v>1</v>
      </c>
      <c r="V31" s="712">
        <v>260</v>
      </c>
      <c r="W31" s="712">
        <v>50</v>
      </c>
      <c r="X31" s="712"/>
      <c r="Y31" s="712">
        <f t="shared" si="4"/>
        <v>50</v>
      </c>
      <c r="Z31" s="716">
        <f t="shared" si="5"/>
        <v>210</v>
      </c>
      <c r="AA31" s="83">
        <v>250</v>
      </c>
      <c r="AB31" s="83"/>
      <c r="AC31" s="83"/>
      <c r="AD31" s="88">
        <f t="shared" si="6"/>
        <v>250</v>
      </c>
      <c r="AE31" s="87" t="s">
        <v>2414</v>
      </c>
      <c r="AF31" s="89" t="s">
        <v>429</v>
      </c>
      <c r="AG31" s="74" t="s">
        <v>2149</v>
      </c>
    </row>
    <row r="32" spans="1:33" s="42" customFormat="1" ht="26.25" x14ac:dyDescent="0.25">
      <c r="A32" s="808">
        <v>1396</v>
      </c>
      <c r="B32" s="807">
        <v>22</v>
      </c>
      <c r="C32" s="809" t="s">
        <v>430</v>
      </c>
      <c r="D32" s="806" t="s">
        <v>431</v>
      </c>
      <c r="E32" s="810" t="s">
        <v>69</v>
      </c>
      <c r="F32" s="805" t="s">
        <v>10</v>
      </c>
      <c r="G32" s="805" t="s">
        <v>21</v>
      </c>
      <c r="H32" s="718">
        <v>32638</v>
      </c>
      <c r="I32" s="712">
        <v>150</v>
      </c>
      <c r="J32" s="712">
        <v>150</v>
      </c>
      <c r="K32" s="712"/>
      <c r="L32" s="712">
        <f t="shared" si="0"/>
        <v>150</v>
      </c>
      <c r="M32" s="712"/>
      <c r="N32" s="713">
        <f t="shared" si="1"/>
        <v>0</v>
      </c>
      <c r="O32" s="714">
        <v>1</v>
      </c>
      <c r="P32" s="712">
        <v>160</v>
      </c>
      <c r="Q32" s="712">
        <v>160</v>
      </c>
      <c r="R32" s="712"/>
      <c r="S32" s="712">
        <f t="shared" si="3"/>
        <v>160</v>
      </c>
      <c r="T32" s="716">
        <f t="shared" si="2"/>
        <v>0</v>
      </c>
      <c r="U32" s="714">
        <v>1</v>
      </c>
      <c r="V32" s="712">
        <v>150</v>
      </c>
      <c r="W32" s="712">
        <v>150</v>
      </c>
      <c r="X32" s="712"/>
      <c r="Y32" s="712">
        <f t="shared" si="4"/>
        <v>150</v>
      </c>
      <c r="Z32" s="716">
        <f t="shared" si="5"/>
        <v>0</v>
      </c>
      <c r="AA32" s="77">
        <v>150</v>
      </c>
      <c r="AB32" s="77"/>
      <c r="AC32" s="77"/>
      <c r="AD32" s="79">
        <f t="shared" si="6"/>
        <v>150</v>
      </c>
      <c r="AE32" s="3" t="s">
        <v>2379</v>
      </c>
      <c r="AF32" s="20" t="s">
        <v>61</v>
      </c>
    </row>
    <row r="33" spans="1:34" s="42" customFormat="1" ht="26.25" x14ac:dyDescent="0.25">
      <c r="A33" s="808">
        <v>1367</v>
      </c>
      <c r="B33" s="807">
        <v>23</v>
      </c>
      <c r="C33" s="809" t="s">
        <v>432</v>
      </c>
      <c r="D33" s="806" t="s">
        <v>433</v>
      </c>
      <c r="E33" s="810" t="s">
        <v>69</v>
      </c>
      <c r="F33" s="805" t="s">
        <v>10</v>
      </c>
      <c r="G33" s="805" t="s">
        <v>11</v>
      </c>
      <c r="H33" s="718">
        <v>33822</v>
      </c>
      <c r="I33" s="712">
        <v>150</v>
      </c>
      <c r="J33" s="712">
        <v>150</v>
      </c>
      <c r="K33" s="712"/>
      <c r="L33" s="712">
        <f t="shared" si="0"/>
        <v>150</v>
      </c>
      <c r="M33" s="712"/>
      <c r="N33" s="713">
        <f t="shared" si="1"/>
        <v>0</v>
      </c>
      <c r="O33" s="714">
        <v>1</v>
      </c>
      <c r="P33" s="712">
        <v>160</v>
      </c>
      <c r="Q33" s="712">
        <v>160</v>
      </c>
      <c r="R33" s="712"/>
      <c r="S33" s="712">
        <f t="shared" si="3"/>
        <v>160</v>
      </c>
      <c r="T33" s="716">
        <f t="shared" si="2"/>
        <v>0</v>
      </c>
      <c r="U33" s="714">
        <v>1</v>
      </c>
      <c r="V33" s="712">
        <v>150</v>
      </c>
      <c r="W33" s="712">
        <v>150</v>
      </c>
      <c r="X33" s="712"/>
      <c r="Y33" s="712">
        <f t="shared" si="4"/>
        <v>150</v>
      </c>
      <c r="Z33" s="716">
        <f t="shared" si="5"/>
        <v>0</v>
      </c>
      <c r="AA33" s="77">
        <v>150</v>
      </c>
      <c r="AB33" s="77"/>
      <c r="AC33" s="77"/>
      <c r="AD33" s="79">
        <f t="shared" si="6"/>
        <v>150</v>
      </c>
      <c r="AE33" s="3" t="s">
        <v>2382</v>
      </c>
      <c r="AF33" s="20" t="s">
        <v>61</v>
      </c>
      <c r="AG33" s="42" t="s">
        <v>2452</v>
      </c>
    </row>
    <row r="34" spans="1:34" s="42" customFormat="1" ht="26.25" x14ac:dyDescent="0.25">
      <c r="A34" s="808">
        <v>1379</v>
      </c>
      <c r="B34" s="807">
        <v>24</v>
      </c>
      <c r="C34" s="809" t="s">
        <v>2415</v>
      </c>
      <c r="D34" s="806" t="s">
        <v>2416</v>
      </c>
      <c r="E34" s="810" t="s">
        <v>69</v>
      </c>
      <c r="F34" s="805" t="s">
        <v>10</v>
      </c>
      <c r="G34" s="805" t="s">
        <v>21</v>
      </c>
      <c r="H34" s="718">
        <v>33361</v>
      </c>
      <c r="I34" s="712">
        <v>150</v>
      </c>
      <c r="J34" s="712">
        <v>150</v>
      </c>
      <c r="K34" s="712"/>
      <c r="L34" s="712">
        <f t="shared" si="0"/>
        <v>150</v>
      </c>
      <c r="M34" s="712"/>
      <c r="N34" s="713">
        <f t="shared" si="1"/>
        <v>0</v>
      </c>
      <c r="O34" s="714">
        <v>1</v>
      </c>
      <c r="P34" s="712">
        <v>160</v>
      </c>
      <c r="Q34" s="712">
        <v>160</v>
      </c>
      <c r="R34" s="712"/>
      <c r="S34" s="712">
        <f t="shared" si="3"/>
        <v>160</v>
      </c>
      <c r="T34" s="716">
        <f t="shared" si="2"/>
        <v>0</v>
      </c>
      <c r="U34" s="714">
        <v>1</v>
      </c>
      <c r="V34" s="712">
        <v>160</v>
      </c>
      <c r="W34" s="712">
        <v>75</v>
      </c>
      <c r="X34" s="712"/>
      <c r="Y34" s="712">
        <f t="shared" si="4"/>
        <v>75</v>
      </c>
      <c r="Z34" s="716">
        <f t="shared" si="5"/>
        <v>85</v>
      </c>
      <c r="AA34" s="77">
        <v>150</v>
      </c>
      <c r="AB34" s="77"/>
      <c r="AC34" s="77"/>
      <c r="AD34" s="79">
        <f t="shared" si="6"/>
        <v>150</v>
      </c>
      <c r="AE34" s="3" t="s">
        <v>2417</v>
      </c>
      <c r="AF34" s="20" t="s">
        <v>61</v>
      </c>
      <c r="AG34" s="42" t="s">
        <v>2114</v>
      </c>
    </row>
    <row r="35" spans="1:34" s="42" customFormat="1" ht="26.25" x14ac:dyDescent="0.25">
      <c r="A35" s="808">
        <v>1389</v>
      </c>
      <c r="B35" s="807">
        <v>25</v>
      </c>
      <c r="C35" s="809" t="s">
        <v>442</v>
      </c>
      <c r="D35" s="806" t="s">
        <v>2419</v>
      </c>
      <c r="E35" s="810" t="s">
        <v>69</v>
      </c>
      <c r="F35" s="805" t="s">
        <v>10</v>
      </c>
      <c r="G35" s="805" t="s">
        <v>11</v>
      </c>
      <c r="H35" s="718">
        <v>34091</v>
      </c>
      <c r="I35" s="712">
        <v>150</v>
      </c>
      <c r="J35" s="712">
        <v>150</v>
      </c>
      <c r="K35" s="712"/>
      <c r="L35" s="712">
        <f t="shared" si="0"/>
        <v>150</v>
      </c>
      <c r="M35" s="712"/>
      <c r="N35" s="713">
        <f t="shared" si="1"/>
        <v>0</v>
      </c>
      <c r="O35" s="714">
        <v>1</v>
      </c>
      <c r="P35" s="712">
        <v>150</v>
      </c>
      <c r="Q35" s="712">
        <v>150</v>
      </c>
      <c r="R35" s="712"/>
      <c r="S35" s="712">
        <f t="shared" si="3"/>
        <v>150</v>
      </c>
      <c r="T35" s="716">
        <f t="shared" si="2"/>
        <v>0</v>
      </c>
      <c r="U35" s="714">
        <v>1</v>
      </c>
      <c r="V35" s="712">
        <v>260</v>
      </c>
      <c r="W35" s="712">
        <v>260</v>
      </c>
      <c r="X35" s="712"/>
      <c r="Y35" s="712">
        <f t="shared" si="4"/>
        <v>260</v>
      </c>
      <c r="Z35" s="716">
        <f t="shared" si="5"/>
        <v>0</v>
      </c>
      <c r="AA35" s="77">
        <v>250</v>
      </c>
      <c r="AB35" s="77"/>
      <c r="AC35" s="77"/>
      <c r="AD35" s="79">
        <f t="shared" si="6"/>
        <v>250</v>
      </c>
      <c r="AE35" s="3" t="s">
        <v>2420</v>
      </c>
      <c r="AF35" s="20" t="s">
        <v>61</v>
      </c>
      <c r="AG35" s="42" t="s">
        <v>3143</v>
      </c>
    </row>
    <row r="36" spans="1:34" s="42" customFormat="1" ht="26.25" x14ac:dyDescent="0.25">
      <c r="A36" s="808">
        <v>1362</v>
      </c>
      <c r="B36" s="807">
        <v>26</v>
      </c>
      <c r="C36" s="809" t="s">
        <v>447</v>
      </c>
      <c r="D36" s="806" t="s">
        <v>448</v>
      </c>
      <c r="E36" s="810" t="s">
        <v>70</v>
      </c>
      <c r="F36" s="805" t="s">
        <v>10</v>
      </c>
      <c r="G36" s="805" t="s">
        <v>21</v>
      </c>
      <c r="H36" s="718">
        <v>34067</v>
      </c>
      <c r="I36" s="712">
        <v>20</v>
      </c>
      <c r="J36" s="712">
        <v>20</v>
      </c>
      <c r="K36" s="712"/>
      <c r="L36" s="712">
        <f t="shared" si="0"/>
        <v>20</v>
      </c>
      <c r="M36" s="712"/>
      <c r="N36" s="713">
        <f t="shared" si="1"/>
        <v>0</v>
      </c>
      <c r="O36" s="714">
        <v>1</v>
      </c>
      <c r="P36" s="712">
        <v>20</v>
      </c>
      <c r="Q36" s="712">
        <v>20</v>
      </c>
      <c r="R36" s="712"/>
      <c r="S36" s="712">
        <f t="shared" si="3"/>
        <v>20</v>
      </c>
      <c r="T36" s="716">
        <f t="shared" si="2"/>
        <v>0</v>
      </c>
      <c r="U36" s="714">
        <v>1</v>
      </c>
      <c r="V36" s="712">
        <v>210</v>
      </c>
      <c r="W36" s="712">
        <v>210</v>
      </c>
      <c r="X36" s="712"/>
      <c r="Y36" s="712">
        <f t="shared" si="4"/>
        <v>210</v>
      </c>
      <c r="Z36" s="716">
        <f t="shared" si="5"/>
        <v>0</v>
      </c>
      <c r="AA36" s="77">
        <v>200</v>
      </c>
      <c r="AB36" s="77"/>
      <c r="AC36" s="77"/>
      <c r="AD36" s="79">
        <f t="shared" ref="AD36:AD43" si="7">AA36-AB36-AC36</f>
        <v>200</v>
      </c>
      <c r="AE36" s="3" t="s">
        <v>449</v>
      </c>
      <c r="AF36" s="20" t="s">
        <v>450</v>
      </c>
      <c r="AG36" s="42" t="s">
        <v>2323</v>
      </c>
    </row>
    <row r="37" spans="1:34" s="42" customFormat="1" ht="26.25" x14ac:dyDescent="0.25">
      <c r="A37" s="808">
        <v>1411</v>
      </c>
      <c r="B37" s="807">
        <v>27</v>
      </c>
      <c r="C37" s="809" t="s">
        <v>468</v>
      </c>
      <c r="D37" s="806" t="s">
        <v>469</v>
      </c>
      <c r="E37" s="810" t="s">
        <v>69</v>
      </c>
      <c r="F37" s="805" t="s">
        <v>10</v>
      </c>
      <c r="G37" s="805" t="s">
        <v>11</v>
      </c>
      <c r="H37" s="718">
        <v>33193</v>
      </c>
      <c r="I37" s="712">
        <v>160</v>
      </c>
      <c r="J37" s="712">
        <v>160</v>
      </c>
      <c r="K37" s="712"/>
      <c r="L37" s="712">
        <f t="shared" ref="L37:L50" si="8">J37+K37</f>
        <v>160</v>
      </c>
      <c r="M37" s="712"/>
      <c r="N37" s="713">
        <f t="shared" ref="N37:N50" si="9">I37-L37</f>
        <v>0</v>
      </c>
      <c r="O37" s="714">
        <v>1</v>
      </c>
      <c r="P37" s="712">
        <v>160</v>
      </c>
      <c r="Q37" s="712">
        <v>160</v>
      </c>
      <c r="R37" s="712"/>
      <c r="S37" s="712">
        <f t="shared" si="3"/>
        <v>160</v>
      </c>
      <c r="T37" s="716">
        <f t="shared" si="2"/>
        <v>0</v>
      </c>
      <c r="U37" s="714">
        <v>1</v>
      </c>
      <c r="V37" s="712">
        <v>160</v>
      </c>
      <c r="W37" s="712">
        <v>80</v>
      </c>
      <c r="X37" s="712"/>
      <c r="Y37" s="712">
        <f t="shared" si="4"/>
        <v>80</v>
      </c>
      <c r="Z37" s="716">
        <f t="shared" si="5"/>
        <v>80</v>
      </c>
      <c r="AA37" s="291">
        <v>150</v>
      </c>
      <c r="AB37" s="291"/>
      <c r="AC37" s="291"/>
      <c r="AD37" s="292">
        <f t="shared" si="7"/>
        <v>150</v>
      </c>
      <c r="AE37" s="293" t="s">
        <v>2164</v>
      </c>
      <c r="AF37" s="266" t="s">
        <v>61</v>
      </c>
      <c r="AG37" s="42" t="s">
        <v>3564</v>
      </c>
    </row>
    <row r="38" spans="1:34" s="42" customFormat="1" ht="26.25" x14ac:dyDescent="0.25">
      <c r="A38" s="808">
        <v>1418</v>
      </c>
      <c r="B38" s="807">
        <v>28</v>
      </c>
      <c r="C38" s="809" t="s">
        <v>485</v>
      </c>
      <c r="D38" s="806" t="s">
        <v>1044</v>
      </c>
      <c r="E38" s="810" t="s">
        <v>69</v>
      </c>
      <c r="F38" s="805" t="s">
        <v>10</v>
      </c>
      <c r="G38" s="805" t="s">
        <v>11</v>
      </c>
      <c r="H38" s="718">
        <v>34128</v>
      </c>
      <c r="I38" s="712">
        <v>150</v>
      </c>
      <c r="J38" s="712">
        <v>150</v>
      </c>
      <c r="K38" s="712"/>
      <c r="L38" s="712">
        <f t="shared" si="8"/>
        <v>150</v>
      </c>
      <c r="M38" s="712"/>
      <c r="N38" s="713">
        <f t="shared" si="9"/>
        <v>0</v>
      </c>
      <c r="O38" s="714">
        <v>1</v>
      </c>
      <c r="P38" s="712">
        <v>150</v>
      </c>
      <c r="Q38" s="712">
        <v>150</v>
      </c>
      <c r="R38" s="712"/>
      <c r="S38" s="712">
        <f t="shared" si="3"/>
        <v>150</v>
      </c>
      <c r="T38" s="716">
        <f t="shared" si="2"/>
        <v>0</v>
      </c>
      <c r="U38" s="714">
        <v>1</v>
      </c>
      <c r="V38" s="712">
        <v>160</v>
      </c>
      <c r="W38" s="712">
        <v>75</v>
      </c>
      <c r="X38" s="712"/>
      <c r="Y38" s="712">
        <f t="shared" si="4"/>
        <v>75</v>
      </c>
      <c r="Z38" s="716">
        <f t="shared" si="5"/>
        <v>85</v>
      </c>
      <c r="AA38" s="77">
        <v>150</v>
      </c>
      <c r="AB38" s="77"/>
      <c r="AC38" s="77"/>
      <c r="AD38" s="79">
        <f t="shared" si="7"/>
        <v>150</v>
      </c>
      <c r="AE38" s="3" t="s">
        <v>486</v>
      </c>
      <c r="AF38" s="20" t="s">
        <v>487</v>
      </c>
    </row>
    <row r="39" spans="1:34" s="42" customFormat="1" ht="26.25" x14ac:dyDescent="0.25">
      <c r="A39" s="808">
        <v>1428</v>
      </c>
      <c r="B39" s="807">
        <v>29</v>
      </c>
      <c r="C39" s="809" t="s">
        <v>491</v>
      </c>
      <c r="D39" s="806" t="s">
        <v>492</v>
      </c>
      <c r="E39" s="810" t="s">
        <v>70</v>
      </c>
      <c r="F39" s="805" t="s">
        <v>10</v>
      </c>
      <c r="G39" s="805" t="s">
        <v>23</v>
      </c>
      <c r="H39" s="718">
        <v>33335</v>
      </c>
      <c r="I39" s="712">
        <v>150</v>
      </c>
      <c r="J39" s="712">
        <v>150</v>
      </c>
      <c r="K39" s="712"/>
      <c r="L39" s="712">
        <f t="shared" si="8"/>
        <v>150</v>
      </c>
      <c r="M39" s="712"/>
      <c r="N39" s="713">
        <f t="shared" si="9"/>
        <v>0</v>
      </c>
      <c r="O39" s="714">
        <v>1</v>
      </c>
      <c r="P39" s="712">
        <v>150</v>
      </c>
      <c r="Q39" s="712">
        <v>150</v>
      </c>
      <c r="R39" s="712"/>
      <c r="S39" s="712">
        <f t="shared" si="3"/>
        <v>150</v>
      </c>
      <c r="T39" s="716">
        <f t="shared" si="2"/>
        <v>0</v>
      </c>
      <c r="U39" s="714">
        <v>1</v>
      </c>
      <c r="V39" s="712">
        <v>160</v>
      </c>
      <c r="W39" s="712">
        <v>110</v>
      </c>
      <c r="X39" s="712"/>
      <c r="Y39" s="712">
        <f t="shared" si="4"/>
        <v>110</v>
      </c>
      <c r="Z39" s="716">
        <f t="shared" si="5"/>
        <v>50</v>
      </c>
      <c r="AA39" s="77">
        <v>150</v>
      </c>
      <c r="AB39" s="77"/>
      <c r="AC39" s="77"/>
      <c r="AD39" s="79">
        <f t="shared" si="7"/>
        <v>150</v>
      </c>
      <c r="AE39" s="3" t="s">
        <v>2264</v>
      </c>
      <c r="AF39" s="20" t="s">
        <v>61</v>
      </c>
      <c r="AG39" s="42" t="s">
        <v>2450</v>
      </c>
    </row>
    <row r="40" spans="1:34" s="42" customFormat="1" ht="26.25" x14ac:dyDescent="0.25">
      <c r="A40" s="808">
        <v>1437</v>
      </c>
      <c r="B40" s="807">
        <v>30</v>
      </c>
      <c r="C40" s="809" t="s">
        <v>522</v>
      </c>
      <c r="D40" s="806" t="s">
        <v>523</v>
      </c>
      <c r="E40" s="810" t="s">
        <v>70</v>
      </c>
      <c r="F40" s="805" t="s">
        <v>10</v>
      </c>
      <c r="G40" s="805" t="s">
        <v>21</v>
      </c>
      <c r="H40" s="718">
        <v>34038</v>
      </c>
      <c r="I40" s="712">
        <v>150</v>
      </c>
      <c r="J40" s="712">
        <v>150</v>
      </c>
      <c r="K40" s="712"/>
      <c r="L40" s="712">
        <f t="shared" si="8"/>
        <v>150</v>
      </c>
      <c r="M40" s="712"/>
      <c r="N40" s="713">
        <f t="shared" si="9"/>
        <v>0</v>
      </c>
      <c r="O40" s="714">
        <v>1</v>
      </c>
      <c r="P40" s="712">
        <v>150</v>
      </c>
      <c r="Q40" s="712">
        <v>150</v>
      </c>
      <c r="R40" s="712"/>
      <c r="S40" s="712">
        <f t="shared" si="3"/>
        <v>150</v>
      </c>
      <c r="T40" s="716">
        <f t="shared" si="2"/>
        <v>0</v>
      </c>
      <c r="U40" s="714">
        <v>1</v>
      </c>
      <c r="V40" s="712">
        <v>150</v>
      </c>
      <c r="W40" s="712">
        <v>150</v>
      </c>
      <c r="X40" s="712"/>
      <c r="Y40" s="712">
        <f t="shared" si="4"/>
        <v>150</v>
      </c>
      <c r="Z40" s="716">
        <f t="shared" si="5"/>
        <v>0</v>
      </c>
      <c r="AA40" s="77">
        <v>150</v>
      </c>
      <c r="AB40" s="77"/>
      <c r="AC40" s="77"/>
      <c r="AD40" s="79">
        <f t="shared" si="7"/>
        <v>150</v>
      </c>
      <c r="AE40" s="3" t="s">
        <v>2316</v>
      </c>
      <c r="AF40" s="20" t="s">
        <v>61</v>
      </c>
      <c r="AG40" s="42" t="s">
        <v>2317</v>
      </c>
    </row>
    <row r="41" spans="1:34" s="42" customFormat="1" ht="26.25" x14ac:dyDescent="0.25">
      <c r="A41" s="808">
        <v>1471</v>
      </c>
      <c r="B41" s="807">
        <v>31</v>
      </c>
      <c r="C41" s="809" t="s">
        <v>554</v>
      </c>
      <c r="D41" s="806" t="s">
        <v>555</v>
      </c>
      <c r="E41" s="810" t="s">
        <v>69</v>
      </c>
      <c r="F41" s="805" t="s">
        <v>10</v>
      </c>
      <c r="G41" s="805" t="s">
        <v>21</v>
      </c>
      <c r="H41" s="718">
        <v>32967</v>
      </c>
      <c r="I41" s="712">
        <v>20</v>
      </c>
      <c r="J41" s="712">
        <v>20</v>
      </c>
      <c r="K41" s="712"/>
      <c r="L41" s="712">
        <f t="shared" si="8"/>
        <v>20</v>
      </c>
      <c r="M41" s="712"/>
      <c r="N41" s="713">
        <f t="shared" si="9"/>
        <v>0</v>
      </c>
      <c r="O41" s="714">
        <v>1</v>
      </c>
      <c r="P41" s="712">
        <v>20</v>
      </c>
      <c r="Q41" s="712">
        <v>20</v>
      </c>
      <c r="R41" s="712"/>
      <c r="S41" s="712">
        <f t="shared" si="3"/>
        <v>20</v>
      </c>
      <c r="T41" s="716">
        <f t="shared" si="2"/>
        <v>0</v>
      </c>
      <c r="U41" s="714">
        <v>1</v>
      </c>
      <c r="V41" s="712">
        <v>200</v>
      </c>
      <c r="W41" s="712">
        <v>200</v>
      </c>
      <c r="X41" s="712"/>
      <c r="Y41" s="712">
        <f t="shared" si="4"/>
        <v>200</v>
      </c>
      <c r="Z41" s="716">
        <f t="shared" si="5"/>
        <v>0</v>
      </c>
      <c r="AA41" s="77">
        <v>200</v>
      </c>
      <c r="AB41" s="77"/>
      <c r="AC41" s="77"/>
      <c r="AD41" s="79">
        <f t="shared" si="7"/>
        <v>200</v>
      </c>
      <c r="AE41" s="3" t="s">
        <v>2406</v>
      </c>
      <c r="AF41" s="20" t="s">
        <v>556</v>
      </c>
      <c r="AG41" s="42" t="s">
        <v>2398</v>
      </c>
    </row>
    <row r="42" spans="1:34" s="42" customFormat="1" ht="26.25" x14ac:dyDescent="0.25">
      <c r="A42" s="808">
        <v>1496</v>
      </c>
      <c r="B42" s="807">
        <v>32</v>
      </c>
      <c r="C42" s="809" t="s">
        <v>583</v>
      </c>
      <c r="D42" s="806" t="s">
        <v>2024</v>
      </c>
      <c r="E42" s="810" t="s">
        <v>70</v>
      </c>
      <c r="F42" s="805" t="s">
        <v>10</v>
      </c>
      <c r="G42" s="805" t="s">
        <v>399</v>
      </c>
      <c r="H42" s="718">
        <v>33991</v>
      </c>
      <c r="I42" s="712">
        <v>160</v>
      </c>
      <c r="J42" s="712">
        <v>160</v>
      </c>
      <c r="K42" s="712"/>
      <c r="L42" s="712">
        <f t="shared" si="8"/>
        <v>160</v>
      </c>
      <c r="M42" s="712"/>
      <c r="N42" s="713">
        <f t="shared" si="9"/>
        <v>0</v>
      </c>
      <c r="O42" s="714">
        <v>1</v>
      </c>
      <c r="P42" s="712">
        <v>160</v>
      </c>
      <c r="Q42" s="712">
        <v>160</v>
      </c>
      <c r="R42" s="712"/>
      <c r="S42" s="712">
        <f t="shared" si="3"/>
        <v>160</v>
      </c>
      <c r="T42" s="716">
        <f t="shared" si="2"/>
        <v>0</v>
      </c>
      <c r="U42" s="714">
        <v>1</v>
      </c>
      <c r="V42" s="712">
        <v>260</v>
      </c>
      <c r="W42" s="712">
        <v>80</v>
      </c>
      <c r="X42" s="712"/>
      <c r="Y42" s="712">
        <f t="shared" si="4"/>
        <v>80</v>
      </c>
      <c r="Z42" s="716">
        <f t="shared" si="5"/>
        <v>180</v>
      </c>
      <c r="AA42" s="77">
        <v>250</v>
      </c>
      <c r="AB42" s="77"/>
      <c r="AC42" s="77"/>
      <c r="AD42" s="79">
        <f t="shared" si="7"/>
        <v>250</v>
      </c>
      <c r="AE42" s="3" t="s">
        <v>2377</v>
      </c>
      <c r="AF42" s="20" t="s">
        <v>584</v>
      </c>
      <c r="AG42" s="42" t="s">
        <v>3725</v>
      </c>
    </row>
    <row r="43" spans="1:34" s="42" customFormat="1" ht="26.25" x14ac:dyDescent="0.25">
      <c r="A43" s="808">
        <v>1504</v>
      </c>
      <c r="B43" s="807">
        <v>33</v>
      </c>
      <c r="C43" s="809" t="s">
        <v>585</v>
      </c>
      <c r="D43" s="806" t="s">
        <v>586</v>
      </c>
      <c r="E43" s="810" t="s">
        <v>70</v>
      </c>
      <c r="F43" s="805" t="s">
        <v>10</v>
      </c>
      <c r="G43" s="805" t="s">
        <v>21</v>
      </c>
      <c r="H43" s="718">
        <v>34405</v>
      </c>
      <c r="I43" s="712">
        <v>150</v>
      </c>
      <c r="J43" s="712">
        <v>150</v>
      </c>
      <c r="K43" s="712"/>
      <c r="L43" s="712">
        <f t="shared" si="8"/>
        <v>150</v>
      </c>
      <c r="M43" s="712"/>
      <c r="N43" s="713">
        <f t="shared" si="9"/>
        <v>0</v>
      </c>
      <c r="O43" s="714">
        <v>1</v>
      </c>
      <c r="P43" s="712">
        <v>150</v>
      </c>
      <c r="Q43" s="712">
        <v>150</v>
      </c>
      <c r="R43" s="712"/>
      <c r="S43" s="712">
        <f t="shared" si="3"/>
        <v>150</v>
      </c>
      <c r="T43" s="716">
        <f t="shared" si="2"/>
        <v>0</v>
      </c>
      <c r="U43" s="714">
        <v>1</v>
      </c>
      <c r="V43" s="712">
        <v>160</v>
      </c>
      <c r="W43" s="712">
        <v>160</v>
      </c>
      <c r="X43" s="712"/>
      <c r="Y43" s="712">
        <f t="shared" si="4"/>
        <v>160</v>
      </c>
      <c r="Z43" s="716">
        <f t="shared" si="5"/>
        <v>0</v>
      </c>
      <c r="AA43" s="77">
        <v>150</v>
      </c>
      <c r="AB43" s="77"/>
      <c r="AC43" s="77"/>
      <c r="AD43" s="79">
        <f t="shared" si="7"/>
        <v>150</v>
      </c>
      <c r="AE43" s="3" t="s">
        <v>587</v>
      </c>
      <c r="AF43" s="20" t="s">
        <v>61</v>
      </c>
    </row>
    <row r="44" spans="1:34" s="42" customFormat="1" ht="26.25" x14ac:dyDescent="0.25">
      <c r="A44" s="808">
        <v>1550</v>
      </c>
      <c r="B44" s="807">
        <v>34</v>
      </c>
      <c r="C44" s="809" t="s">
        <v>666</v>
      </c>
      <c r="D44" s="806" t="s">
        <v>667</v>
      </c>
      <c r="E44" s="810" t="s">
        <v>70</v>
      </c>
      <c r="F44" s="805" t="s">
        <v>10</v>
      </c>
      <c r="G44" s="805" t="s">
        <v>3529</v>
      </c>
      <c r="H44" s="718">
        <v>33297</v>
      </c>
      <c r="I44" s="712">
        <v>150</v>
      </c>
      <c r="J44" s="712">
        <v>150</v>
      </c>
      <c r="K44" s="712"/>
      <c r="L44" s="712">
        <f t="shared" si="8"/>
        <v>150</v>
      </c>
      <c r="M44" s="712"/>
      <c r="N44" s="713">
        <f t="shared" si="9"/>
        <v>0</v>
      </c>
      <c r="O44" s="714">
        <v>1</v>
      </c>
      <c r="P44" s="712">
        <v>160</v>
      </c>
      <c r="Q44" s="712">
        <v>160</v>
      </c>
      <c r="R44" s="712"/>
      <c r="S44" s="712">
        <f t="shared" si="3"/>
        <v>160</v>
      </c>
      <c r="T44" s="716">
        <f t="shared" si="2"/>
        <v>0</v>
      </c>
      <c r="U44" s="714">
        <v>1</v>
      </c>
      <c r="V44" s="712">
        <v>160</v>
      </c>
      <c r="W44" s="712">
        <v>80</v>
      </c>
      <c r="X44" s="712"/>
      <c r="Y44" s="712">
        <f t="shared" si="4"/>
        <v>80</v>
      </c>
      <c r="Z44" s="716">
        <f t="shared" si="5"/>
        <v>80</v>
      </c>
      <c r="AA44" s="77">
        <v>150</v>
      </c>
      <c r="AB44" s="77"/>
      <c r="AC44" s="77"/>
      <c r="AD44" s="79">
        <f t="shared" ref="AD44:AD50" si="10">AA44-AB44-AC44</f>
        <v>150</v>
      </c>
      <c r="AE44" s="362" t="s">
        <v>2147</v>
      </c>
      <c r="AF44" s="20" t="s">
        <v>61</v>
      </c>
      <c r="AG44" s="42" t="s">
        <v>2481</v>
      </c>
    </row>
    <row r="45" spans="1:34" s="42" customFormat="1" ht="26.25" x14ac:dyDescent="0.25">
      <c r="A45" s="808">
        <v>1553</v>
      </c>
      <c r="B45" s="807">
        <v>35</v>
      </c>
      <c r="C45" s="809" t="s">
        <v>668</v>
      </c>
      <c r="D45" s="806" t="s">
        <v>669</v>
      </c>
      <c r="E45" s="810" t="s">
        <v>69</v>
      </c>
      <c r="F45" s="805" t="s">
        <v>10</v>
      </c>
      <c r="G45" s="805" t="s">
        <v>13</v>
      </c>
      <c r="H45" s="718">
        <v>33756</v>
      </c>
      <c r="I45" s="712">
        <v>160</v>
      </c>
      <c r="J45" s="712">
        <v>160</v>
      </c>
      <c r="K45" s="712"/>
      <c r="L45" s="712">
        <f t="shared" si="8"/>
        <v>160</v>
      </c>
      <c r="M45" s="712"/>
      <c r="N45" s="713">
        <f t="shared" si="9"/>
        <v>0</v>
      </c>
      <c r="O45" s="714">
        <v>1</v>
      </c>
      <c r="P45" s="712">
        <f>160+45</f>
        <v>205</v>
      </c>
      <c r="Q45" s="712">
        <v>205</v>
      </c>
      <c r="R45" s="712"/>
      <c r="S45" s="712">
        <f t="shared" si="3"/>
        <v>205</v>
      </c>
      <c r="T45" s="716">
        <f t="shared" si="2"/>
        <v>0</v>
      </c>
      <c r="U45" s="714">
        <v>1</v>
      </c>
      <c r="V45" s="712">
        <v>260</v>
      </c>
      <c r="W45" s="712">
        <v>130</v>
      </c>
      <c r="X45" s="712"/>
      <c r="Y45" s="712">
        <f t="shared" si="4"/>
        <v>130</v>
      </c>
      <c r="Z45" s="716">
        <f t="shared" si="5"/>
        <v>130</v>
      </c>
      <c r="AA45" s="77">
        <v>250</v>
      </c>
      <c r="AB45" s="77"/>
      <c r="AC45" s="77"/>
      <c r="AD45" s="79">
        <f t="shared" si="10"/>
        <v>250</v>
      </c>
      <c r="AE45" s="362" t="s">
        <v>2148</v>
      </c>
      <c r="AF45" s="20" t="s">
        <v>670</v>
      </c>
      <c r="AG45" s="74" t="s">
        <v>2149</v>
      </c>
      <c r="AH45" s="42" t="s">
        <v>1963</v>
      </c>
    </row>
    <row r="46" spans="1:34" s="42" customFormat="1" ht="26.25" x14ac:dyDescent="0.25">
      <c r="A46" s="808">
        <v>1576</v>
      </c>
      <c r="B46" s="807">
        <v>36</v>
      </c>
      <c r="C46" s="809" t="s">
        <v>713</v>
      </c>
      <c r="D46" s="806" t="s">
        <v>714</v>
      </c>
      <c r="E46" s="810" t="s">
        <v>69</v>
      </c>
      <c r="F46" s="805" t="s">
        <v>15</v>
      </c>
      <c r="G46" s="805" t="s">
        <v>11</v>
      </c>
      <c r="H46" s="718">
        <v>33695</v>
      </c>
      <c r="I46" s="712">
        <v>150</v>
      </c>
      <c r="J46" s="712">
        <v>150</v>
      </c>
      <c r="K46" s="712"/>
      <c r="L46" s="712">
        <f t="shared" si="8"/>
        <v>150</v>
      </c>
      <c r="M46" s="712"/>
      <c r="N46" s="713">
        <f t="shared" si="9"/>
        <v>0</v>
      </c>
      <c r="O46" s="714">
        <v>1</v>
      </c>
      <c r="P46" s="712">
        <v>150</v>
      </c>
      <c r="Q46" s="712">
        <v>150</v>
      </c>
      <c r="R46" s="712"/>
      <c r="S46" s="712">
        <f t="shared" si="3"/>
        <v>150</v>
      </c>
      <c r="T46" s="716">
        <f t="shared" si="2"/>
        <v>0</v>
      </c>
      <c r="U46" s="714">
        <v>1</v>
      </c>
      <c r="V46" s="712">
        <v>250</v>
      </c>
      <c r="W46" s="712"/>
      <c r="X46" s="712"/>
      <c r="Y46" s="712">
        <f t="shared" si="4"/>
        <v>0</v>
      </c>
      <c r="Z46" s="716">
        <f t="shared" si="5"/>
        <v>250</v>
      </c>
      <c r="AA46" s="79">
        <v>250</v>
      </c>
      <c r="AB46" s="76"/>
      <c r="AC46" s="115"/>
      <c r="AD46" s="79">
        <f t="shared" si="10"/>
        <v>250</v>
      </c>
      <c r="AE46" s="76" t="s">
        <v>2441</v>
      </c>
      <c r="AF46" s="20" t="s">
        <v>670</v>
      </c>
      <c r="AG46" s="42" t="s">
        <v>2432</v>
      </c>
    </row>
    <row r="47" spans="1:34" s="302" customFormat="1" ht="27" customHeight="1" x14ac:dyDescent="0.25">
      <c r="A47" s="808">
        <v>1314</v>
      </c>
      <c r="B47" s="807">
        <v>37</v>
      </c>
      <c r="C47" s="809" t="s">
        <v>302</v>
      </c>
      <c r="D47" s="806" t="s">
        <v>303</v>
      </c>
      <c r="E47" s="810" t="s">
        <v>70</v>
      </c>
      <c r="F47" s="805" t="s">
        <v>10</v>
      </c>
      <c r="G47" s="805" t="s">
        <v>21</v>
      </c>
      <c r="H47" s="718">
        <v>34061</v>
      </c>
      <c r="I47" s="712">
        <v>20</v>
      </c>
      <c r="J47" s="712">
        <v>20</v>
      </c>
      <c r="K47" s="712"/>
      <c r="L47" s="712">
        <f t="shared" si="8"/>
        <v>20</v>
      </c>
      <c r="M47" s="712"/>
      <c r="N47" s="713">
        <f t="shared" si="9"/>
        <v>0</v>
      </c>
      <c r="O47" s="714">
        <v>1</v>
      </c>
      <c r="P47" s="712">
        <v>20</v>
      </c>
      <c r="Q47" s="712">
        <v>20</v>
      </c>
      <c r="R47" s="712"/>
      <c r="S47" s="712">
        <f t="shared" si="3"/>
        <v>20</v>
      </c>
      <c r="T47" s="716">
        <f t="shared" si="2"/>
        <v>0</v>
      </c>
      <c r="U47" s="714">
        <v>1</v>
      </c>
      <c r="V47" s="712">
        <v>20</v>
      </c>
      <c r="W47" s="712"/>
      <c r="X47" s="712"/>
      <c r="Y47" s="712">
        <f t="shared" si="4"/>
        <v>0</v>
      </c>
      <c r="Z47" s="716">
        <f t="shared" si="5"/>
        <v>20</v>
      </c>
      <c r="AA47" s="83">
        <v>20</v>
      </c>
      <c r="AB47" s="83"/>
      <c r="AC47" s="83"/>
      <c r="AD47" s="88">
        <f t="shared" si="10"/>
        <v>20</v>
      </c>
      <c r="AE47" s="87" t="s">
        <v>304</v>
      </c>
      <c r="AF47" s="89" t="s">
        <v>314</v>
      </c>
      <c r="AG47" s="258" t="s">
        <v>3429</v>
      </c>
    </row>
    <row r="48" spans="1:34" s="703" customFormat="1" ht="26.25" x14ac:dyDescent="0.25">
      <c r="A48" s="808">
        <v>1321</v>
      </c>
      <c r="B48" s="807">
        <v>38</v>
      </c>
      <c r="C48" s="809" t="s">
        <v>340</v>
      </c>
      <c r="D48" s="806" t="s">
        <v>341</v>
      </c>
      <c r="E48" s="810" t="s">
        <v>70</v>
      </c>
      <c r="F48" s="805" t="s">
        <v>10</v>
      </c>
      <c r="G48" s="805" t="s">
        <v>21</v>
      </c>
      <c r="H48" s="718">
        <v>33971</v>
      </c>
      <c r="I48" s="712">
        <v>150</v>
      </c>
      <c r="J48" s="712">
        <v>150</v>
      </c>
      <c r="K48" s="712"/>
      <c r="L48" s="712">
        <f t="shared" si="8"/>
        <v>150</v>
      </c>
      <c r="M48" s="712"/>
      <c r="N48" s="713">
        <f t="shared" si="9"/>
        <v>0</v>
      </c>
      <c r="O48" s="714">
        <v>1</v>
      </c>
      <c r="P48" s="712">
        <v>150</v>
      </c>
      <c r="Q48" s="712">
        <v>150</v>
      </c>
      <c r="R48" s="712"/>
      <c r="S48" s="712">
        <f t="shared" si="3"/>
        <v>150</v>
      </c>
      <c r="T48" s="716">
        <f t="shared" si="2"/>
        <v>0</v>
      </c>
      <c r="U48" s="714">
        <v>1</v>
      </c>
      <c r="V48" s="712">
        <v>160</v>
      </c>
      <c r="W48" s="712">
        <v>100</v>
      </c>
      <c r="X48" s="712"/>
      <c r="Y48" s="712">
        <f t="shared" si="4"/>
        <v>100</v>
      </c>
      <c r="Z48" s="716">
        <f t="shared" si="5"/>
        <v>60</v>
      </c>
      <c r="AA48" s="700">
        <v>150</v>
      </c>
      <c r="AB48" s="700"/>
      <c r="AC48" s="700"/>
      <c r="AD48" s="701">
        <f t="shared" si="10"/>
        <v>150</v>
      </c>
      <c r="AE48" s="699" t="s">
        <v>342</v>
      </c>
      <c r="AF48" s="702" t="s">
        <v>318</v>
      </c>
      <c r="AG48" s="703" t="s">
        <v>3478</v>
      </c>
      <c r="AH48" s="703" t="s">
        <v>3479</v>
      </c>
    </row>
    <row r="49" spans="1:33" s="42" customFormat="1" ht="26.25" x14ac:dyDescent="0.25">
      <c r="A49" s="808">
        <v>1618</v>
      </c>
      <c r="B49" s="807">
        <v>39</v>
      </c>
      <c r="C49" s="809" t="s">
        <v>803</v>
      </c>
      <c r="D49" s="806" t="s">
        <v>804</v>
      </c>
      <c r="E49" s="810" t="s">
        <v>69</v>
      </c>
      <c r="F49" s="805" t="s">
        <v>15</v>
      </c>
      <c r="G49" s="805" t="s">
        <v>42</v>
      </c>
      <c r="H49" s="718">
        <v>33117</v>
      </c>
      <c r="I49" s="712">
        <v>230</v>
      </c>
      <c r="J49" s="712">
        <v>230</v>
      </c>
      <c r="K49" s="712"/>
      <c r="L49" s="712">
        <f t="shared" si="8"/>
        <v>230</v>
      </c>
      <c r="M49" s="712"/>
      <c r="N49" s="713">
        <f t="shared" si="9"/>
        <v>0</v>
      </c>
      <c r="O49" s="714">
        <v>1</v>
      </c>
      <c r="P49" s="712">
        <v>250</v>
      </c>
      <c r="Q49" s="712">
        <v>250</v>
      </c>
      <c r="R49" s="712"/>
      <c r="S49" s="712">
        <f t="shared" si="3"/>
        <v>250</v>
      </c>
      <c r="T49" s="716">
        <f t="shared" si="2"/>
        <v>0</v>
      </c>
      <c r="U49" s="714">
        <v>1</v>
      </c>
      <c r="V49" s="712">
        <v>310</v>
      </c>
      <c r="W49" s="712">
        <v>50</v>
      </c>
      <c r="X49" s="712"/>
      <c r="Y49" s="712">
        <f t="shared" si="4"/>
        <v>50</v>
      </c>
      <c r="Z49" s="716">
        <f t="shared" si="5"/>
        <v>260</v>
      </c>
      <c r="AA49" s="77">
        <v>300</v>
      </c>
      <c r="AB49" s="77"/>
      <c r="AC49" s="77"/>
      <c r="AD49" s="79">
        <f t="shared" si="10"/>
        <v>300</v>
      </c>
      <c r="AE49" s="76">
        <v>92875020</v>
      </c>
      <c r="AF49" s="78"/>
      <c r="AG49" s="42" t="s">
        <v>3461</v>
      </c>
    </row>
    <row r="50" spans="1:33" s="42" customFormat="1" ht="33" customHeight="1" x14ac:dyDescent="0.25">
      <c r="A50" s="808">
        <v>1620</v>
      </c>
      <c r="B50" s="807">
        <v>40</v>
      </c>
      <c r="C50" s="809" t="s">
        <v>2162</v>
      </c>
      <c r="D50" s="806" t="s">
        <v>805</v>
      </c>
      <c r="E50" s="810" t="s">
        <v>70</v>
      </c>
      <c r="F50" s="805" t="s">
        <v>10</v>
      </c>
      <c r="G50" s="805" t="s">
        <v>21</v>
      </c>
      <c r="H50" s="718">
        <v>34285</v>
      </c>
      <c r="I50" s="712">
        <v>260</v>
      </c>
      <c r="J50" s="712">
        <v>260</v>
      </c>
      <c r="K50" s="712"/>
      <c r="L50" s="712">
        <f t="shared" si="8"/>
        <v>260</v>
      </c>
      <c r="M50" s="712"/>
      <c r="N50" s="713">
        <f t="shared" si="9"/>
        <v>0</v>
      </c>
      <c r="O50" s="714">
        <v>1</v>
      </c>
      <c r="P50" s="712">
        <v>260</v>
      </c>
      <c r="Q50" s="712">
        <v>260</v>
      </c>
      <c r="R50" s="712"/>
      <c r="S50" s="712">
        <f t="shared" si="3"/>
        <v>260</v>
      </c>
      <c r="T50" s="716">
        <f t="shared" si="2"/>
        <v>0</v>
      </c>
      <c r="U50" s="714">
        <v>1</v>
      </c>
      <c r="V50" s="712">
        <v>310</v>
      </c>
      <c r="W50" s="712">
        <v>150</v>
      </c>
      <c r="X50" s="712"/>
      <c r="Y50" s="712">
        <f t="shared" si="4"/>
        <v>150</v>
      </c>
      <c r="Z50" s="716">
        <f t="shared" si="5"/>
        <v>160</v>
      </c>
      <c r="AA50" s="77">
        <v>300</v>
      </c>
      <c r="AB50" s="77"/>
      <c r="AC50" s="77"/>
      <c r="AD50" s="79">
        <f t="shared" si="10"/>
        <v>300</v>
      </c>
      <c r="AE50" s="76" t="s">
        <v>2163</v>
      </c>
      <c r="AF50" s="78"/>
    </row>
    <row r="51" spans="1:33" s="42" customFormat="1" ht="27" thickBot="1" x14ac:dyDescent="0.3">
      <c r="A51" s="808">
        <v>2084</v>
      </c>
      <c r="B51" s="807">
        <v>41</v>
      </c>
      <c r="C51" s="809" t="s">
        <v>1724</v>
      </c>
      <c r="D51" s="806" t="s">
        <v>1725</v>
      </c>
      <c r="E51" s="810" t="s">
        <v>69</v>
      </c>
      <c r="F51" s="805" t="s">
        <v>10</v>
      </c>
      <c r="G51" s="805" t="s">
        <v>529</v>
      </c>
      <c r="H51" s="730" t="s">
        <v>509</v>
      </c>
      <c r="I51" s="739"/>
      <c r="J51" s="649"/>
      <c r="K51" s="649"/>
      <c r="L51" s="649"/>
      <c r="M51" s="649"/>
      <c r="N51" s="740"/>
      <c r="O51" s="741">
        <v>1</v>
      </c>
      <c r="P51" s="739">
        <v>150</v>
      </c>
      <c r="Q51" s="739">
        <v>150</v>
      </c>
      <c r="R51" s="739"/>
      <c r="S51" s="649">
        <f t="shared" si="3"/>
        <v>150</v>
      </c>
      <c r="T51" s="650">
        <f t="shared" si="2"/>
        <v>0</v>
      </c>
      <c r="U51" s="741">
        <v>1</v>
      </c>
      <c r="V51" s="739">
        <v>150</v>
      </c>
      <c r="W51" s="739">
        <v>150</v>
      </c>
      <c r="X51" s="739"/>
      <c r="Y51" s="649">
        <f t="shared" si="4"/>
        <v>150</v>
      </c>
      <c r="Z51" s="650">
        <f t="shared" si="5"/>
        <v>0</v>
      </c>
      <c r="AA51" s="80">
        <v>150</v>
      </c>
      <c r="AB51" s="80"/>
      <c r="AC51" s="80"/>
      <c r="AD51" s="82">
        <f>AA51-AB51-AC51</f>
        <v>150</v>
      </c>
      <c r="AE51" s="81" t="s">
        <v>1726</v>
      </c>
      <c r="AF51" s="73" t="s">
        <v>1727</v>
      </c>
    </row>
    <row r="52" spans="1:33" s="42" customFormat="1" ht="34.5" thickTop="1" thickBot="1" x14ac:dyDescent="0.3">
      <c r="A52" s="171" t="s">
        <v>509</v>
      </c>
      <c r="B52" s="68"/>
      <c r="C52" s="58" t="s">
        <v>150</v>
      </c>
      <c r="D52" s="58" t="s">
        <v>151</v>
      </c>
      <c r="E52" s="172"/>
      <c r="F52" s="173"/>
      <c r="G52" s="178"/>
      <c r="H52" s="178"/>
      <c r="I52" s="67">
        <f t="shared" ref="I52:AD52" si="11">SUM(I11:I51)</f>
        <v>5350</v>
      </c>
      <c r="J52" s="164">
        <f t="shared" si="11"/>
        <v>5350</v>
      </c>
      <c r="K52" s="164">
        <f t="shared" si="11"/>
        <v>0</v>
      </c>
      <c r="L52" s="164">
        <f t="shared" si="11"/>
        <v>5350</v>
      </c>
      <c r="M52" s="164">
        <f t="shared" si="11"/>
        <v>0</v>
      </c>
      <c r="N52" s="174">
        <f t="shared" si="11"/>
        <v>0</v>
      </c>
      <c r="O52" s="246">
        <f t="shared" si="11"/>
        <v>41</v>
      </c>
      <c r="P52" s="62">
        <f t="shared" si="11"/>
        <v>5845</v>
      </c>
      <c r="Q52" s="62">
        <f t="shared" ref="Q52:AA52" si="12">SUM(Q11:Q51)</f>
        <v>5845</v>
      </c>
      <c r="R52" s="259">
        <f t="shared" si="12"/>
        <v>0</v>
      </c>
      <c r="S52" s="62">
        <f t="shared" si="12"/>
        <v>5845</v>
      </c>
      <c r="T52" s="62">
        <f t="shared" si="12"/>
        <v>0</v>
      </c>
      <c r="U52" s="381">
        <f t="shared" si="12"/>
        <v>41</v>
      </c>
      <c r="V52" s="176">
        <f t="shared" si="12"/>
        <v>7730</v>
      </c>
      <c r="W52" s="176">
        <f t="shared" si="12"/>
        <v>5070</v>
      </c>
      <c r="X52" s="176">
        <f t="shared" si="12"/>
        <v>0</v>
      </c>
      <c r="Y52" s="176">
        <f t="shared" si="12"/>
        <v>5070</v>
      </c>
      <c r="Z52" s="176">
        <f t="shared" si="12"/>
        <v>2660</v>
      </c>
      <c r="AA52" s="177">
        <f t="shared" si="12"/>
        <v>7360</v>
      </c>
      <c r="AB52" s="177">
        <f t="shared" si="11"/>
        <v>0</v>
      </c>
      <c r="AC52" s="177">
        <f t="shared" si="11"/>
        <v>0</v>
      </c>
      <c r="AD52" s="177">
        <f t="shared" si="11"/>
        <v>7460</v>
      </c>
      <c r="AE52" s="178"/>
      <c r="AF52" s="66"/>
    </row>
    <row r="53" spans="1:33" s="42" customFormat="1" ht="28.5" thickTop="1" x14ac:dyDescent="0.25">
      <c r="B53" s="43"/>
      <c r="C53" s="44"/>
      <c r="D53" s="45"/>
      <c r="E53" s="46"/>
      <c r="F53" s="47"/>
      <c r="G53" s="48"/>
      <c r="H53" s="48"/>
      <c r="I53" s="49"/>
      <c r="J53" s="49"/>
      <c r="K53" s="49"/>
      <c r="L53" s="49"/>
      <c r="M53" s="49"/>
      <c r="N53" s="70"/>
      <c r="O53" s="70"/>
      <c r="P53" s="49"/>
      <c r="Q53" s="49"/>
      <c r="R53" s="49"/>
      <c r="S53" s="49"/>
      <c r="T53" s="71"/>
      <c r="U53" s="382"/>
      <c r="V53" s="49"/>
      <c r="W53" s="49"/>
      <c r="X53" s="49"/>
      <c r="Y53" s="49"/>
      <c r="Z53" s="71"/>
      <c r="AA53" s="49"/>
      <c r="AB53" s="49"/>
      <c r="AC53" s="49"/>
      <c r="AD53" s="71"/>
      <c r="AE53" s="48"/>
      <c r="AF53" s="50"/>
    </row>
    <row r="54" spans="1:33" ht="30" x14ac:dyDescent="0.55000000000000004">
      <c r="B54" s="186"/>
      <c r="C54" s="38"/>
      <c r="D54" s="40"/>
      <c r="E54" s="39"/>
      <c r="F54" s="187"/>
      <c r="G54" s="122"/>
      <c r="H54" s="122"/>
      <c r="I54" s="122"/>
      <c r="J54" s="122"/>
      <c r="K54" s="122"/>
      <c r="L54" s="122"/>
      <c r="M54" s="122"/>
      <c r="N54" s="188"/>
      <c r="O54" s="188"/>
      <c r="P54" s="122"/>
      <c r="Q54" s="122"/>
      <c r="R54" s="122"/>
      <c r="S54" s="122"/>
      <c r="T54" s="188"/>
      <c r="U54" s="383"/>
      <c r="V54" s="122"/>
      <c r="W54" s="122"/>
      <c r="X54" s="122"/>
      <c r="Y54" s="122"/>
      <c r="Z54" s="188"/>
      <c r="AA54" s="122"/>
      <c r="AB54" s="122"/>
      <c r="AC54" s="122"/>
      <c r="AD54" s="188"/>
      <c r="AE54" s="189"/>
      <c r="AF54" s="190"/>
    </row>
    <row r="55" spans="1:33" ht="13.15" customHeight="1" x14ac:dyDescent="0.2">
      <c r="A55" s="1" t="s">
        <v>1789</v>
      </c>
      <c r="B55" s="1"/>
      <c r="C55" s="1"/>
      <c r="D55" s="1"/>
      <c r="E55" s="1"/>
      <c r="F55" s="26"/>
      <c r="G55" s="26">
        <f>SUM(G56:G59)</f>
        <v>51</v>
      </c>
      <c r="H55" s="26"/>
      <c r="I55" s="122"/>
      <c r="J55" s="122"/>
      <c r="K55" s="122"/>
      <c r="L55" s="122"/>
      <c r="M55" s="122"/>
      <c r="N55" s="188"/>
      <c r="O55" s="188"/>
      <c r="P55" s="122"/>
      <c r="Q55" s="122"/>
      <c r="R55" s="122"/>
      <c r="S55" s="122"/>
      <c r="T55" s="188"/>
      <c r="U55" s="383"/>
      <c r="V55" s="122"/>
      <c r="W55" s="122"/>
      <c r="X55" s="122"/>
      <c r="Y55" s="122"/>
      <c r="Z55" s="188"/>
      <c r="AA55" s="122"/>
      <c r="AB55" s="122"/>
      <c r="AC55" s="122"/>
      <c r="AD55" s="188"/>
      <c r="AE55" s="189"/>
      <c r="AF55" s="190"/>
    </row>
    <row r="56" spans="1:33" ht="13.15" customHeight="1" x14ac:dyDescent="0.2">
      <c r="A56" s="287" t="s">
        <v>1790</v>
      </c>
      <c r="B56" s="1"/>
      <c r="C56" s="1"/>
      <c r="D56" s="1"/>
      <c r="E56" s="1"/>
      <c r="F56" s="1"/>
      <c r="G56" s="1">
        <v>42</v>
      </c>
      <c r="H56" s="1"/>
      <c r="I56" s="122"/>
      <c r="J56" s="122"/>
      <c r="K56" s="122"/>
      <c r="L56" s="122"/>
      <c r="M56" s="122"/>
      <c r="N56" s="188"/>
      <c r="O56" s="188"/>
      <c r="P56" s="122"/>
      <c r="Q56" s="122"/>
      <c r="R56" s="122"/>
      <c r="S56" s="122"/>
      <c r="T56" s="188"/>
      <c r="U56" s="383"/>
      <c r="V56" s="122"/>
      <c r="W56" s="122"/>
      <c r="X56" s="122"/>
      <c r="Y56" s="122"/>
      <c r="Z56" s="188"/>
      <c r="AA56" s="122"/>
      <c r="AB56" s="122"/>
      <c r="AC56" s="122"/>
      <c r="AD56" s="188"/>
      <c r="AE56" s="189"/>
      <c r="AF56" s="190"/>
    </row>
    <row r="57" spans="1:33" ht="13.15" customHeight="1" x14ac:dyDescent="0.2">
      <c r="A57" s="287" t="s">
        <v>1791</v>
      </c>
      <c r="B57" s="1"/>
      <c r="C57" s="1"/>
      <c r="D57" s="1"/>
      <c r="E57" s="1"/>
      <c r="F57" s="1"/>
      <c r="G57" s="1">
        <v>0</v>
      </c>
      <c r="H57" s="1"/>
      <c r="I57" s="122"/>
      <c r="J57" s="122"/>
      <c r="K57" s="122"/>
      <c r="L57" s="122"/>
      <c r="M57" s="122"/>
      <c r="N57" s="188"/>
      <c r="O57" s="188"/>
      <c r="P57" s="122"/>
      <c r="Q57" s="122"/>
      <c r="R57" s="122"/>
      <c r="S57" s="122"/>
      <c r="T57" s="188"/>
      <c r="U57" s="383"/>
      <c r="V57" s="122"/>
      <c r="W57" s="122"/>
      <c r="X57" s="122"/>
      <c r="Y57" s="122"/>
      <c r="Z57" s="188"/>
      <c r="AA57" s="122"/>
      <c r="AB57" s="122"/>
      <c r="AC57" s="122"/>
      <c r="AD57" s="188"/>
      <c r="AE57" s="189"/>
      <c r="AF57" s="190"/>
    </row>
    <row r="58" spans="1:33" ht="13.15" customHeight="1" x14ac:dyDescent="0.2">
      <c r="A58" s="1" t="s">
        <v>1792</v>
      </c>
      <c r="B58" s="1"/>
      <c r="C58" s="1"/>
      <c r="D58" s="1"/>
      <c r="E58" s="1"/>
      <c r="F58" s="1"/>
      <c r="G58" s="1">
        <v>5</v>
      </c>
      <c r="H58" s="1"/>
      <c r="I58" s="122"/>
      <c r="J58" s="122"/>
      <c r="K58" s="122"/>
      <c r="L58" s="122"/>
      <c r="M58" s="122"/>
      <c r="N58" s="188"/>
      <c r="O58" s="188"/>
      <c r="P58" s="122"/>
      <c r="Q58" s="122"/>
      <c r="R58" s="122"/>
      <c r="S58" s="122"/>
      <c r="T58" s="188"/>
      <c r="U58" s="383"/>
      <c r="V58" s="122"/>
      <c r="W58" s="122"/>
      <c r="X58" s="122"/>
      <c r="Y58" s="122"/>
      <c r="Z58" s="188"/>
      <c r="AA58" s="122"/>
      <c r="AB58" s="122"/>
      <c r="AC58" s="122"/>
      <c r="AD58" s="188"/>
      <c r="AE58" s="189"/>
      <c r="AF58" s="190"/>
    </row>
    <row r="59" spans="1:33" ht="13.15" customHeight="1" x14ac:dyDescent="0.2">
      <c r="A59" s="1" t="s">
        <v>1793</v>
      </c>
      <c r="B59" s="1"/>
      <c r="C59" s="1"/>
      <c r="D59" s="1"/>
      <c r="E59" s="1"/>
      <c r="F59" s="1"/>
      <c r="G59" s="1">
        <v>4</v>
      </c>
      <c r="H59" s="1"/>
      <c r="I59" s="122"/>
      <c r="J59" s="122"/>
      <c r="K59" s="122"/>
      <c r="L59" s="122"/>
      <c r="M59" s="122"/>
      <c r="N59" s="188"/>
      <c r="O59" s="188"/>
      <c r="P59" s="122"/>
      <c r="Q59" s="122"/>
      <c r="R59" s="122"/>
      <c r="S59" s="122"/>
      <c r="T59" s="188"/>
      <c r="U59" s="383"/>
      <c r="V59" s="122"/>
      <c r="W59" s="122"/>
      <c r="X59" s="122"/>
      <c r="Y59" s="122"/>
      <c r="Z59" s="188"/>
      <c r="AA59" s="122"/>
      <c r="AB59" s="122"/>
      <c r="AC59" s="122"/>
      <c r="AD59" s="188"/>
      <c r="AE59" s="189"/>
      <c r="AF59" s="190"/>
    </row>
    <row r="60" spans="1:33" ht="13.15" customHeight="1" x14ac:dyDescent="0.2">
      <c r="A60" s="7"/>
      <c r="B60" s="7"/>
      <c r="C60" s="5"/>
      <c r="D60" s="5"/>
      <c r="E60" s="9"/>
      <c r="F60" s="5"/>
      <c r="G60" s="5"/>
      <c r="H60" s="5"/>
      <c r="I60" s="122"/>
      <c r="J60" s="122"/>
      <c r="K60" s="122"/>
      <c r="L60" s="122"/>
      <c r="M60" s="122"/>
      <c r="N60" s="188"/>
      <c r="O60" s="188"/>
      <c r="P60" s="122"/>
      <c r="Q60" s="122"/>
      <c r="R60" s="122"/>
      <c r="S60" s="122"/>
      <c r="T60" s="188"/>
      <c r="U60" s="383"/>
      <c r="V60" s="122"/>
      <c r="W60" s="122"/>
      <c r="X60" s="122"/>
      <c r="Y60" s="122"/>
      <c r="Z60" s="188"/>
      <c r="AA60" s="122"/>
      <c r="AB60" s="122"/>
      <c r="AC60" s="122"/>
      <c r="AD60" s="188"/>
      <c r="AE60" s="189"/>
      <c r="AF60" s="190"/>
    </row>
    <row r="61" spans="1:33" ht="13.15" customHeight="1" x14ac:dyDescent="0.2">
      <c r="B61" s="186"/>
      <c r="C61" s="186"/>
      <c r="D61" s="122"/>
      <c r="E61" s="122"/>
      <c r="F61" s="187"/>
      <c r="G61" s="122"/>
      <c r="H61" s="122"/>
      <c r="I61" s="122"/>
      <c r="J61" s="122"/>
      <c r="K61" s="122"/>
      <c r="L61" s="122"/>
      <c r="M61" s="122"/>
      <c r="N61" s="188"/>
      <c r="O61" s="188"/>
      <c r="P61" s="122"/>
      <c r="Q61" s="122"/>
      <c r="R61" s="122"/>
      <c r="S61" s="122"/>
      <c r="T61" s="188"/>
      <c r="U61" s="383"/>
      <c r="V61" s="122"/>
      <c r="W61" s="122"/>
      <c r="X61" s="122"/>
      <c r="Y61" s="122"/>
      <c r="Z61" s="188"/>
      <c r="AA61" s="122"/>
      <c r="AB61" s="122"/>
      <c r="AC61" s="122"/>
      <c r="AD61" s="188"/>
      <c r="AE61" s="189"/>
      <c r="AF61" s="190"/>
    </row>
    <row r="62" spans="1:33" ht="13.15" customHeight="1" x14ac:dyDescent="0.2">
      <c r="B62" s="186"/>
      <c r="C62" s="186"/>
      <c r="D62" s="122"/>
      <c r="E62" s="122"/>
      <c r="F62" s="187"/>
      <c r="G62" s="122"/>
      <c r="H62" s="122"/>
      <c r="I62" s="122"/>
      <c r="J62" s="122"/>
      <c r="K62" s="122"/>
      <c r="L62" s="122"/>
      <c r="M62" s="122"/>
      <c r="N62" s="188"/>
      <c r="O62" s="188"/>
      <c r="P62" s="122"/>
      <c r="Q62" s="122"/>
      <c r="R62" s="122"/>
      <c r="S62" s="122"/>
      <c r="T62" s="188"/>
      <c r="U62" s="383"/>
      <c r="V62" s="122"/>
      <c r="W62" s="122"/>
      <c r="X62" s="122"/>
      <c r="Y62" s="122"/>
      <c r="Z62" s="188"/>
      <c r="AA62" s="122"/>
      <c r="AB62" s="122"/>
      <c r="AC62" s="122"/>
      <c r="AD62" s="188"/>
      <c r="AE62" s="189"/>
      <c r="AF62" s="190"/>
    </row>
    <row r="63" spans="1:33" ht="13.15" customHeight="1" x14ac:dyDescent="0.2">
      <c r="B63" s="186"/>
      <c r="C63" s="186"/>
      <c r="D63" s="122"/>
      <c r="E63" s="122"/>
      <c r="F63" s="187"/>
      <c r="G63" s="122"/>
      <c r="H63" s="122"/>
      <c r="I63" s="122"/>
      <c r="J63" s="122"/>
      <c r="K63" s="122"/>
      <c r="L63" s="122"/>
      <c r="M63" s="122"/>
      <c r="N63" s="188"/>
      <c r="O63" s="188"/>
      <c r="P63" s="122"/>
      <c r="Q63" s="122"/>
      <c r="R63" s="122"/>
      <c r="S63" s="122"/>
      <c r="T63" s="188"/>
      <c r="U63" s="383"/>
      <c r="V63" s="122"/>
      <c r="W63" s="122"/>
      <c r="X63" s="122"/>
      <c r="Y63" s="122"/>
      <c r="Z63" s="188"/>
      <c r="AA63" s="122"/>
      <c r="AB63" s="122"/>
      <c r="AC63" s="122"/>
      <c r="AD63" s="188"/>
      <c r="AE63" s="189"/>
      <c r="AF63" s="190"/>
    </row>
    <row r="64" spans="1:33" ht="13.15" customHeight="1" x14ac:dyDescent="0.2">
      <c r="B64" s="186"/>
      <c r="C64" s="186"/>
      <c r="D64" s="122"/>
      <c r="E64" s="122"/>
      <c r="F64" s="187"/>
      <c r="G64" s="122"/>
      <c r="H64" s="122"/>
      <c r="I64" s="122"/>
      <c r="J64" s="122"/>
      <c r="K64" s="122"/>
      <c r="L64" s="122"/>
      <c r="M64" s="122"/>
      <c r="N64" s="188" t="s">
        <v>509</v>
      </c>
      <c r="O64" s="188"/>
      <c r="P64" s="122"/>
      <c r="Q64" s="122"/>
      <c r="R64" s="122"/>
      <c r="S64" s="122"/>
      <c r="T64" s="188"/>
      <c r="U64" s="383"/>
      <c r="V64" s="122"/>
      <c r="W64" s="122"/>
      <c r="X64" s="122"/>
      <c r="Y64" s="122"/>
      <c r="Z64" s="188"/>
      <c r="AA64" s="122"/>
      <c r="AB64" s="122"/>
      <c r="AC64" s="122"/>
      <c r="AD64" s="188"/>
      <c r="AE64" s="189"/>
      <c r="AF64" s="190"/>
    </row>
    <row r="65" spans="2:32" ht="13.15" customHeight="1" x14ac:dyDescent="0.2">
      <c r="B65" s="186"/>
      <c r="C65" s="186"/>
      <c r="D65" s="122"/>
      <c r="E65" s="122"/>
      <c r="F65" s="187"/>
      <c r="G65" s="122"/>
      <c r="H65" s="122"/>
      <c r="I65" s="122"/>
      <c r="J65" s="122"/>
      <c r="K65" s="122"/>
      <c r="L65" s="122"/>
      <c r="M65" s="122"/>
      <c r="N65" s="188"/>
      <c r="O65" s="188"/>
      <c r="P65" s="122"/>
      <c r="Q65" s="122"/>
      <c r="R65" s="122"/>
      <c r="S65" s="122"/>
      <c r="T65" s="188"/>
      <c r="U65" s="383"/>
      <c r="V65" s="122"/>
      <c r="W65" s="122"/>
      <c r="X65" s="122"/>
      <c r="Y65" s="122"/>
      <c r="Z65" s="188"/>
      <c r="AA65" s="122"/>
      <c r="AB65" s="122"/>
      <c r="AC65" s="122"/>
      <c r="AD65" s="188"/>
      <c r="AE65" s="189"/>
      <c r="AF65" s="190"/>
    </row>
    <row r="66" spans="2:32" ht="13.15" customHeight="1" x14ac:dyDescent="0.2">
      <c r="B66" s="186"/>
      <c r="C66" s="186"/>
      <c r="D66" s="122"/>
      <c r="E66" s="122"/>
      <c r="F66" s="187"/>
      <c r="G66" s="122"/>
      <c r="H66" s="122"/>
      <c r="I66" s="122"/>
      <c r="J66" s="122"/>
      <c r="K66" s="122"/>
      <c r="L66" s="122"/>
      <c r="M66" s="122"/>
      <c r="N66" s="188"/>
      <c r="O66" s="188"/>
      <c r="P66" s="122"/>
      <c r="Q66" s="122"/>
      <c r="R66" s="122"/>
      <c r="S66" s="122"/>
      <c r="T66" s="188"/>
      <c r="U66" s="383"/>
      <c r="V66" s="122"/>
      <c r="W66" s="122"/>
      <c r="X66" s="122"/>
      <c r="Y66" s="122"/>
      <c r="Z66" s="188"/>
      <c r="AA66" s="122"/>
      <c r="AB66" s="122"/>
      <c r="AC66" s="122"/>
      <c r="AD66" s="188"/>
      <c r="AE66" s="189"/>
      <c r="AF66" s="190"/>
    </row>
    <row r="67" spans="2:32" ht="13.15" customHeight="1" x14ac:dyDescent="0.2">
      <c r="B67" s="186"/>
      <c r="C67" s="186"/>
      <c r="D67" s="122"/>
      <c r="E67" s="122"/>
      <c r="F67" s="187"/>
      <c r="G67" s="122"/>
      <c r="H67" s="122"/>
      <c r="I67" s="122"/>
      <c r="J67" s="122"/>
      <c r="K67" s="122"/>
      <c r="L67" s="122"/>
      <c r="M67" s="122"/>
      <c r="N67" s="188"/>
      <c r="O67" s="188"/>
      <c r="P67" s="122"/>
      <c r="Q67" s="122"/>
      <c r="R67" s="122"/>
      <c r="S67" s="122"/>
      <c r="T67" s="188"/>
      <c r="U67" s="383"/>
      <c r="V67" s="122"/>
      <c r="W67" s="122"/>
      <c r="X67" s="122"/>
      <c r="Y67" s="122"/>
      <c r="Z67" s="188"/>
      <c r="AA67" s="122"/>
      <c r="AB67" s="122"/>
      <c r="AC67" s="122"/>
      <c r="AD67" s="188"/>
      <c r="AE67" s="189"/>
      <c r="AF67" s="190"/>
    </row>
    <row r="68" spans="2:32" ht="13.15" customHeight="1" x14ac:dyDescent="0.2">
      <c r="B68" s="186"/>
      <c r="C68" s="186"/>
      <c r="D68" s="122"/>
      <c r="E68" s="122"/>
      <c r="F68" s="187"/>
      <c r="G68" s="122"/>
      <c r="H68" s="122"/>
      <c r="I68" s="122"/>
      <c r="J68" s="122"/>
      <c r="K68" s="122"/>
      <c r="L68" s="122"/>
      <c r="M68" s="122"/>
      <c r="N68" s="188"/>
      <c r="O68" s="188"/>
      <c r="P68" s="122"/>
      <c r="Q68" s="122"/>
      <c r="R68" s="122"/>
      <c r="S68" s="122"/>
      <c r="T68" s="188"/>
      <c r="U68" s="383"/>
      <c r="V68" s="122"/>
      <c r="W68" s="122"/>
      <c r="X68" s="122"/>
      <c r="Y68" s="122"/>
      <c r="Z68" s="188"/>
      <c r="AA68" s="122"/>
      <c r="AB68" s="122"/>
      <c r="AC68" s="122"/>
      <c r="AD68" s="188"/>
      <c r="AE68" s="189"/>
      <c r="AF68" s="190"/>
    </row>
    <row r="69" spans="2:32" ht="13.15" customHeight="1" x14ac:dyDescent="0.2">
      <c r="B69" s="186"/>
      <c r="C69" s="186"/>
      <c r="D69" s="122"/>
      <c r="E69" s="122"/>
      <c r="F69" s="187"/>
      <c r="G69" s="122"/>
      <c r="H69" s="122"/>
      <c r="I69" s="122"/>
      <c r="J69" s="122"/>
      <c r="K69" s="122"/>
      <c r="L69" s="122"/>
      <c r="M69" s="122"/>
      <c r="N69" s="188"/>
      <c r="O69" s="188"/>
      <c r="P69" s="122"/>
      <c r="Q69" s="122"/>
      <c r="R69" s="122"/>
      <c r="S69" s="122"/>
      <c r="T69" s="188"/>
      <c r="U69" s="383"/>
      <c r="V69" s="122"/>
      <c r="W69" s="122"/>
      <c r="X69" s="122"/>
      <c r="Y69" s="122"/>
      <c r="Z69" s="188"/>
      <c r="AA69" s="122"/>
      <c r="AB69" s="122"/>
      <c r="AC69" s="122"/>
      <c r="AD69" s="188"/>
      <c r="AE69" s="189"/>
      <c r="AF69" s="190"/>
    </row>
    <row r="70" spans="2:32" ht="13.15" customHeight="1" x14ac:dyDescent="0.2">
      <c r="B70" s="186"/>
      <c r="C70" s="186"/>
      <c r="D70" s="122"/>
      <c r="E70" s="122"/>
      <c r="F70" s="187"/>
      <c r="G70" s="122"/>
      <c r="H70" s="122"/>
      <c r="I70" s="122"/>
      <c r="J70" s="122"/>
      <c r="K70" s="122"/>
      <c r="L70" s="122"/>
      <c r="M70" s="122"/>
      <c r="N70" s="188"/>
      <c r="O70" s="188"/>
      <c r="P70" s="122"/>
      <c r="Q70" s="122"/>
      <c r="R70" s="122"/>
      <c r="S70" s="122"/>
      <c r="T70" s="188"/>
      <c r="U70" s="383"/>
      <c r="V70" s="122"/>
      <c r="W70" s="122"/>
      <c r="X70" s="122"/>
      <c r="Y70" s="122"/>
      <c r="Z70" s="188"/>
      <c r="AA70" s="122"/>
      <c r="AB70" s="122"/>
      <c r="AC70" s="122"/>
      <c r="AD70" s="188"/>
      <c r="AE70" s="189"/>
      <c r="AF70" s="190"/>
    </row>
    <row r="71" spans="2:32" ht="13.15" customHeight="1" x14ac:dyDescent="0.2">
      <c r="B71" s="186"/>
      <c r="C71" s="186"/>
      <c r="D71" s="122"/>
      <c r="E71" s="122"/>
      <c r="F71" s="187"/>
      <c r="G71" s="122"/>
      <c r="H71" s="122"/>
      <c r="I71" s="122"/>
      <c r="J71" s="122"/>
      <c r="K71" s="122"/>
      <c r="L71" s="122"/>
      <c r="M71" s="122"/>
      <c r="N71" s="188"/>
      <c r="O71" s="188"/>
      <c r="P71" s="122"/>
      <c r="Q71" s="122"/>
      <c r="R71" s="122"/>
      <c r="S71" s="122"/>
      <c r="T71" s="188"/>
      <c r="U71" s="383"/>
      <c r="V71" s="122"/>
      <c r="W71" s="122"/>
      <c r="X71" s="122"/>
      <c r="Y71" s="122"/>
      <c r="Z71" s="188"/>
      <c r="AA71" s="122"/>
      <c r="AB71" s="122"/>
      <c r="AC71" s="122"/>
      <c r="AD71" s="188"/>
      <c r="AE71" s="189"/>
      <c r="AF71" s="190"/>
    </row>
    <row r="72" spans="2:32" ht="13.15" customHeight="1" x14ac:dyDescent="0.2">
      <c r="B72" s="186"/>
      <c r="C72" s="186"/>
      <c r="D72" s="122"/>
      <c r="E72" s="122"/>
      <c r="F72" s="187"/>
      <c r="G72" s="122"/>
      <c r="H72" s="122"/>
      <c r="I72" s="122"/>
      <c r="J72" s="122"/>
      <c r="K72" s="122"/>
      <c r="L72" s="122"/>
      <c r="M72" s="122"/>
      <c r="N72" s="188"/>
      <c r="O72" s="188"/>
      <c r="P72" s="122"/>
      <c r="Q72" s="122"/>
      <c r="R72" s="122"/>
      <c r="S72" s="122"/>
      <c r="T72" s="188"/>
      <c r="U72" s="383"/>
      <c r="V72" s="122"/>
      <c r="W72" s="122"/>
      <c r="X72" s="122"/>
      <c r="Y72" s="122"/>
      <c r="Z72" s="188"/>
      <c r="AA72" s="122"/>
      <c r="AB72" s="122"/>
      <c r="AC72" s="122"/>
      <c r="AD72" s="188"/>
      <c r="AE72" s="189"/>
      <c r="AF72" s="190"/>
    </row>
    <row r="73" spans="2:32" ht="13.15" customHeight="1" x14ac:dyDescent="0.2">
      <c r="B73" s="186"/>
      <c r="C73" s="186"/>
      <c r="D73" s="122"/>
      <c r="E73" s="122"/>
      <c r="F73" s="187"/>
      <c r="G73" s="122"/>
      <c r="H73" s="122"/>
      <c r="I73" s="122"/>
      <c r="J73" s="122"/>
      <c r="K73" s="122"/>
      <c r="L73" s="122"/>
      <c r="M73" s="122"/>
      <c r="N73" s="188"/>
      <c r="O73" s="188"/>
      <c r="P73" s="122"/>
      <c r="Q73" s="122"/>
      <c r="R73" s="122"/>
      <c r="S73" s="122"/>
      <c r="T73" s="188"/>
      <c r="U73" s="383"/>
      <c r="V73" s="122"/>
      <c r="W73" s="122"/>
      <c r="X73" s="122"/>
      <c r="Y73" s="122"/>
      <c r="Z73" s="188"/>
      <c r="AA73" s="122"/>
      <c r="AB73" s="122"/>
      <c r="AC73" s="122"/>
      <c r="AD73" s="188"/>
      <c r="AE73" s="189"/>
      <c r="AF73" s="190"/>
    </row>
    <row r="74" spans="2:32" ht="13.15" customHeight="1" x14ac:dyDescent="0.2">
      <c r="B74" s="186"/>
      <c r="C74" s="186"/>
      <c r="D74" s="122"/>
      <c r="E74" s="122"/>
      <c r="F74" s="187"/>
      <c r="G74" s="122"/>
      <c r="H74" s="122"/>
      <c r="I74" s="122"/>
      <c r="J74" s="122"/>
      <c r="K74" s="122"/>
      <c r="L74" s="122"/>
      <c r="M74" s="122"/>
      <c r="N74" s="188"/>
      <c r="O74" s="188"/>
      <c r="P74" s="122"/>
      <c r="Q74" s="122"/>
      <c r="R74" s="122"/>
      <c r="S74" s="122"/>
      <c r="T74" s="188"/>
      <c r="U74" s="383"/>
      <c r="V74" s="122"/>
      <c r="W74" s="122"/>
      <c r="X74" s="122"/>
      <c r="Y74" s="122"/>
      <c r="Z74" s="188"/>
      <c r="AA74" s="122"/>
      <c r="AB74" s="122"/>
      <c r="AC74" s="122"/>
      <c r="AD74" s="188"/>
      <c r="AE74" s="189"/>
      <c r="AF74" s="190"/>
    </row>
    <row r="75" spans="2:32" ht="13.15" customHeight="1" x14ac:dyDescent="0.2">
      <c r="B75" s="186"/>
      <c r="C75" s="186"/>
      <c r="D75" s="122"/>
      <c r="E75" s="122"/>
      <c r="F75" s="187"/>
      <c r="G75" s="122"/>
      <c r="H75" s="122"/>
      <c r="I75" s="122"/>
      <c r="J75" s="122"/>
      <c r="K75" s="122"/>
      <c r="L75" s="122"/>
      <c r="M75" s="122"/>
      <c r="N75" s="188"/>
      <c r="O75" s="188"/>
      <c r="P75" s="122"/>
      <c r="Q75" s="122"/>
      <c r="R75" s="122"/>
      <c r="S75" s="122"/>
      <c r="T75" s="188"/>
      <c r="U75" s="383"/>
      <c r="V75" s="122"/>
      <c r="W75" s="122"/>
      <c r="X75" s="122"/>
      <c r="Y75" s="122"/>
      <c r="Z75" s="188"/>
      <c r="AA75" s="122"/>
      <c r="AB75" s="122"/>
      <c r="AC75" s="122"/>
      <c r="AD75" s="188"/>
      <c r="AE75" s="189"/>
      <c r="AF75" s="190"/>
    </row>
    <row r="76" spans="2:32" ht="13.15" customHeight="1" x14ac:dyDescent="0.2">
      <c r="B76" s="186"/>
      <c r="C76" s="186"/>
      <c r="D76" s="122"/>
      <c r="E76" s="122"/>
      <c r="F76" s="187"/>
      <c r="G76" s="122"/>
      <c r="H76" s="122"/>
      <c r="I76" s="122"/>
      <c r="J76" s="122"/>
      <c r="K76" s="122"/>
      <c r="L76" s="122"/>
      <c r="M76" s="122"/>
      <c r="N76" s="188"/>
      <c r="O76" s="188"/>
      <c r="P76" s="122"/>
      <c r="Q76" s="122"/>
      <c r="R76" s="122"/>
      <c r="S76" s="122"/>
      <c r="T76" s="188"/>
      <c r="U76" s="383"/>
      <c r="V76" s="122"/>
      <c r="W76" s="122"/>
      <c r="X76" s="122"/>
      <c r="Y76" s="122"/>
      <c r="Z76" s="188"/>
      <c r="AA76" s="122"/>
      <c r="AB76" s="122"/>
      <c r="AC76" s="122"/>
      <c r="AD76" s="188"/>
      <c r="AE76" s="189"/>
      <c r="AF76" s="190"/>
    </row>
    <row r="77" spans="2:32" ht="13.15" customHeight="1" x14ac:dyDescent="0.2">
      <c r="B77" s="186"/>
      <c r="C77" s="186"/>
      <c r="D77" s="122"/>
      <c r="E77" s="122"/>
      <c r="F77" s="187"/>
      <c r="G77" s="122"/>
      <c r="H77" s="122"/>
      <c r="I77" s="122"/>
      <c r="J77" s="122"/>
      <c r="K77" s="122"/>
      <c r="L77" s="122"/>
      <c r="M77" s="122"/>
      <c r="N77" s="188"/>
      <c r="O77" s="188"/>
      <c r="P77" s="122"/>
      <c r="Q77" s="122"/>
      <c r="R77" s="122"/>
      <c r="S77" s="122"/>
      <c r="T77" s="188"/>
      <c r="U77" s="383"/>
      <c r="V77" s="122"/>
      <c r="W77" s="122"/>
      <c r="X77" s="122"/>
      <c r="Y77" s="122"/>
      <c r="Z77" s="188"/>
      <c r="AA77" s="122"/>
      <c r="AB77" s="122"/>
      <c r="AC77" s="122"/>
      <c r="AD77" s="188"/>
      <c r="AE77" s="189"/>
      <c r="AF77" s="190"/>
    </row>
    <row r="78" spans="2:32" ht="13.15" customHeight="1" x14ac:dyDescent="0.2">
      <c r="B78" s="186"/>
      <c r="C78" s="186"/>
      <c r="D78" s="122"/>
      <c r="E78" s="122"/>
      <c r="F78" s="187"/>
      <c r="G78" s="122"/>
      <c r="H78" s="122"/>
      <c r="I78" s="122"/>
      <c r="J78" s="122"/>
      <c r="K78" s="122"/>
      <c r="L78" s="122"/>
      <c r="M78" s="122"/>
      <c r="N78" s="188"/>
      <c r="O78" s="188"/>
      <c r="P78" s="122"/>
      <c r="Q78" s="122"/>
      <c r="R78" s="122"/>
      <c r="S78" s="122"/>
      <c r="T78" s="188"/>
      <c r="U78" s="383"/>
      <c r="V78" s="122"/>
      <c r="W78" s="122"/>
      <c r="X78" s="122"/>
      <c r="Y78" s="122"/>
      <c r="Z78" s="188"/>
      <c r="AA78" s="122"/>
      <c r="AB78" s="122"/>
      <c r="AC78" s="122"/>
      <c r="AD78" s="188"/>
      <c r="AE78" s="189"/>
      <c r="AF78" s="190"/>
    </row>
    <row r="79" spans="2:32" ht="13.15" customHeight="1" x14ac:dyDescent="0.2">
      <c r="B79" s="186"/>
      <c r="C79" s="186"/>
      <c r="D79" s="122"/>
      <c r="E79" s="122"/>
      <c r="F79" s="187"/>
      <c r="G79" s="122"/>
      <c r="H79" s="122"/>
      <c r="I79" s="122"/>
      <c r="J79" s="122"/>
      <c r="K79" s="122"/>
      <c r="L79" s="122"/>
      <c r="M79" s="122"/>
      <c r="N79" s="188"/>
      <c r="O79" s="188"/>
      <c r="P79" s="122"/>
      <c r="Q79" s="122"/>
      <c r="R79" s="122"/>
      <c r="S79" s="122"/>
      <c r="T79" s="188"/>
      <c r="U79" s="383"/>
      <c r="V79" s="122"/>
      <c r="W79" s="122"/>
      <c r="X79" s="122"/>
      <c r="Y79" s="122"/>
      <c r="Z79" s="188"/>
      <c r="AA79" s="122"/>
      <c r="AB79" s="122"/>
      <c r="AC79" s="122"/>
      <c r="AD79" s="188"/>
      <c r="AE79" s="189"/>
      <c r="AF79" s="190"/>
    </row>
    <row r="80" spans="2:32" ht="13.15" customHeight="1" x14ac:dyDescent="0.2">
      <c r="B80" s="186"/>
      <c r="C80" s="186"/>
      <c r="D80" s="122"/>
      <c r="E80" s="122"/>
      <c r="F80" s="187"/>
      <c r="G80" s="122"/>
      <c r="H80" s="122"/>
      <c r="I80" s="122"/>
      <c r="J80" s="122"/>
      <c r="K80" s="122"/>
      <c r="L80" s="122"/>
      <c r="M80" s="122"/>
      <c r="N80" s="188"/>
      <c r="O80" s="188"/>
      <c r="P80" s="122"/>
      <c r="Q80" s="122"/>
      <c r="R80" s="122"/>
      <c r="S80" s="122"/>
      <c r="T80" s="188"/>
      <c r="U80" s="383"/>
      <c r="V80" s="122"/>
      <c r="W80" s="122"/>
      <c r="X80" s="122"/>
      <c r="Y80" s="122"/>
      <c r="Z80" s="188"/>
      <c r="AA80" s="122"/>
      <c r="AB80" s="122"/>
      <c r="AC80" s="122"/>
      <c r="AD80" s="188"/>
      <c r="AE80" s="189"/>
      <c r="AF80" s="190"/>
    </row>
    <row r="81" spans="2:32" ht="13.15" customHeight="1" x14ac:dyDescent="0.2">
      <c r="B81" s="186"/>
      <c r="C81" s="186"/>
      <c r="D81" s="122"/>
      <c r="E81" s="122"/>
      <c r="F81" s="187"/>
      <c r="G81" s="122"/>
      <c r="H81" s="122"/>
      <c r="I81" s="122"/>
      <c r="J81" s="122"/>
      <c r="K81" s="122"/>
      <c r="L81" s="122"/>
      <c r="M81" s="122"/>
      <c r="N81" s="188"/>
      <c r="O81" s="188"/>
      <c r="P81" s="122"/>
      <c r="Q81" s="122"/>
      <c r="R81" s="122"/>
      <c r="S81" s="122"/>
      <c r="T81" s="188"/>
      <c r="U81" s="383"/>
      <c r="V81" s="122"/>
      <c r="W81" s="122"/>
      <c r="X81" s="122"/>
      <c r="Y81" s="122"/>
      <c r="Z81" s="188"/>
      <c r="AA81" s="122"/>
      <c r="AB81" s="122"/>
      <c r="AC81" s="122"/>
      <c r="AD81" s="188"/>
      <c r="AE81" s="189"/>
      <c r="AF81" s="190"/>
    </row>
    <row r="82" spans="2:32" ht="13.15" customHeight="1" x14ac:dyDescent="0.2">
      <c r="B82" s="186"/>
      <c r="C82" s="186"/>
      <c r="D82" s="122"/>
      <c r="E82" s="122"/>
      <c r="F82" s="187"/>
      <c r="G82" s="122"/>
      <c r="H82" s="122"/>
      <c r="I82" s="122"/>
      <c r="J82" s="122"/>
      <c r="K82" s="122"/>
      <c r="L82" s="122"/>
      <c r="M82" s="122"/>
      <c r="N82" s="188"/>
      <c r="O82" s="188"/>
      <c r="P82" s="122"/>
      <c r="Q82" s="122"/>
      <c r="R82" s="122"/>
      <c r="S82" s="122"/>
      <c r="T82" s="188"/>
      <c r="U82" s="383"/>
      <c r="V82" s="122"/>
      <c r="W82" s="122"/>
      <c r="X82" s="122"/>
      <c r="Y82" s="122"/>
      <c r="Z82" s="188"/>
      <c r="AA82" s="122"/>
      <c r="AB82" s="122"/>
      <c r="AC82" s="122"/>
      <c r="AD82" s="188"/>
      <c r="AE82" s="189"/>
      <c r="AF82" s="190"/>
    </row>
    <row r="83" spans="2:32" ht="26.65" customHeight="1" x14ac:dyDescent="0.2">
      <c r="B83" s="186"/>
      <c r="C83" s="186"/>
      <c r="D83" s="122"/>
      <c r="E83" s="122"/>
      <c r="F83" s="187"/>
      <c r="G83" s="122"/>
      <c r="H83" s="122"/>
      <c r="I83" s="122"/>
      <c r="J83" s="122"/>
      <c r="K83" s="122"/>
      <c r="L83" s="122"/>
      <c r="M83" s="122"/>
      <c r="N83" s="188"/>
      <c r="O83" s="188"/>
      <c r="P83" s="122"/>
      <c r="Q83" s="122"/>
      <c r="R83" s="122"/>
      <c r="S83" s="122"/>
      <c r="T83" s="188"/>
      <c r="U83" s="383"/>
      <c r="V83" s="122"/>
      <c r="W83" s="122"/>
      <c r="X83" s="122"/>
      <c r="Y83" s="122"/>
      <c r="Z83" s="188"/>
      <c r="AA83" s="122"/>
      <c r="AB83" s="122"/>
      <c r="AC83" s="122"/>
      <c r="AD83" s="188"/>
      <c r="AE83" s="189"/>
      <c r="AF83" s="190"/>
    </row>
    <row r="84" spans="2:32" ht="13.15" customHeight="1" x14ac:dyDescent="0.2">
      <c r="B84" s="186"/>
      <c r="C84" s="186"/>
      <c r="D84" s="122"/>
      <c r="E84" s="122"/>
      <c r="F84" s="187"/>
      <c r="G84" s="122"/>
      <c r="H84" s="122"/>
      <c r="I84" s="122"/>
      <c r="J84" s="122"/>
      <c r="K84" s="122"/>
      <c r="L84" s="122"/>
      <c r="M84" s="122"/>
      <c r="N84" s="188"/>
      <c r="O84" s="188"/>
      <c r="P84" s="122"/>
      <c r="Q84" s="122"/>
      <c r="R84" s="122"/>
      <c r="S84" s="122"/>
      <c r="T84" s="188"/>
      <c r="U84" s="383"/>
      <c r="V84" s="122"/>
      <c r="W84" s="122"/>
      <c r="X84" s="122"/>
      <c r="Y84" s="122"/>
      <c r="Z84" s="188"/>
      <c r="AA84" s="122"/>
      <c r="AB84" s="122"/>
      <c r="AC84" s="122"/>
      <c r="AD84" s="188"/>
      <c r="AE84" s="189"/>
      <c r="AF84" s="190"/>
    </row>
    <row r="85" spans="2:32" ht="13.15" customHeight="1" x14ac:dyDescent="0.2">
      <c r="B85" s="186"/>
      <c r="C85" s="186"/>
      <c r="D85" s="122"/>
      <c r="E85" s="122"/>
      <c r="F85" s="187"/>
      <c r="G85" s="122"/>
      <c r="H85" s="122"/>
      <c r="I85" s="122"/>
      <c r="J85" s="122"/>
      <c r="K85" s="122"/>
      <c r="L85" s="122"/>
      <c r="M85" s="122"/>
      <c r="N85" s="188"/>
      <c r="O85" s="188"/>
      <c r="P85" s="122"/>
      <c r="Q85" s="122"/>
      <c r="R85" s="122"/>
      <c r="S85" s="122"/>
      <c r="T85" s="188"/>
      <c r="U85" s="383"/>
      <c r="V85" s="122"/>
      <c r="W85" s="122"/>
      <c r="X85" s="122"/>
      <c r="Y85" s="122"/>
      <c r="Z85" s="188"/>
      <c r="AA85" s="122"/>
      <c r="AB85" s="122"/>
      <c r="AC85" s="122"/>
      <c r="AD85" s="188"/>
      <c r="AE85" s="189"/>
      <c r="AF85" s="190"/>
    </row>
    <row r="86" spans="2:32" ht="13.15" customHeight="1" x14ac:dyDescent="0.2">
      <c r="B86" s="186"/>
      <c r="C86" s="186"/>
      <c r="D86" s="122"/>
      <c r="E86" s="122"/>
      <c r="F86" s="187"/>
      <c r="G86" s="122"/>
      <c r="H86" s="122"/>
      <c r="I86" s="122"/>
      <c r="J86" s="122"/>
      <c r="K86" s="122"/>
      <c r="L86" s="122"/>
      <c r="M86" s="122"/>
      <c r="N86" s="188"/>
      <c r="O86" s="188"/>
      <c r="P86" s="122"/>
      <c r="Q86" s="122"/>
      <c r="R86" s="122"/>
      <c r="S86" s="122"/>
      <c r="T86" s="188"/>
      <c r="U86" s="383"/>
      <c r="V86" s="122"/>
      <c r="W86" s="122"/>
      <c r="X86" s="122"/>
      <c r="Y86" s="122"/>
      <c r="Z86" s="188"/>
      <c r="AA86" s="122"/>
      <c r="AB86" s="122"/>
      <c r="AC86" s="122"/>
      <c r="AD86" s="188"/>
      <c r="AE86" s="189"/>
      <c r="AF86" s="190"/>
    </row>
    <row r="87" spans="2:32" ht="13.15" customHeight="1" x14ac:dyDescent="0.2">
      <c r="B87" s="186"/>
      <c r="C87" s="186"/>
      <c r="D87" s="122"/>
      <c r="E87" s="122"/>
      <c r="F87" s="187"/>
      <c r="G87" s="122"/>
      <c r="H87" s="122"/>
      <c r="I87" s="122"/>
      <c r="J87" s="122"/>
      <c r="K87" s="122"/>
      <c r="L87" s="122"/>
      <c r="M87" s="122"/>
      <c r="N87" s="188"/>
      <c r="O87" s="188"/>
      <c r="P87" s="122"/>
      <c r="Q87" s="122"/>
      <c r="R87" s="122"/>
      <c r="S87" s="122"/>
      <c r="T87" s="188"/>
      <c r="U87" s="383"/>
      <c r="V87" s="122"/>
      <c r="W87" s="122"/>
      <c r="X87" s="122"/>
      <c r="Y87" s="122"/>
      <c r="Z87" s="188"/>
      <c r="AA87" s="122"/>
      <c r="AB87" s="122"/>
      <c r="AC87" s="122"/>
      <c r="AD87" s="188"/>
      <c r="AE87" s="189"/>
      <c r="AF87" s="190"/>
    </row>
    <row r="88" spans="2:32" ht="13.15" customHeight="1" x14ac:dyDescent="0.2">
      <c r="B88" s="186"/>
      <c r="C88" s="186"/>
      <c r="D88" s="122"/>
      <c r="E88" s="122"/>
      <c r="F88" s="187"/>
      <c r="G88" s="122"/>
      <c r="H88" s="122"/>
      <c r="I88" s="122"/>
      <c r="J88" s="122"/>
      <c r="K88" s="122"/>
      <c r="L88" s="122"/>
      <c r="M88" s="122"/>
      <c r="N88" s="188"/>
      <c r="O88" s="188"/>
      <c r="P88" s="122"/>
      <c r="Q88" s="122"/>
      <c r="R88" s="122"/>
      <c r="S88" s="122"/>
      <c r="T88" s="188"/>
      <c r="U88" s="383"/>
      <c r="V88" s="122"/>
      <c r="W88" s="122"/>
      <c r="X88" s="122"/>
      <c r="Y88" s="122"/>
      <c r="Z88" s="188"/>
      <c r="AA88" s="122"/>
      <c r="AB88" s="122"/>
      <c r="AC88" s="122"/>
      <c r="AD88" s="188"/>
      <c r="AE88" s="189"/>
      <c r="AF88" s="190"/>
    </row>
    <row r="89" spans="2:32" ht="13.15" customHeight="1" x14ac:dyDescent="0.2">
      <c r="B89" s="186"/>
      <c r="C89" s="186"/>
      <c r="D89" s="122"/>
      <c r="E89" s="122"/>
      <c r="F89" s="187"/>
      <c r="G89" s="122"/>
      <c r="H89" s="122"/>
      <c r="I89" s="122"/>
      <c r="J89" s="122"/>
      <c r="K89" s="122"/>
      <c r="L89" s="122"/>
      <c r="M89" s="122"/>
      <c r="N89" s="188"/>
      <c r="O89" s="188"/>
      <c r="P89" s="122"/>
      <c r="Q89" s="122"/>
      <c r="R89" s="122"/>
      <c r="S89" s="122"/>
      <c r="T89" s="188"/>
      <c r="U89" s="383"/>
      <c r="V89" s="122"/>
      <c r="W89" s="122"/>
      <c r="X89" s="122"/>
      <c r="Y89" s="122"/>
      <c r="Z89" s="188"/>
      <c r="AA89" s="122"/>
      <c r="AB89" s="122"/>
      <c r="AC89" s="122"/>
      <c r="AD89" s="188"/>
      <c r="AE89" s="189"/>
      <c r="AF89" s="190"/>
    </row>
    <row r="90" spans="2:32" ht="13.15" customHeight="1" x14ac:dyDescent="0.2">
      <c r="B90" s="186"/>
      <c r="C90" s="186"/>
      <c r="D90" s="122"/>
      <c r="E90" s="122"/>
      <c r="F90" s="187"/>
      <c r="G90" s="122"/>
      <c r="H90" s="122"/>
      <c r="I90" s="122"/>
      <c r="J90" s="122"/>
      <c r="K90" s="122"/>
      <c r="L90" s="122"/>
      <c r="M90" s="122"/>
      <c r="N90" s="188"/>
      <c r="O90" s="188"/>
      <c r="P90" s="122"/>
      <c r="Q90" s="122"/>
      <c r="R90" s="122"/>
      <c r="S90" s="122"/>
      <c r="T90" s="188"/>
      <c r="U90" s="383"/>
      <c r="V90" s="122"/>
      <c r="W90" s="122"/>
      <c r="X90" s="122"/>
      <c r="Y90" s="122"/>
      <c r="Z90" s="188"/>
      <c r="AA90" s="122"/>
      <c r="AB90" s="122"/>
      <c r="AC90" s="122"/>
      <c r="AD90" s="188"/>
      <c r="AE90" s="189"/>
      <c r="AF90" s="190"/>
    </row>
    <row r="91" spans="2:32" ht="13.15" customHeight="1" x14ac:dyDescent="0.2">
      <c r="B91" s="186"/>
      <c r="C91" s="186"/>
      <c r="D91" s="122"/>
      <c r="E91" s="122"/>
      <c r="F91" s="187"/>
      <c r="G91" s="122"/>
      <c r="H91" s="122"/>
      <c r="I91" s="122"/>
      <c r="J91" s="122"/>
      <c r="K91" s="122"/>
      <c r="L91" s="122"/>
      <c r="M91" s="122"/>
      <c r="N91" s="188"/>
      <c r="O91" s="188"/>
      <c r="P91" s="122"/>
      <c r="Q91" s="122"/>
      <c r="R91" s="122"/>
      <c r="S91" s="122"/>
      <c r="T91" s="188"/>
      <c r="U91" s="383"/>
      <c r="V91" s="122"/>
      <c r="W91" s="122"/>
      <c r="X91" s="122"/>
      <c r="Y91" s="122"/>
      <c r="Z91" s="188"/>
      <c r="AA91" s="122"/>
      <c r="AB91" s="122"/>
      <c r="AC91" s="122"/>
      <c r="AD91" s="188"/>
      <c r="AE91" s="189"/>
      <c r="AF91" s="190"/>
    </row>
    <row r="92" spans="2:32" ht="13.15" customHeight="1" x14ac:dyDescent="0.2">
      <c r="B92" s="186"/>
      <c r="C92" s="186"/>
      <c r="D92" s="122"/>
      <c r="E92" s="122"/>
      <c r="F92" s="187"/>
      <c r="G92" s="122"/>
      <c r="H92" s="122"/>
      <c r="I92" s="122"/>
      <c r="J92" s="122"/>
      <c r="K92" s="122"/>
      <c r="L92" s="122"/>
      <c r="M92" s="122"/>
      <c r="N92" s="188"/>
      <c r="O92" s="188"/>
      <c r="P92" s="122"/>
      <c r="Q92" s="122"/>
      <c r="R92" s="122"/>
      <c r="S92" s="122"/>
      <c r="T92" s="188"/>
      <c r="U92" s="383"/>
      <c r="V92" s="122"/>
      <c r="W92" s="122"/>
      <c r="X92" s="122"/>
      <c r="Y92" s="122"/>
      <c r="Z92" s="188"/>
      <c r="AA92" s="122"/>
      <c r="AB92" s="122"/>
      <c r="AC92" s="122"/>
      <c r="AD92" s="188"/>
      <c r="AE92" s="189"/>
      <c r="AF92" s="190"/>
    </row>
    <row r="93" spans="2:32" ht="21.95" customHeight="1" x14ac:dyDescent="0.2">
      <c r="B93" s="186"/>
      <c r="C93" s="186"/>
      <c r="D93" s="122"/>
      <c r="E93" s="122"/>
      <c r="F93" s="187"/>
      <c r="G93" s="122"/>
      <c r="H93" s="122"/>
      <c r="I93" s="122"/>
      <c r="J93" s="122"/>
      <c r="K93" s="122"/>
      <c r="L93" s="122"/>
      <c r="M93" s="122"/>
      <c r="N93" s="188"/>
      <c r="O93" s="188"/>
      <c r="P93" s="122"/>
      <c r="Q93" s="122"/>
      <c r="R93" s="122"/>
      <c r="S93" s="122"/>
      <c r="T93" s="188"/>
      <c r="U93" s="383"/>
      <c r="V93" s="122"/>
      <c r="W93" s="122"/>
      <c r="X93" s="122"/>
      <c r="Y93" s="122"/>
      <c r="Z93" s="188"/>
      <c r="AA93" s="122"/>
      <c r="AB93" s="122"/>
      <c r="AC93" s="122"/>
      <c r="AD93" s="188"/>
      <c r="AE93" s="189"/>
      <c r="AF93" s="190"/>
    </row>
    <row r="94" spans="2:32" ht="21.95" customHeight="1" x14ac:dyDescent="0.2">
      <c r="B94" s="186"/>
      <c r="C94" s="186"/>
      <c r="D94" s="122"/>
      <c r="E94" s="122"/>
      <c r="F94" s="187"/>
      <c r="G94" s="122"/>
      <c r="H94" s="122"/>
      <c r="I94" s="122"/>
      <c r="J94" s="122"/>
      <c r="K94" s="122"/>
      <c r="L94" s="122"/>
      <c r="M94" s="122"/>
      <c r="N94" s="188"/>
      <c r="O94" s="188"/>
      <c r="P94" s="122"/>
      <c r="Q94" s="122"/>
      <c r="R94" s="122"/>
      <c r="S94" s="122"/>
      <c r="T94" s="188"/>
      <c r="U94" s="383"/>
      <c r="V94" s="122"/>
      <c r="W94" s="122"/>
      <c r="X94" s="122"/>
      <c r="Y94" s="122"/>
      <c r="Z94" s="188"/>
      <c r="AA94" s="122"/>
      <c r="AB94" s="122"/>
      <c r="AC94" s="122"/>
      <c r="AD94" s="188"/>
      <c r="AE94" s="189"/>
      <c r="AF94" s="190"/>
    </row>
    <row r="95" spans="2:32" ht="13.15" customHeight="1" x14ac:dyDescent="0.2">
      <c r="B95" s="186"/>
      <c r="C95" s="186"/>
      <c r="D95" s="122"/>
      <c r="E95" s="122"/>
      <c r="F95" s="187"/>
      <c r="G95" s="122"/>
      <c r="H95" s="122"/>
      <c r="I95" s="122"/>
      <c r="J95" s="122"/>
      <c r="K95" s="122"/>
      <c r="L95" s="122"/>
      <c r="M95" s="122"/>
      <c r="N95" s="188"/>
      <c r="O95" s="188"/>
      <c r="P95" s="122"/>
      <c r="Q95" s="122"/>
      <c r="R95" s="122"/>
      <c r="S95" s="122"/>
      <c r="T95" s="188"/>
      <c r="U95" s="383"/>
      <c r="V95" s="122"/>
      <c r="W95" s="122"/>
      <c r="X95" s="122"/>
      <c r="Y95" s="122"/>
      <c r="Z95" s="188"/>
      <c r="AA95" s="122"/>
      <c r="AB95" s="122"/>
      <c r="AC95" s="122"/>
      <c r="AD95" s="188"/>
      <c r="AE95" s="189"/>
      <c r="AF95" s="190"/>
    </row>
    <row r="96" spans="2:32" ht="13.15" customHeight="1" x14ac:dyDescent="0.2">
      <c r="B96" s="186"/>
      <c r="C96" s="186"/>
      <c r="D96" s="122"/>
      <c r="E96" s="122"/>
      <c r="F96" s="187"/>
      <c r="G96" s="122"/>
      <c r="H96" s="122"/>
      <c r="I96" s="122"/>
      <c r="J96" s="122"/>
      <c r="K96" s="122"/>
      <c r="L96" s="122"/>
      <c r="M96" s="122"/>
      <c r="N96" s="188"/>
      <c r="O96" s="188"/>
      <c r="P96" s="122"/>
      <c r="Q96" s="122"/>
      <c r="R96" s="122"/>
      <c r="S96" s="122"/>
      <c r="T96" s="188"/>
      <c r="U96" s="383"/>
      <c r="V96" s="122"/>
      <c r="W96" s="122"/>
      <c r="X96" s="122"/>
      <c r="Y96" s="122"/>
      <c r="Z96" s="188"/>
      <c r="AA96" s="122"/>
      <c r="AB96" s="122"/>
      <c r="AC96" s="122"/>
      <c r="AD96" s="188"/>
      <c r="AE96" s="189"/>
      <c r="AF96" s="190"/>
    </row>
    <row r="97" spans="2:32" ht="13.15" customHeight="1" x14ac:dyDescent="0.2">
      <c r="B97" s="186"/>
      <c r="C97" s="186"/>
      <c r="D97" s="122"/>
      <c r="E97" s="122"/>
      <c r="F97" s="187"/>
      <c r="G97" s="122"/>
      <c r="H97" s="122"/>
      <c r="I97" s="122"/>
      <c r="J97" s="122"/>
      <c r="K97" s="122"/>
      <c r="L97" s="122"/>
      <c r="M97" s="122"/>
      <c r="N97" s="188"/>
      <c r="O97" s="188"/>
      <c r="P97" s="122"/>
      <c r="Q97" s="122"/>
      <c r="R97" s="122"/>
      <c r="S97" s="122"/>
      <c r="T97" s="188"/>
      <c r="U97" s="383"/>
      <c r="V97" s="122"/>
      <c r="W97" s="122"/>
      <c r="X97" s="122"/>
      <c r="Y97" s="122"/>
      <c r="Z97" s="188"/>
      <c r="AA97" s="122"/>
      <c r="AB97" s="122"/>
      <c r="AC97" s="122"/>
      <c r="AD97" s="188"/>
      <c r="AE97" s="189"/>
      <c r="AF97" s="190"/>
    </row>
    <row r="98" spans="2:32" ht="13.15" customHeight="1" x14ac:dyDescent="0.2">
      <c r="B98" s="186"/>
      <c r="C98" s="186"/>
      <c r="D98" s="122"/>
      <c r="E98" s="122"/>
      <c r="F98" s="187"/>
      <c r="G98" s="122"/>
      <c r="H98" s="122"/>
      <c r="I98" s="122"/>
      <c r="J98" s="122"/>
      <c r="K98" s="122"/>
      <c r="L98" s="122"/>
      <c r="M98" s="122"/>
      <c r="N98" s="188"/>
      <c r="O98" s="188"/>
      <c r="P98" s="122"/>
      <c r="Q98" s="122"/>
      <c r="R98" s="122"/>
      <c r="S98" s="122"/>
      <c r="T98" s="188"/>
      <c r="U98" s="383"/>
      <c r="V98" s="122"/>
      <c r="W98" s="122"/>
      <c r="X98" s="122"/>
      <c r="Y98" s="122"/>
      <c r="Z98" s="188"/>
      <c r="AA98" s="122"/>
      <c r="AB98" s="122"/>
      <c r="AC98" s="122"/>
      <c r="AD98" s="188"/>
      <c r="AE98" s="189"/>
      <c r="AF98" s="190"/>
    </row>
    <row r="99" spans="2:32" ht="13.15" customHeight="1" x14ac:dyDescent="0.2">
      <c r="B99" s="186"/>
      <c r="C99" s="186"/>
      <c r="D99" s="122"/>
      <c r="E99" s="122"/>
      <c r="F99" s="187"/>
      <c r="G99" s="122"/>
      <c r="H99" s="122"/>
      <c r="I99" s="122"/>
      <c r="J99" s="122"/>
      <c r="K99" s="122"/>
      <c r="L99" s="122"/>
      <c r="M99" s="122"/>
      <c r="N99" s="188"/>
      <c r="O99" s="188"/>
      <c r="P99" s="122"/>
      <c r="Q99" s="122"/>
      <c r="R99" s="122"/>
      <c r="S99" s="122"/>
      <c r="T99" s="188"/>
      <c r="U99" s="383"/>
      <c r="V99" s="122"/>
      <c r="W99" s="122"/>
      <c r="X99" s="122"/>
      <c r="Y99" s="122"/>
      <c r="Z99" s="188"/>
      <c r="AA99" s="122"/>
      <c r="AB99" s="122"/>
      <c r="AC99" s="122"/>
      <c r="AD99" s="188"/>
      <c r="AE99" s="189"/>
      <c r="AF99" s="190"/>
    </row>
    <row r="100" spans="2:32" ht="13.15" customHeight="1" x14ac:dyDescent="0.2">
      <c r="B100" s="186"/>
      <c r="C100" s="186"/>
      <c r="D100" s="122"/>
      <c r="E100" s="122"/>
      <c r="F100" s="187"/>
      <c r="G100" s="122"/>
      <c r="H100" s="122"/>
      <c r="I100" s="122"/>
      <c r="J100" s="122"/>
      <c r="K100" s="122"/>
      <c r="L100" s="122"/>
      <c r="M100" s="122"/>
      <c r="N100" s="188"/>
      <c r="O100" s="188"/>
      <c r="P100" s="122"/>
      <c r="Q100" s="122"/>
      <c r="R100" s="122"/>
      <c r="S100" s="122"/>
      <c r="T100" s="188"/>
      <c r="U100" s="383"/>
      <c r="V100" s="122"/>
      <c r="W100" s="122"/>
      <c r="X100" s="122"/>
      <c r="Y100" s="122"/>
      <c r="Z100" s="188"/>
      <c r="AA100" s="122"/>
      <c r="AB100" s="122"/>
      <c r="AC100" s="122"/>
      <c r="AD100" s="188"/>
      <c r="AE100" s="189"/>
      <c r="AF100" s="190"/>
    </row>
    <row r="101" spans="2:32" ht="13.15" customHeight="1" x14ac:dyDescent="0.2">
      <c r="B101" s="186"/>
      <c r="C101" s="186"/>
      <c r="D101" s="122"/>
      <c r="E101" s="122"/>
      <c r="F101" s="187"/>
      <c r="G101" s="122"/>
      <c r="H101" s="122"/>
      <c r="I101" s="122"/>
      <c r="J101" s="122"/>
      <c r="K101" s="122"/>
      <c r="L101" s="122"/>
      <c r="M101" s="122"/>
      <c r="N101" s="188"/>
      <c r="O101" s="188"/>
      <c r="P101" s="122"/>
      <c r="Q101" s="122"/>
      <c r="R101" s="122"/>
      <c r="S101" s="122"/>
      <c r="T101" s="188"/>
      <c r="U101" s="383"/>
      <c r="V101" s="122"/>
      <c r="W101" s="122"/>
      <c r="X101" s="122"/>
      <c r="Y101" s="122"/>
      <c r="Z101" s="188"/>
      <c r="AA101" s="122"/>
      <c r="AB101" s="122"/>
      <c r="AC101" s="122"/>
      <c r="AD101" s="188"/>
      <c r="AE101" s="189"/>
      <c r="AF101" s="190"/>
    </row>
    <row r="102" spans="2:32" ht="13.15" customHeight="1" x14ac:dyDescent="0.2">
      <c r="B102" s="186"/>
      <c r="C102" s="186"/>
      <c r="D102" s="122"/>
      <c r="E102" s="122"/>
      <c r="F102" s="187"/>
      <c r="G102" s="122"/>
      <c r="H102" s="122"/>
      <c r="I102" s="122"/>
      <c r="J102" s="122"/>
      <c r="K102" s="122"/>
      <c r="L102" s="122"/>
      <c r="M102" s="122"/>
      <c r="N102" s="188"/>
      <c r="O102" s="188"/>
      <c r="P102" s="122"/>
      <c r="Q102" s="122"/>
      <c r="R102" s="122"/>
      <c r="S102" s="122"/>
      <c r="T102" s="188"/>
      <c r="U102" s="383"/>
      <c r="V102" s="122"/>
      <c r="W102" s="122"/>
      <c r="X102" s="122"/>
      <c r="Y102" s="122"/>
      <c r="Z102" s="188"/>
      <c r="AA102" s="122"/>
      <c r="AB102" s="122"/>
      <c r="AC102" s="122"/>
      <c r="AD102" s="188"/>
      <c r="AE102" s="189"/>
      <c r="AF102" s="190"/>
    </row>
    <row r="103" spans="2:32" ht="13.15" customHeight="1" x14ac:dyDescent="0.2">
      <c r="B103" s="186"/>
      <c r="C103" s="186"/>
      <c r="D103" s="122"/>
      <c r="E103" s="122"/>
      <c r="F103" s="187"/>
      <c r="G103" s="122"/>
      <c r="H103" s="122"/>
      <c r="I103" s="122"/>
      <c r="J103" s="122"/>
      <c r="K103" s="122"/>
      <c r="L103" s="122"/>
      <c r="M103" s="122"/>
      <c r="N103" s="188"/>
      <c r="O103" s="188"/>
      <c r="P103" s="122"/>
      <c r="Q103" s="122"/>
      <c r="R103" s="122"/>
      <c r="S103" s="122"/>
      <c r="T103" s="188"/>
      <c r="U103" s="383"/>
      <c r="V103" s="122"/>
      <c r="W103" s="122"/>
      <c r="X103" s="122"/>
      <c r="Y103" s="122"/>
      <c r="Z103" s="188"/>
      <c r="AA103" s="122"/>
      <c r="AB103" s="122"/>
      <c r="AC103" s="122"/>
      <c r="AD103" s="188"/>
      <c r="AE103" s="189"/>
      <c r="AF103" s="190"/>
    </row>
    <row r="104" spans="2:32" ht="13.15" customHeight="1" x14ac:dyDescent="0.2">
      <c r="B104" s="186"/>
      <c r="C104" s="186"/>
      <c r="D104" s="122"/>
      <c r="E104" s="122"/>
      <c r="F104" s="187"/>
      <c r="G104" s="122"/>
      <c r="H104" s="122"/>
      <c r="I104" s="122"/>
      <c r="J104" s="122"/>
      <c r="K104" s="122"/>
      <c r="L104" s="122"/>
      <c r="M104" s="122"/>
      <c r="N104" s="188"/>
      <c r="O104" s="188"/>
      <c r="P104" s="122"/>
      <c r="Q104" s="122"/>
      <c r="R104" s="122"/>
      <c r="S104" s="122"/>
      <c r="T104" s="188"/>
      <c r="U104" s="383"/>
      <c r="V104" s="122"/>
      <c r="W104" s="122"/>
      <c r="X104" s="122"/>
      <c r="Y104" s="122"/>
      <c r="Z104" s="188"/>
      <c r="AA104" s="122"/>
      <c r="AB104" s="122"/>
      <c r="AC104" s="122"/>
      <c r="AD104" s="188"/>
      <c r="AE104" s="189"/>
      <c r="AF104" s="190"/>
    </row>
    <row r="105" spans="2:32" ht="13.15" customHeight="1" x14ac:dyDescent="0.2">
      <c r="B105" s="186"/>
      <c r="C105" s="186"/>
      <c r="D105" s="122"/>
      <c r="E105" s="122"/>
      <c r="F105" s="187"/>
      <c r="G105" s="122"/>
      <c r="H105" s="122"/>
      <c r="I105" s="122"/>
      <c r="J105" s="122"/>
      <c r="K105" s="122"/>
      <c r="L105" s="122"/>
      <c r="M105" s="122"/>
      <c r="N105" s="188"/>
      <c r="O105" s="188"/>
      <c r="P105" s="122"/>
      <c r="Q105" s="122"/>
      <c r="R105" s="122"/>
      <c r="S105" s="122"/>
      <c r="T105" s="188"/>
      <c r="U105" s="383"/>
      <c r="V105" s="122"/>
      <c r="W105" s="122"/>
      <c r="X105" s="122"/>
      <c r="Y105" s="122"/>
      <c r="Z105" s="188"/>
      <c r="AA105" s="122"/>
      <c r="AB105" s="122"/>
      <c r="AC105" s="122"/>
      <c r="AD105" s="188"/>
      <c r="AE105" s="189"/>
      <c r="AF105" s="190"/>
    </row>
    <row r="106" spans="2:32" ht="13.15" customHeight="1" x14ac:dyDescent="0.2">
      <c r="B106" s="186"/>
      <c r="C106" s="186"/>
      <c r="D106" s="122"/>
      <c r="E106" s="122"/>
      <c r="F106" s="187"/>
      <c r="G106" s="122"/>
      <c r="H106" s="122"/>
      <c r="I106" s="122"/>
      <c r="J106" s="122"/>
      <c r="K106" s="122"/>
      <c r="L106" s="122"/>
      <c r="M106" s="122"/>
      <c r="N106" s="188"/>
      <c r="O106" s="188"/>
      <c r="P106" s="122"/>
      <c r="Q106" s="122"/>
      <c r="R106" s="122"/>
      <c r="S106" s="122"/>
      <c r="T106" s="188"/>
      <c r="U106" s="383"/>
      <c r="V106" s="122"/>
      <c r="W106" s="122"/>
      <c r="X106" s="122"/>
      <c r="Y106" s="122"/>
      <c r="Z106" s="188"/>
      <c r="AA106" s="122"/>
      <c r="AB106" s="122"/>
      <c r="AC106" s="122"/>
      <c r="AD106" s="188"/>
      <c r="AE106" s="189"/>
      <c r="AF106" s="190"/>
    </row>
    <row r="107" spans="2:32" ht="13.15" customHeight="1" x14ac:dyDescent="0.2">
      <c r="B107" s="186"/>
      <c r="C107" s="186"/>
      <c r="D107" s="122"/>
      <c r="E107" s="122"/>
      <c r="F107" s="187"/>
      <c r="G107" s="122"/>
      <c r="H107" s="122"/>
      <c r="I107" s="122"/>
      <c r="J107" s="122"/>
      <c r="K107" s="122"/>
      <c r="L107" s="122"/>
      <c r="M107" s="122"/>
      <c r="N107" s="188"/>
      <c r="O107" s="188"/>
      <c r="P107" s="122"/>
      <c r="Q107" s="122"/>
      <c r="R107" s="122"/>
      <c r="S107" s="122"/>
      <c r="T107" s="188"/>
      <c r="U107" s="383"/>
      <c r="V107" s="122"/>
      <c r="W107" s="122"/>
      <c r="X107" s="122"/>
      <c r="Y107" s="122"/>
      <c r="Z107" s="188"/>
      <c r="AA107" s="122"/>
      <c r="AB107" s="122"/>
      <c r="AC107" s="122"/>
      <c r="AD107" s="188"/>
      <c r="AE107" s="189"/>
      <c r="AF107" s="190"/>
    </row>
    <row r="108" spans="2:32" ht="13.15" customHeight="1" x14ac:dyDescent="0.2">
      <c r="B108" s="186"/>
      <c r="C108" s="186"/>
      <c r="D108" s="122"/>
      <c r="E108" s="122"/>
      <c r="F108" s="187"/>
      <c r="G108" s="122"/>
      <c r="H108" s="122"/>
      <c r="I108" s="122"/>
      <c r="J108" s="122"/>
      <c r="K108" s="122"/>
      <c r="L108" s="122"/>
      <c r="M108" s="122"/>
      <c r="N108" s="188"/>
      <c r="O108" s="188"/>
      <c r="P108" s="122"/>
      <c r="Q108" s="122"/>
      <c r="R108" s="122"/>
      <c r="S108" s="122"/>
      <c r="T108" s="188"/>
      <c r="U108" s="383"/>
      <c r="V108" s="122"/>
      <c r="W108" s="122"/>
      <c r="X108" s="122"/>
      <c r="Y108" s="122"/>
      <c r="Z108" s="188"/>
      <c r="AA108" s="122"/>
      <c r="AB108" s="122"/>
      <c r="AC108" s="122"/>
      <c r="AD108" s="188"/>
      <c r="AE108" s="189"/>
      <c r="AF108" s="190"/>
    </row>
    <row r="109" spans="2:32" ht="13.15" customHeight="1" x14ac:dyDescent="0.2">
      <c r="B109" s="186"/>
      <c r="C109" s="186"/>
      <c r="D109" s="122"/>
      <c r="E109" s="122"/>
      <c r="F109" s="187"/>
      <c r="G109" s="122"/>
      <c r="H109" s="122"/>
      <c r="I109" s="122"/>
      <c r="J109" s="122"/>
      <c r="K109" s="122"/>
      <c r="L109" s="122"/>
      <c r="M109" s="122"/>
      <c r="N109" s="188"/>
      <c r="O109" s="188"/>
      <c r="P109" s="122"/>
      <c r="Q109" s="122"/>
      <c r="R109" s="122"/>
      <c r="S109" s="122"/>
      <c r="T109" s="188"/>
      <c r="U109" s="383"/>
      <c r="V109" s="122"/>
      <c r="W109" s="122"/>
      <c r="X109" s="122"/>
      <c r="Y109" s="122"/>
      <c r="Z109" s="188"/>
      <c r="AA109" s="122"/>
      <c r="AB109" s="122"/>
      <c r="AC109" s="122"/>
      <c r="AD109" s="188"/>
      <c r="AE109" s="189"/>
      <c r="AF109" s="190"/>
    </row>
    <row r="110" spans="2:32" ht="13.15" customHeight="1" x14ac:dyDescent="0.2">
      <c r="B110" s="186"/>
      <c r="C110" s="186"/>
      <c r="D110" s="122"/>
      <c r="E110" s="122"/>
      <c r="F110" s="187"/>
      <c r="G110" s="122"/>
      <c r="H110" s="122"/>
      <c r="I110" s="122"/>
      <c r="J110" s="122"/>
      <c r="K110" s="122"/>
      <c r="L110" s="122"/>
      <c r="M110" s="122"/>
      <c r="N110" s="188"/>
      <c r="O110" s="188"/>
      <c r="P110" s="122"/>
      <c r="Q110" s="122"/>
      <c r="R110" s="122"/>
      <c r="S110" s="122"/>
      <c r="T110" s="188"/>
      <c r="U110" s="383"/>
      <c r="V110" s="122"/>
      <c r="W110" s="122"/>
      <c r="X110" s="122"/>
      <c r="Y110" s="122"/>
      <c r="Z110" s="188"/>
      <c r="AA110" s="122"/>
      <c r="AB110" s="122"/>
      <c r="AC110" s="122"/>
      <c r="AD110" s="188"/>
      <c r="AE110" s="189"/>
      <c r="AF110" s="190"/>
    </row>
    <row r="111" spans="2:32" ht="13.15" customHeight="1" x14ac:dyDescent="0.2">
      <c r="B111" s="186"/>
      <c r="C111" s="186"/>
      <c r="D111" s="122"/>
      <c r="E111" s="122"/>
      <c r="F111" s="187"/>
      <c r="G111" s="122"/>
      <c r="H111" s="122"/>
      <c r="I111" s="122"/>
      <c r="J111" s="122"/>
      <c r="K111" s="122"/>
      <c r="L111" s="122"/>
      <c r="M111" s="122"/>
      <c r="N111" s="188"/>
      <c r="O111" s="188"/>
      <c r="P111" s="122"/>
      <c r="Q111" s="122"/>
      <c r="R111" s="122"/>
      <c r="S111" s="122"/>
      <c r="T111" s="188"/>
      <c r="U111" s="383"/>
      <c r="V111" s="122"/>
      <c r="W111" s="122"/>
      <c r="X111" s="122"/>
      <c r="Y111" s="122"/>
      <c r="Z111" s="188"/>
      <c r="AA111" s="122"/>
      <c r="AB111" s="122"/>
      <c r="AC111" s="122"/>
      <c r="AD111" s="188"/>
      <c r="AE111" s="189"/>
      <c r="AF111" s="190"/>
    </row>
    <row r="112" spans="2:32" ht="13.15" customHeight="1" x14ac:dyDescent="0.2">
      <c r="B112" s="186"/>
      <c r="C112" s="186"/>
      <c r="D112" s="122"/>
      <c r="E112" s="122"/>
      <c r="F112" s="187"/>
      <c r="G112" s="122"/>
      <c r="H112" s="122"/>
      <c r="I112" s="122"/>
      <c r="J112" s="122"/>
      <c r="K112" s="122"/>
      <c r="L112" s="122"/>
      <c r="M112" s="122"/>
      <c r="N112" s="188"/>
      <c r="O112" s="188"/>
      <c r="P112" s="122"/>
      <c r="Q112" s="122"/>
      <c r="R112" s="122"/>
      <c r="S112" s="122"/>
      <c r="T112" s="188"/>
      <c r="U112" s="383"/>
      <c r="V112" s="122"/>
      <c r="W112" s="122"/>
      <c r="X112" s="122"/>
      <c r="Y112" s="122"/>
      <c r="Z112" s="188"/>
      <c r="AA112" s="122"/>
      <c r="AB112" s="122"/>
      <c r="AC112" s="122"/>
      <c r="AD112" s="188"/>
      <c r="AE112" s="189"/>
      <c r="AF112" s="190"/>
    </row>
    <row r="113" spans="2:32" ht="13.15" customHeight="1" x14ac:dyDescent="0.2">
      <c r="B113" s="186"/>
      <c r="C113" s="186"/>
      <c r="D113" s="122"/>
      <c r="E113" s="122"/>
      <c r="F113" s="187"/>
      <c r="G113" s="122"/>
      <c r="H113" s="122"/>
      <c r="I113" s="122"/>
      <c r="J113" s="122"/>
      <c r="K113" s="122"/>
      <c r="L113" s="122"/>
      <c r="M113" s="122"/>
      <c r="N113" s="188"/>
      <c r="O113" s="188"/>
      <c r="P113" s="122"/>
      <c r="Q113" s="122"/>
      <c r="R113" s="122"/>
      <c r="S113" s="122"/>
      <c r="T113" s="188"/>
      <c r="U113" s="383"/>
      <c r="V113" s="122"/>
      <c r="W113" s="122"/>
      <c r="X113" s="122"/>
      <c r="Y113" s="122"/>
      <c r="Z113" s="188"/>
      <c r="AA113" s="122"/>
      <c r="AB113" s="122"/>
      <c r="AC113" s="122"/>
      <c r="AD113" s="188"/>
      <c r="AE113" s="189"/>
      <c r="AF113" s="190"/>
    </row>
    <row r="114" spans="2:32" ht="13.15" customHeight="1" x14ac:dyDescent="0.2">
      <c r="B114" s="186"/>
      <c r="C114" s="186"/>
      <c r="D114" s="122"/>
      <c r="E114" s="122"/>
      <c r="F114" s="187"/>
      <c r="G114" s="122"/>
      <c r="H114" s="122"/>
      <c r="I114" s="122"/>
      <c r="J114" s="122"/>
      <c r="K114" s="122"/>
      <c r="L114" s="122"/>
      <c r="M114" s="122"/>
      <c r="N114" s="188"/>
      <c r="O114" s="188"/>
      <c r="P114" s="122"/>
      <c r="Q114" s="122"/>
      <c r="R114" s="122"/>
      <c r="S114" s="122"/>
      <c r="T114" s="188"/>
      <c r="U114" s="383"/>
      <c r="V114" s="122"/>
      <c r="W114" s="122"/>
      <c r="X114" s="122"/>
      <c r="Y114" s="122"/>
      <c r="Z114" s="188"/>
      <c r="AA114" s="122"/>
      <c r="AB114" s="122"/>
      <c r="AC114" s="122"/>
      <c r="AD114" s="188"/>
      <c r="AE114" s="189"/>
      <c r="AF114" s="190"/>
    </row>
    <row r="115" spans="2:32" ht="13.15" customHeight="1" x14ac:dyDescent="0.2">
      <c r="B115" s="186"/>
      <c r="C115" s="186"/>
      <c r="D115" s="122"/>
      <c r="E115" s="122"/>
      <c r="F115" s="187"/>
      <c r="G115" s="122"/>
      <c r="H115" s="122"/>
      <c r="I115" s="122"/>
      <c r="J115" s="122"/>
      <c r="K115" s="122"/>
      <c r="L115" s="122"/>
      <c r="M115" s="122"/>
      <c r="N115" s="188"/>
      <c r="O115" s="188"/>
      <c r="P115" s="122"/>
      <c r="Q115" s="122"/>
      <c r="R115" s="122"/>
      <c r="S115" s="122"/>
      <c r="T115" s="188"/>
      <c r="U115" s="383"/>
      <c r="V115" s="122"/>
      <c r="W115" s="122"/>
      <c r="X115" s="122"/>
      <c r="Y115" s="122"/>
      <c r="Z115" s="188"/>
      <c r="AA115" s="122"/>
      <c r="AB115" s="122"/>
      <c r="AC115" s="122"/>
      <c r="AD115" s="188"/>
      <c r="AE115" s="189"/>
      <c r="AF115" s="190"/>
    </row>
    <row r="116" spans="2:32" ht="13.15" customHeight="1" x14ac:dyDescent="0.2">
      <c r="B116" s="186"/>
      <c r="C116" s="186"/>
      <c r="D116" s="122"/>
      <c r="E116" s="122"/>
      <c r="F116" s="187"/>
      <c r="G116" s="122"/>
      <c r="H116" s="122"/>
      <c r="I116" s="122"/>
      <c r="J116" s="122"/>
      <c r="K116" s="122"/>
      <c r="L116" s="122"/>
      <c r="M116" s="122"/>
      <c r="N116" s="188"/>
      <c r="O116" s="188"/>
      <c r="P116" s="122"/>
      <c r="Q116" s="122"/>
      <c r="R116" s="122"/>
      <c r="S116" s="122"/>
      <c r="T116" s="188"/>
      <c r="U116" s="383"/>
      <c r="V116" s="122"/>
      <c r="W116" s="122"/>
      <c r="X116" s="122"/>
      <c r="Y116" s="122"/>
      <c r="Z116" s="188"/>
      <c r="AA116" s="122"/>
      <c r="AB116" s="122"/>
      <c r="AC116" s="122"/>
      <c r="AD116" s="188"/>
      <c r="AE116" s="189"/>
      <c r="AF116" s="190"/>
    </row>
    <row r="117" spans="2:32" ht="13.15" customHeight="1" x14ac:dyDescent="0.2">
      <c r="B117" s="186"/>
      <c r="C117" s="186"/>
      <c r="D117" s="122"/>
      <c r="E117" s="122"/>
      <c r="F117" s="187"/>
      <c r="G117" s="122"/>
      <c r="H117" s="122"/>
      <c r="I117" s="122"/>
      <c r="J117" s="122"/>
      <c r="K117" s="122"/>
      <c r="L117" s="122"/>
      <c r="M117" s="122"/>
      <c r="N117" s="188"/>
      <c r="O117" s="188"/>
      <c r="P117" s="122"/>
      <c r="Q117" s="122"/>
      <c r="R117" s="122"/>
      <c r="S117" s="122"/>
      <c r="T117" s="188"/>
      <c r="U117" s="383"/>
      <c r="V117" s="122"/>
      <c r="W117" s="122"/>
      <c r="X117" s="122"/>
      <c r="Y117" s="122"/>
      <c r="Z117" s="188"/>
      <c r="AA117" s="122"/>
      <c r="AB117" s="122"/>
      <c r="AC117" s="122"/>
      <c r="AD117" s="188"/>
      <c r="AE117" s="189"/>
      <c r="AF117" s="190"/>
    </row>
    <row r="118" spans="2:32" ht="13.15" customHeight="1" x14ac:dyDescent="0.2">
      <c r="B118" s="186"/>
      <c r="C118" s="186"/>
      <c r="D118" s="122"/>
      <c r="E118" s="122"/>
      <c r="F118" s="187"/>
      <c r="G118" s="122"/>
      <c r="H118" s="122"/>
      <c r="I118" s="122"/>
      <c r="J118" s="122"/>
      <c r="K118" s="122"/>
      <c r="L118" s="122"/>
      <c r="M118" s="122"/>
      <c r="N118" s="188"/>
      <c r="O118" s="188"/>
      <c r="P118" s="122"/>
      <c r="Q118" s="122"/>
      <c r="R118" s="122"/>
      <c r="S118" s="122"/>
      <c r="T118" s="188"/>
      <c r="U118" s="383"/>
      <c r="V118" s="122"/>
      <c r="W118" s="122"/>
      <c r="X118" s="122"/>
      <c r="Y118" s="122"/>
      <c r="Z118" s="188"/>
      <c r="AA118" s="122"/>
      <c r="AB118" s="122"/>
      <c r="AC118" s="122"/>
      <c r="AD118" s="188"/>
      <c r="AE118" s="189"/>
      <c r="AF118" s="190"/>
    </row>
    <row r="119" spans="2:32" ht="13.15" customHeight="1" x14ac:dyDescent="0.2">
      <c r="B119" s="186"/>
      <c r="C119" s="186"/>
      <c r="D119" s="122"/>
      <c r="E119" s="122"/>
      <c r="F119" s="187"/>
      <c r="G119" s="122"/>
      <c r="H119" s="122"/>
      <c r="I119" s="122"/>
      <c r="J119" s="122"/>
      <c r="K119" s="122"/>
      <c r="L119" s="122"/>
      <c r="M119" s="122"/>
      <c r="N119" s="188"/>
      <c r="O119" s="188"/>
      <c r="P119" s="122"/>
      <c r="Q119" s="122"/>
      <c r="R119" s="122"/>
      <c r="S119" s="122"/>
      <c r="T119" s="188"/>
      <c r="U119" s="383"/>
      <c r="V119" s="122"/>
      <c r="W119" s="122"/>
      <c r="X119" s="122"/>
      <c r="Y119" s="122"/>
      <c r="Z119" s="188"/>
      <c r="AA119" s="122"/>
      <c r="AB119" s="122"/>
      <c r="AC119" s="122"/>
      <c r="AD119" s="188"/>
      <c r="AE119" s="189"/>
      <c r="AF119" s="190"/>
    </row>
    <row r="120" spans="2:32" ht="13.15" customHeight="1" x14ac:dyDescent="0.2">
      <c r="B120" s="186"/>
      <c r="C120" s="186"/>
      <c r="D120" s="122"/>
      <c r="E120" s="122"/>
      <c r="F120" s="187"/>
      <c r="G120" s="122"/>
      <c r="H120" s="122"/>
      <c r="I120" s="122"/>
      <c r="J120" s="122"/>
      <c r="K120" s="122"/>
      <c r="L120" s="122"/>
      <c r="M120" s="122"/>
      <c r="N120" s="188"/>
      <c r="O120" s="188"/>
      <c r="P120" s="122"/>
      <c r="Q120" s="122"/>
      <c r="R120" s="122"/>
      <c r="S120" s="122"/>
      <c r="T120" s="188"/>
      <c r="U120" s="383"/>
      <c r="V120" s="122"/>
      <c r="W120" s="122"/>
      <c r="X120" s="122"/>
      <c r="Y120" s="122"/>
      <c r="Z120" s="188"/>
      <c r="AA120" s="122"/>
      <c r="AB120" s="122"/>
      <c r="AC120" s="122"/>
      <c r="AD120" s="188"/>
      <c r="AE120" s="189"/>
      <c r="AF120" s="190"/>
    </row>
    <row r="121" spans="2:32" ht="13.15" customHeight="1" x14ac:dyDescent="0.2">
      <c r="B121" s="186"/>
      <c r="C121" s="186"/>
      <c r="D121" s="122"/>
      <c r="E121" s="122"/>
      <c r="F121" s="187"/>
      <c r="G121" s="122"/>
      <c r="H121" s="122"/>
      <c r="I121" s="122"/>
      <c r="J121" s="122"/>
      <c r="K121" s="122"/>
      <c r="L121" s="122"/>
      <c r="M121" s="122"/>
      <c r="N121" s="188"/>
      <c r="O121" s="188"/>
      <c r="P121" s="122"/>
      <c r="Q121" s="122"/>
      <c r="R121" s="122"/>
      <c r="S121" s="122"/>
      <c r="T121" s="188"/>
      <c r="U121" s="383"/>
      <c r="V121" s="122"/>
      <c r="W121" s="122"/>
      <c r="X121" s="122"/>
      <c r="Y121" s="122"/>
      <c r="Z121" s="188"/>
      <c r="AA121" s="122"/>
      <c r="AB121" s="122"/>
      <c r="AC121" s="122"/>
      <c r="AD121" s="188"/>
      <c r="AE121" s="189"/>
      <c r="AF121" s="190"/>
    </row>
    <row r="122" spans="2:32" ht="13.15" customHeight="1" x14ac:dyDescent="0.2">
      <c r="B122" s="186"/>
      <c r="C122" s="186"/>
      <c r="D122" s="122"/>
      <c r="E122" s="122"/>
      <c r="F122" s="187"/>
      <c r="G122" s="122"/>
      <c r="H122" s="122"/>
      <c r="I122" s="122"/>
      <c r="J122" s="122"/>
      <c r="K122" s="122"/>
      <c r="L122" s="122"/>
      <c r="M122" s="122"/>
      <c r="N122" s="188"/>
      <c r="O122" s="188"/>
      <c r="P122" s="122"/>
      <c r="Q122" s="122"/>
      <c r="R122" s="122"/>
      <c r="S122" s="122"/>
      <c r="T122" s="188"/>
      <c r="U122" s="383"/>
      <c r="V122" s="122"/>
      <c r="W122" s="122"/>
      <c r="X122" s="122"/>
      <c r="Y122" s="122"/>
      <c r="Z122" s="188"/>
      <c r="AA122" s="122"/>
      <c r="AB122" s="122"/>
      <c r="AC122" s="122"/>
      <c r="AD122" s="188"/>
      <c r="AE122" s="189"/>
      <c r="AF122" s="190"/>
    </row>
    <row r="123" spans="2:32" ht="13.15" customHeight="1" x14ac:dyDescent="0.2">
      <c r="B123" s="186"/>
      <c r="C123" s="186"/>
      <c r="D123" s="122"/>
      <c r="E123" s="122"/>
      <c r="F123" s="187"/>
      <c r="G123" s="122"/>
      <c r="H123" s="122"/>
      <c r="I123" s="122"/>
      <c r="J123" s="122"/>
      <c r="K123" s="122"/>
      <c r="L123" s="122"/>
      <c r="M123" s="122"/>
      <c r="N123" s="188"/>
      <c r="O123" s="188"/>
      <c r="P123" s="122"/>
      <c r="Q123" s="122"/>
      <c r="R123" s="122"/>
      <c r="S123" s="122"/>
      <c r="T123" s="188"/>
      <c r="U123" s="383"/>
      <c r="V123" s="122"/>
      <c r="W123" s="122"/>
      <c r="X123" s="122"/>
      <c r="Y123" s="122"/>
      <c r="Z123" s="188"/>
      <c r="AA123" s="122"/>
      <c r="AB123" s="122"/>
      <c r="AC123" s="122"/>
      <c r="AD123" s="188"/>
      <c r="AE123" s="189"/>
      <c r="AF123" s="190"/>
    </row>
    <row r="124" spans="2:32" ht="21.95" customHeight="1" x14ac:dyDescent="0.2">
      <c r="B124" s="186"/>
      <c r="C124" s="186"/>
      <c r="D124" s="122"/>
      <c r="E124" s="122"/>
      <c r="F124" s="187"/>
      <c r="G124" s="122"/>
      <c r="H124" s="122"/>
      <c r="I124" s="122"/>
      <c r="J124" s="122"/>
      <c r="K124" s="122"/>
      <c r="L124" s="122"/>
      <c r="M124" s="122"/>
      <c r="N124" s="188"/>
      <c r="O124" s="188"/>
      <c r="P124" s="122"/>
      <c r="Q124" s="122"/>
      <c r="R124" s="122"/>
      <c r="S124" s="122"/>
      <c r="T124" s="188"/>
      <c r="U124" s="383"/>
      <c r="V124" s="122"/>
      <c r="W124" s="122"/>
      <c r="X124" s="122"/>
      <c r="Y124" s="122"/>
      <c r="Z124" s="188"/>
      <c r="AA124" s="122"/>
      <c r="AB124" s="122"/>
      <c r="AC124" s="122"/>
      <c r="AD124" s="188"/>
      <c r="AE124" s="189"/>
      <c r="AF124" s="190"/>
    </row>
    <row r="125" spans="2:32" ht="13.15" customHeight="1" x14ac:dyDescent="0.2">
      <c r="B125" s="186"/>
      <c r="C125" s="186"/>
      <c r="D125" s="122"/>
      <c r="E125" s="122"/>
      <c r="F125" s="187"/>
      <c r="G125" s="122"/>
      <c r="H125" s="122"/>
      <c r="I125" s="122"/>
      <c r="J125" s="122"/>
      <c r="K125" s="122"/>
      <c r="L125" s="122"/>
      <c r="M125" s="122"/>
      <c r="N125" s="188"/>
      <c r="O125" s="188"/>
      <c r="P125" s="122"/>
      <c r="Q125" s="122"/>
      <c r="R125" s="122"/>
      <c r="S125" s="122"/>
      <c r="T125" s="188"/>
      <c r="U125" s="383"/>
      <c r="V125" s="122"/>
      <c r="W125" s="122"/>
      <c r="X125" s="122"/>
      <c r="Y125" s="122"/>
      <c r="Z125" s="188"/>
      <c r="AA125" s="122"/>
      <c r="AB125" s="122"/>
      <c r="AC125" s="122"/>
      <c r="AD125" s="188"/>
      <c r="AE125" s="189"/>
      <c r="AF125" s="190"/>
    </row>
    <row r="126" spans="2:32" ht="13.15" customHeight="1" x14ac:dyDescent="0.2">
      <c r="B126" s="186"/>
      <c r="C126" s="186"/>
      <c r="D126" s="122"/>
      <c r="E126" s="122"/>
      <c r="F126" s="187"/>
      <c r="G126" s="122"/>
      <c r="H126" s="122"/>
      <c r="I126" s="122"/>
      <c r="J126" s="122"/>
      <c r="K126" s="122"/>
      <c r="L126" s="122"/>
      <c r="M126" s="122"/>
      <c r="N126" s="188"/>
      <c r="O126" s="188"/>
      <c r="P126" s="122"/>
      <c r="Q126" s="122"/>
      <c r="R126" s="122"/>
      <c r="S126" s="122"/>
      <c r="T126" s="188"/>
      <c r="U126" s="383"/>
      <c r="V126" s="122"/>
      <c r="W126" s="122"/>
      <c r="X126" s="122"/>
      <c r="Y126" s="122"/>
      <c r="Z126" s="188"/>
      <c r="AA126" s="122"/>
      <c r="AB126" s="122"/>
      <c r="AC126" s="122"/>
      <c r="AD126" s="188"/>
      <c r="AE126" s="189"/>
      <c r="AF126" s="190"/>
    </row>
    <row r="127" spans="2:32" ht="13.15" customHeight="1" x14ac:dyDescent="0.2">
      <c r="B127" s="186"/>
      <c r="C127" s="186"/>
      <c r="D127" s="122"/>
      <c r="E127" s="122"/>
      <c r="F127" s="187"/>
      <c r="G127" s="122"/>
      <c r="H127" s="122"/>
      <c r="I127" s="122"/>
      <c r="J127" s="122"/>
      <c r="K127" s="122"/>
      <c r="L127" s="122"/>
      <c r="M127" s="122"/>
      <c r="N127" s="188"/>
      <c r="O127" s="188"/>
      <c r="P127" s="122"/>
      <c r="Q127" s="122"/>
      <c r="R127" s="122"/>
      <c r="S127" s="122"/>
      <c r="T127" s="188"/>
      <c r="U127" s="383"/>
      <c r="V127" s="122"/>
      <c r="W127" s="122"/>
      <c r="X127" s="122"/>
      <c r="Y127" s="122"/>
      <c r="Z127" s="188"/>
      <c r="AA127" s="122"/>
      <c r="AB127" s="122"/>
      <c r="AC127" s="122"/>
      <c r="AD127" s="188"/>
      <c r="AE127" s="189"/>
      <c r="AF127" s="190"/>
    </row>
    <row r="128" spans="2:32" ht="13.15" customHeight="1" x14ac:dyDescent="0.2">
      <c r="B128" s="186"/>
      <c r="C128" s="186"/>
      <c r="D128" s="122"/>
      <c r="E128" s="122"/>
      <c r="F128" s="187"/>
      <c r="G128" s="122"/>
      <c r="H128" s="122"/>
      <c r="I128" s="122"/>
      <c r="J128" s="122"/>
      <c r="K128" s="122"/>
      <c r="L128" s="122"/>
      <c r="M128" s="122"/>
      <c r="N128" s="188"/>
      <c r="O128" s="188"/>
      <c r="P128" s="122"/>
      <c r="Q128" s="122"/>
      <c r="R128" s="122"/>
      <c r="S128" s="122"/>
      <c r="T128" s="188"/>
      <c r="U128" s="383"/>
      <c r="V128" s="122"/>
      <c r="W128" s="122"/>
      <c r="X128" s="122"/>
      <c r="Y128" s="122"/>
      <c r="Z128" s="188"/>
      <c r="AA128" s="122"/>
      <c r="AB128" s="122"/>
      <c r="AC128" s="122"/>
      <c r="AD128" s="188"/>
      <c r="AE128" s="189"/>
      <c r="AF128" s="190"/>
    </row>
    <row r="129" spans="2:32" ht="13.15" customHeight="1" x14ac:dyDescent="0.2">
      <c r="B129" s="186"/>
      <c r="C129" s="186"/>
      <c r="D129" s="122"/>
      <c r="E129" s="122"/>
      <c r="F129" s="187"/>
      <c r="G129" s="122"/>
      <c r="H129" s="122"/>
      <c r="I129" s="122"/>
      <c r="J129" s="122"/>
      <c r="K129" s="122"/>
      <c r="L129" s="122"/>
      <c r="M129" s="122"/>
      <c r="N129" s="188"/>
      <c r="O129" s="188"/>
      <c r="P129" s="122"/>
      <c r="Q129" s="122"/>
      <c r="R129" s="122"/>
      <c r="S129" s="122"/>
      <c r="T129" s="188"/>
      <c r="U129" s="383"/>
      <c r="V129" s="122"/>
      <c r="W129" s="122"/>
      <c r="X129" s="122"/>
      <c r="Y129" s="122"/>
      <c r="Z129" s="188"/>
      <c r="AA129" s="122"/>
      <c r="AB129" s="122"/>
      <c r="AC129" s="122"/>
      <c r="AD129" s="188"/>
      <c r="AE129" s="189"/>
      <c r="AF129" s="190"/>
    </row>
    <row r="130" spans="2:32" ht="13.15" customHeight="1" x14ac:dyDescent="0.2">
      <c r="B130" s="186"/>
      <c r="C130" s="186"/>
      <c r="D130" s="122"/>
      <c r="E130" s="122"/>
      <c r="F130" s="187"/>
      <c r="G130" s="122"/>
      <c r="H130" s="122"/>
      <c r="I130" s="122"/>
      <c r="J130" s="122"/>
      <c r="K130" s="122"/>
      <c r="L130" s="122"/>
      <c r="M130" s="122"/>
      <c r="N130" s="188"/>
      <c r="O130" s="188"/>
      <c r="P130" s="122"/>
      <c r="Q130" s="122"/>
      <c r="R130" s="122"/>
      <c r="S130" s="122"/>
      <c r="T130" s="188"/>
      <c r="U130" s="383"/>
      <c r="V130" s="122"/>
      <c r="W130" s="122"/>
      <c r="X130" s="122"/>
      <c r="Y130" s="122"/>
      <c r="Z130" s="188"/>
      <c r="AA130" s="122"/>
      <c r="AB130" s="122"/>
      <c r="AC130" s="122"/>
      <c r="AD130" s="188"/>
      <c r="AE130" s="189"/>
      <c r="AF130" s="190"/>
    </row>
    <row r="131" spans="2:32" ht="21.95" customHeight="1" x14ac:dyDescent="0.2">
      <c r="B131" s="186"/>
      <c r="C131" s="186"/>
      <c r="D131" s="122"/>
      <c r="E131" s="122"/>
      <c r="F131" s="187"/>
      <c r="G131" s="122"/>
      <c r="H131" s="122"/>
      <c r="I131" s="122"/>
      <c r="J131" s="122"/>
      <c r="K131" s="122"/>
      <c r="L131" s="122"/>
      <c r="M131" s="122"/>
      <c r="N131" s="188"/>
      <c r="O131" s="188"/>
      <c r="P131" s="122"/>
      <c r="Q131" s="122"/>
      <c r="R131" s="122"/>
      <c r="S131" s="122"/>
      <c r="T131" s="188"/>
      <c r="U131" s="383"/>
      <c r="V131" s="122"/>
      <c r="W131" s="122"/>
      <c r="X131" s="122"/>
      <c r="Y131" s="122"/>
      <c r="Z131" s="188"/>
      <c r="AA131" s="122"/>
      <c r="AB131" s="122"/>
      <c r="AC131" s="122"/>
      <c r="AD131" s="188"/>
      <c r="AE131" s="189"/>
      <c r="AF131" s="190"/>
    </row>
    <row r="132" spans="2:32" ht="13.15" customHeight="1" x14ac:dyDescent="0.2">
      <c r="B132" s="186"/>
      <c r="C132" s="186"/>
      <c r="D132" s="122"/>
      <c r="E132" s="122"/>
      <c r="F132" s="187"/>
      <c r="G132" s="122"/>
      <c r="H132" s="122"/>
      <c r="I132" s="122"/>
      <c r="J132" s="122"/>
      <c r="K132" s="122"/>
      <c r="L132" s="122"/>
      <c r="M132" s="122"/>
      <c r="N132" s="188"/>
      <c r="O132" s="188"/>
      <c r="P132" s="122"/>
      <c r="Q132" s="122"/>
      <c r="R132" s="122"/>
      <c r="S132" s="122"/>
      <c r="T132" s="188"/>
      <c r="U132" s="383"/>
      <c r="V132" s="122"/>
      <c r="W132" s="122"/>
      <c r="X132" s="122"/>
      <c r="Y132" s="122"/>
      <c r="Z132" s="188"/>
      <c r="AA132" s="122"/>
      <c r="AB132" s="122"/>
      <c r="AC132" s="122"/>
      <c r="AD132" s="188"/>
      <c r="AE132" s="189"/>
      <c r="AF132" s="190"/>
    </row>
    <row r="133" spans="2:32" ht="13.15" customHeight="1" x14ac:dyDescent="0.2">
      <c r="B133" s="186"/>
      <c r="C133" s="186"/>
      <c r="D133" s="122"/>
      <c r="E133" s="122"/>
      <c r="F133" s="187"/>
      <c r="G133" s="122"/>
      <c r="H133" s="122"/>
      <c r="I133" s="122"/>
      <c r="J133" s="122"/>
      <c r="K133" s="122"/>
      <c r="L133" s="122"/>
      <c r="M133" s="122"/>
      <c r="N133" s="188"/>
      <c r="O133" s="188"/>
      <c r="P133" s="122"/>
      <c r="Q133" s="122"/>
      <c r="R133" s="122"/>
      <c r="S133" s="122"/>
      <c r="T133" s="188"/>
      <c r="U133" s="383"/>
      <c r="V133" s="122"/>
      <c r="W133" s="122"/>
      <c r="X133" s="122"/>
      <c r="Y133" s="122"/>
      <c r="Z133" s="188"/>
      <c r="AA133" s="122"/>
      <c r="AB133" s="122"/>
      <c r="AC133" s="122"/>
      <c r="AD133" s="188"/>
      <c r="AE133" s="189"/>
      <c r="AF133" s="190"/>
    </row>
    <row r="134" spans="2:32" ht="13.15" customHeight="1" x14ac:dyDescent="0.2">
      <c r="B134" s="186"/>
      <c r="C134" s="186"/>
      <c r="D134" s="122"/>
      <c r="E134" s="122"/>
      <c r="F134" s="187"/>
      <c r="G134" s="122"/>
      <c r="H134" s="122"/>
      <c r="I134" s="122"/>
      <c r="J134" s="122"/>
      <c r="K134" s="122"/>
      <c r="L134" s="122"/>
      <c r="M134" s="122"/>
      <c r="N134" s="188"/>
      <c r="O134" s="188"/>
      <c r="P134" s="122"/>
      <c r="Q134" s="122"/>
      <c r="R134" s="122"/>
      <c r="S134" s="122"/>
      <c r="T134" s="188"/>
      <c r="U134" s="383"/>
      <c r="V134" s="122"/>
      <c r="W134" s="122"/>
      <c r="X134" s="122"/>
      <c r="Y134" s="122"/>
      <c r="Z134" s="188"/>
      <c r="AA134" s="122"/>
      <c r="AB134" s="122"/>
      <c r="AC134" s="122"/>
      <c r="AD134" s="188"/>
      <c r="AE134" s="189"/>
      <c r="AF134" s="190"/>
    </row>
    <row r="135" spans="2:32" ht="13.15" customHeight="1" x14ac:dyDescent="0.2">
      <c r="B135" s="186"/>
      <c r="C135" s="186"/>
      <c r="D135" s="122"/>
      <c r="E135" s="122"/>
      <c r="F135" s="187"/>
      <c r="G135" s="122"/>
      <c r="H135" s="122"/>
      <c r="I135" s="122"/>
      <c r="J135" s="122"/>
      <c r="K135" s="122"/>
      <c r="L135" s="122"/>
      <c r="M135" s="122"/>
      <c r="N135" s="188"/>
      <c r="O135" s="188"/>
      <c r="P135" s="122"/>
      <c r="Q135" s="122"/>
      <c r="R135" s="122"/>
      <c r="S135" s="122"/>
      <c r="T135" s="188"/>
      <c r="U135" s="383"/>
      <c r="V135" s="122"/>
      <c r="W135" s="122"/>
      <c r="X135" s="122"/>
      <c r="Y135" s="122"/>
      <c r="Z135" s="188"/>
      <c r="AA135" s="122"/>
      <c r="AB135" s="122"/>
      <c r="AC135" s="122"/>
      <c r="AD135" s="188"/>
      <c r="AE135" s="189"/>
      <c r="AF135" s="190"/>
    </row>
    <row r="136" spans="2:32" ht="13.15" customHeight="1" x14ac:dyDescent="0.2">
      <c r="B136" s="186"/>
      <c r="C136" s="186"/>
      <c r="D136" s="122"/>
      <c r="E136" s="122"/>
      <c r="F136" s="187"/>
      <c r="G136" s="122"/>
      <c r="H136" s="122"/>
      <c r="I136" s="122"/>
      <c r="J136" s="122"/>
      <c r="K136" s="122"/>
      <c r="L136" s="122"/>
      <c r="M136" s="122"/>
      <c r="N136" s="188"/>
      <c r="O136" s="188"/>
      <c r="P136" s="122"/>
      <c r="Q136" s="122"/>
      <c r="R136" s="122"/>
      <c r="S136" s="122"/>
      <c r="T136" s="188"/>
      <c r="U136" s="383"/>
      <c r="V136" s="122"/>
      <c r="W136" s="122"/>
      <c r="X136" s="122"/>
      <c r="Y136" s="122"/>
      <c r="Z136" s="188"/>
      <c r="AA136" s="122"/>
      <c r="AB136" s="122"/>
      <c r="AC136" s="122"/>
      <c r="AD136" s="188"/>
      <c r="AE136" s="189"/>
      <c r="AF136" s="190"/>
    </row>
    <row r="137" spans="2:32" ht="13.15" customHeight="1" x14ac:dyDescent="0.2">
      <c r="B137" s="186"/>
      <c r="C137" s="186"/>
      <c r="D137" s="122"/>
      <c r="E137" s="122"/>
      <c r="F137" s="187"/>
      <c r="G137" s="122"/>
      <c r="H137" s="122"/>
      <c r="I137" s="122"/>
      <c r="J137" s="122"/>
      <c r="K137" s="122"/>
      <c r="L137" s="122"/>
      <c r="M137" s="122"/>
      <c r="N137" s="188"/>
      <c r="O137" s="188"/>
      <c r="P137" s="122"/>
      <c r="Q137" s="122"/>
      <c r="R137" s="122"/>
      <c r="S137" s="122"/>
      <c r="T137" s="188"/>
      <c r="U137" s="383"/>
      <c r="V137" s="122"/>
      <c r="W137" s="122"/>
      <c r="X137" s="122"/>
      <c r="Y137" s="122"/>
      <c r="Z137" s="188"/>
      <c r="AA137" s="122"/>
      <c r="AB137" s="122"/>
      <c r="AC137" s="122"/>
      <c r="AD137" s="188"/>
      <c r="AE137" s="189"/>
      <c r="AF137" s="190"/>
    </row>
    <row r="138" spans="2:32" ht="13.15" customHeight="1" x14ac:dyDescent="0.2">
      <c r="B138" s="186"/>
      <c r="C138" s="186"/>
      <c r="D138" s="122"/>
      <c r="E138" s="122"/>
      <c r="F138" s="187"/>
      <c r="G138" s="122"/>
      <c r="H138" s="122"/>
      <c r="I138" s="122"/>
      <c r="J138" s="122"/>
      <c r="K138" s="122"/>
      <c r="L138" s="122"/>
      <c r="M138" s="122"/>
      <c r="N138" s="188"/>
      <c r="O138" s="188"/>
      <c r="P138" s="122"/>
      <c r="Q138" s="122"/>
      <c r="R138" s="122"/>
      <c r="S138" s="122"/>
      <c r="T138" s="188"/>
      <c r="U138" s="383"/>
      <c r="V138" s="122"/>
      <c r="W138" s="122"/>
      <c r="X138" s="122"/>
      <c r="Y138" s="122"/>
      <c r="Z138" s="188"/>
      <c r="AA138" s="122"/>
      <c r="AB138" s="122"/>
      <c r="AC138" s="122"/>
      <c r="AD138" s="188"/>
      <c r="AE138" s="189"/>
      <c r="AF138" s="190"/>
    </row>
    <row r="139" spans="2:32" ht="26.65" customHeight="1" x14ac:dyDescent="0.2">
      <c r="B139" s="186"/>
      <c r="C139" s="186"/>
      <c r="D139" s="122"/>
      <c r="E139" s="122"/>
      <c r="F139" s="187"/>
      <c r="G139" s="122"/>
      <c r="H139" s="122"/>
      <c r="I139" s="122"/>
      <c r="J139" s="122"/>
      <c r="K139" s="122"/>
      <c r="L139" s="122"/>
      <c r="M139" s="122"/>
      <c r="N139" s="188"/>
      <c r="O139" s="188"/>
      <c r="P139" s="122"/>
      <c r="Q139" s="122"/>
      <c r="R139" s="122"/>
      <c r="S139" s="122"/>
      <c r="T139" s="188"/>
      <c r="U139" s="383"/>
      <c r="V139" s="122"/>
      <c r="W139" s="122"/>
      <c r="X139" s="122"/>
      <c r="Y139" s="122"/>
      <c r="Z139" s="188"/>
      <c r="AA139" s="122"/>
      <c r="AB139" s="122"/>
      <c r="AC139" s="122"/>
      <c r="AD139" s="188"/>
      <c r="AE139" s="189"/>
      <c r="AF139" s="190"/>
    </row>
    <row r="140" spans="2:32" ht="13.15" customHeight="1" x14ac:dyDescent="0.2">
      <c r="B140" s="186"/>
      <c r="C140" s="186"/>
      <c r="D140" s="122"/>
      <c r="E140" s="122"/>
      <c r="F140" s="187"/>
      <c r="G140" s="122"/>
      <c r="H140" s="122"/>
      <c r="I140" s="122"/>
      <c r="J140" s="122"/>
      <c r="K140" s="122"/>
      <c r="L140" s="122"/>
      <c r="M140" s="122"/>
      <c r="N140" s="188"/>
      <c r="O140" s="188"/>
      <c r="P140" s="122"/>
      <c r="Q140" s="122"/>
      <c r="R140" s="122"/>
      <c r="S140" s="122"/>
      <c r="T140" s="188"/>
      <c r="U140" s="383"/>
      <c r="V140" s="122"/>
      <c r="W140" s="122"/>
      <c r="X140" s="122"/>
      <c r="Y140" s="122"/>
      <c r="Z140" s="188"/>
      <c r="AA140" s="122"/>
      <c r="AB140" s="122"/>
      <c r="AC140" s="122"/>
      <c r="AD140" s="188"/>
      <c r="AE140" s="189"/>
      <c r="AF140" s="190"/>
    </row>
    <row r="141" spans="2:32" ht="13.15" customHeight="1" x14ac:dyDescent="0.2">
      <c r="B141" s="186"/>
      <c r="C141" s="186"/>
      <c r="D141" s="122"/>
      <c r="E141" s="122"/>
      <c r="F141" s="187"/>
      <c r="G141" s="122"/>
      <c r="H141" s="122"/>
      <c r="I141" s="122"/>
      <c r="J141" s="122"/>
      <c r="K141" s="122"/>
      <c r="L141" s="122"/>
      <c r="M141" s="122"/>
      <c r="N141" s="188"/>
      <c r="O141" s="188"/>
      <c r="P141" s="122"/>
      <c r="Q141" s="122"/>
      <c r="R141" s="122"/>
      <c r="S141" s="122"/>
      <c r="T141" s="188"/>
      <c r="U141" s="383"/>
      <c r="V141" s="122"/>
      <c r="W141" s="122"/>
      <c r="X141" s="122"/>
      <c r="Y141" s="122"/>
      <c r="Z141" s="188"/>
      <c r="AA141" s="122"/>
      <c r="AB141" s="122"/>
      <c r="AC141" s="122"/>
      <c r="AD141" s="188"/>
      <c r="AE141" s="189"/>
      <c r="AF141" s="190"/>
    </row>
    <row r="142" spans="2:32" ht="13.15" customHeight="1" x14ac:dyDescent="0.2">
      <c r="B142" s="186"/>
      <c r="C142" s="186"/>
      <c r="D142" s="122"/>
      <c r="E142" s="122"/>
      <c r="F142" s="187"/>
      <c r="G142" s="122"/>
      <c r="H142" s="122"/>
      <c r="I142" s="122"/>
      <c r="J142" s="122"/>
      <c r="K142" s="122"/>
      <c r="L142" s="122"/>
      <c r="M142" s="122"/>
      <c r="N142" s="188"/>
      <c r="O142" s="188"/>
      <c r="P142" s="122"/>
      <c r="Q142" s="122"/>
      <c r="R142" s="122"/>
      <c r="S142" s="122"/>
      <c r="T142" s="188"/>
      <c r="U142" s="383"/>
      <c r="V142" s="122"/>
      <c r="W142" s="122"/>
      <c r="X142" s="122"/>
      <c r="Y142" s="122"/>
      <c r="Z142" s="188"/>
      <c r="AA142" s="122"/>
      <c r="AB142" s="122"/>
      <c r="AC142" s="122"/>
      <c r="AD142" s="188"/>
      <c r="AE142" s="189"/>
      <c r="AF142" s="190"/>
    </row>
    <row r="143" spans="2:32" ht="13.15" customHeight="1" x14ac:dyDescent="0.2">
      <c r="B143" s="186"/>
      <c r="C143" s="186"/>
      <c r="D143" s="122"/>
      <c r="E143" s="122"/>
      <c r="F143" s="187"/>
      <c r="G143" s="122"/>
      <c r="H143" s="122"/>
      <c r="I143" s="122"/>
      <c r="J143" s="122"/>
      <c r="K143" s="122"/>
      <c r="L143" s="122"/>
      <c r="M143" s="122"/>
      <c r="N143" s="188"/>
      <c r="O143" s="188"/>
      <c r="P143" s="122"/>
      <c r="Q143" s="122"/>
      <c r="R143" s="122"/>
      <c r="S143" s="122"/>
      <c r="T143" s="188"/>
      <c r="U143" s="383"/>
      <c r="V143" s="122"/>
      <c r="W143" s="122"/>
      <c r="X143" s="122"/>
      <c r="Y143" s="122"/>
      <c r="Z143" s="188"/>
      <c r="AA143" s="122"/>
      <c r="AB143" s="122"/>
      <c r="AC143" s="122"/>
      <c r="AD143" s="188"/>
      <c r="AE143" s="189"/>
      <c r="AF143" s="190"/>
    </row>
    <row r="144" spans="2:32" ht="21.95" customHeight="1" x14ac:dyDescent="0.2">
      <c r="B144" s="186"/>
      <c r="C144" s="186"/>
      <c r="D144" s="122"/>
      <c r="E144" s="122"/>
      <c r="F144" s="187"/>
      <c r="G144" s="122"/>
      <c r="H144" s="122"/>
      <c r="I144" s="122"/>
      <c r="J144" s="122"/>
      <c r="K144" s="122"/>
      <c r="L144" s="122"/>
      <c r="M144" s="122"/>
      <c r="N144" s="188"/>
      <c r="O144" s="188"/>
      <c r="P144" s="122"/>
      <c r="Q144" s="122"/>
      <c r="R144" s="122"/>
      <c r="S144" s="122"/>
      <c r="T144" s="188"/>
      <c r="U144" s="383"/>
      <c r="V144" s="122"/>
      <c r="W144" s="122"/>
      <c r="X144" s="122"/>
      <c r="Y144" s="122"/>
      <c r="Z144" s="188"/>
      <c r="AA144" s="122"/>
      <c r="AB144" s="122"/>
      <c r="AC144" s="122"/>
      <c r="AD144" s="188"/>
      <c r="AE144" s="189"/>
      <c r="AF144" s="190"/>
    </row>
    <row r="145" spans="2:32" ht="13.15" customHeight="1" x14ac:dyDescent="0.2">
      <c r="B145" s="186"/>
      <c r="C145" s="186"/>
      <c r="D145" s="122"/>
      <c r="E145" s="122"/>
      <c r="F145" s="187"/>
      <c r="G145" s="122"/>
      <c r="H145" s="122"/>
      <c r="I145" s="122"/>
      <c r="J145" s="122"/>
      <c r="K145" s="122"/>
      <c r="L145" s="122"/>
      <c r="M145" s="122"/>
      <c r="N145" s="188"/>
      <c r="O145" s="188"/>
      <c r="P145" s="122"/>
      <c r="Q145" s="122"/>
      <c r="R145" s="122"/>
      <c r="S145" s="122"/>
      <c r="T145" s="188"/>
      <c r="U145" s="383"/>
      <c r="V145" s="122"/>
      <c r="W145" s="122"/>
      <c r="X145" s="122"/>
      <c r="Y145" s="122"/>
      <c r="Z145" s="188"/>
      <c r="AA145" s="122"/>
      <c r="AB145" s="122"/>
      <c r="AC145" s="122"/>
      <c r="AD145" s="188"/>
      <c r="AE145" s="189"/>
      <c r="AF145" s="190"/>
    </row>
    <row r="146" spans="2:32" ht="13.15" customHeight="1" x14ac:dyDescent="0.2">
      <c r="B146" s="186"/>
      <c r="C146" s="186"/>
      <c r="D146" s="122"/>
      <c r="E146" s="122"/>
      <c r="F146" s="187"/>
      <c r="G146" s="122"/>
      <c r="H146" s="122"/>
      <c r="I146" s="122"/>
      <c r="J146" s="122"/>
      <c r="K146" s="122"/>
      <c r="L146" s="122"/>
      <c r="M146" s="122"/>
      <c r="N146" s="188"/>
      <c r="O146" s="188"/>
      <c r="P146" s="122"/>
      <c r="Q146" s="122"/>
      <c r="R146" s="122"/>
      <c r="S146" s="122"/>
      <c r="T146" s="188"/>
      <c r="U146" s="383"/>
      <c r="V146" s="122"/>
      <c r="W146" s="122"/>
      <c r="X146" s="122"/>
      <c r="Y146" s="122"/>
      <c r="Z146" s="188"/>
      <c r="AA146" s="122"/>
      <c r="AB146" s="122"/>
      <c r="AC146" s="122"/>
      <c r="AD146" s="188"/>
      <c r="AE146" s="189"/>
      <c r="AF146" s="190"/>
    </row>
    <row r="147" spans="2:32" ht="13.15" customHeight="1" x14ac:dyDescent="0.2">
      <c r="B147" s="186"/>
      <c r="C147" s="186"/>
      <c r="D147" s="122"/>
      <c r="E147" s="122"/>
      <c r="F147" s="187"/>
      <c r="G147" s="122"/>
      <c r="H147" s="122"/>
      <c r="I147" s="122"/>
      <c r="J147" s="122"/>
      <c r="K147" s="122"/>
      <c r="L147" s="122"/>
      <c r="M147" s="122"/>
      <c r="N147" s="188"/>
      <c r="O147" s="188"/>
      <c r="P147" s="122"/>
      <c r="Q147" s="122"/>
      <c r="R147" s="122"/>
      <c r="S147" s="122"/>
      <c r="T147" s="188"/>
      <c r="U147" s="383"/>
      <c r="V147" s="122"/>
      <c r="W147" s="122"/>
      <c r="X147" s="122"/>
      <c r="Y147" s="122"/>
      <c r="Z147" s="188"/>
      <c r="AA147" s="122"/>
      <c r="AB147" s="122"/>
      <c r="AC147" s="122"/>
      <c r="AD147" s="188"/>
      <c r="AE147" s="189"/>
      <c r="AF147" s="190"/>
    </row>
    <row r="148" spans="2:32" ht="13.15" customHeight="1" x14ac:dyDescent="0.2">
      <c r="B148" s="186"/>
      <c r="C148" s="186"/>
      <c r="D148" s="122"/>
      <c r="E148" s="122"/>
      <c r="F148" s="187"/>
      <c r="G148" s="122"/>
      <c r="H148" s="122"/>
      <c r="I148" s="122"/>
      <c r="J148" s="122"/>
      <c r="K148" s="122"/>
      <c r="L148" s="122"/>
      <c r="M148" s="122"/>
      <c r="N148" s="188"/>
      <c r="O148" s="188"/>
      <c r="P148" s="122"/>
      <c r="Q148" s="122"/>
      <c r="R148" s="122"/>
      <c r="S148" s="122"/>
      <c r="T148" s="188"/>
      <c r="U148" s="383"/>
      <c r="V148" s="122"/>
      <c r="W148" s="122"/>
      <c r="X148" s="122"/>
      <c r="Y148" s="122"/>
      <c r="Z148" s="188"/>
      <c r="AA148" s="122"/>
      <c r="AB148" s="122"/>
      <c r="AC148" s="122"/>
      <c r="AD148" s="188"/>
      <c r="AE148" s="189"/>
      <c r="AF148" s="190"/>
    </row>
    <row r="149" spans="2:32" ht="13.15" customHeight="1" x14ac:dyDescent="0.2">
      <c r="B149" s="186"/>
      <c r="C149" s="186"/>
      <c r="D149" s="122"/>
      <c r="E149" s="122"/>
      <c r="F149" s="187"/>
      <c r="G149" s="122"/>
      <c r="H149" s="122"/>
      <c r="I149" s="122"/>
      <c r="J149" s="122"/>
      <c r="K149" s="122"/>
      <c r="L149" s="122"/>
      <c r="M149" s="122"/>
      <c r="N149" s="188"/>
      <c r="O149" s="188"/>
      <c r="P149" s="122"/>
      <c r="Q149" s="122"/>
      <c r="R149" s="122"/>
      <c r="S149" s="122"/>
      <c r="T149" s="188"/>
      <c r="U149" s="383"/>
      <c r="V149" s="122"/>
      <c r="W149" s="122"/>
      <c r="X149" s="122"/>
      <c r="Y149" s="122"/>
      <c r="Z149" s="188"/>
      <c r="AA149" s="122"/>
      <c r="AB149" s="122"/>
      <c r="AC149" s="122"/>
      <c r="AD149" s="188"/>
      <c r="AE149" s="189"/>
      <c r="AF149" s="190"/>
    </row>
    <row r="150" spans="2:32" ht="21.95" customHeight="1" x14ac:dyDescent="0.2">
      <c r="B150" s="186"/>
      <c r="C150" s="186"/>
      <c r="D150" s="122"/>
      <c r="E150" s="122"/>
      <c r="F150" s="187"/>
      <c r="G150" s="122"/>
      <c r="H150" s="122"/>
      <c r="I150" s="122"/>
      <c r="J150" s="122"/>
      <c r="K150" s="122"/>
      <c r="L150" s="122"/>
      <c r="M150" s="122"/>
      <c r="N150" s="188"/>
      <c r="O150" s="188"/>
      <c r="P150" s="122"/>
      <c r="Q150" s="122"/>
      <c r="R150" s="122"/>
      <c r="S150" s="122"/>
      <c r="T150" s="188"/>
      <c r="U150" s="383"/>
      <c r="V150" s="122"/>
      <c r="W150" s="122"/>
      <c r="X150" s="122"/>
      <c r="Y150" s="122"/>
      <c r="Z150" s="188"/>
      <c r="AA150" s="122"/>
      <c r="AB150" s="122"/>
      <c r="AC150" s="122"/>
      <c r="AD150" s="188"/>
      <c r="AE150" s="189"/>
      <c r="AF150" s="190"/>
    </row>
    <row r="151" spans="2:32" ht="21.95" customHeight="1" x14ac:dyDescent="0.2">
      <c r="B151" s="186"/>
      <c r="C151" s="186"/>
      <c r="D151" s="122"/>
      <c r="E151" s="122"/>
      <c r="F151" s="187"/>
      <c r="G151" s="122"/>
      <c r="H151" s="122"/>
      <c r="I151" s="122"/>
      <c r="J151" s="122"/>
      <c r="K151" s="122"/>
      <c r="L151" s="122"/>
      <c r="M151" s="122"/>
      <c r="N151" s="188"/>
      <c r="O151" s="188"/>
      <c r="P151" s="122"/>
      <c r="Q151" s="122"/>
      <c r="R151" s="122"/>
      <c r="S151" s="122"/>
      <c r="T151" s="188"/>
      <c r="U151" s="383"/>
      <c r="V151" s="122"/>
      <c r="W151" s="122"/>
      <c r="X151" s="122"/>
      <c r="Y151" s="122"/>
      <c r="Z151" s="188"/>
      <c r="AA151" s="122"/>
      <c r="AB151" s="122"/>
      <c r="AC151" s="122"/>
      <c r="AD151" s="188"/>
      <c r="AE151" s="189"/>
      <c r="AF151" s="190"/>
    </row>
    <row r="152" spans="2:32" ht="13.15" customHeight="1" x14ac:dyDescent="0.2">
      <c r="B152" s="186"/>
      <c r="C152" s="186"/>
      <c r="D152" s="122"/>
      <c r="E152" s="122"/>
      <c r="F152" s="187"/>
      <c r="G152" s="122"/>
      <c r="H152" s="122"/>
      <c r="I152" s="122"/>
      <c r="J152" s="122"/>
      <c r="K152" s="122"/>
      <c r="L152" s="122"/>
      <c r="M152" s="122"/>
      <c r="N152" s="188"/>
      <c r="O152" s="188"/>
      <c r="P152" s="122"/>
      <c r="Q152" s="122"/>
      <c r="R152" s="122"/>
      <c r="S152" s="122"/>
      <c r="T152" s="188"/>
      <c r="U152" s="383"/>
      <c r="V152" s="122"/>
      <c r="W152" s="122"/>
      <c r="X152" s="122"/>
      <c r="Y152" s="122"/>
      <c r="Z152" s="188"/>
      <c r="AA152" s="122"/>
      <c r="AB152" s="122"/>
      <c r="AC152" s="122"/>
      <c r="AD152" s="188"/>
      <c r="AE152" s="189"/>
      <c r="AF152" s="190"/>
    </row>
    <row r="153" spans="2:32" ht="21.95" customHeight="1" x14ac:dyDescent="0.2">
      <c r="B153" s="186"/>
      <c r="C153" s="186"/>
      <c r="D153" s="122"/>
      <c r="E153" s="122"/>
      <c r="F153" s="187"/>
      <c r="G153" s="122"/>
      <c r="H153" s="122"/>
      <c r="I153" s="122"/>
      <c r="J153" s="122"/>
      <c r="K153" s="122"/>
      <c r="L153" s="122"/>
      <c r="M153" s="122"/>
      <c r="N153" s="188"/>
      <c r="O153" s="188"/>
      <c r="P153" s="122"/>
      <c r="Q153" s="122"/>
      <c r="R153" s="122"/>
      <c r="S153" s="122"/>
      <c r="T153" s="188"/>
      <c r="U153" s="383"/>
      <c r="V153" s="122"/>
      <c r="W153" s="122"/>
      <c r="X153" s="122"/>
      <c r="Y153" s="122"/>
      <c r="Z153" s="188"/>
      <c r="AA153" s="122"/>
      <c r="AB153" s="122"/>
      <c r="AC153" s="122"/>
      <c r="AD153" s="188"/>
      <c r="AE153" s="189"/>
      <c r="AF153" s="190"/>
    </row>
    <row r="154" spans="2:32" ht="13.15" customHeight="1" x14ac:dyDescent="0.2">
      <c r="B154" s="186"/>
      <c r="C154" s="186"/>
      <c r="D154" s="122"/>
      <c r="E154" s="122"/>
      <c r="F154" s="187"/>
      <c r="G154" s="122"/>
      <c r="H154" s="122"/>
      <c r="I154" s="122"/>
      <c r="J154" s="122"/>
      <c r="K154" s="122"/>
      <c r="L154" s="122"/>
      <c r="M154" s="122"/>
      <c r="N154" s="188"/>
      <c r="O154" s="188"/>
      <c r="P154" s="122"/>
      <c r="Q154" s="122"/>
      <c r="R154" s="122"/>
      <c r="S154" s="122"/>
      <c r="T154" s="188"/>
      <c r="U154" s="383"/>
      <c r="V154" s="122"/>
      <c r="W154" s="122"/>
      <c r="X154" s="122"/>
      <c r="Y154" s="122"/>
      <c r="Z154" s="188"/>
      <c r="AA154" s="122"/>
      <c r="AB154" s="122"/>
      <c r="AC154" s="122"/>
      <c r="AD154" s="188"/>
      <c r="AE154" s="189"/>
      <c r="AF154" s="190"/>
    </row>
    <row r="155" spans="2:32" ht="26.65" customHeight="1" x14ac:dyDescent="0.2">
      <c r="B155" s="186"/>
      <c r="C155" s="186"/>
      <c r="D155" s="122"/>
      <c r="E155" s="122"/>
      <c r="F155" s="187"/>
      <c r="G155" s="122"/>
      <c r="H155" s="122"/>
      <c r="I155" s="122"/>
      <c r="J155" s="122"/>
      <c r="K155" s="122"/>
      <c r="L155" s="122"/>
      <c r="M155" s="122"/>
      <c r="N155" s="188"/>
      <c r="O155" s="188"/>
      <c r="P155" s="122"/>
      <c r="Q155" s="122"/>
      <c r="R155" s="122"/>
      <c r="S155" s="122"/>
      <c r="T155" s="188"/>
      <c r="U155" s="383"/>
      <c r="V155" s="122"/>
      <c r="W155" s="122"/>
      <c r="X155" s="122"/>
      <c r="Y155" s="122"/>
      <c r="Z155" s="188"/>
      <c r="AA155" s="122"/>
      <c r="AB155" s="122"/>
      <c r="AC155" s="122"/>
      <c r="AD155" s="188"/>
      <c r="AE155" s="189"/>
      <c r="AF155" s="190"/>
    </row>
    <row r="156" spans="2:32" ht="26.65" customHeight="1" x14ac:dyDescent="0.2">
      <c r="B156" s="186"/>
      <c r="C156" s="186"/>
      <c r="D156" s="122"/>
      <c r="E156" s="122"/>
      <c r="F156" s="187"/>
      <c r="G156" s="122"/>
      <c r="H156" s="122"/>
      <c r="I156" s="122"/>
      <c r="J156" s="122"/>
      <c r="K156" s="122"/>
      <c r="L156" s="122"/>
      <c r="M156" s="122"/>
      <c r="N156" s="188"/>
      <c r="O156" s="188"/>
      <c r="P156" s="122"/>
      <c r="Q156" s="122"/>
      <c r="R156" s="122"/>
      <c r="S156" s="122"/>
      <c r="T156" s="188"/>
      <c r="U156" s="383"/>
      <c r="V156" s="122"/>
      <c r="W156" s="122"/>
      <c r="X156" s="122"/>
      <c r="Y156" s="122"/>
      <c r="Z156" s="188"/>
      <c r="AA156" s="122"/>
      <c r="AB156" s="122"/>
      <c r="AC156" s="122"/>
      <c r="AD156" s="188"/>
      <c r="AE156" s="189"/>
      <c r="AF156" s="190"/>
    </row>
    <row r="157" spans="2:32" ht="21.95" customHeight="1" x14ac:dyDescent="0.2">
      <c r="B157" s="186"/>
      <c r="C157" s="186"/>
      <c r="D157" s="122"/>
      <c r="E157" s="122"/>
      <c r="F157" s="187"/>
      <c r="G157" s="122"/>
      <c r="H157" s="122"/>
      <c r="I157" s="122"/>
      <c r="J157" s="122"/>
      <c r="K157" s="122"/>
      <c r="L157" s="122"/>
      <c r="M157" s="122"/>
      <c r="N157" s="188"/>
      <c r="O157" s="188"/>
      <c r="P157" s="122"/>
      <c r="Q157" s="122"/>
      <c r="R157" s="122"/>
      <c r="S157" s="122"/>
      <c r="T157" s="188"/>
      <c r="U157" s="383"/>
      <c r="V157" s="122"/>
      <c r="W157" s="122"/>
      <c r="X157" s="122"/>
      <c r="Y157" s="122"/>
      <c r="Z157" s="188"/>
      <c r="AA157" s="122"/>
      <c r="AB157" s="122"/>
      <c r="AC157" s="122"/>
      <c r="AD157" s="188"/>
      <c r="AE157" s="189"/>
      <c r="AF157" s="190"/>
    </row>
    <row r="158" spans="2:32" ht="13.15" customHeight="1" x14ac:dyDescent="0.2">
      <c r="B158" s="186"/>
      <c r="C158" s="186"/>
      <c r="D158" s="122"/>
      <c r="E158" s="122"/>
      <c r="F158" s="187"/>
      <c r="G158" s="122"/>
      <c r="H158" s="122"/>
      <c r="I158" s="122"/>
      <c r="J158" s="122"/>
      <c r="K158" s="122"/>
      <c r="L158" s="122"/>
      <c r="M158" s="122"/>
      <c r="N158" s="188"/>
      <c r="O158" s="188"/>
      <c r="P158" s="122"/>
      <c r="Q158" s="122"/>
      <c r="R158" s="122"/>
      <c r="S158" s="122"/>
      <c r="T158" s="188"/>
      <c r="U158" s="383"/>
      <c r="V158" s="122"/>
      <c r="W158" s="122"/>
      <c r="X158" s="122"/>
      <c r="Y158" s="122"/>
      <c r="Z158" s="188"/>
      <c r="AA158" s="122"/>
      <c r="AB158" s="122"/>
      <c r="AC158" s="122"/>
      <c r="AD158" s="188"/>
      <c r="AE158" s="189"/>
      <c r="AF158" s="190"/>
    </row>
    <row r="159" spans="2:32" ht="21.95" customHeight="1" x14ac:dyDescent="0.2">
      <c r="B159" s="186"/>
      <c r="C159" s="186"/>
      <c r="D159" s="122"/>
      <c r="E159" s="122"/>
      <c r="F159" s="187"/>
      <c r="G159" s="122"/>
      <c r="H159" s="122"/>
      <c r="I159" s="122"/>
      <c r="J159" s="122"/>
      <c r="K159" s="122"/>
      <c r="L159" s="122"/>
      <c r="M159" s="122"/>
      <c r="N159" s="188"/>
      <c r="O159" s="188"/>
      <c r="P159" s="122"/>
      <c r="Q159" s="122"/>
      <c r="R159" s="122"/>
      <c r="S159" s="122"/>
      <c r="T159" s="188"/>
      <c r="U159" s="383"/>
      <c r="V159" s="122"/>
      <c r="W159" s="122"/>
      <c r="X159" s="122"/>
      <c r="Y159" s="122"/>
      <c r="Z159" s="188"/>
      <c r="AA159" s="122"/>
      <c r="AB159" s="122"/>
      <c r="AC159" s="122"/>
      <c r="AD159" s="188"/>
      <c r="AE159" s="189"/>
      <c r="AF159" s="190"/>
    </row>
    <row r="160" spans="2:32" ht="21.95" customHeight="1" x14ac:dyDescent="0.2">
      <c r="B160" s="186"/>
      <c r="C160" s="186"/>
      <c r="D160" s="122"/>
      <c r="E160" s="122"/>
      <c r="F160" s="187"/>
      <c r="G160" s="122"/>
      <c r="H160" s="122"/>
      <c r="I160" s="122"/>
      <c r="J160" s="122"/>
      <c r="K160" s="122"/>
      <c r="L160" s="122"/>
      <c r="M160" s="122"/>
      <c r="N160" s="188"/>
      <c r="O160" s="188"/>
      <c r="P160" s="122"/>
      <c r="Q160" s="122"/>
      <c r="R160" s="122"/>
      <c r="S160" s="122"/>
      <c r="T160" s="188"/>
      <c r="U160" s="383"/>
      <c r="V160" s="122"/>
      <c r="W160" s="122"/>
      <c r="X160" s="122"/>
      <c r="Y160" s="122"/>
      <c r="Z160" s="188"/>
      <c r="AA160" s="122"/>
      <c r="AB160" s="122"/>
      <c r="AC160" s="122"/>
      <c r="AD160" s="188"/>
      <c r="AE160" s="189"/>
      <c r="AF160" s="190"/>
    </row>
    <row r="161" spans="2:32" ht="13.15" customHeight="1" x14ac:dyDescent="0.2">
      <c r="B161" s="186"/>
      <c r="C161" s="186"/>
      <c r="D161" s="122"/>
      <c r="E161" s="122"/>
      <c r="F161" s="187"/>
      <c r="G161" s="122"/>
      <c r="H161" s="122"/>
      <c r="I161" s="122"/>
      <c r="J161" s="122"/>
      <c r="K161" s="122"/>
      <c r="L161" s="122"/>
      <c r="M161" s="122"/>
      <c r="N161" s="188"/>
      <c r="O161" s="188"/>
      <c r="P161" s="122"/>
      <c r="Q161" s="122"/>
      <c r="R161" s="122"/>
      <c r="S161" s="122"/>
      <c r="T161" s="188"/>
      <c r="U161" s="383"/>
      <c r="V161" s="122"/>
      <c r="W161" s="122"/>
      <c r="X161" s="122"/>
      <c r="Y161" s="122"/>
      <c r="Z161" s="188"/>
      <c r="AA161" s="122"/>
      <c r="AB161" s="122"/>
      <c r="AC161" s="122"/>
      <c r="AD161" s="188"/>
      <c r="AE161" s="189"/>
      <c r="AF161" s="190"/>
    </row>
    <row r="162" spans="2:32" ht="13.15" customHeight="1" x14ac:dyDescent="0.2">
      <c r="B162" s="186"/>
      <c r="C162" s="186"/>
      <c r="D162" s="122"/>
      <c r="E162" s="122"/>
      <c r="F162" s="187"/>
      <c r="G162" s="122"/>
      <c r="H162" s="122"/>
      <c r="I162" s="122"/>
      <c r="J162" s="122"/>
      <c r="K162" s="122"/>
      <c r="L162" s="122"/>
      <c r="M162" s="122"/>
      <c r="N162" s="188"/>
      <c r="O162" s="188"/>
      <c r="P162" s="122"/>
      <c r="Q162" s="122"/>
      <c r="R162" s="122"/>
      <c r="S162" s="122"/>
      <c r="T162" s="188"/>
      <c r="U162" s="383"/>
      <c r="V162" s="122"/>
      <c r="W162" s="122"/>
      <c r="X162" s="122"/>
      <c r="Y162" s="122"/>
      <c r="Z162" s="188"/>
      <c r="AA162" s="122"/>
      <c r="AB162" s="122"/>
      <c r="AC162" s="122"/>
      <c r="AD162" s="188"/>
      <c r="AE162" s="189"/>
      <c r="AF162" s="190"/>
    </row>
    <row r="163" spans="2:32" ht="21.95" customHeight="1" x14ac:dyDescent="0.2">
      <c r="B163" s="186"/>
      <c r="C163" s="186"/>
      <c r="D163" s="122"/>
      <c r="E163" s="122"/>
      <c r="F163" s="187"/>
      <c r="G163" s="122"/>
      <c r="H163" s="122"/>
      <c r="I163" s="122"/>
      <c r="J163" s="122"/>
      <c r="K163" s="122"/>
      <c r="L163" s="122"/>
      <c r="M163" s="122"/>
      <c r="N163" s="188"/>
      <c r="O163" s="188"/>
      <c r="P163" s="122"/>
      <c r="Q163" s="122"/>
      <c r="R163" s="122"/>
      <c r="S163" s="122"/>
      <c r="T163" s="188"/>
      <c r="U163" s="383"/>
      <c r="V163" s="122"/>
      <c r="W163" s="122"/>
      <c r="X163" s="122"/>
      <c r="Y163" s="122"/>
      <c r="Z163" s="188"/>
      <c r="AA163" s="122"/>
      <c r="AB163" s="122"/>
      <c r="AC163" s="122"/>
      <c r="AD163" s="188"/>
      <c r="AE163" s="189"/>
      <c r="AF163" s="190"/>
    </row>
    <row r="164" spans="2:32" ht="13.15" customHeight="1" x14ac:dyDescent="0.2">
      <c r="B164" s="186"/>
      <c r="C164" s="186"/>
      <c r="D164" s="122"/>
      <c r="E164" s="122"/>
      <c r="F164" s="187"/>
      <c r="G164" s="122"/>
      <c r="H164" s="122"/>
      <c r="I164" s="122"/>
      <c r="J164" s="122"/>
      <c r="K164" s="122"/>
      <c r="L164" s="122"/>
      <c r="M164" s="122"/>
      <c r="N164" s="188"/>
      <c r="O164" s="188"/>
      <c r="P164" s="122"/>
      <c r="Q164" s="122"/>
      <c r="R164" s="122"/>
      <c r="S164" s="122"/>
      <c r="T164" s="188"/>
      <c r="U164" s="383"/>
      <c r="V164" s="122"/>
      <c r="W164" s="122"/>
      <c r="X164" s="122"/>
      <c r="Y164" s="122"/>
      <c r="Z164" s="188"/>
      <c r="AA164" s="122"/>
      <c r="AB164" s="122"/>
      <c r="AC164" s="122"/>
      <c r="AD164" s="188"/>
      <c r="AE164" s="189"/>
      <c r="AF164" s="190"/>
    </row>
    <row r="165" spans="2:32" ht="13.15" customHeight="1" x14ac:dyDescent="0.2">
      <c r="B165" s="186"/>
      <c r="C165" s="186"/>
      <c r="D165" s="122"/>
      <c r="E165" s="122"/>
      <c r="F165" s="187"/>
      <c r="G165" s="122"/>
      <c r="H165" s="122"/>
      <c r="I165" s="122"/>
      <c r="J165" s="122"/>
      <c r="K165" s="122"/>
      <c r="L165" s="122"/>
      <c r="M165" s="122"/>
      <c r="N165" s="188"/>
      <c r="O165" s="188"/>
      <c r="P165" s="122"/>
      <c r="Q165" s="122"/>
      <c r="R165" s="122"/>
      <c r="S165" s="122"/>
      <c r="T165" s="188"/>
      <c r="U165" s="383"/>
      <c r="V165" s="122"/>
      <c r="W165" s="122"/>
      <c r="X165" s="122"/>
      <c r="Y165" s="122"/>
      <c r="Z165" s="188"/>
      <c r="AA165" s="122"/>
      <c r="AB165" s="122"/>
      <c r="AC165" s="122"/>
      <c r="AD165" s="188"/>
      <c r="AE165" s="189"/>
      <c r="AF165" s="190"/>
    </row>
    <row r="166" spans="2:32" ht="13.15" customHeight="1" x14ac:dyDescent="0.2">
      <c r="B166" s="186"/>
      <c r="C166" s="186"/>
      <c r="D166" s="122"/>
      <c r="E166" s="122"/>
      <c r="F166" s="187"/>
      <c r="G166" s="122"/>
      <c r="H166" s="122"/>
      <c r="I166" s="122"/>
      <c r="J166" s="122"/>
      <c r="K166" s="122"/>
      <c r="L166" s="122"/>
      <c r="M166" s="122"/>
      <c r="N166" s="188"/>
      <c r="O166" s="188"/>
      <c r="P166" s="122"/>
      <c r="Q166" s="122"/>
      <c r="R166" s="122"/>
      <c r="S166" s="122"/>
      <c r="T166" s="188"/>
      <c r="U166" s="383"/>
      <c r="V166" s="122"/>
      <c r="W166" s="122"/>
      <c r="X166" s="122"/>
      <c r="Y166" s="122"/>
      <c r="Z166" s="188"/>
      <c r="AA166" s="122"/>
      <c r="AB166" s="122"/>
      <c r="AC166" s="122"/>
      <c r="AD166" s="188"/>
      <c r="AE166" s="189"/>
      <c r="AF166" s="190"/>
    </row>
    <row r="167" spans="2:32" ht="13.15" customHeight="1" x14ac:dyDescent="0.2">
      <c r="B167" s="186"/>
      <c r="C167" s="186"/>
      <c r="D167" s="122"/>
      <c r="E167" s="122"/>
      <c r="F167" s="187"/>
      <c r="G167" s="122"/>
      <c r="H167" s="122"/>
      <c r="I167" s="122"/>
      <c r="J167" s="122"/>
      <c r="K167" s="122"/>
      <c r="L167" s="122"/>
      <c r="M167" s="122"/>
      <c r="N167" s="188"/>
      <c r="O167" s="188"/>
      <c r="P167" s="122"/>
      <c r="Q167" s="122"/>
      <c r="R167" s="122"/>
      <c r="S167" s="122"/>
      <c r="T167" s="188"/>
      <c r="U167" s="383"/>
      <c r="V167" s="122"/>
      <c r="W167" s="122"/>
      <c r="X167" s="122"/>
      <c r="Y167" s="122"/>
      <c r="Z167" s="188"/>
      <c r="AA167" s="122"/>
      <c r="AB167" s="122"/>
      <c r="AC167" s="122"/>
      <c r="AD167" s="188"/>
      <c r="AE167" s="189"/>
      <c r="AF167" s="190"/>
    </row>
    <row r="168" spans="2:32" ht="13.15" customHeight="1" x14ac:dyDescent="0.2">
      <c r="B168" s="186"/>
      <c r="C168" s="186"/>
      <c r="D168" s="122"/>
      <c r="E168" s="122"/>
      <c r="F168" s="187"/>
      <c r="G168" s="122"/>
      <c r="H168" s="122"/>
      <c r="I168" s="122"/>
      <c r="J168" s="122"/>
      <c r="K168" s="122"/>
      <c r="L168" s="122"/>
      <c r="M168" s="122"/>
      <c r="N168" s="188"/>
      <c r="O168" s="188"/>
      <c r="P168" s="122"/>
      <c r="Q168" s="122"/>
      <c r="R168" s="122"/>
      <c r="S168" s="122"/>
      <c r="T168" s="188"/>
      <c r="U168" s="383"/>
      <c r="V168" s="122"/>
      <c r="W168" s="122"/>
      <c r="X168" s="122"/>
      <c r="Y168" s="122"/>
      <c r="Z168" s="188"/>
      <c r="AA168" s="122"/>
      <c r="AB168" s="122"/>
      <c r="AC168" s="122"/>
      <c r="AD168" s="188"/>
      <c r="AE168" s="189"/>
      <c r="AF168" s="190"/>
    </row>
    <row r="169" spans="2:32" ht="13.15" customHeight="1" x14ac:dyDescent="0.2">
      <c r="B169" s="186"/>
      <c r="C169" s="186"/>
      <c r="D169" s="122"/>
      <c r="E169" s="122"/>
      <c r="F169" s="187"/>
      <c r="G169" s="122"/>
      <c r="H169" s="122"/>
      <c r="I169" s="122"/>
      <c r="J169" s="122"/>
      <c r="K169" s="122"/>
      <c r="L169" s="122"/>
      <c r="M169" s="122"/>
      <c r="N169" s="188"/>
      <c r="O169" s="188"/>
      <c r="P169" s="122"/>
      <c r="Q169" s="122"/>
      <c r="R169" s="122"/>
      <c r="S169" s="122"/>
      <c r="T169" s="188"/>
      <c r="U169" s="383"/>
      <c r="V169" s="122"/>
      <c r="W169" s="122"/>
      <c r="X169" s="122"/>
      <c r="Y169" s="122"/>
      <c r="Z169" s="188"/>
      <c r="AA169" s="122"/>
      <c r="AB169" s="122"/>
      <c r="AC169" s="122"/>
      <c r="AD169" s="188"/>
      <c r="AE169" s="189"/>
      <c r="AF169" s="190"/>
    </row>
    <row r="170" spans="2:32" ht="13.15" customHeight="1" x14ac:dyDescent="0.2">
      <c r="B170" s="186"/>
      <c r="C170" s="186"/>
      <c r="D170" s="122"/>
      <c r="E170" s="122"/>
      <c r="F170" s="187"/>
      <c r="G170" s="122"/>
      <c r="H170" s="122"/>
      <c r="I170" s="122"/>
      <c r="J170" s="122"/>
      <c r="K170" s="122"/>
      <c r="L170" s="122"/>
      <c r="M170" s="122"/>
      <c r="N170" s="188"/>
      <c r="O170" s="188"/>
      <c r="P170" s="122"/>
      <c r="Q170" s="122"/>
      <c r="R170" s="122"/>
      <c r="S170" s="122"/>
      <c r="T170" s="188"/>
      <c r="U170" s="383"/>
      <c r="V170" s="122"/>
      <c r="W170" s="122"/>
      <c r="X170" s="122"/>
      <c r="Y170" s="122"/>
      <c r="Z170" s="188"/>
      <c r="AA170" s="122"/>
      <c r="AB170" s="122"/>
      <c r="AC170" s="122"/>
      <c r="AD170" s="188"/>
      <c r="AE170" s="189"/>
      <c r="AF170" s="190"/>
    </row>
    <row r="171" spans="2:32" ht="13.15" customHeight="1" x14ac:dyDescent="0.2">
      <c r="B171" s="186"/>
      <c r="C171" s="186"/>
      <c r="D171" s="122"/>
      <c r="E171" s="122"/>
      <c r="F171" s="187"/>
      <c r="G171" s="122"/>
      <c r="H171" s="122"/>
      <c r="I171" s="122"/>
      <c r="J171" s="122"/>
      <c r="K171" s="122"/>
      <c r="L171" s="122"/>
      <c r="M171" s="122"/>
      <c r="N171" s="188"/>
      <c r="O171" s="188"/>
      <c r="P171" s="122"/>
      <c r="Q171" s="122"/>
      <c r="R171" s="122"/>
      <c r="S171" s="122"/>
      <c r="T171" s="188"/>
      <c r="U171" s="383"/>
      <c r="V171" s="122"/>
      <c r="W171" s="122"/>
      <c r="X171" s="122"/>
      <c r="Y171" s="122"/>
      <c r="Z171" s="188"/>
      <c r="AA171" s="122"/>
      <c r="AB171" s="122"/>
      <c r="AC171" s="122"/>
      <c r="AD171" s="188"/>
      <c r="AE171" s="189"/>
      <c r="AF171" s="190"/>
    </row>
    <row r="172" spans="2:32" ht="13.15" customHeight="1" x14ac:dyDescent="0.2">
      <c r="B172" s="186"/>
      <c r="C172" s="186"/>
      <c r="D172" s="122"/>
      <c r="E172" s="122"/>
      <c r="F172" s="187"/>
      <c r="G172" s="122"/>
      <c r="H172" s="122"/>
      <c r="I172" s="122"/>
      <c r="J172" s="122"/>
      <c r="K172" s="122"/>
      <c r="L172" s="122"/>
      <c r="M172" s="122"/>
      <c r="N172" s="188"/>
      <c r="O172" s="188"/>
      <c r="P172" s="122"/>
      <c r="Q172" s="122"/>
      <c r="R172" s="122"/>
      <c r="S172" s="122"/>
      <c r="T172" s="188"/>
      <c r="U172" s="383"/>
      <c r="V172" s="122"/>
      <c r="W172" s="122"/>
      <c r="X172" s="122"/>
      <c r="Y172" s="122"/>
      <c r="Z172" s="188"/>
      <c r="AA172" s="122"/>
      <c r="AB172" s="122"/>
      <c r="AC172" s="122"/>
      <c r="AD172" s="188"/>
      <c r="AE172" s="189"/>
      <c r="AF172" s="190"/>
    </row>
    <row r="173" spans="2:32" ht="26.65" customHeight="1" x14ac:dyDescent="0.2">
      <c r="B173" s="186"/>
      <c r="C173" s="186"/>
      <c r="D173" s="122"/>
      <c r="E173" s="122"/>
      <c r="F173" s="187"/>
      <c r="G173" s="122"/>
      <c r="H173" s="122"/>
      <c r="I173" s="122"/>
      <c r="J173" s="122"/>
      <c r="K173" s="122"/>
      <c r="L173" s="122"/>
      <c r="M173" s="122"/>
      <c r="N173" s="188"/>
      <c r="O173" s="188"/>
      <c r="P173" s="122"/>
      <c r="Q173" s="122"/>
      <c r="R173" s="122"/>
      <c r="S173" s="122"/>
      <c r="T173" s="188"/>
      <c r="U173" s="383"/>
      <c r="V173" s="122"/>
      <c r="W173" s="122"/>
      <c r="X173" s="122"/>
      <c r="Y173" s="122"/>
      <c r="Z173" s="188"/>
      <c r="AA173" s="122"/>
      <c r="AB173" s="122"/>
      <c r="AC173" s="122"/>
      <c r="AD173" s="188"/>
      <c r="AE173" s="189"/>
      <c r="AF173" s="190"/>
    </row>
    <row r="174" spans="2:32" ht="13.15" customHeight="1" x14ac:dyDescent="0.2">
      <c r="B174" s="186"/>
      <c r="C174" s="186"/>
      <c r="D174" s="122"/>
      <c r="E174" s="122"/>
      <c r="F174" s="187"/>
      <c r="G174" s="122"/>
      <c r="H174" s="122"/>
      <c r="I174" s="122"/>
      <c r="J174" s="122"/>
      <c r="K174" s="122"/>
      <c r="L174" s="122"/>
      <c r="M174" s="122"/>
      <c r="N174" s="188"/>
      <c r="O174" s="188"/>
      <c r="P174" s="122"/>
      <c r="Q174" s="122"/>
      <c r="R174" s="122"/>
      <c r="S174" s="122"/>
      <c r="T174" s="188"/>
      <c r="U174" s="383"/>
      <c r="V174" s="122"/>
      <c r="W174" s="122"/>
      <c r="X174" s="122"/>
      <c r="Y174" s="122"/>
      <c r="Z174" s="188"/>
      <c r="AA174" s="122"/>
      <c r="AB174" s="122"/>
      <c r="AC174" s="122"/>
      <c r="AD174" s="188"/>
      <c r="AE174" s="189"/>
      <c r="AF174" s="190"/>
    </row>
    <row r="175" spans="2:32" ht="21.95" customHeight="1" x14ac:dyDescent="0.2">
      <c r="B175" s="186"/>
      <c r="C175" s="186"/>
      <c r="D175" s="122"/>
      <c r="E175" s="122"/>
      <c r="F175" s="187"/>
      <c r="G175" s="122"/>
      <c r="H175" s="122"/>
      <c r="I175" s="122"/>
      <c r="J175" s="122"/>
      <c r="K175" s="122"/>
      <c r="L175" s="122"/>
      <c r="M175" s="122"/>
      <c r="N175" s="188"/>
      <c r="O175" s="188"/>
      <c r="P175" s="122"/>
      <c r="Q175" s="122"/>
      <c r="R175" s="122"/>
      <c r="S175" s="122"/>
      <c r="T175" s="188"/>
      <c r="U175" s="383"/>
      <c r="V175" s="122"/>
      <c r="W175" s="122"/>
      <c r="X175" s="122"/>
      <c r="Y175" s="122"/>
      <c r="Z175" s="188"/>
      <c r="AA175" s="122"/>
      <c r="AB175" s="122"/>
      <c r="AC175" s="122"/>
      <c r="AD175" s="188"/>
      <c r="AE175" s="189"/>
      <c r="AF175" s="190"/>
    </row>
    <row r="176" spans="2:32" ht="21.95" customHeight="1" x14ac:dyDescent="0.2">
      <c r="B176" s="186"/>
      <c r="C176" s="186"/>
      <c r="D176" s="122"/>
      <c r="E176" s="122"/>
      <c r="F176" s="187"/>
      <c r="G176" s="122"/>
      <c r="H176" s="122"/>
      <c r="I176" s="122"/>
      <c r="J176" s="122"/>
      <c r="K176" s="122"/>
      <c r="L176" s="122"/>
      <c r="M176" s="122"/>
      <c r="N176" s="188"/>
      <c r="O176" s="188"/>
      <c r="P176" s="122"/>
      <c r="Q176" s="122"/>
      <c r="R176" s="122"/>
      <c r="S176" s="122"/>
      <c r="T176" s="188"/>
      <c r="U176" s="383"/>
      <c r="V176" s="122"/>
      <c r="W176" s="122"/>
      <c r="X176" s="122"/>
      <c r="Y176" s="122"/>
      <c r="Z176" s="188"/>
      <c r="AA176" s="122"/>
      <c r="AB176" s="122"/>
      <c r="AC176" s="122"/>
      <c r="AD176" s="188"/>
      <c r="AE176" s="189"/>
      <c r="AF176" s="190"/>
    </row>
    <row r="177" spans="2:32" ht="21.95" customHeight="1" x14ac:dyDescent="0.2">
      <c r="B177" s="186"/>
      <c r="C177" s="186"/>
      <c r="D177" s="122"/>
      <c r="E177" s="122"/>
      <c r="F177" s="187"/>
      <c r="G177" s="122"/>
      <c r="H177" s="122"/>
      <c r="I177" s="122"/>
      <c r="J177" s="122"/>
      <c r="K177" s="122"/>
      <c r="L177" s="122"/>
      <c r="M177" s="122"/>
      <c r="N177" s="188"/>
      <c r="O177" s="188"/>
      <c r="P177" s="122"/>
      <c r="Q177" s="122"/>
      <c r="R177" s="122"/>
      <c r="S177" s="122"/>
      <c r="T177" s="188"/>
      <c r="U177" s="383"/>
      <c r="V177" s="122"/>
      <c r="W177" s="122"/>
      <c r="X177" s="122"/>
      <c r="Y177" s="122"/>
      <c r="Z177" s="188"/>
      <c r="AA177" s="122"/>
      <c r="AB177" s="122"/>
      <c r="AC177" s="122"/>
      <c r="AD177" s="188"/>
      <c r="AE177" s="189"/>
      <c r="AF177" s="190"/>
    </row>
    <row r="178" spans="2:32" ht="13.15" customHeight="1" x14ac:dyDescent="0.2">
      <c r="B178" s="186"/>
      <c r="C178" s="186"/>
      <c r="D178" s="122"/>
      <c r="E178" s="122"/>
      <c r="F178" s="187"/>
      <c r="G178" s="122"/>
      <c r="H178" s="122"/>
      <c r="I178" s="122"/>
      <c r="J178" s="122"/>
      <c r="K178" s="122"/>
      <c r="L178" s="122"/>
      <c r="M178" s="122"/>
      <c r="N178" s="188"/>
      <c r="O178" s="188"/>
      <c r="P178" s="122"/>
      <c r="Q178" s="122"/>
      <c r="R178" s="122"/>
      <c r="S178" s="122"/>
      <c r="T178" s="188"/>
      <c r="U178" s="383"/>
      <c r="V178" s="122"/>
      <c r="W178" s="122"/>
      <c r="X178" s="122"/>
      <c r="Y178" s="122"/>
      <c r="Z178" s="188"/>
      <c r="AA178" s="122"/>
      <c r="AB178" s="122"/>
      <c r="AC178" s="122"/>
      <c r="AD178" s="188"/>
      <c r="AE178" s="189"/>
      <c r="AF178" s="190"/>
    </row>
    <row r="179" spans="2:32" ht="13.15" customHeight="1" x14ac:dyDescent="0.2">
      <c r="B179" s="186"/>
      <c r="C179" s="186"/>
      <c r="D179" s="122"/>
      <c r="E179" s="122"/>
      <c r="F179" s="187"/>
      <c r="G179" s="122"/>
      <c r="H179" s="122"/>
      <c r="I179" s="122"/>
      <c r="J179" s="122"/>
      <c r="K179" s="122"/>
      <c r="L179" s="122"/>
      <c r="M179" s="122"/>
      <c r="N179" s="188"/>
      <c r="O179" s="188"/>
      <c r="P179" s="122"/>
      <c r="Q179" s="122"/>
      <c r="R179" s="122"/>
      <c r="S179" s="122"/>
      <c r="T179" s="188"/>
      <c r="U179" s="383"/>
      <c r="V179" s="122"/>
      <c r="W179" s="122"/>
      <c r="X179" s="122"/>
      <c r="Y179" s="122"/>
      <c r="Z179" s="188"/>
      <c r="AA179" s="122"/>
      <c r="AB179" s="122"/>
      <c r="AC179" s="122"/>
      <c r="AD179" s="188"/>
      <c r="AE179" s="189"/>
      <c r="AF179" s="190"/>
    </row>
    <row r="180" spans="2:32" ht="21.95" customHeight="1" x14ac:dyDescent="0.2">
      <c r="B180" s="186"/>
      <c r="C180" s="186"/>
      <c r="D180" s="122"/>
      <c r="E180" s="122"/>
      <c r="F180" s="187"/>
      <c r="G180" s="122"/>
      <c r="H180" s="122"/>
      <c r="I180" s="122"/>
      <c r="J180" s="122"/>
      <c r="K180" s="122"/>
      <c r="L180" s="122"/>
      <c r="M180" s="122"/>
      <c r="N180" s="188"/>
      <c r="O180" s="188"/>
      <c r="P180" s="122"/>
      <c r="Q180" s="122"/>
      <c r="R180" s="122"/>
      <c r="S180" s="122"/>
      <c r="T180" s="188"/>
      <c r="U180" s="383"/>
      <c r="V180" s="122"/>
      <c r="W180" s="122"/>
      <c r="X180" s="122"/>
      <c r="Y180" s="122"/>
      <c r="Z180" s="188"/>
      <c r="AA180" s="122"/>
      <c r="AB180" s="122"/>
      <c r="AC180" s="122"/>
      <c r="AD180" s="188"/>
      <c r="AE180" s="189"/>
      <c r="AF180" s="190"/>
    </row>
    <row r="181" spans="2:32" ht="21.95" customHeight="1" x14ac:dyDescent="0.2">
      <c r="B181" s="186"/>
      <c r="C181" s="186"/>
      <c r="D181" s="122"/>
      <c r="E181" s="122"/>
      <c r="F181" s="187"/>
      <c r="G181" s="122"/>
      <c r="H181" s="122"/>
      <c r="I181" s="122"/>
      <c r="J181" s="122"/>
      <c r="K181" s="122"/>
      <c r="L181" s="122"/>
      <c r="M181" s="122"/>
      <c r="N181" s="188"/>
      <c r="O181" s="188"/>
      <c r="P181" s="122"/>
      <c r="Q181" s="122"/>
      <c r="R181" s="122"/>
      <c r="S181" s="122"/>
      <c r="T181" s="188"/>
      <c r="U181" s="383"/>
      <c r="V181" s="122"/>
      <c r="W181" s="122"/>
      <c r="X181" s="122"/>
      <c r="Y181" s="122"/>
      <c r="Z181" s="188"/>
      <c r="AA181" s="122"/>
      <c r="AB181" s="122"/>
      <c r="AC181" s="122"/>
      <c r="AD181" s="188"/>
      <c r="AE181" s="189"/>
      <c r="AF181" s="190"/>
    </row>
    <row r="182" spans="2:32" ht="13.15" customHeight="1" x14ac:dyDescent="0.2">
      <c r="B182" s="186"/>
      <c r="C182" s="186"/>
      <c r="D182" s="122"/>
      <c r="E182" s="122"/>
      <c r="F182" s="187"/>
      <c r="G182" s="122"/>
      <c r="H182" s="122"/>
      <c r="I182" s="122"/>
      <c r="J182" s="122"/>
      <c r="K182" s="122"/>
      <c r="L182" s="122"/>
      <c r="M182" s="122"/>
      <c r="N182" s="188"/>
      <c r="O182" s="188"/>
      <c r="P182" s="122"/>
      <c r="Q182" s="122"/>
      <c r="R182" s="122"/>
      <c r="S182" s="122"/>
      <c r="T182" s="188"/>
      <c r="U182" s="383"/>
      <c r="V182" s="122"/>
      <c r="W182" s="122"/>
      <c r="X182" s="122"/>
      <c r="Y182" s="122"/>
      <c r="Z182" s="188"/>
      <c r="AA182" s="122"/>
      <c r="AB182" s="122"/>
      <c r="AC182" s="122"/>
      <c r="AD182" s="188"/>
      <c r="AE182" s="189"/>
      <c r="AF182" s="190"/>
    </row>
    <row r="183" spans="2:32" ht="13.15" customHeight="1" x14ac:dyDescent="0.2">
      <c r="B183" s="186"/>
      <c r="C183" s="186"/>
      <c r="D183" s="122"/>
      <c r="E183" s="122"/>
      <c r="F183" s="187"/>
      <c r="G183" s="122"/>
      <c r="H183" s="122"/>
      <c r="I183" s="122"/>
      <c r="J183" s="122"/>
      <c r="K183" s="122"/>
      <c r="L183" s="122"/>
      <c r="M183" s="122"/>
      <c r="N183" s="188"/>
      <c r="O183" s="188"/>
      <c r="P183" s="122"/>
      <c r="Q183" s="122"/>
      <c r="R183" s="122"/>
      <c r="S183" s="122"/>
      <c r="T183" s="188"/>
      <c r="U183" s="383"/>
      <c r="V183" s="122"/>
      <c r="W183" s="122"/>
      <c r="X183" s="122"/>
      <c r="Y183" s="122"/>
      <c r="Z183" s="188"/>
      <c r="AA183" s="122"/>
      <c r="AB183" s="122"/>
      <c r="AC183" s="122"/>
      <c r="AD183" s="188"/>
      <c r="AE183" s="189"/>
      <c r="AF183" s="190"/>
    </row>
    <row r="184" spans="2:32" ht="13.15" customHeight="1" x14ac:dyDescent="0.2">
      <c r="B184" s="186"/>
      <c r="C184" s="186"/>
      <c r="D184" s="122"/>
      <c r="E184" s="122"/>
      <c r="F184" s="187"/>
      <c r="G184" s="122"/>
      <c r="H184" s="122"/>
      <c r="I184" s="122"/>
      <c r="J184" s="122"/>
      <c r="K184" s="122"/>
      <c r="L184" s="122"/>
      <c r="M184" s="122"/>
      <c r="N184" s="188"/>
      <c r="O184" s="188"/>
      <c r="P184" s="122"/>
      <c r="Q184" s="122"/>
      <c r="R184" s="122"/>
      <c r="S184" s="122"/>
      <c r="T184" s="188"/>
      <c r="U184" s="383"/>
      <c r="V184" s="122"/>
      <c r="W184" s="122"/>
      <c r="X184" s="122"/>
      <c r="Y184" s="122"/>
      <c r="Z184" s="188"/>
      <c r="AA184" s="122"/>
      <c r="AB184" s="122"/>
      <c r="AC184" s="122"/>
      <c r="AD184" s="188"/>
      <c r="AE184" s="189"/>
      <c r="AF184" s="190"/>
    </row>
    <row r="185" spans="2:32" ht="21.95" customHeight="1" x14ac:dyDescent="0.2">
      <c r="B185" s="186"/>
      <c r="C185" s="186"/>
      <c r="D185" s="122"/>
      <c r="E185" s="122"/>
      <c r="F185" s="187"/>
      <c r="G185" s="122"/>
      <c r="H185" s="122"/>
      <c r="I185" s="122"/>
      <c r="J185" s="122"/>
      <c r="K185" s="122"/>
      <c r="L185" s="122"/>
      <c r="M185" s="122"/>
      <c r="N185" s="188"/>
      <c r="O185" s="188"/>
      <c r="P185" s="122"/>
      <c r="Q185" s="122"/>
      <c r="R185" s="122"/>
      <c r="S185" s="122"/>
      <c r="T185" s="188"/>
      <c r="U185" s="383"/>
      <c r="V185" s="122"/>
      <c r="W185" s="122"/>
      <c r="X185" s="122"/>
      <c r="Y185" s="122"/>
      <c r="Z185" s="188"/>
      <c r="AA185" s="122"/>
      <c r="AB185" s="122"/>
      <c r="AC185" s="122"/>
      <c r="AD185" s="188"/>
      <c r="AE185" s="189"/>
      <c r="AF185" s="190"/>
    </row>
    <row r="186" spans="2:32" ht="21.95" customHeight="1" x14ac:dyDescent="0.2">
      <c r="B186" s="186"/>
      <c r="C186" s="186"/>
      <c r="D186" s="122"/>
      <c r="E186" s="122"/>
      <c r="F186" s="187"/>
      <c r="G186" s="122"/>
      <c r="H186" s="122"/>
      <c r="I186" s="122"/>
      <c r="J186" s="122"/>
      <c r="K186" s="122"/>
      <c r="L186" s="122"/>
      <c r="M186" s="122"/>
      <c r="N186" s="188"/>
      <c r="O186" s="188"/>
      <c r="P186" s="122"/>
      <c r="Q186" s="122"/>
      <c r="R186" s="122"/>
      <c r="S186" s="122"/>
      <c r="T186" s="188"/>
      <c r="U186" s="383"/>
      <c r="V186" s="122"/>
      <c r="W186" s="122"/>
      <c r="X186" s="122"/>
      <c r="Y186" s="122"/>
      <c r="Z186" s="188"/>
      <c r="AA186" s="122"/>
      <c r="AB186" s="122"/>
      <c r="AC186" s="122"/>
      <c r="AD186" s="188"/>
      <c r="AE186" s="189"/>
      <c r="AF186" s="190"/>
    </row>
    <row r="187" spans="2:32" ht="13.15" customHeight="1" x14ac:dyDescent="0.2">
      <c r="B187" s="186"/>
      <c r="C187" s="186"/>
      <c r="D187" s="122"/>
      <c r="E187" s="122"/>
      <c r="F187" s="187"/>
      <c r="G187" s="122"/>
      <c r="H187" s="122"/>
      <c r="I187" s="122"/>
      <c r="J187" s="122"/>
      <c r="K187" s="122"/>
      <c r="L187" s="122"/>
      <c r="M187" s="122"/>
      <c r="N187" s="188"/>
      <c r="O187" s="188"/>
      <c r="P187" s="122"/>
      <c r="Q187" s="122"/>
      <c r="R187" s="122"/>
      <c r="S187" s="122"/>
      <c r="T187" s="188"/>
      <c r="U187" s="383"/>
      <c r="V187" s="122"/>
      <c r="W187" s="122"/>
      <c r="X187" s="122"/>
      <c r="Y187" s="122"/>
      <c r="Z187" s="188"/>
      <c r="AA187" s="122"/>
      <c r="AB187" s="122"/>
      <c r="AC187" s="122"/>
      <c r="AD187" s="188"/>
      <c r="AE187" s="189"/>
      <c r="AF187" s="190"/>
    </row>
    <row r="188" spans="2:32" ht="13.15" customHeight="1" x14ac:dyDescent="0.2">
      <c r="B188" s="186"/>
      <c r="C188" s="186"/>
      <c r="D188" s="122"/>
      <c r="E188" s="122"/>
      <c r="F188" s="187"/>
      <c r="G188" s="122"/>
      <c r="H188" s="122"/>
      <c r="I188" s="122"/>
      <c r="J188" s="122"/>
      <c r="K188" s="122"/>
      <c r="L188" s="122"/>
      <c r="M188" s="122"/>
      <c r="N188" s="188"/>
      <c r="O188" s="188"/>
      <c r="P188" s="122"/>
      <c r="Q188" s="122"/>
      <c r="R188" s="122"/>
      <c r="S188" s="122"/>
      <c r="T188" s="188"/>
      <c r="U188" s="383"/>
      <c r="V188" s="122"/>
      <c r="W188" s="122"/>
      <c r="X188" s="122"/>
      <c r="Y188" s="122"/>
      <c r="Z188" s="188"/>
      <c r="AA188" s="122"/>
      <c r="AB188" s="122"/>
      <c r="AC188" s="122"/>
      <c r="AD188" s="188"/>
      <c r="AE188" s="189"/>
      <c r="AF188" s="190"/>
    </row>
    <row r="189" spans="2:32" ht="13.15" customHeight="1" x14ac:dyDescent="0.2">
      <c r="B189" s="186"/>
      <c r="C189" s="186"/>
      <c r="D189" s="122"/>
      <c r="E189" s="122"/>
      <c r="F189" s="187"/>
      <c r="G189" s="122"/>
      <c r="H189" s="122"/>
      <c r="I189" s="122"/>
      <c r="J189" s="122"/>
      <c r="K189" s="122"/>
      <c r="L189" s="122"/>
      <c r="M189" s="122"/>
      <c r="N189" s="188"/>
      <c r="O189" s="188"/>
      <c r="P189" s="122"/>
      <c r="Q189" s="122"/>
      <c r="R189" s="122"/>
      <c r="S189" s="122"/>
      <c r="T189" s="188"/>
      <c r="U189" s="383"/>
      <c r="V189" s="122"/>
      <c r="W189" s="122"/>
      <c r="X189" s="122"/>
      <c r="Y189" s="122"/>
      <c r="Z189" s="188"/>
      <c r="AA189" s="122"/>
      <c r="AB189" s="122"/>
      <c r="AC189" s="122"/>
      <c r="AD189" s="188"/>
      <c r="AE189" s="189"/>
      <c r="AF189" s="190"/>
    </row>
    <row r="190" spans="2:32" ht="13.15" customHeight="1" x14ac:dyDescent="0.2">
      <c r="B190" s="186"/>
      <c r="C190" s="186"/>
      <c r="D190" s="122"/>
      <c r="E190" s="122"/>
      <c r="F190" s="187"/>
      <c r="G190" s="122"/>
      <c r="H190" s="122"/>
      <c r="I190" s="122"/>
      <c r="J190" s="122"/>
      <c r="K190" s="122"/>
      <c r="L190" s="122"/>
      <c r="M190" s="122"/>
      <c r="N190" s="188"/>
      <c r="O190" s="188"/>
      <c r="P190" s="122"/>
      <c r="Q190" s="122"/>
      <c r="R190" s="122"/>
      <c r="S190" s="122"/>
      <c r="T190" s="188"/>
      <c r="U190" s="383"/>
      <c r="V190" s="122"/>
      <c r="W190" s="122"/>
      <c r="X190" s="122"/>
      <c r="Y190" s="122"/>
      <c r="Z190" s="188"/>
      <c r="AA190" s="122"/>
      <c r="AB190" s="122"/>
      <c r="AC190" s="122"/>
      <c r="AD190" s="188"/>
      <c r="AE190" s="189"/>
      <c r="AF190" s="190"/>
    </row>
    <row r="191" spans="2:32" ht="21.95" customHeight="1" x14ac:dyDescent="0.2">
      <c r="B191" s="186"/>
      <c r="C191" s="186"/>
      <c r="D191" s="122"/>
      <c r="E191" s="122"/>
      <c r="F191" s="187"/>
      <c r="G191" s="122"/>
      <c r="H191" s="122"/>
      <c r="I191" s="122"/>
      <c r="J191" s="122"/>
      <c r="K191" s="122"/>
      <c r="L191" s="122"/>
      <c r="M191" s="122"/>
      <c r="N191" s="188"/>
      <c r="O191" s="188"/>
      <c r="P191" s="122"/>
      <c r="Q191" s="122"/>
      <c r="R191" s="122"/>
      <c r="S191" s="122"/>
      <c r="T191" s="188"/>
      <c r="U191" s="383"/>
      <c r="V191" s="122"/>
      <c r="W191" s="122"/>
      <c r="X191" s="122"/>
      <c r="Y191" s="122"/>
      <c r="Z191" s="188"/>
      <c r="AA191" s="122"/>
      <c r="AB191" s="122"/>
      <c r="AC191" s="122"/>
      <c r="AD191" s="188"/>
      <c r="AE191" s="189"/>
      <c r="AF191" s="190"/>
    </row>
    <row r="192" spans="2:32" ht="21.95" customHeight="1" x14ac:dyDescent="0.2">
      <c r="B192" s="186"/>
      <c r="C192" s="186"/>
      <c r="D192" s="122"/>
      <c r="E192" s="122"/>
      <c r="F192" s="187"/>
      <c r="G192" s="122"/>
      <c r="H192" s="122"/>
      <c r="I192" s="122"/>
      <c r="J192" s="122"/>
      <c r="K192" s="122"/>
      <c r="L192" s="122"/>
      <c r="M192" s="122"/>
      <c r="N192" s="188"/>
      <c r="O192" s="188"/>
      <c r="P192" s="122"/>
      <c r="Q192" s="122"/>
      <c r="R192" s="122"/>
      <c r="S192" s="122"/>
      <c r="T192" s="188"/>
      <c r="U192" s="383"/>
      <c r="V192" s="122"/>
      <c r="W192" s="122"/>
      <c r="X192" s="122"/>
      <c r="Y192" s="122"/>
      <c r="Z192" s="188"/>
      <c r="AA192" s="122"/>
      <c r="AB192" s="122"/>
      <c r="AC192" s="122"/>
      <c r="AD192" s="188"/>
      <c r="AE192" s="189"/>
      <c r="AF192" s="190"/>
    </row>
    <row r="193" spans="2:32" ht="21.95" customHeight="1" x14ac:dyDescent="0.2">
      <c r="B193" s="186"/>
      <c r="C193" s="186"/>
      <c r="D193" s="122"/>
      <c r="E193" s="122"/>
      <c r="F193" s="187"/>
      <c r="G193" s="122"/>
      <c r="H193" s="122"/>
      <c r="I193" s="122"/>
      <c r="J193" s="122"/>
      <c r="K193" s="122"/>
      <c r="L193" s="122"/>
      <c r="M193" s="122"/>
      <c r="N193" s="188"/>
      <c r="O193" s="188"/>
      <c r="P193" s="122"/>
      <c r="Q193" s="122"/>
      <c r="R193" s="122"/>
      <c r="S193" s="122"/>
      <c r="T193" s="188"/>
      <c r="U193" s="383"/>
      <c r="V193" s="122"/>
      <c r="W193" s="122"/>
      <c r="X193" s="122"/>
      <c r="Y193" s="122"/>
      <c r="Z193" s="188"/>
      <c r="AA193" s="122"/>
      <c r="AB193" s="122"/>
      <c r="AC193" s="122"/>
      <c r="AD193" s="188"/>
      <c r="AE193" s="189"/>
      <c r="AF193" s="190"/>
    </row>
    <row r="194" spans="2:32" ht="13.15" customHeight="1" x14ac:dyDescent="0.2">
      <c r="B194" s="186"/>
      <c r="C194" s="186"/>
      <c r="D194" s="122"/>
      <c r="E194" s="122"/>
      <c r="F194" s="187"/>
      <c r="G194" s="122"/>
      <c r="H194" s="122"/>
      <c r="I194" s="122"/>
      <c r="J194" s="122"/>
      <c r="K194" s="122"/>
      <c r="L194" s="122"/>
      <c r="M194" s="122"/>
      <c r="N194" s="188"/>
      <c r="O194" s="188"/>
      <c r="P194" s="122"/>
      <c r="Q194" s="122"/>
      <c r="R194" s="122"/>
      <c r="S194" s="122"/>
      <c r="T194" s="188"/>
      <c r="U194" s="383"/>
      <c r="V194" s="122"/>
      <c r="W194" s="122"/>
      <c r="X194" s="122"/>
      <c r="Y194" s="122"/>
      <c r="Z194" s="188"/>
      <c r="AA194" s="122"/>
      <c r="AB194" s="122"/>
      <c r="AC194" s="122"/>
      <c r="AD194" s="188"/>
      <c r="AE194" s="189"/>
      <c r="AF194" s="190"/>
    </row>
    <row r="195" spans="2:32" ht="26.65" customHeight="1" x14ac:dyDescent="0.2">
      <c r="B195" s="186"/>
      <c r="C195" s="186"/>
      <c r="D195" s="122"/>
      <c r="E195" s="122"/>
      <c r="F195" s="187"/>
      <c r="G195" s="122"/>
      <c r="H195" s="122"/>
      <c r="I195" s="122"/>
      <c r="J195" s="122"/>
      <c r="K195" s="122"/>
      <c r="L195" s="122"/>
      <c r="M195" s="122"/>
      <c r="N195" s="188"/>
      <c r="O195" s="188"/>
      <c r="P195" s="122"/>
      <c r="Q195" s="122"/>
      <c r="R195" s="122"/>
      <c r="S195" s="122"/>
      <c r="T195" s="188"/>
      <c r="U195" s="383"/>
      <c r="V195" s="122"/>
      <c r="W195" s="122"/>
      <c r="X195" s="122"/>
      <c r="Y195" s="122"/>
      <c r="Z195" s="188"/>
      <c r="AA195" s="122"/>
      <c r="AB195" s="122"/>
      <c r="AC195" s="122"/>
      <c r="AD195" s="188"/>
      <c r="AE195" s="189"/>
      <c r="AF195" s="190"/>
    </row>
    <row r="196" spans="2:32" ht="13.15" customHeight="1" x14ac:dyDescent="0.2">
      <c r="B196" s="186"/>
      <c r="C196" s="186"/>
      <c r="D196" s="122"/>
      <c r="E196" s="122"/>
      <c r="F196" s="187"/>
      <c r="G196" s="122"/>
      <c r="H196" s="122"/>
      <c r="I196" s="122"/>
      <c r="J196" s="122"/>
      <c r="K196" s="122"/>
      <c r="L196" s="122"/>
      <c r="M196" s="122"/>
      <c r="N196" s="188"/>
      <c r="O196" s="188"/>
      <c r="P196" s="122"/>
      <c r="Q196" s="122"/>
      <c r="R196" s="122"/>
      <c r="S196" s="122"/>
      <c r="T196" s="188"/>
      <c r="U196" s="383"/>
      <c r="V196" s="122"/>
      <c r="W196" s="122"/>
      <c r="X196" s="122"/>
      <c r="Y196" s="122"/>
      <c r="Z196" s="188"/>
      <c r="AA196" s="122"/>
      <c r="AB196" s="122"/>
      <c r="AC196" s="122"/>
      <c r="AD196" s="188"/>
      <c r="AE196" s="189"/>
      <c r="AF196" s="190"/>
    </row>
    <row r="197" spans="2:32" ht="13.15" customHeight="1" x14ac:dyDescent="0.2">
      <c r="B197" s="186"/>
      <c r="C197" s="186"/>
      <c r="D197" s="122"/>
      <c r="E197" s="122"/>
      <c r="F197" s="187"/>
      <c r="G197" s="122"/>
      <c r="H197" s="122"/>
      <c r="I197" s="122"/>
      <c r="J197" s="122"/>
      <c r="K197" s="122"/>
      <c r="L197" s="122"/>
      <c r="M197" s="122"/>
      <c r="N197" s="188"/>
      <c r="O197" s="188"/>
      <c r="P197" s="122"/>
      <c r="Q197" s="122"/>
      <c r="R197" s="122"/>
      <c r="S197" s="122"/>
      <c r="T197" s="188"/>
      <c r="U197" s="383"/>
      <c r="V197" s="122"/>
      <c r="W197" s="122"/>
      <c r="X197" s="122"/>
      <c r="Y197" s="122"/>
      <c r="Z197" s="188"/>
      <c r="AA197" s="122"/>
      <c r="AB197" s="122"/>
      <c r="AC197" s="122"/>
      <c r="AD197" s="188"/>
      <c r="AE197" s="189"/>
      <c r="AF197" s="190"/>
    </row>
    <row r="198" spans="2:32" ht="21.95" customHeight="1" x14ac:dyDescent="0.2">
      <c r="B198" s="186"/>
      <c r="C198" s="186"/>
      <c r="D198" s="122"/>
      <c r="E198" s="122"/>
      <c r="F198" s="187"/>
      <c r="G198" s="122"/>
      <c r="H198" s="122"/>
      <c r="I198" s="122"/>
      <c r="J198" s="122"/>
      <c r="K198" s="122"/>
      <c r="L198" s="122"/>
      <c r="M198" s="122"/>
      <c r="N198" s="188"/>
      <c r="O198" s="188"/>
      <c r="P198" s="122"/>
      <c r="Q198" s="122"/>
      <c r="R198" s="122"/>
      <c r="S198" s="122"/>
      <c r="T198" s="188"/>
      <c r="U198" s="383"/>
      <c r="V198" s="122"/>
      <c r="W198" s="122"/>
      <c r="X198" s="122"/>
      <c r="Y198" s="122"/>
      <c r="Z198" s="188"/>
      <c r="AA198" s="122"/>
      <c r="AB198" s="122"/>
      <c r="AC198" s="122"/>
      <c r="AD198" s="188"/>
      <c r="AE198" s="189"/>
      <c r="AF198" s="190"/>
    </row>
    <row r="199" spans="2:32" ht="21.95" customHeight="1" x14ac:dyDescent="0.2">
      <c r="B199" s="186"/>
      <c r="C199" s="186"/>
      <c r="D199" s="122"/>
      <c r="E199" s="122"/>
      <c r="F199" s="187"/>
      <c r="G199" s="122"/>
      <c r="H199" s="122"/>
      <c r="I199" s="122"/>
      <c r="J199" s="122"/>
      <c r="K199" s="122"/>
      <c r="L199" s="122"/>
      <c r="M199" s="122"/>
      <c r="N199" s="188"/>
      <c r="O199" s="188"/>
      <c r="P199" s="122"/>
      <c r="Q199" s="122"/>
      <c r="R199" s="122"/>
      <c r="S199" s="122"/>
      <c r="T199" s="188"/>
      <c r="U199" s="383"/>
      <c r="V199" s="122"/>
      <c r="W199" s="122"/>
      <c r="X199" s="122"/>
      <c r="Y199" s="122"/>
      <c r="Z199" s="188"/>
      <c r="AA199" s="122"/>
      <c r="AB199" s="122"/>
      <c r="AC199" s="122"/>
      <c r="AD199" s="188"/>
      <c r="AE199" s="189"/>
      <c r="AF199" s="190"/>
    </row>
    <row r="200" spans="2:32" x14ac:dyDescent="0.2">
      <c r="D200" s="191"/>
    </row>
    <row r="201" spans="2:32" x14ac:dyDescent="0.2">
      <c r="D201" s="191"/>
    </row>
    <row r="202" spans="2:32" x14ac:dyDescent="0.2">
      <c r="D202" s="191"/>
    </row>
    <row r="203" spans="2:32" x14ac:dyDescent="0.2">
      <c r="D203" s="191"/>
    </row>
    <row r="204" spans="2:32" x14ac:dyDescent="0.2">
      <c r="D204" s="191"/>
    </row>
    <row r="205" spans="2:32" x14ac:dyDescent="0.2">
      <c r="D205" s="191"/>
    </row>
    <row r="206" spans="2:32" x14ac:dyDescent="0.2">
      <c r="D206" s="191"/>
    </row>
    <row r="207" spans="2:32" x14ac:dyDescent="0.2">
      <c r="D207" s="191"/>
    </row>
    <row r="208" spans="2:32" x14ac:dyDescent="0.2">
      <c r="D208" s="191"/>
    </row>
    <row r="209" spans="4:4" x14ac:dyDescent="0.2">
      <c r="D209" s="191"/>
    </row>
    <row r="210" spans="4:4" x14ac:dyDescent="0.2">
      <c r="D210" s="191"/>
    </row>
    <row r="211" spans="4:4" x14ac:dyDescent="0.2">
      <c r="D211" s="191"/>
    </row>
    <row r="212" spans="4:4" x14ac:dyDescent="0.2">
      <c r="D212" s="191"/>
    </row>
    <row r="213" spans="4:4" x14ac:dyDescent="0.2">
      <c r="D213" s="191"/>
    </row>
    <row r="214" spans="4:4" x14ac:dyDescent="0.2">
      <c r="D214" s="191"/>
    </row>
    <row r="215" spans="4:4" x14ac:dyDescent="0.2">
      <c r="D215" s="191"/>
    </row>
    <row r="216" spans="4:4" x14ac:dyDescent="0.2">
      <c r="D216" s="191"/>
    </row>
    <row r="217" spans="4:4" x14ac:dyDescent="0.2">
      <c r="D217" s="191"/>
    </row>
    <row r="218" spans="4:4" x14ac:dyDescent="0.2">
      <c r="D218" s="191"/>
    </row>
    <row r="219" spans="4:4" x14ac:dyDescent="0.2">
      <c r="D219" s="191"/>
    </row>
    <row r="220" spans="4:4" x14ac:dyDescent="0.2">
      <c r="D220" s="191"/>
    </row>
    <row r="221" spans="4:4" x14ac:dyDescent="0.2">
      <c r="D221" s="191"/>
    </row>
    <row r="222" spans="4:4" x14ac:dyDescent="0.2">
      <c r="D222" s="191"/>
    </row>
    <row r="223" spans="4:4" x14ac:dyDescent="0.2">
      <c r="D223" s="191"/>
    </row>
    <row r="224" spans="4:4" x14ac:dyDescent="0.2">
      <c r="D224" s="191"/>
    </row>
    <row r="225" spans="4:4" x14ac:dyDescent="0.2">
      <c r="D225" s="191"/>
    </row>
    <row r="226" spans="4:4" x14ac:dyDescent="0.2">
      <c r="D226" s="191"/>
    </row>
    <row r="227" spans="4:4" x14ac:dyDescent="0.2">
      <c r="D227" s="191"/>
    </row>
    <row r="228" spans="4:4" x14ac:dyDescent="0.2">
      <c r="D228" s="191"/>
    </row>
    <row r="229" spans="4:4" x14ac:dyDescent="0.2">
      <c r="D229" s="191"/>
    </row>
    <row r="230" spans="4:4" x14ac:dyDescent="0.2">
      <c r="D230" s="191"/>
    </row>
    <row r="231" spans="4:4" x14ac:dyDescent="0.2">
      <c r="D231" s="191"/>
    </row>
    <row r="232" spans="4:4" x14ac:dyDescent="0.2">
      <c r="D232" s="191"/>
    </row>
    <row r="233" spans="4:4" x14ac:dyDescent="0.2">
      <c r="D233" s="191"/>
    </row>
    <row r="234" spans="4:4" x14ac:dyDescent="0.2">
      <c r="D234" s="191"/>
    </row>
    <row r="235" spans="4:4" x14ac:dyDescent="0.2">
      <c r="D235" s="191"/>
    </row>
    <row r="236" spans="4:4" x14ac:dyDescent="0.2">
      <c r="D236" s="191"/>
    </row>
    <row r="237" spans="4:4" x14ac:dyDescent="0.2">
      <c r="D237" s="191"/>
    </row>
    <row r="238" spans="4:4" x14ac:dyDescent="0.2">
      <c r="D238" s="191"/>
    </row>
    <row r="239" spans="4:4" x14ac:dyDescent="0.2">
      <c r="D239" s="191"/>
    </row>
    <row r="240" spans="4:4" x14ac:dyDescent="0.2">
      <c r="D240" s="191"/>
    </row>
    <row r="241" spans="4:4" x14ac:dyDescent="0.2">
      <c r="D241" s="191"/>
    </row>
    <row r="242" spans="4:4" x14ac:dyDescent="0.2">
      <c r="D242" s="191"/>
    </row>
    <row r="243" spans="4:4" x14ac:dyDescent="0.2">
      <c r="D243" s="191"/>
    </row>
    <row r="244" spans="4:4" x14ac:dyDescent="0.2">
      <c r="D244" s="191"/>
    </row>
    <row r="245" spans="4:4" x14ac:dyDescent="0.2">
      <c r="D245" s="191"/>
    </row>
    <row r="246" spans="4:4" x14ac:dyDescent="0.2">
      <c r="D246" s="191"/>
    </row>
    <row r="247" spans="4:4" x14ac:dyDescent="0.2">
      <c r="D247" s="191"/>
    </row>
    <row r="248" spans="4:4" x14ac:dyDescent="0.2">
      <c r="D248" s="191"/>
    </row>
    <row r="249" spans="4:4" x14ac:dyDescent="0.2">
      <c r="D249" s="191"/>
    </row>
    <row r="250" spans="4:4" x14ac:dyDescent="0.2">
      <c r="D250" s="191"/>
    </row>
    <row r="251" spans="4:4" x14ac:dyDescent="0.2">
      <c r="D251" s="191"/>
    </row>
    <row r="252" spans="4:4" x14ac:dyDescent="0.2">
      <c r="D252" s="191"/>
    </row>
    <row r="253" spans="4:4" x14ac:dyDescent="0.2">
      <c r="D253" s="191"/>
    </row>
    <row r="254" spans="4:4" x14ac:dyDescent="0.2">
      <c r="D254" s="191"/>
    </row>
    <row r="255" spans="4:4" x14ac:dyDescent="0.2">
      <c r="D255" s="191"/>
    </row>
    <row r="256" spans="4:4" x14ac:dyDescent="0.2">
      <c r="D256" s="191"/>
    </row>
    <row r="257" spans="4:4" x14ac:dyDescent="0.2">
      <c r="D257" s="191"/>
    </row>
    <row r="258" spans="4:4" x14ac:dyDescent="0.2">
      <c r="D258" s="191"/>
    </row>
    <row r="259" spans="4:4" x14ac:dyDescent="0.2">
      <c r="D259" s="191"/>
    </row>
    <row r="260" spans="4:4" x14ac:dyDescent="0.2">
      <c r="D260" s="191"/>
    </row>
    <row r="261" spans="4:4" x14ac:dyDescent="0.2">
      <c r="D261" s="191"/>
    </row>
    <row r="262" spans="4:4" x14ac:dyDescent="0.2">
      <c r="D262" s="191"/>
    </row>
    <row r="263" spans="4:4" x14ac:dyDescent="0.2">
      <c r="D263" s="191"/>
    </row>
    <row r="264" spans="4:4" x14ac:dyDescent="0.2">
      <c r="D264" s="191"/>
    </row>
    <row r="265" spans="4:4" x14ac:dyDescent="0.2">
      <c r="D265" s="191"/>
    </row>
    <row r="266" spans="4:4" x14ac:dyDescent="0.2">
      <c r="D266" s="191"/>
    </row>
    <row r="267" spans="4:4" x14ac:dyDescent="0.2">
      <c r="D267" s="191"/>
    </row>
    <row r="268" spans="4:4" x14ac:dyDescent="0.2">
      <c r="D268" s="191"/>
    </row>
    <row r="269" spans="4:4" x14ac:dyDescent="0.2">
      <c r="D269" s="191"/>
    </row>
    <row r="270" spans="4:4" x14ac:dyDescent="0.2">
      <c r="D270" s="191"/>
    </row>
    <row r="271" spans="4:4" x14ac:dyDescent="0.2">
      <c r="D271" s="191"/>
    </row>
    <row r="272" spans="4:4" x14ac:dyDescent="0.2">
      <c r="D272" s="191"/>
    </row>
    <row r="273" spans="4:4" x14ac:dyDescent="0.2">
      <c r="D273" s="191"/>
    </row>
    <row r="274" spans="4:4" x14ac:dyDescent="0.2">
      <c r="D274" s="191"/>
    </row>
    <row r="275" spans="4:4" x14ac:dyDescent="0.2">
      <c r="D275" s="191"/>
    </row>
    <row r="276" spans="4:4" x14ac:dyDescent="0.2">
      <c r="D276" s="191"/>
    </row>
    <row r="277" spans="4:4" x14ac:dyDescent="0.2">
      <c r="D277" s="191"/>
    </row>
    <row r="278" spans="4:4" x14ac:dyDescent="0.2">
      <c r="D278" s="191"/>
    </row>
    <row r="279" spans="4:4" x14ac:dyDescent="0.2">
      <c r="D279" s="191"/>
    </row>
    <row r="280" spans="4:4" x14ac:dyDescent="0.2">
      <c r="D280" s="191"/>
    </row>
    <row r="281" spans="4:4" x14ac:dyDescent="0.2">
      <c r="D281" s="191"/>
    </row>
    <row r="282" spans="4:4" x14ac:dyDescent="0.2">
      <c r="D282" s="191"/>
    </row>
    <row r="283" spans="4:4" x14ac:dyDescent="0.2">
      <c r="D283" s="191"/>
    </row>
    <row r="284" spans="4:4" x14ac:dyDescent="0.2">
      <c r="D284" s="191"/>
    </row>
    <row r="285" spans="4:4" x14ac:dyDescent="0.2">
      <c r="D285" s="191"/>
    </row>
    <row r="286" spans="4:4" x14ac:dyDescent="0.2">
      <c r="D286" s="191"/>
    </row>
    <row r="287" spans="4:4" x14ac:dyDescent="0.2">
      <c r="D287" s="191"/>
    </row>
    <row r="288" spans="4:4" x14ac:dyDescent="0.2">
      <c r="D288" s="191"/>
    </row>
    <row r="289" spans="4:4" x14ac:dyDescent="0.2">
      <c r="D289" s="191"/>
    </row>
    <row r="290" spans="4:4" x14ac:dyDescent="0.2">
      <c r="D290" s="191"/>
    </row>
    <row r="291" spans="4:4" x14ac:dyDescent="0.2">
      <c r="D291" s="191"/>
    </row>
    <row r="292" spans="4:4" x14ac:dyDescent="0.2">
      <c r="D292" s="191"/>
    </row>
    <row r="293" spans="4:4" x14ac:dyDescent="0.2">
      <c r="D293" s="191"/>
    </row>
    <row r="294" spans="4:4" x14ac:dyDescent="0.2">
      <c r="D294" s="191"/>
    </row>
    <row r="295" spans="4:4" x14ac:dyDescent="0.2">
      <c r="D295" s="191"/>
    </row>
    <row r="296" spans="4:4" x14ac:dyDescent="0.2">
      <c r="D296" s="191"/>
    </row>
    <row r="297" spans="4:4" x14ac:dyDescent="0.2">
      <c r="D297" s="191"/>
    </row>
    <row r="298" spans="4:4" x14ac:dyDescent="0.2">
      <c r="D298" s="191"/>
    </row>
    <row r="299" spans="4:4" x14ac:dyDescent="0.2">
      <c r="D299" s="191"/>
    </row>
    <row r="300" spans="4:4" x14ac:dyDescent="0.2">
      <c r="D300" s="191"/>
    </row>
  </sheetData>
  <mergeCells count="8">
    <mergeCell ref="J8:L8"/>
    <mergeCell ref="Q8:S8"/>
    <mergeCell ref="A1:AF1"/>
    <mergeCell ref="A2:AF2"/>
    <mergeCell ref="A5:AF5"/>
    <mergeCell ref="A6:AF6"/>
    <mergeCell ref="A7:AF7"/>
    <mergeCell ref="W8:Y8"/>
  </mergeCells>
  <printOptions horizontalCentered="1"/>
  <pageMargins left="0.54" right="0" top="0.3" bottom="0.23" header="0.5" footer="0.21"/>
  <pageSetup paperSize="9" scale="65" orientation="portrait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5" tint="-0.249977111117893"/>
  </sheetPr>
  <dimension ref="A1:AJ267"/>
  <sheetViews>
    <sheetView zoomScale="90" zoomScaleNormal="90" zoomScaleSheetLayoutView="204" workbookViewId="0">
      <pane ySplit="10" topLeftCell="A23" activePane="bottomLeft" state="frozen"/>
      <selection activeCell="P1" sqref="P1"/>
      <selection pane="bottomLeft" activeCell="R14" sqref="R14"/>
    </sheetView>
  </sheetViews>
  <sheetFormatPr defaultColWidth="9.140625" defaultRowHeight="12.75" x14ac:dyDescent="0.2"/>
  <cols>
    <col min="1" max="1" width="9.140625" style="1" customWidth="1"/>
    <col min="2" max="2" width="4.28515625" style="1" customWidth="1"/>
    <col min="3" max="3" width="17.28515625" style="1" customWidth="1"/>
    <col min="4" max="4" width="19.140625" style="11" customWidth="1"/>
    <col min="5" max="5" width="4.28515625" style="1" customWidth="1"/>
    <col min="6" max="6" width="7.85546875" style="1" customWidth="1"/>
    <col min="7" max="7" width="9.28515625" style="1" customWidth="1"/>
    <col min="8" max="8" width="13.7109375" style="1" customWidth="1"/>
    <col min="9" max="9" width="13.140625" style="1" hidden="1" customWidth="1"/>
    <col min="10" max="10" width="10.5703125" style="1" hidden="1" customWidth="1"/>
    <col min="11" max="11" width="15.140625" style="1" hidden="1" customWidth="1"/>
    <col min="12" max="12" width="13.42578125" style="1" hidden="1" customWidth="1"/>
    <col min="13" max="13" width="11.140625" style="1" hidden="1" customWidth="1"/>
    <col min="14" max="14" width="10.5703125" style="15" hidden="1" customWidth="1"/>
    <col min="15" max="15" width="11.5703125" style="15" hidden="1" customWidth="1"/>
    <col min="16" max="16" width="4.5703125" style="15" customWidth="1"/>
    <col min="17" max="17" width="11.140625" style="1" customWidth="1"/>
    <col min="18" max="18" width="11.28515625" style="1" customWidth="1"/>
    <col min="19" max="19" width="15.85546875" style="1" customWidth="1"/>
    <col min="20" max="20" width="12.140625" style="1" customWidth="1"/>
    <col min="21" max="21" width="10.5703125" style="15" customWidth="1"/>
    <col min="22" max="22" width="5.140625" style="390" customWidth="1"/>
    <col min="23" max="23" width="10.7109375" style="1" customWidth="1"/>
    <col min="24" max="24" width="11.42578125" style="1" customWidth="1"/>
    <col min="25" max="25" width="16" style="1" customWidth="1"/>
    <col min="26" max="26" width="11.42578125" style="1" customWidth="1"/>
    <col min="27" max="27" width="11.85546875" style="15" customWidth="1"/>
    <col min="28" max="28" width="13" style="1" customWidth="1"/>
    <col min="29" max="29" width="11.85546875" style="1" customWidth="1"/>
    <col min="30" max="30" width="10.5703125" style="1" customWidth="1"/>
    <col min="31" max="31" width="13" style="15" customWidth="1"/>
    <col min="32" max="32" width="16" style="18" customWidth="1"/>
    <col min="33" max="33" width="34" style="12" bestFit="1" customWidth="1"/>
    <col min="34" max="34" width="36.140625" style="1" customWidth="1"/>
    <col min="35" max="35" width="17.85546875" style="1" customWidth="1"/>
    <col min="36" max="16384" width="9.140625" style="1"/>
  </cols>
  <sheetData>
    <row r="1" spans="1:35" ht="43.5" customHeight="1" x14ac:dyDescent="0.2">
      <c r="A1" s="1177" t="s">
        <v>164</v>
      </c>
      <c r="B1" s="1177"/>
      <c r="C1" s="1177"/>
      <c r="D1" s="1177"/>
      <c r="E1" s="1177"/>
      <c r="F1" s="1177"/>
      <c r="G1" s="1177"/>
      <c r="H1" s="1177"/>
      <c r="I1" s="1177"/>
      <c r="J1" s="1177"/>
      <c r="K1" s="1177"/>
      <c r="L1" s="1177"/>
      <c r="M1" s="1177"/>
      <c r="N1" s="1177"/>
      <c r="O1" s="1177"/>
      <c r="P1" s="1177"/>
      <c r="Q1" s="1177"/>
      <c r="R1" s="1177"/>
      <c r="S1" s="1177"/>
      <c r="T1" s="1177"/>
      <c r="U1" s="1177"/>
      <c r="V1" s="1177"/>
      <c r="W1" s="1177"/>
      <c r="X1" s="1177"/>
      <c r="Y1" s="1177"/>
      <c r="Z1" s="1177"/>
      <c r="AA1" s="1177"/>
      <c r="AB1" s="1177"/>
      <c r="AC1" s="1177"/>
      <c r="AD1" s="1177"/>
      <c r="AE1" s="1177"/>
      <c r="AF1" s="1177"/>
      <c r="AG1" s="1177"/>
    </row>
    <row r="2" spans="1:35" ht="22.5" customHeight="1" x14ac:dyDescent="0.4">
      <c r="A2" s="1179" t="s">
        <v>163</v>
      </c>
      <c r="B2" s="1179"/>
      <c r="C2" s="1179"/>
      <c r="D2" s="1179"/>
      <c r="E2" s="1179"/>
      <c r="F2" s="1179"/>
      <c r="G2" s="1179"/>
      <c r="H2" s="1179"/>
      <c r="I2" s="1179"/>
      <c r="J2" s="1179"/>
      <c r="K2" s="1179"/>
      <c r="L2" s="1179"/>
      <c r="M2" s="1179"/>
      <c r="N2" s="1179"/>
      <c r="O2" s="1179"/>
      <c r="P2" s="1179"/>
      <c r="Q2" s="1179"/>
      <c r="R2" s="1179"/>
      <c r="S2" s="1179"/>
      <c r="T2" s="1179"/>
      <c r="U2" s="1179"/>
      <c r="V2" s="1179"/>
      <c r="W2" s="1179"/>
      <c r="X2" s="1179"/>
      <c r="Y2" s="1179"/>
      <c r="Z2" s="1179"/>
      <c r="AA2" s="1179"/>
      <c r="AB2" s="1179"/>
      <c r="AC2" s="1179"/>
      <c r="AD2" s="1179"/>
      <c r="AE2" s="1179"/>
      <c r="AF2" s="1179"/>
      <c r="AG2" s="1179"/>
    </row>
    <row r="3" spans="1:35" x14ac:dyDescent="0.2">
      <c r="A3" s="118"/>
      <c r="B3" s="118"/>
      <c r="C3" s="118"/>
      <c r="D3" s="182"/>
      <c r="E3" s="118"/>
      <c r="F3" s="118"/>
      <c r="G3" s="118"/>
      <c r="H3" s="118"/>
      <c r="I3" s="118"/>
      <c r="J3" s="118"/>
      <c r="K3" s="118"/>
      <c r="L3" s="118"/>
      <c r="M3" s="118"/>
      <c r="N3" s="183"/>
      <c r="O3" s="183"/>
      <c r="P3" s="183"/>
      <c r="Q3" s="118"/>
      <c r="R3" s="118"/>
      <c r="S3" s="118"/>
      <c r="T3" s="118"/>
      <c r="U3" s="183"/>
      <c r="V3" s="384"/>
      <c r="W3" s="118"/>
      <c r="X3" s="118"/>
      <c r="Y3" s="118"/>
      <c r="Z3" s="118"/>
      <c r="AA3" s="183"/>
      <c r="AB3" s="118"/>
      <c r="AC3" s="118"/>
      <c r="AD3" s="118"/>
      <c r="AE3" s="183"/>
      <c r="AF3" s="184"/>
      <c r="AG3" s="185"/>
    </row>
    <row r="4" spans="1:35" s="118" customFormat="1" ht="13.5" thickBot="1" x14ac:dyDescent="0.25">
      <c r="D4" s="182"/>
      <c r="N4" s="183"/>
      <c r="O4" s="183"/>
      <c r="P4" s="183"/>
      <c r="U4" s="183"/>
      <c r="V4" s="384"/>
      <c r="AA4" s="183"/>
      <c r="AE4" s="183"/>
      <c r="AF4" s="184"/>
      <c r="AG4" s="185"/>
    </row>
    <row r="5" spans="1:35" ht="27" customHeight="1" thickTop="1" x14ac:dyDescent="0.2">
      <c r="A5" s="1181" t="s">
        <v>1030</v>
      </c>
      <c r="B5" s="1181"/>
      <c r="C5" s="1181"/>
      <c r="D5" s="1181"/>
      <c r="E5" s="1181"/>
      <c r="F5" s="1181"/>
      <c r="G5" s="1181"/>
      <c r="H5" s="1181"/>
      <c r="I5" s="1181"/>
      <c r="J5" s="1181"/>
      <c r="K5" s="1181"/>
      <c r="L5" s="1181"/>
      <c r="M5" s="1181"/>
      <c r="N5" s="1181"/>
      <c r="O5" s="1181"/>
      <c r="P5" s="1181"/>
      <c r="Q5" s="1181"/>
      <c r="R5" s="1181"/>
      <c r="S5" s="1181"/>
      <c r="T5" s="1181"/>
      <c r="U5" s="1181"/>
      <c r="V5" s="1181"/>
      <c r="W5" s="1181"/>
      <c r="X5" s="1181"/>
      <c r="Y5" s="1181"/>
      <c r="Z5" s="1181"/>
      <c r="AA5" s="1181"/>
      <c r="AB5" s="1181"/>
      <c r="AC5" s="1181"/>
      <c r="AD5" s="1181"/>
      <c r="AE5" s="1181"/>
      <c r="AF5" s="1181"/>
      <c r="AG5" s="1181"/>
    </row>
    <row r="6" spans="1:35" ht="27" customHeight="1" x14ac:dyDescent="0.2">
      <c r="A6" s="1170" t="s">
        <v>3171</v>
      </c>
      <c r="B6" s="1170"/>
      <c r="C6" s="1170"/>
      <c r="D6" s="1170"/>
      <c r="E6" s="1170"/>
      <c r="F6" s="1170"/>
      <c r="G6" s="1170"/>
      <c r="H6" s="1170"/>
      <c r="I6" s="1170"/>
      <c r="J6" s="1170"/>
      <c r="K6" s="1170"/>
      <c r="L6" s="1170"/>
      <c r="M6" s="1170"/>
      <c r="N6" s="1170"/>
      <c r="O6" s="1170"/>
      <c r="P6" s="1170"/>
      <c r="Q6" s="1170"/>
      <c r="R6" s="1170"/>
      <c r="S6" s="1170"/>
      <c r="T6" s="1170"/>
      <c r="U6" s="1170"/>
      <c r="V6" s="1170"/>
      <c r="W6" s="1170"/>
      <c r="X6" s="1170"/>
      <c r="Y6" s="1170"/>
      <c r="Z6" s="1170"/>
      <c r="AA6" s="1170"/>
      <c r="AB6" s="1170"/>
      <c r="AC6" s="1170"/>
      <c r="AD6" s="1170"/>
      <c r="AE6" s="1170"/>
      <c r="AF6" s="1170"/>
      <c r="AG6" s="1170"/>
    </row>
    <row r="7" spans="1:35" ht="26.25" customHeight="1" thickBot="1" x14ac:dyDescent="0.25">
      <c r="A7" s="1170" t="s">
        <v>1924</v>
      </c>
      <c r="B7" s="1170"/>
      <c r="C7" s="1170"/>
      <c r="D7" s="1170"/>
      <c r="E7" s="1170"/>
      <c r="F7" s="1170"/>
      <c r="G7" s="1170"/>
      <c r="H7" s="1170"/>
      <c r="I7" s="1170"/>
      <c r="J7" s="1170"/>
      <c r="K7" s="1170"/>
      <c r="L7" s="1170"/>
      <c r="M7" s="1170"/>
      <c r="N7" s="1170"/>
      <c r="O7" s="1170"/>
      <c r="P7" s="1170"/>
      <c r="Q7" s="1170"/>
      <c r="R7" s="1170"/>
      <c r="S7" s="1170"/>
      <c r="T7" s="1170"/>
      <c r="U7" s="1170"/>
      <c r="V7" s="1170"/>
      <c r="W7" s="1170"/>
      <c r="X7" s="1170"/>
      <c r="Y7" s="1170"/>
      <c r="Z7" s="1170"/>
      <c r="AA7" s="1170"/>
      <c r="AB7" s="1170"/>
      <c r="AC7" s="1170"/>
      <c r="AD7" s="1170"/>
      <c r="AE7" s="1170"/>
      <c r="AF7" s="1170"/>
      <c r="AG7" s="1170"/>
    </row>
    <row r="8" spans="1:35" s="203" customFormat="1" ht="25.5" customHeight="1" thickTop="1" thickBot="1" x14ac:dyDescent="0.25">
      <c r="A8" s="197" t="s">
        <v>24</v>
      </c>
      <c r="B8" s="198" t="s">
        <v>0</v>
      </c>
      <c r="C8" s="199" t="s">
        <v>7</v>
      </c>
      <c r="D8" s="200" t="s">
        <v>1</v>
      </c>
      <c r="E8" s="199" t="s">
        <v>2</v>
      </c>
      <c r="F8" s="199" t="s">
        <v>3</v>
      </c>
      <c r="G8" s="199" t="s">
        <v>4</v>
      </c>
      <c r="H8" s="356" t="s">
        <v>5</v>
      </c>
      <c r="I8" s="201" t="s">
        <v>54</v>
      </c>
      <c r="J8" s="1194" t="s">
        <v>689</v>
      </c>
      <c r="K8" s="1195"/>
      <c r="L8" s="1196"/>
      <c r="M8" s="201" t="s">
        <v>149</v>
      </c>
      <c r="N8" s="201" t="s">
        <v>55</v>
      </c>
      <c r="O8" s="242" t="s">
        <v>1021</v>
      </c>
      <c r="P8" s="195" t="s">
        <v>422</v>
      </c>
      <c r="Q8" s="250" t="s">
        <v>53</v>
      </c>
      <c r="R8" s="1197" t="s">
        <v>689</v>
      </c>
      <c r="S8" s="1197"/>
      <c r="T8" s="1198"/>
      <c r="U8" s="250" t="s">
        <v>55</v>
      </c>
      <c r="V8" s="385" t="s">
        <v>422</v>
      </c>
      <c r="W8" s="201" t="s">
        <v>56</v>
      </c>
      <c r="X8" s="1197" t="s">
        <v>689</v>
      </c>
      <c r="Y8" s="1197"/>
      <c r="Z8" s="1198"/>
      <c r="AA8" s="201" t="s">
        <v>55</v>
      </c>
      <c r="AB8" s="201" t="s">
        <v>57</v>
      </c>
      <c r="AC8" s="201" t="s">
        <v>148</v>
      </c>
      <c r="AD8" s="201" t="s">
        <v>149</v>
      </c>
      <c r="AE8" s="201" t="s">
        <v>55</v>
      </c>
      <c r="AF8" s="201" t="s">
        <v>8</v>
      </c>
      <c r="AG8" s="202" t="s">
        <v>9</v>
      </c>
    </row>
    <row r="9" spans="1:35" ht="16.5" thickTop="1" x14ac:dyDescent="0.2">
      <c r="A9" s="123"/>
      <c r="B9" s="124"/>
      <c r="C9" s="124"/>
      <c r="D9" s="125"/>
      <c r="E9" s="124"/>
      <c r="F9" s="124"/>
      <c r="G9" s="124"/>
      <c r="H9" s="124"/>
      <c r="I9" s="126"/>
      <c r="J9" s="333">
        <v>41608</v>
      </c>
      <c r="K9" s="136" t="s">
        <v>3350</v>
      </c>
      <c r="L9" s="333">
        <v>41603</v>
      </c>
      <c r="M9" s="181"/>
      <c r="N9" s="244"/>
      <c r="O9" s="244"/>
      <c r="P9" s="244"/>
      <c r="Q9" s="147"/>
      <c r="R9" s="333">
        <v>41806</v>
      </c>
      <c r="S9" s="136" t="s">
        <v>3743</v>
      </c>
      <c r="T9" s="333">
        <v>41812</v>
      </c>
      <c r="U9" s="728"/>
      <c r="V9" s="386"/>
      <c r="W9" s="147"/>
      <c r="X9" s="333">
        <v>41806</v>
      </c>
      <c r="Y9" s="136" t="s">
        <v>3743</v>
      </c>
      <c r="Z9" s="333">
        <v>41812</v>
      </c>
      <c r="AA9" s="728"/>
      <c r="AB9" s="126"/>
      <c r="AC9" s="126"/>
      <c r="AD9" s="126"/>
      <c r="AE9" s="126"/>
      <c r="AF9" s="126"/>
      <c r="AG9" s="127"/>
    </row>
    <row r="10" spans="1:35" ht="15.75" customHeight="1" x14ac:dyDescent="0.2">
      <c r="A10" s="144"/>
      <c r="B10" s="145"/>
      <c r="C10" s="145"/>
      <c r="D10" s="146"/>
      <c r="E10" s="145"/>
      <c r="F10" s="145"/>
      <c r="G10" s="145"/>
      <c r="H10" s="145"/>
      <c r="I10" s="147"/>
      <c r="J10" s="167" t="s">
        <v>684</v>
      </c>
      <c r="K10" s="168" t="s">
        <v>685</v>
      </c>
      <c r="L10" s="167" t="s">
        <v>686</v>
      </c>
      <c r="M10" s="169"/>
      <c r="N10" s="229"/>
      <c r="O10" s="229"/>
      <c r="P10" s="229"/>
      <c r="Q10" s="228" t="s">
        <v>683</v>
      </c>
      <c r="R10" s="228" t="s">
        <v>684</v>
      </c>
      <c r="S10" s="168" t="s">
        <v>685</v>
      </c>
      <c r="T10" s="228" t="s">
        <v>690</v>
      </c>
      <c r="U10" s="168" t="s">
        <v>1010</v>
      </c>
      <c r="V10" s="387"/>
      <c r="W10" s="228" t="s">
        <v>683</v>
      </c>
      <c r="X10" s="228" t="s">
        <v>684</v>
      </c>
      <c r="Y10" s="168" t="s">
        <v>685</v>
      </c>
      <c r="Z10" s="228" t="s">
        <v>690</v>
      </c>
      <c r="AA10" s="168" t="s">
        <v>1010</v>
      </c>
      <c r="AB10" s="147"/>
      <c r="AC10" s="147"/>
      <c r="AD10" s="147"/>
      <c r="AE10" s="147"/>
      <c r="AF10" s="147"/>
      <c r="AG10" s="148"/>
    </row>
    <row r="11" spans="1:35" s="120" customFormat="1" ht="26.25" x14ac:dyDescent="0.25">
      <c r="A11" s="808">
        <v>1455</v>
      </c>
      <c r="B11" s="807">
        <v>1</v>
      </c>
      <c r="C11" s="809" t="s">
        <v>538</v>
      </c>
      <c r="D11" s="806" t="s">
        <v>539</v>
      </c>
      <c r="E11" s="810" t="s">
        <v>70</v>
      </c>
      <c r="F11" s="805" t="s">
        <v>10</v>
      </c>
      <c r="G11" s="805" t="s">
        <v>21</v>
      </c>
      <c r="H11" s="718">
        <v>34166</v>
      </c>
      <c r="I11" s="712">
        <v>150</v>
      </c>
      <c r="J11" s="712">
        <v>150</v>
      </c>
      <c r="K11" s="712"/>
      <c r="L11" s="712">
        <f>J11+K11</f>
        <v>150</v>
      </c>
      <c r="M11" s="712">
        <v>0</v>
      </c>
      <c r="N11" s="713">
        <f t="shared" ref="N11:N17" si="0">I11-L11</f>
        <v>0</v>
      </c>
      <c r="O11" s="713"/>
      <c r="P11" s="714">
        <v>1</v>
      </c>
      <c r="Q11" s="712">
        <v>160</v>
      </c>
      <c r="R11" s="712">
        <v>160</v>
      </c>
      <c r="S11" s="712"/>
      <c r="T11" s="712">
        <f>R11+S11</f>
        <v>160</v>
      </c>
      <c r="U11" s="716">
        <f t="shared" ref="U11:U18" si="1">Q11-T11</f>
        <v>0</v>
      </c>
      <c r="V11" s="725">
        <v>1</v>
      </c>
      <c r="W11" s="712">
        <v>210</v>
      </c>
      <c r="X11" s="712">
        <v>210</v>
      </c>
      <c r="Y11" s="712"/>
      <c r="Z11" s="712">
        <f>SUM(X11+Y11)</f>
        <v>210</v>
      </c>
      <c r="AA11" s="716">
        <f>W11-Z11</f>
        <v>0</v>
      </c>
      <c r="AB11" s="77">
        <v>200</v>
      </c>
      <c r="AC11" s="77">
        <v>0</v>
      </c>
      <c r="AD11" s="77"/>
      <c r="AE11" s="79">
        <f>AB11-AC11-AD11</f>
        <v>200</v>
      </c>
      <c r="AF11" s="3" t="s">
        <v>2534</v>
      </c>
      <c r="AG11" s="20" t="s">
        <v>540</v>
      </c>
      <c r="AH11" s="204" t="s">
        <v>3528</v>
      </c>
    </row>
    <row r="12" spans="1:35" s="120" customFormat="1" ht="26.25" x14ac:dyDescent="0.25">
      <c r="A12" s="808">
        <v>1449</v>
      </c>
      <c r="B12" s="807">
        <v>2</v>
      </c>
      <c r="C12" s="809" t="s">
        <v>552</v>
      </c>
      <c r="D12" s="806" t="s">
        <v>3428</v>
      </c>
      <c r="E12" s="810" t="s">
        <v>69</v>
      </c>
      <c r="F12" s="805" t="s">
        <v>10</v>
      </c>
      <c r="G12" s="805" t="s">
        <v>477</v>
      </c>
      <c r="H12" s="718">
        <v>33997</v>
      </c>
      <c r="I12" s="712">
        <v>160</v>
      </c>
      <c r="J12" s="712">
        <v>160</v>
      </c>
      <c r="K12" s="712"/>
      <c r="L12" s="712">
        <f>J12+K12</f>
        <v>160</v>
      </c>
      <c r="M12" s="712">
        <v>0</v>
      </c>
      <c r="N12" s="713">
        <f t="shared" si="0"/>
        <v>0</v>
      </c>
      <c r="O12" s="713"/>
      <c r="P12" s="714">
        <v>1</v>
      </c>
      <c r="Q12" s="712">
        <v>160</v>
      </c>
      <c r="R12" s="712">
        <v>160</v>
      </c>
      <c r="S12" s="712"/>
      <c r="T12" s="712">
        <f t="shared" ref="T12:T18" si="2">R12+S12</f>
        <v>160</v>
      </c>
      <c r="U12" s="716">
        <f t="shared" si="1"/>
        <v>0</v>
      </c>
      <c r="V12" s="725">
        <v>1</v>
      </c>
      <c r="W12" s="712">
        <v>150</v>
      </c>
      <c r="X12" s="712">
        <v>150</v>
      </c>
      <c r="Y12" s="712"/>
      <c r="Z12" s="712">
        <f t="shared" ref="Z12:Z18" si="3">SUM(X12+Y12)</f>
        <v>150</v>
      </c>
      <c r="AA12" s="716">
        <f t="shared" ref="AA12:AA18" si="4">W12-Z12</f>
        <v>0</v>
      </c>
      <c r="AB12" s="77">
        <v>150</v>
      </c>
      <c r="AC12" s="77">
        <v>0</v>
      </c>
      <c r="AD12" s="77"/>
      <c r="AE12" s="79">
        <f>AB12-AC12-AD12</f>
        <v>150</v>
      </c>
      <c r="AF12" s="3" t="s">
        <v>553</v>
      </c>
      <c r="AG12" s="20" t="s">
        <v>551</v>
      </c>
      <c r="AH12" s="204" t="s">
        <v>3317</v>
      </c>
    </row>
    <row r="13" spans="1:35" s="212" customFormat="1" ht="26.25" x14ac:dyDescent="0.25">
      <c r="A13" s="808">
        <v>1506</v>
      </c>
      <c r="B13" s="807">
        <v>3</v>
      </c>
      <c r="C13" s="809" t="s">
        <v>588</v>
      </c>
      <c r="D13" s="806" t="s">
        <v>589</v>
      </c>
      <c r="E13" s="810" t="s">
        <v>70</v>
      </c>
      <c r="F13" s="805" t="s">
        <v>10</v>
      </c>
      <c r="G13" s="805" t="s">
        <v>466</v>
      </c>
      <c r="H13" s="718">
        <v>34039</v>
      </c>
      <c r="I13" s="712">
        <v>20</v>
      </c>
      <c r="J13" s="712">
        <v>20</v>
      </c>
      <c r="K13" s="712"/>
      <c r="L13" s="712">
        <f>J13+K13</f>
        <v>20</v>
      </c>
      <c r="M13" s="712">
        <v>0</v>
      </c>
      <c r="N13" s="713">
        <f t="shared" si="0"/>
        <v>0</v>
      </c>
      <c r="O13" s="713"/>
      <c r="P13" s="714">
        <v>1</v>
      </c>
      <c r="Q13" s="712">
        <v>20</v>
      </c>
      <c r="R13" s="712">
        <v>20</v>
      </c>
      <c r="S13" s="712"/>
      <c r="T13" s="712">
        <f t="shared" si="2"/>
        <v>20</v>
      </c>
      <c r="U13" s="716">
        <f t="shared" si="1"/>
        <v>0</v>
      </c>
      <c r="V13" s="725">
        <v>1</v>
      </c>
      <c r="W13" s="712">
        <v>20</v>
      </c>
      <c r="X13" s="712">
        <v>20</v>
      </c>
      <c r="Y13" s="712"/>
      <c r="Z13" s="712">
        <f t="shared" si="3"/>
        <v>20</v>
      </c>
      <c r="AA13" s="716">
        <f t="shared" si="4"/>
        <v>0</v>
      </c>
      <c r="AB13" s="77">
        <v>20</v>
      </c>
      <c r="AC13" s="77">
        <v>0</v>
      </c>
      <c r="AD13" s="77"/>
      <c r="AE13" s="79">
        <f>AB13-AC13-AD13</f>
        <v>20</v>
      </c>
      <c r="AF13" s="3"/>
      <c r="AG13" s="20" t="s">
        <v>590</v>
      </c>
      <c r="AH13" s="616" t="s">
        <v>3318</v>
      </c>
    </row>
    <row r="14" spans="1:35" s="301" customFormat="1" ht="26.25" x14ac:dyDescent="0.25">
      <c r="A14" s="808">
        <v>1498</v>
      </c>
      <c r="B14" s="807">
        <v>4</v>
      </c>
      <c r="C14" s="809" t="s">
        <v>623</v>
      </c>
      <c r="D14" s="806" t="s">
        <v>624</v>
      </c>
      <c r="E14" s="810" t="s">
        <v>69</v>
      </c>
      <c r="F14" s="805" t="s">
        <v>10</v>
      </c>
      <c r="G14" s="805" t="s">
        <v>529</v>
      </c>
      <c r="H14" s="718">
        <v>33372</v>
      </c>
      <c r="I14" s="712">
        <v>225</v>
      </c>
      <c r="J14" s="712">
        <v>225</v>
      </c>
      <c r="K14" s="712"/>
      <c r="L14" s="712">
        <f>J14+K14</f>
        <v>225</v>
      </c>
      <c r="M14" s="712">
        <v>0</v>
      </c>
      <c r="N14" s="713">
        <f t="shared" si="0"/>
        <v>0</v>
      </c>
      <c r="O14" s="713"/>
      <c r="P14" s="714">
        <v>1</v>
      </c>
      <c r="Q14" s="712">
        <v>225</v>
      </c>
      <c r="R14" s="712">
        <v>225</v>
      </c>
      <c r="S14" s="712"/>
      <c r="T14" s="712">
        <f t="shared" si="2"/>
        <v>225</v>
      </c>
      <c r="U14" s="716">
        <f t="shared" si="1"/>
        <v>0</v>
      </c>
      <c r="V14" s="725">
        <v>1</v>
      </c>
      <c r="W14" s="712">
        <v>225</v>
      </c>
      <c r="X14" s="716">
        <v>225</v>
      </c>
      <c r="Y14" s="712"/>
      <c r="Z14" s="712">
        <f t="shared" si="3"/>
        <v>225</v>
      </c>
      <c r="AA14" s="716">
        <f t="shared" si="4"/>
        <v>0</v>
      </c>
      <c r="AB14" s="83">
        <v>225</v>
      </c>
      <c r="AC14" s="83">
        <v>0</v>
      </c>
      <c r="AD14" s="83"/>
      <c r="AE14" s="88">
        <f>AB14-AC14-AD14</f>
        <v>225</v>
      </c>
      <c r="AF14" s="84" t="s">
        <v>625</v>
      </c>
      <c r="AG14" s="85" t="s">
        <v>63</v>
      </c>
      <c r="AH14" s="300"/>
    </row>
    <row r="15" spans="1:35" s="42" customFormat="1" ht="26.25" x14ac:dyDescent="0.25">
      <c r="A15" s="808">
        <v>1591</v>
      </c>
      <c r="B15" s="807">
        <v>5</v>
      </c>
      <c r="C15" s="809" t="s">
        <v>742</v>
      </c>
      <c r="D15" s="806" t="s">
        <v>743</v>
      </c>
      <c r="E15" s="810" t="s">
        <v>69</v>
      </c>
      <c r="F15" s="805" t="s">
        <v>10</v>
      </c>
      <c r="G15" s="805" t="s">
        <v>343</v>
      </c>
      <c r="H15" s="718">
        <v>34004</v>
      </c>
      <c r="I15" s="712">
        <v>150</v>
      </c>
      <c r="J15" s="712">
        <v>150</v>
      </c>
      <c r="K15" s="712"/>
      <c r="L15" s="712">
        <f t="shared" ref="L15:L17" si="5">J15+K15</f>
        <v>150</v>
      </c>
      <c r="M15" s="712"/>
      <c r="N15" s="713">
        <f t="shared" si="0"/>
        <v>0</v>
      </c>
      <c r="O15" s="713"/>
      <c r="P15" s="714">
        <v>1</v>
      </c>
      <c r="Q15" s="716">
        <v>160</v>
      </c>
      <c r="R15" s="716">
        <v>160</v>
      </c>
      <c r="S15" s="716"/>
      <c r="T15" s="712">
        <f t="shared" si="2"/>
        <v>160</v>
      </c>
      <c r="U15" s="716">
        <f t="shared" si="1"/>
        <v>0</v>
      </c>
      <c r="V15" s="725">
        <v>1</v>
      </c>
      <c r="W15" s="716">
        <v>160</v>
      </c>
      <c r="X15" s="716">
        <v>75</v>
      </c>
      <c r="Y15" s="716"/>
      <c r="Z15" s="712">
        <f t="shared" si="3"/>
        <v>75</v>
      </c>
      <c r="AA15" s="716">
        <f t="shared" si="4"/>
        <v>85</v>
      </c>
      <c r="AB15" s="79">
        <v>150</v>
      </c>
      <c r="AC15" s="76"/>
      <c r="AD15" s="115"/>
      <c r="AE15" s="79">
        <f t="shared" ref="AE15:AE16" si="6">AB15-AC15-AD15</f>
        <v>150</v>
      </c>
      <c r="AF15" s="76" t="s">
        <v>744</v>
      </c>
      <c r="AG15" s="20" t="s">
        <v>745</v>
      </c>
    </row>
    <row r="16" spans="1:35" s="651" customFormat="1" ht="26.25" x14ac:dyDescent="0.25">
      <c r="A16" s="808">
        <v>1485</v>
      </c>
      <c r="B16" s="807">
        <v>6</v>
      </c>
      <c r="C16" s="809" t="s">
        <v>601</v>
      </c>
      <c r="D16" s="806" t="s">
        <v>602</v>
      </c>
      <c r="E16" s="810" t="s">
        <v>69</v>
      </c>
      <c r="F16" s="805" t="s">
        <v>10</v>
      </c>
      <c r="G16" s="805" t="s">
        <v>577</v>
      </c>
      <c r="H16" s="718">
        <v>34092</v>
      </c>
      <c r="I16" s="712">
        <v>20</v>
      </c>
      <c r="J16" s="712">
        <v>20</v>
      </c>
      <c r="K16" s="712"/>
      <c r="L16" s="712">
        <f t="shared" si="5"/>
        <v>20</v>
      </c>
      <c r="M16" s="712">
        <v>0</v>
      </c>
      <c r="N16" s="713">
        <f t="shared" si="0"/>
        <v>0</v>
      </c>
      <c r="O16" s="713"/>
      <c r="P16" s="714">
        <v>1</v>
      </c>
      <c r="Q16" s="712">
        <v>20</v>
      </c>
      <c r="R16" s="712">
        <v>20</v>
      </c>
      <c r="S16" s="712"/>
      <c r="T16" s="712">
        <f t="shared" si="2"/>
        <v>20</v>
      </c>
      <c r="U16" s="716">
        <f t="shared" si="1"/>
        <v>0</v>
      </c>
      <c r="V16" s="725">
        <v>1</v>
      </c>
      <c r="W16" s="712">
        <v>20</v>
      </c>
      <c r="X16" s="712"/>
      <c r="Y16" s="712"/>
      <c r="Z16" s="712">
        <f t="shared" si="3"/>
        <v>0</v>
      </c>
      <c r="AA16" s="716">
        <f t="shared" si="4"/>
        <v>20</v>
      </c>
      <c r="AB16" s="77">
        <v>20</v>
      </c>
      <c r="AC16" s="77"/>
      <c r="AD16" s="77"/>
      <c r="AE16" s="79">
        <f t="shared" si="6"/>
        <v>20</v>
      </c>
      <c r="AF16" s="76" t="s">
        <v>603</v>
      </c>
      <c r="AG16" s="78" t="s">
        <v>578</v>
      </c>
      <c r="AH16" s="37"/>
      <c r="AI16" s="672" t="s">
        <v>3401</v>
      </c>
    </row>
    <row r="17" spans="1:36" s="651" customFormat="1" ht="26.25" x14ac:dyDescent="0.25">
      <c r="A17" s="808">
        <v>1433</v>
      </c>
      <c r="B17" s="807">
        <v>7</v>
      </c>
      <c r="C17" s="809" t="s">
        <v>498</v>
      </c>
      <c r="D17" s="806" t="s">
        <v>499</v>
      </c>
      <c r="E17" s="810" t="s">
        <v>69</v>
      </c>
      <c r="F17" s="805" t="s">
        <v>10</v>
      </c>
      <c r="G17" s="805" t="s">
        <v>301</v>
      </c>
      <c r="H17" s="718">
        <v>32752</v>
      </c>
      <c r="I17" s="712">
        <v>20</v>
      </c>
      <c r="J17" s="712">
        <v>20</v>
      </c>
      <c r="K17" s="712"/>
      <c r="L17" s="712">
        <f t="shared" si="5"/>
        <v>20</v>
      </c>
      <c r="M17" s="712">
        <v>0</v>
      </c>
      <c r="N17" s="713">
        <f t="shared" si="0"/>
        <v>0</v>
      </c>
      <c r="O17" s="713"/>
      <c r="P17" s="714">
        <v>1</v>
      </c>
      <c r="Q17" s="712">
        <v>20</v>
      </c>
      <c r="R17" s="712">
        <v>20</v>
      </c>
      <c r="S17" s="712"/>
      <c r="T17" s="712">
        <f t="shared" si="2"/>
        <v>20</v>
      </c>
      <c r="U17" s="716">
        <f t="shared" si="1"/>
        <v>0</v>
      </c>
      <c r="V17" s="725">
        <v>1</v>
      </c>
      <c r="W17" s="712">
        <v>20</v>
      </c>
      <c r="X17" s="712">
        <v>20</v>
      </c>
      <c r="Y17" s="712"/>
      <c r="Z17" s="712">
        <f t="shared" si="3"/>
        <v>20</v>
      </c>
      <c r="AA17" s="716">
        <f t="shared" si="4"/>
        <v>0</v>
      </c>
      <c r="AB17" s="79">
        <v>20</v>
      </c>
      <c r="AC17" s="77"/>
      <c r="AD17" s="79"/>
      <c r="AE17" s="79">
        <f>AB17-AC17-AD17</f>
        <v>20</v>
      </c>
      <c r="AF17" s="3" t="s">
        <v>500</v>
      </c>
      <c r="AG17" s="20" t="s">
        <v>501</v>
      </c>
      <c r="AH17" s="73"/>
    </row>
    <row r="18" spans="1:36" s="651" customFormat="1" ht="27" thickBot="1" x14ac:dyDescent="0.3">
      <c r="A18" s="808">
        <v>1484</v>
      </c>
      <c r="B18" s="807">
        <v>8</v>
      </c>
      <c r="C18" s="809" t="s">
        <v>575</v>
      </c>
      <c r="D18" s="806" t="s">
        <v>576</v>
      </c>
      <c r="E18" s="810" t="s">
        <v>69</v>
      </c>
      <c r="F18" s="805" t="s">
        <v>10</v>
      </c>
      <c r="G18" s="805" t="s">
        <v>577</v>
      </c>
      <c r="H18" s="718">
        <v>32175</v>
      </c>
      <c r="I18" s="712">
        <v>20</v>
      </c>
      <c r="J18" s="712">
        <v>20</v>
      </c>
      <c r="K18" s="712"/>
      <c r="L18" s="712">
        <f>J18+K18</f>
        <v>20</v>
      </c>
      <c r="M18" s="712"/>
      <c r="N18" s="713">
        <f>I18-L18</f>
        <v>0</v>
      </c>
      <c r="O18" s="713"/>
      <c r="P18" s="714">
        <v>1</v>
      </c>
      <c r="Q18" s="712">
        <v>20</v>
      </c>
      <c r="R18" s="712">
        <v>20</v>
      </c>
      <c r="S18" s="712"/>
      <c r="T18" s="712">
        <f t="shared" si="2"/>
        <v>20</v>
      </c>
      <c r="U18" s="716">
        <f t="shared" si="1"/>
        <v>0</v>
      </c>
      <c r="V18" s="726">
        <v>1</v>
      </c>
      <c r="W18" s="712">
        <v>20</v>
      </c>
      <c r="X18" s="712"/>
      <c r="Y18" s="712"/>
      <c r="Z18" s="712">
        <f t="shared" si="3"/>
        <v>0</v>
      </c>
      <c r="AA18" s="716">
        <f t="shared" si="4"/>
        <v>20</v>
      </c>
      <c r="AB18" s="77"/>
      <c r="AC18" s="77"/>
      <c r="AD18" s="79"/>
      <c r="AE18" s="79">
        <f>AB18-AC18-AD18</f>
        <v>0</v>
      </c>
      <c r="AF18" s="76" t="s">
        <v>1053</v>
      </c>
      <c r="AI18" s="37"/>
      <c r="AJ18" s="672" t="s">
        <v>3401</v>
      </c>
    </row>
    <row r="19" spans="1:36" s="26" customFormat="1" ht="34.5" thickTop="1" thickBot="1" x14ac:dyDescent="0.3">
      <c r="A19" s="171" t="s">
        <v>509</v>
      </c>
      <c r="B19" s="68"/>
      <c r="C19" s="58" t="s">
        <v>150</v>
      </c>
      <c r="D19" s="58" t="s">
        <v>151</v>
      </c>
      <c r="E19" s="172"/>
      <c r="F19" s="173"/>
      <c r="G19" s="178"/>
      <c r="H19" s="178"/>
      <c r="I19" s="67">
        <f t="shared" ref="I19:O19" si="7">SUM(I11:I18)</f>
        <v>765</v>
      </c>
      <c r="J19" s="164">
        <f t="shared" si="7"/>
        <v>765</v>
      </c>
      <c r="K19" s="164">
        <f t="shared" si="7"/>
        <v>0</v>
      </c>
      <c r="L19" s="164">
        <f t="shared" si="7"/>
        <v>765</v>
      </c>
      <c r="M19" s="164">
        <f t="shared" si="7"/>
        <v>0</v>
      </c>
      <c r="N19" s="174">
        <f t="shared" si="7"/>
        <v>0</v>
      </c>
      <c r="O19" s="174">
        <f t="shared" si="7"/>
        <v>0</v>
      </c>
      <c r="P19" s="245">
        <f t="shared" ref="P19:AE19" si="8">SUM(P11:P18)</f>
        <v>8</v>
      </c>
      <c r="Q19" s="62">
        <f t="shared" si="8"/>
        <v>785</v>
      </c>
      <c r="R19" s="62">
        <f t="shared" si="8"/>
        <v>785</v>
      </c>
      <c r="S19" s="62">
        <f t="shared" si="8"/>
        <v>0</v>
      </c>
      <c r="T19" s="62">
        <f t="shared" si="8"/>
        <v>785</v>
      </c>
      <c r="U19" s="62">
        <f t="shared" si="8"/>
        <v>0</v>
      </c>
      <c r="V19" s="516">
        <f t="shared" si="8"/>
        <v>8</v>
      </c>
      <c r="W19" s="176">
        <f t="shared" si="8"/>
        <v>825</v>
      </c>
      <c r="X19" s="176">
        <f t="shared" si="8"/>
        <v>700</v>
      </c>
      <c r="Y19" s="176">
        <f t="shared" si="8"/>
        <v>0</v>
      </c>
      <c r="Z19" s="176">
        <f t="shared" si="8"/>
        <v>700</v>
      </c>
      <c r="AA19" s="176">
        <f t="shared" si="8"/>
        <v>125</v>
      </c>
      <c r="AB19" s="177">
        <f t="shared" si="8"/>
        <v>785</v>
      </c>
      <c r="AC19" s="177">
        <f t="shared" si="8"/>
        <v>0</v>
      </c>
      <c r="AD19" s="177">
        <f t="shared" si="8"/>
        <v>0</v>
      </c>
      <c r="AE19" s="177">
        <f t="shared" si="8"/>
        <v>785</v>
      </c>
      <c r="AF19" s="178"/>
      <c r="AG19" s="66"/>
    </row>
    <row r="20" spans="1:36" s="26" customFormat="1" ht="28.5" thickTop="1" x14ac:dyDescent="0.2">
      <c r="A20" s="42"/>
      <c r="B20" s="7"/>
      <c r="C20" s="7"/>
      <c r="D20" s="7"/>
      <c r="E20" s="7"/>
      <c r="F20" s="7"/>
      <c r="G20" s="7"/>
      <c r="H20" s="7"/>
      <c r="I20" s="49"/>
      <c r="J20" s="49"/>
      <c r="K20" s="49"/>
      <c r="L20" s="49"/>
      <c r="M20" s="49"/>
      <c r="N20" s="70"/>
      <c r="O20" s="70"/>
      <c r="P20" s="70"/>
      <c r="Q20" s="49"/>
      <c r="R20" s="49"/>
      <c r="S20" s="49"/>
      <c r="T20" s="49"/>
      <c r="U20" s="71"/>
      <c r="V20" s="388"/>
      <c r="W20" s="49"/>
      <c r="X20" s="49"/>
      <c r="Y20" s="49"/>
      <c r="Z20" s="49"/>
      <c r="AA20" s="71"/>
      <c r="AB20" s="49"/>
      <c r="AC20" s="49"/>
      <c r="AD20" s="49"/>
      <c r="AE20" s="71"/>
      <c r="AF20" s="48"/>
      <c r="AG20" s="50"/>
    </row>
    <row r="21" spans="1:36" x14ac:dyDescent="0.2">
      <c r="A21" s="1" t="s">
        <v>1789</v>
      </c>
      <c r="D21" s="1"/>
      <c r="F21" s="26"/>
      <c r="G21" s="288">
        <f>SUM(G22:G25)</f>
        <v>16</v>
      </c>
      <c r="H21" s="288"/>
      <c r="I21" s="5"/>
      <c r="J21" s="5"/>
      <c r="K21" s="5"/>
      <c r="L21" s="5"/>
      <c r="M21" s="5"/>
      <c r="N21" s="54"/>
      <c r="O21" s="54"/>
      <c r="P21" s="54"/>
      <c r="Q21" s="5"/>
      <c r="R21" s="5"/>
      <c r="S21" s="5"/>
      <c r="T21" s="5"/>
      <c r="U21" s="54"/>
      <c r="V21" s="389"/>
      <c r="W21" s="5"/>
      <c r="X21" s="5"/>
      <c r="Y21" s="5"/>
      <c r="Z21" s="5"/>
      <c r="AA21" s="54"/>
      <c r="AB21" s="5"/>
      <c r="AC21" s="5"/>
      <c r="AD21" s="5"/>
      <c r="AE21" s="54"/>
      <c r="AF21" s="17"/>
      <c r="AG21" s="10"/>
    </row>
    <row r="22" spans="1:36" ht="13.15" customHeight="1" x14ac:dyDescent="0.2">
      <c r="A22" s="287" t="s">
        <v>1790</v>
      </c>
      <c r="D22" s="1"/>
      <c r="G22" s="289">
        <v>8</v>
      </c>
      <c r="H22" s="289"/>
      <c r="I22" s="5"/>
      <c r="J22" s="5"/>
      <c r="K22" s="5"/>
      <c r="L22" s="5"/>
      <c r="M22" s="5"/>
      <c r="N22" s="54"/>
      <c r="O22" s="54"/>
      <c r="P22" s="54"/>
      <c r="Q22" s="5"/>
      <c r="R22" s="5"/>
      <c r="S22" s="5"/>
      <c r="T22" s="5"/>
      <c r="U22" s="54"/>
      <c r="V22" s="389"/>
      <c r="W22" s="5"/>
      <c r="X22" s="5"/>
      <c r="Y22" s="5"/>
      <c r="Z22" s="5"/>
      <c r="AA22" s="54"/>
      <c r="AB22" s="5"/>
      <c r="AC22" s="5"/>
      <c r="AD22" s="5"/>
      <c r="AE22" s="54"/>
      <c r="AF22" s="17"/>
      <c r="AG22" s="10"/>
    </row>
    <row r="23" spans="1:36" ht="13.15" customHeight="1" x14ac:dyDescent="0.2">
      <c r="A23" s="287" t="s">
        <v>1791</v>
      </c>
      <c r="D23" s="1"/>
      <c r="G23" s="1">
        <v>0</v>
      </c>
      <c r="I23" s="5"/>
      <c r="J23" s="5"/>
      <c r="K23" s="5"/>
      <c r="L23" s="5"/>
      <c r="M23" s="5"/>
      <c r="N23" s="54"/>
      <c r="O23" s="54"/>
      <c r="P23" s="54"/>
      <c r="Q23" s="5"/>
      <c r="R23" s="5"/>
      <c r="S23" s="5"/>
      <c r="T23" s="5"/>
      <c r="U23" s="54"/>
      <c r="V23" s="389"/>
      <c r="W23" s="5"/>
      <c r="X23" s="5"/>
      <c r="Y23" s="5"/>
      <c r="Z23" s="5"/>
      <c r="AA23" s="54"/>
      <c r="AB23" s="5"/>
      <c r="AC23" s="5"/>
      <c r="AD23" s="5"/>
      <c r="AE23" s="54"/>
      <c r="AF23" s="17"/>
      <c r="AG23" s="10"/>
    </row>
    <row r="24" spans="1:36" ht="13.15" customHeight="1" x14ac:dyDescent="0.2">
      <c r="A24" s="1" t="s">
        <v>1792</v>
      </c>
      <c r="D24" s="1"/>
      <c r="G24" s="1">
        <v>0</v>
      </c>
      <c r="I24" s="5"/>
      <c r="J24" s="5"/>
      <c r="K24" s="5"/>
      <c r="L24" s="5"/>
      <c r="M24" s="5"/>
      <c r="N24" s="54"/>
      <c r="O24" s="54"/>
      <c r="P24" s="54"/>
      <c r="Q24" s="5"/>
      <c r="R24" s="5"/>
      <c r="S24" s="5"/>
      <c r="T24" s="5"/>
      <c r="U24" s="54"/>
      <c r="V24" s="389"/>
      <c r="W24" s="5"/>
      <c r="X24" s="5"/>
      <c r="Y24" s="5"/>
      <c r="Z24" s="5"/>
      <c r="AA24" s="54"/>
      <c r="AB24" s="5"/>
      <c r="AC24" s="5"/>
      <c r="AD24" s="5"/>
      <c r="AE24" s="54"/>
      <c r="AF24" s="17"/>
      <c r="AG24" s="10"/>
    </row>
    <row r="25" spans="1:36" ht="13.15" customHeight="1" x14ac:dyDescent="0.2">
      <c r="A25" s="1" t="s">
        <v>1793</v>
      </c>
      <c r="D25" s="1"/>
      <c r="G25" s="1">
        <v>8</v>
      </c>
      <c r="I25" s="5"/>
      <c r="J25" s="5"/>
      <c r="K25" s="5"/>
      <c r="L25" s="5"/>
      <c r="M25" s="5"/>
      <c r="N25" s="54"/>
      <c r="O25" s="54"/>
      <c r="P25" s="54"/>
      <c r="Q25" s="5"/>
      <c r="R25" s="5"/>
      <c r="S25" s="5"/>
      <c r="T25" s="5"/>
      <c r="U25" s="54"/>
      <c r="V25" s="389"/>
      <c r="W25" s="5"/>
      <c r="X25" s="5"/>
      <c r="Y25" s="5"/>
      <c r="Z25" s="5"/>
      <c r="AA25" s="54"/>
      <c r="AB25" s="5"/>
      <c r="AC25" s="5"/>
      <c r="AD25" s="5"/>
      <c r="AE25" s="54"/>
      <c r="AF25" s="17"/>
      <c r="AG25" s="10"/>
    </row>
    <row r="26" spans="1:36" ht="13.15" customHeight="1" x14ac:dyDescent="0.2">
      <c r="A26" s="7"/>
      <c r="B26" s="7"/>
      <c r="C26" s="5"/>
      <c r="D26" s="5"/>
      <c r="E26" s="9"/>
      <c r="F26" s="5"/>
      <c r="G26" s="5"/>
      <c r="H26" s="5"/>
      <c r="I26" s="5"/>
      <c r="J26" s="5"/>
      <c r="K26" s="5"/>
      <c r="L26" s="5"/>
      <c r="M26" s="5"/>
      <c r="N26" s="54"/>
      <c r="O26" s="54"/>
      <c r="P26" s="54"/>
      <c r="Q26" s="5"/>
      <c r="R26" s="5"/>
      <c r="S26" s="5"/>
      <c r="T26" s="5"/>
      <c r="U26" s="54"/>
      <c r="V26" s="389"/>
      <c r="W26" s="5"/>
      <c r="X26" s="5"/>
      <c r="Y26" s="5"/>
      <c r="Z26" s="5"/>
      <c r="AA26" s="54"/>
      <c r="AB26" s="5"/>
      <c r="AC26" s="5"/>
      <c r="AD26" s="5"/>
      <c r="AE26" s="54"/>
      <c r="AF26" s="17"/>
      <c r="AG26" s="10"/>
    </row>
    <row r="27" spans="1:36" ht="13.15" customHeight="1" x14ac:dyDescent="0.2">
      <c r="A27" s="7"/>
      <c r="B27" s="5"/>
      <c r="C27" s="5"/>
      <c r="D27" s="9"/>
      <c r="E27" s="5"/>
      <c r="F27" s="5"/>
      <c r="G27" s="5"/>
      <c r="H27" s="5"/>
      <c r="I27" s="5"/>
      <c r="J27" s="5"/>
      <c r="K27" s="5"/>
      <c r="L27" s="5"/>
      <c r="M27" s="5"/>
      <c r="N27" s="54"/>
      <c r="O27" s="54"/>
      <c r="P27" s="54"/>
      <c r="Q27" s="5"/>
      <c r="R27" s="5"/>
      <c r="S27" s="5"/>
      <c r="T27" s="5"/>
      <c r="U27" s="54"/>
      <c r="V27" s="389"/>
      <c r="W27" s="5"/>
      <c r="X27" s="5"/>
      <c r="Y27" s="5"/>
      <c r="Z27" s="5"/>
      <c r="AA27" s="54"/>
      <c r="AB27" s="5"/>
      <c r="AC27" s="5"/>
      <c r="AD27" s="5"/>
      <c r="AE27" s="54"/>
      <c r="AF27" s="17"/>
      <c r="AG27" s="10"/>
    </row>
    <row r="28" spans="1:36" ht="13.15" customHeight="1" x14ac:dyDescent="0.2">
      <c r="B28" s="7"/>
      <c r="C28" s="7"/>
      <c r="D28" s="5"/>
      <c r="E28" s="5"/>
      <c r="F28" s="9"/>
      <c r="G28" s="5"/>
      <c r="H28" s="5"/>
      <c r="I28" s="5"/>
      <c r="J28" s="5"/>
      <c r="K28" s="5"/>
      <c r="L28" s="5"/>
      <c r="M28" s="5"/>
      <c r="N28" s="54"/>
      <c r="O28" s="54"/>
      <c r="P28" s="54"/>
      <c r="Q28" s="5"/>
      <c r="R28" s="5"/>
      <c r="S28" s="5"/>
      <c r="T28" s="5"/>
      <c r="U28" s="54"/>
      <c r="V28" s="389"/>
      <c r="W28" s="5"/>
      <c r="X28" s="5"/>
      <c r="Y28" s="5"/>
      <c r="Z28" s="5"/>
      <c r="AA28" s="54"/>
      <c r="AB28" s="5"/>
      <c r="AC28" s="5"/>
      <c r="AD28" s="5"/>
      <c r="AE28" s="54"/>
      <c r="AF28" s="17"/>
      <c r="AG28" s="10"/>
    </row>
    <row r="29" spans="1:36" ht="13.15" customHeight="1" x14ac:dyDescent="0.2">
      <c r="B29" s="7"/>
      <c r="C29" s="7"/>
      <c r="D29" s="5"/>
      <c r="E29" s="5"/>
      <c r="F29" s="9"/>
      <c r="G29" s="5"/>
      <c r="H29" s="5"/>
      <c r="I29" s="5"/>
      <c r="J29" s="5"/>
      <c r="K29" s="5"/>
      <c r="L29" s="5"/>
      <c r="M29" s="5"/>
      <c r="N29" s="54"/>
      <c r="O29" s="54"/>
      <c r="P29" s="54"/>
      <c r="Q29" s="5"/>
      <c r="R29" s="5"/>
      <c r="S29" s="5"/>
      <c r="T29" s="5"/>
      <c r="U29" s="54"/>
      <c r="V29" s="389"/>
      <c r="W29" s="5"/>
      <c r="X29" s="5"/>
      <c r="Y29" s="5"/>
      <c r="Z29" s="5"/>
      <c r="AA29" s="54"/>
      <c r="AB29" s="5"/>
      <c r="AC29" s="5"/>
      <c r="AD29" s="5"/>
      <c r="AE29" s="54"/>
      <c r="AF29" s="17"/>
      <c r="AG29" s="10"/>
    </row>
    <row r="30" spans="1:36" ht="13.15" customHeight="1" x14ac:dyDescent="0.2">
      <c r="B30" s="7"/>
      <c r="C30" s="7"/>
      <c r="D30" s="5"/>
      <c r="E30" s="5"/>
      <c r="F30" s="9"/>
      <c r="G30" s="5"/>
      <c r="H30" s="5"/>
      <c r="I30" s="5"/>
      <c r="J30" s="5"/>
      <c r="K30" s="5"/>
      <c r="L30" s="5"/>
      <c r="M30" s="5"/>
      <c r="N30" s="54"/>
      <c r="O30" s="54"/>
      <c r="P30" s="54"/>
      <c r="Q30" s="5"/>
      <c r="R30" s="5"/>
      <c r="S30" s="5"/>
      <c r="T30" s="5"/>
      <c r="U30" s="54"/>
      <c r="V30" s="389"/>
      <c r="W30" s="5"/>
      <c r="X30" s="5"/>
      <c r="Y30" s="5"/>
      <c r="Z30" s="5"/>
      <c r="AA30" s="54"/>
      <c r="AB30" s="5"/>
      <c r="AC30" s="5"/>
      <c r="AD30" s="5"/>
      <c r="AE30" s="54"/>
      <c r="AF30" s="17"/>
      <c r="AG30" s="10"/>
    </row>
    <row r="31" spans="1:36" ht="13.15" customHeight="1" x14ac:dyDescent="0.2">
      <c r="B31" s="7"/>
      <c r="C31" s="7"/>
      <c r="D31" s="5"/>
      <c r="E31" s="5"/>
      <c r="F31" s="9"/>
      <c r="G31" s="5"/>
      <c r="H31" s="5"/>
      <c r="I31" s="5"/>
      <c r="J31" s="5"/>
      <c r="K31" s="5"/>
      <c r="L31" s="5"/>
      <c r="M31" s="5"/>
      <c r="N31" s="54"/>
      <c r="O31" s="54"/>
      <c r="P31" s="54"/>
      <c r="Q31" s="5"/>
      <c r="R31" s="5"/>
      <c r="S31" s="5"/>
      <c r="T31" s="5"/>
      <c r="U31" s="54"/>
      <c r="V31" s="389"/>
      <c r="W31" s="5"/>
      <c r="X31" s="5"/>
      <c r="Y31" s="5"/>
      <c r="Z31" s="5"/>
      <c r="AA31" s="54"/>
      <c r="AB31" s="5"/>
      <c r="AC31" s="5"/>
      <c r="AD31" s="5"/>
      <c r="AE31" s="54"/>
      <c r="AF31" s="17"/>
      <c r="AG31" s="10"/>
    </row>
    <row r="32" spans="1:36" ht="13.15" customHeight="1" x14ac:dyDescent="0.2">
      <c r="B32" s="7"/>
      <c r="C32" s="7"/>
      <c r="D32" s="5"/>
      <c r="E32" s="5"/>
      <c r="F32" s="9"/>
      <c r="G32" s="5"/>
      <c r="H32" s="5"/>
      <c r="I32" s="5"/>
      <c r="J32" s="5"/>
      <c r="K32" s="5"/>
      <c r="L32" s="5"/>
      <c r="M32" s="5"/>
      <c r="N32" s="54"/>
      <c r="O32" s="54"/>
      <c r="P32" s="54"/>
      <c r="Q32" s="5"/>
      <c r="R32" s="5"/>
      <c r="S32" s="5"/>
      <c r="T32" s="5"/>
      <c r="U32" s="54"/>
      <c r="V32" s="389"/>
      <c r="W32" s="5"/>
      <c r="X32" s="5"/>
      <c r="Y32" s="5"/>
      <c r="Z32" s="5"/>
      <c r="AA32" s="54"/>
      <c r="AB32" s="5"/>
      <c r="AC32" s="5"/>
      <c r="AD32" s="5"/>
      <c r="AE32" s="54"/>
      <c r="AF32" s="17"/>
      <c r="AG32" s="10"/>
    </row>
    <row r="33" spans="2:33" ht="13.15" customHeight="1" x14ac:dyDescent="0.2">
      <c r="B33" s="7"/>
      <c r="C33" s="7"/>
      <c r="D33" s="5"/>
      <c r="E33" s="5"/>
      <c r="F33" s="9"/>
      <c r="G33" s="5"/>
      <c r="H33" s="5"/>
      <c r="I33" s="5"/>
      <c r="J33" s="5"/>
      <c r="K33" s="5"/>
      <c r="L33" s="5"/>
      <c r="M33" s="5"/>
      <c r="N33" s="54"/>
      <c r="O33" s="54"/>
      <c r="P33" s="54"/>
      <c r="Q33" s="5"/>
      <c r="R33" s="5"/>
      <c r="S33" s="5"/>
      <c r="T33" s="5"/>
      <c r="U33" s="54"/>
      <c r="V33" s="389"/>
      <c r="W33" s="5"/>
      <c r="X33" s="5"/>
      <c r="Y33" s="5"/>
      <c r="Z33" s="5"/>
      <c r="AA33" s="54"/>
      <c r="AB33" s="5"/>
      <c r="AC33" s="5"/>
      <c r="AD33" s="5"/>
      <c r="AE33" s="54"/>
      <c r="AF33" s="17"/>
      <c r="AG33" s="10"/>
    </row>
    <row r="34" spans="2:33" ht="13.15" customHeight="1" x14ac:dyDescent="0.2">
      <c r="B34" s="7"/>
      <c r="C34" s="7"/>
      <c r="D34" s="5"/>
      <c r="E34" s="5"/>
      <c r="F34" s="9"/>
      <c r="G34" s="5"/>
      <c r="H34" s="5"/>
      <c r="I34" s="5"/>
      <c r="J34" s="5"/>
      <c r="K34" s="5"/>
      <c r="L34" s="5"/>
      <c r="M34" s="5"/>
      <c r="N34" s="54"/>
      <c r="O34" s="54"/>
      <c r="P34" s="54"/>
      <c r="Q34" s="5"/>
      <c r="R34" s="5"/>
      <c r="S34" s="5"/>
      <c r="T34" s="5"/>
      <c r="U34" s="54"/>
      <c r="V34" s="389"/>
      <c r="W34" s="5"/>
      <c r="X34" s="5"/>
      <c r="Y34" s="5"/>
      <c r="Z34" s="5"/>
      <c r="AA34" s="54"/>
      <c r="AB34" s="5"/>
      <c r="AC34" s="5"/>
      <c r="AD34" s="5"/>
      <c r="AE34" s="54"/>
      <c r="AF34" s="17"/>
      <c r="AG34" s="10"/>
    </row>
    <row r="35" spans="2:33" ht="13.15" customHeight="1" x14ac:dyDescent="0.2">
      <c r="B35" s="7"/>
      <c r="C35" s="7"/>
      <c r="D35" s="5"/>
      <c r="E35" s="5"/>
      <c r="F35" s="9"/>
      <c r="G35" s="5"/>
      <c r="H35" s="5"/>
      <c r="I35" s="5"/>
      <c r="J35" s="5"/>
      <c r="K35" s="5"/>
      <c r="L35" s="5"/>
      <c r="M35" s="5"/>
      <c r="N35" s="54"/>
      <c r="O35" s="54"/>
      <c r="P35" s="54"/>
      <c r="Q35" s="5"/>
      <c r="R35" s="5"/>
      <c r="S35" s="5"/>
      <c r="T35" s="5"/>
      <c r="U35" s="54"/>
      <c r="V35" s="389"/>
      <c r="W35" s="5"/>
      <c r="X35" s="5"/>
      <c r="Y35" s="5"/>
      <c r="Z35" s="5"/>
      <c r="AA35" s="54"/>
      <c r="AB35" s="5"/>
      <c r="AC35" s="5"/>
      <c r="AD35" s="5"/>
      <c r="AE35" s="54"/>
      <c r="AF35" s="17"/>
      <c r="AG35" s="10"/>
    </row>
    <row r="36" spans="2:33" ht="13.15" customHeight="1" x14ac:dyDescent="0.2">
      <c r="B36" s="7"/>
      <c r="C36" s="7"/>
      <c r="D36" s="5"/>
      <c r="E36" s="5"/>
      <c r="F36" s="9"/>
      <c r="G36" s="5"/>
      <c r="H36" s="5"/>
      <c r="I36" s="5"/>
      <c r="J36" s="5"/>
      <c r="K36" s="5"/>
      <c r="L36" s="5"/>
      <c r="M36" s="5"/>
      <c r="N36" s="54"/>
      <c r="O36" s="54"/>
      <c r="P36" s="54"/>
      <c r="Q36" s="5"/>
      <c r="R36" s="5"/>
      <c r="S36" s="5"/>
      <c r="T36" s="5"/>
      <c r="U36" s="54"/>
      <c r="V36" s="389"/>
      <c r="W36" s="5"/>
      <c r="X36" s="5"/>
      <c r="Y36" s="5"/>
      <c r="Z36" s="5"/>
      <c r="AA36" s="54"/>
      <c r="AB36" s="5"/>
      <c r="AC36" s="5"/>
      <c r="AD36" s="5"/>
      <c r="AE36" s="54"/>
      <c r="AF36" s="17"/>
      <c r="AG36" s="10"/>
    </row>
    <row r="37" spans="2:33" ht="13.15" customHeight="1" x14ac:dyDescent="0.2">
      <c r="B37" s="7"/>
      <c r="C37" s="7"/>
      <c r="D37" s="5"/>
      <c r="E37" s="5"/>
      <c r="F37" s="9"/>
      <c r="G37" s="5"/>
      <c r="H37" s="5"/>
      <c r="I37" s="5"/>
      <c r="J37" s="5"/>
      <c r="K37" s="5"/>
      <c r="L37" s="5"/>
      <c r="M37" s="5"/>
      <c r="N37" s="54"/>
      <c r="O37" s="54"/>
      <c r="P37" s="54"/>
      <c r="Q37" s="5"/>
      <c r="R37" s="5"/>
      <c r="S37" s="5"/>
      <c r="T37" s="5"/>
      <c r="U37" s="54"/>
      <c r="V37" s="389"/>
      <c r="W37" s="5"/>
      <c r="X37" s="5"/>
      <c r="Y37" s="5"/>
      <c r="Z37" s="5"/>
      <c r="AA37" s="54"/>
      <c r="AB37" s="5"/>
      <c r="AC37" s="5"/>
      <c r="AD37" s="5"/>
      <c r="AE37" s="54"/>
      <c r="AF37" s="17"/>
      <c r="AG37" s="10"/>
    </row>
    <row r="38" spans="2:33" ht="13.15" customHeight="1" x14ac:dyDescent="0.2">
      <c r="B38" s="7"/>
      <c r="C38" s="7"/>
      <c r="D38" s="5"/>
      <c r="E38" s="5"/>
      <c r="F38" s="9"/>
      <c r="G38" s="5"/>
      <c r="H38" s="5"/>
      <c r="I38" s="5"/>
      <c r="J38" s="5"/>
      <c r="K38" s="5"/>
      <c r="L38" s="5"/>
      <c r="M38" s="5"/>
      <c r="N38" s="54"/>
      <c r="O38" s="54"/>
      <c r="P38" s="54"/>
      <c r="Q38" s="5"/>
      <c r="R38" s="5"/>
      <c r="S38" s="5"/>
      <c r="T38" s="5"/>
      <c r="U38" s="54"/>
      <c r="V38" s="389"/>
      <c r="W38" s="5"/>
      <c r="X38" s="5"/>
      <c r="Y38" s="5"/>
      <c r="Z38" s="5"/>
      <c r="AA38" s="54"/>
      <c r="AB38" s="5"/>
      <c r="AC38" s="5"/>
      <c r="AD38" s="5"/>
      <c r="AE38" s="54"/>
      <c r="AF38" s="17"/>
      <c r="AG38" s="10"/>
    </row>
    <row r="39" spans="2:33" ht="13.15" customHeight="1" x14ac:dyDescent="0.2">
      <c r="B39" s="7"/>
      <c r="C39" s="7"/>
      <c r="D39" s="5"/>
      <c r="E39" s="5"/>
      <c r="F39" s="9"/>
      <c r="G39" s="5"/>
      <c r="H39" s="5"/>
      <c r="I39" s="5"/>
      <c r="J39" s="5"/>
      <c r="K39" s="5"/>
      <c r="L39" s="5"/>
      <c r="M39" s="5"/>
      <c r="N39" s="54"/>
      <c r="O39" s="54"/>
      <c r="P39" s="54"/>
      <c r="Q39" s="5"/>
      <c r="R39" s="5"/>
      <c r="S39" s="5"/>
      <c r="T39" s="5"/>
      <c r="U39" s="54"/>
      <c r="V39" s="389"/>
      <c r="W39" s="5"/>
      <c r="X39" s="5"/>
      <c r="Y39" s="5"/>
      <c r="Z39" s="5"/>
      <c r="AA39" s="54"/>
      <c r="AB39" s="5"/>
      <c r="AC39" s="5"/>
      <c r="AD39" s="5"/>
      <c r="AE39" s="54"/>
      <c r="AF39" s="17"/>
      <c r="AG39" s="10"/>
    </row>
    <row r="40" spans="2:33" ht="13.15" customHeight="1" x14ac:dyDescent="0.2">
      <c r="B40" s="7"/>
      <c r="C40" s="7"/>
      <c r="D40" s="5"/>
      <c r="E40" s="5"/>
      <c r="F40" s="9"/>
      <c r="G40" s="5"/>
      <c r="H40" s="5"/>
      <c r="I40" s="5"/>
      <c r="J40" s="5"/>
      <c r="K40" s="5"/>
      <c r="L40" s="5"/>
      <c r="M40" s="5"/>
      <c r="N40" s="54"/>
      <c r="O40" s="54"/>
      <c r="P40" s="54"/>
      <c r="Q40" s="5"/>
      <c r="R40" s="5"/>
      <c r="S40" s="5"/>
      <c r="T40" s="5"/>
      <c r="U40" s="54"/>
      <c r="V40" s="389"/>
      <c r="W40" s="5"/>
      <c r="X40" s="5"/>
      <c r="Y40" s="5"/>
      <c r="Z40" s="5"/>
      <c r="AA40" s="54"/>
      <c r="AB40" s="5"/>
      <c r="AC40" s="5"/>
      <c r="AD40" s="5"/>
      <c r="AE40" s="54"/>
      <c r="AF40" s="17"/>
      <c r="AG40" s="10"/>
    </row>
    <row r="41" spans="2:33" ht="13.15" customHeight="1" x14ac:dyDescent="0.2">
      <c r="B41" s="7"/>
      <c r="C41" s="7"/>
      <c r="D41" s="5"/>
      <c r="E41" s="5"/>
      <c r="F41" s="9"/>
      <c r="G41" s="5"/>
      <c r="H41" s="5"/>
      <c r="I41" s="5"/>
      <c r="J41" s="5"/>
      <c r="K41" s="5"/>
      <c r="L41" s="5"/>
      <c r="M41" s="5"/>
      <c r="N41" s="54"/>
      <c r="O41" s="54"/>
      <c r="P41" s="54"/>
      <c r="Q41" s="5"/>
      <c r="R41" s="5"/>
      <c r="S41" s="5"/>
      <c r="T41" s="5"/>
      <c r="U41" s="54"/>
      <c r="V41" s="389"/>
      <c r="W41" s="5"/>
      <c r="X41" s="5"/>
      <c r="Y41" s="5"/>
      <c r="Z41" s="5"/>
      <c r="AA41" s="54"/>
      <c r="AB41" s="5"/>
      <c r="AC41" s="5"/>
      <c r="AD41" s="5"/>
      <c r="AE41" s="54"/>
      <c r="AF41" s="17"/>
      <c r="AG41" s="10"/>
    </row>
    <row r="42" spans="2:33" ht="13.15" customHeight="1" x14ac:dyDescent="0.2">
      <c r="B42" s="7"/>
      <c r="C42" s="7"/>
      <c r="D42" s="5"/>
      <c r="E42" s="5"/>
      <c r="F42" s="9"/>
      <c r="G42" s="5"/>
      <c r="H42" s="5"/>
      <c r="I42" s="5"/>
      <c r="J42" s="5"/>
      <c r="K42" s="5"/>
      <c r="L42" s="5"/>
      <c r="M42" s="5"/>
      <c r="N42" s="54"/>
      <c r="O42" s="54"/>
      <c r="P42" s="54"/>
      <c r="Q42" s="5"/>
      <c r="R42" s="5"/>
      <c r="S42" s="5"/>
      <c r="T42" s="5"/>
      <c r="U42" s="54"/>
      <c r="V42" s="389"/>
      <c r="W42" s="5"/>
      <c r="X42" s="5"/>
      <c r="Y42" s="5"/>
      <c r="Z42" s="5"/>
      <c r="AA42" s="54"/>
      <c r="AB42" s="5"/>
      <c r="AC42" s="5"/>
      <c r="AD42" s="5"/>
      <c r="AE42" s="54"/>
      <c r="AF42" s="17"/>
      <c r="AG42" s="10"/>
    </row>
    <row r="43" spans="2:33" ht="13.15" customHeight="1" x14ac:dyDescent="0.2">
      <c r="B43" s="7"/>
      <c r="C43" s="7"/>
      <c r="D43" s="5"/>
      <c r="E43" s="5"/>
      <c r="F43" s="9"/>
      <c r="G43" s="5"/>
      <c r="H43" s="5"/>
      <c r="I43" s="5"/>
      <c r="J43" s="5"/>
      <c r="K43" s="5"/>
      <c r="L43" s="5"/>
      <c r="M43" s="5"/>
      <c r="N43" s="54"/>
      <c r="O43" s="54"/>
      <c r="P43" s="54"/>
      <c r="Q43" s="5"/>
      <c r="R43" s="5"/>
      <c r="S43" s="5"/>
      <c r="T43" s="5"/>
      <c r="U43" s="54"/>
      <c r="V43" s="389"/>
      <c r="W43" s="5"/>
      <c r="X43" s="5"/>
      <c r="Y43" s="5"/>
      <c r="Z43" s="5"/>
      <c r="AA43" s="54"/>
      <c r="AB43" s="5"/>
      <c r="AC43" s="5"/>
      <c r="AD43" s="5"/>
      <c r="AE43" s="54"/>
      <c r="AF43" s="17"/>
      <c r="AG43" s="10"/>
    </row>
    <row r="44" spans="2:33" ht="13.15" customHeight="1" x14ac:dyDescent="0.2">
      <c r="B44" s="7"/>
      <c r="C44" s="7"/>
      <c r="D44" s="5"/>
      <c r="E44" s="5"/>
      <c r="F44" s="9"/>
      <c r="G44" s="5"/>
      <c r="H44" s="5"/>
      <c r="I44" s="5"/>
      <c r="J44" s="5"/>
      <c r="K44" s="5"/>
      <c r="L44" s="5"/>
      <c r="M44" s="5"/>
      <c r="N44" s="54"/>
      <c r="O44" s="54"/>
      <c r="P44" s="54"/>
      <c r="Q44" s="5"/>
      <c r="R44" s="5"/>
      <c r="S44" s="5"/>
      <c r="T44" s="5"/>
      <c r="U44" s="54"/>
      <c r="V44" s="389"/>
      <c r="W44" s="5"/>
      <c r="X44" s="5"/>
      <c r="Y44" s="5"/>
      <c r="Z44" s="5"/>
      <c r="AA44" s="54"/>
      <c r="AB44" s="5"/>
      <c r="AC44" s="5"/>
      <c r="AD44" s="5"/>
      <c r="AE44" s="54"/>
      <c r="AF44" s="17"/>
      <c r="AG44" s="10"/>
    </row>
    <row r="45" spans="2:33" ht="13.15" customHeight="1" x14ac:dyDescent="0.2">
      <c r="B45" s="7"/>
      <c r="C45" s="7"/>
      <c r="D45" s="5"/>
      <c r="E45" s="5"/>
      <c r="F45" s="9"/>
      <c r="G45" s="5"/>
      <c r="H45" s="5"/>
      <c r="I45" s="5"/>
      <c r="J45" s="5"/>
      <c r="K45" s="5"/>
      <c r="L45" s="5"/>
      <c r="M45" s="5"/>
      <c r="N45" s="54"/>
      <c r="O45" s="54"/>
      <c r="P45" s="54"/>
      <c r="Q45" s="5"/>
      <c r="R45" s="5"/>
      <c r="S45" s="5"/>
      <c r="T45" s="5"/>
      <c r="U45" s="54"/>
      <c r="V45" s="389"/>
      <c r="W45" s="5"/>
      <c r="X45" s="5"/>
      <c r="Y45" s="5"/>
      <c r="Z45" s="5"/>
      <c r="AA45" s="54"/>
      <c r="AB45" s="5"/>
      <c r="AC45" s="5"/>
      <c r="AD45" s="5"/>
      <c r="AE45" s="54"/>
      <c r="AF45" s="17"/>
      <c r="AG45" s="10"/>
    </row>
    <row r="46" spans="2:33" ht="13.15" customHeight="1" x14ac:dyDescent="0.2">
      <c r="B46" s="7"/>
      <c r="C46" s="7"/>
      <c r="D46" s="5"/>
      <c r="E46" s="5"/>
      <c r="F46" s="9"/>
      <c r="G46" s="5"/>
      <c r="H46" s="5"/>
      <c r="I46" s="5"/>
      <c r="J46" s="5"/>
      <c r="K46" s="5"/>
      <c r="L46" s="5"/>
      <c r="M46" s="5"/>
      <c r="N46" s="54"/>
      <c r="O46" s="54"/>
      <c r="P46" s="54"/>
      <c r="Q46" s="5"/>
      <c r="R46" s="5"/>
      <c r="S46" s="5"/>
      <c r="T46" s="5"/>
      <c r="U46" s="54"/>
      <c r="V46" s="389"/>
      <c r="W46" s="5"/>
      <c r="X46" s="5"/>
      <c r="Y46" s="5"/>
      <c r="Z46" s="5"/>
      <c r="AA46" s="54"/>
      <c r="AB46" s="5"/>
      <c r="AC46" s="5"/>
      <c r="AD46" s="5"/>
      <c r="AE46" s="54"/>
      <c r="AF46" s="17"/>
      <c r="AG46" s="10"/>
    </row>
    <row r="47" spans="2:33" ht="13.15" customHeight="1" x14ac:dyDescent="0.2">
      <c r="B47" s="7"/>
      <c r="C47" s="7"/>
      <c r="D47" s="5"/>
      <c r="E47" s="5"/>
      <c r="F47" s="9"/>
      <c r="G47" s="5"/>
      <c r="H47" s="5"/>
      <c r="I47" s="5"/>
      <c r="J47" s="5"/>
      <c r="K47" s="5"/>
      <c r="L47" s="5"/>
      <c r="M47" s="5"/>
      <c r="N47" s="54"/>
      <c r="O47" s="54"/>
      <c r="P47" s="54"/>
      <c r="Q47" s="5"/>
      <c r="R47" s="5"/>
      <c r="S47" s="5"/>
      <c r="T47" s="5"/>
      <c r="U47" s="54"/>
      <c r="V47" s="389"/>
      <c r="W47" s="5"/>
      <c r="X47" s="5"/>
      <c r="Y47" s="5"/>
      <c r="Z47" s="5"/>
      <c r="AA47" s="54"/>
      <c r="AB47" s="5"/>
      <c r="AC47" s="5"/>
      <c r="AD47" s="5"/>
      <c r="AE47" s="54"/>
      <c r="AF47" s="17"/>
      <c r="AG47" s="10"/>
    </row>
    <row r="48" spans="2:33" ht="13.15" customHeight="1" x14ac:dyDescent="0.2">
      <c r="B48" s="7"/>
      <c r="C48" s="7"/>
      <c r="D48" s="5"/>
      <c r="E48" s="5"/>
      <c r="F48" s="9"/>
      <c r="G48" s="5"/>
      <c r="H48" s="5"/>
      <c r="I48" s="5"/>
      <c r="J48" s="5"/>
      <c r="K48" s="5"/>
      <c r="L48" s="5"/>
      <c r="M48" s="5"/>
      <c r="N48" s="54"/>
      <c r="O48" s="54"/>
      <c r="P48" s="54"/>
      <c r="Q48" s="5"/>
      <c r="R48" s="5"/>
      <c r="S48" s="5"/>
      <c r="T48" s="5"/>
      <c r="U48" s="54"/>
      <c r="V48" s="389"/>
      <c r="W48" s="5"/>
      <c r="X48" s="5"/>
      <c r="Y48" s="5"/>
      <c r="Z48" s="5"/>
      <c r="AA48" s="54"/>
      <c r="AB48" s="5"/>
      <c r="AC48" s="5"/>
      <c r="AD48" s="5"/>
      <c r="AE48" s="54"/>
      <c r="AF48" s="17"/>
      <c r="AG48" s="10"/>
    </row>
    <row r="49" spans="2:33" ht="13.15" customHeight="1" x14ac:dyDescent="0.2">
      <c r="B49" s="7"/>
      <c r="C49" s="7"/>
      <c r="D49" s="5"/>
      <c r="E49" s="5"/>
      <c r="F49" s="9"/>
      <c r="G49" s="5"/>
      <c r="H49" s="5"/>
      <c r="I49" s="5"/>
      <c r="J49" s="5"/>
      <c r="K49" s="5"/>
      <c r="L49" s="5"/>
      <c r="M49" s="5"/>
      <c r="N49" s="54"/>
      <c r="O49" s="54"/>
      <c r="P49" s="54"/>
      <c r="Q49" s="5"/>
      <c r="R49" s="5"/>
      <c r="S49" s="5"/>
      <c r="T49" s="5"/>
      <c r="U49" s="54"/>
      <c r="V49" s="389"/>
      <c r="W49" s="5"/>
      <c r="X49" s="5"/>
      <c r="Y49" s="5"/>
      <c r="Z49" s="5"/>
      <c r="AA49" s="54"/>
      <c r="AB49" s="5"/>
      <c r="AC49" s="5"/>
      <c r="AD49" s="5"/>
      <c r="AE49" s="54"/>
      <c r="AF49" s="17"/>
      <c r="AG49" s="10"/>
    </row>
    <row r="50" spans="2:33" ht="26.65" customHeight="1" x14ac:dyDescent="0.2">
      <c r="B50" s="7"/>
      <c r="C50" s="7"/>
      <c r="D50" s="5"/>
      <c r="E50" s="5"/>
      <c r="F50" s="9"/>
      <c r="G50" s="5"/>
      <c r="H50" s="5"/>
      <c r="I50" s="5"/>
      <c r="J50" s="5"/>
      <c r="K50" s="5"/>
      <c r="L50" s="5"/>
      <c r="M50" s="5"/>
      <c r="N50" s="54"/>
      <c r="O50" s="54"/>
      <c r="P50" s="54"/>
      <c r="Q50" s="5"/>
      <c r="R50" s="5"/>
      <c r="S50" s="5"/>
      <c r="T50" s="5"/>
      <c r="U50" s="54"/>
      <c r="V50" s="389"/>
      <c r="W50" s="5"/>
      <c r="X50" s="5"/>
      <c r="Y50" s="5"/>
      <c r="Z50" s="5"/>
      <c r="AA50" s="54"/>
      <c r="AB50" s="5"/>
      <c r="AC50" s="5"/>
      <c r="AD50" s="5"/>
      <c r="AE50" s="54"/>
      <c r="AF50" s="17"/>
      <c r="AG50" s="10"/>
    </row>
    <row r="51" spans="2:33" ht="13.15" customHeight="1" x14ac:dyDescent="0.2">
      <c r="B51" s="7"/>
      <c r="C51" s="7"/>
      <c r="D51" s="5"/>
      <c r="E51" s="5"/>
      <c r="F51" s="9"/>
      <c r="G51" s="5"/>
      <c r="H51" s="5"/>
      <c r="I51" s="5"/>
      <c r="J51" s="5"/>
      <c r="K51" s="5"/>
      <c r="L51" s="5"/>
      <c r="M51" s="5"/>
      <c r="N51" s="54"/>
      <c r="O51" s="54"/>
      <c r="P51" s="54"/>
      <c r="Q51" s="5"/>
      <c r="R51" s="5"/>
      <c r="S51" s="5"/>
      <c r="T51" s="5"/>
      <c r="U51" s="54"/>
      <c r="V51" s="389"/>
      <c r="W51" s="5"/>
      <c r="X51" s="5"/>
      <c r="Y51" s="5"/>
      <c r="Z51" s="5"/>
      <c r="AA51" s="54"/>
      <c r="AB51" s="5"/>
      <c r="AC51" s="5"/>
      <c r="AD51" s="5"/>
      <c r="AE51" s="54"/>
      <c r="AF51" s="17"/>
      <c r="AG51" s="10"/>
    </row>
    <row r="52" spans="2:33" ht="13.15" customHeight="1" x14ac:dyDescent="0.2">
      <c r="B52" s="7"/>
      <c r="C52" s="7"/>
      <c r="D52" s="5"/>
      <c r="E52" s="5"/>
      <c r="F52" s="9"/>
      <c r="G52" s="5"/>
      <c r="H52" s="5"/>
      <c r="I52" s="5"/>
      <c r="J52" s="5"/>
      <c r="K52" s="5"/>
      <c r="L52" s="5"/>
      <c r="M52" s="5"/>
      <c r="N52" s="54"/>
      <c r="O52" s="54"/>
      <c r="P52" s="54"/>
      <c r="Q52" s="5"/>
      <c r="R52" s="5"/>
      <c r="S52" s="5"/>
      <c r="T52" s="5"/>
      <c r="U52" s="54"/>
      <c r="V52" s="389"/>
      <c r="W52" s="5"/>
      <c r="X52" s="5"/>
      <c r="Y52" s="5"/>
      <c r="Z52" s="5"/>
      <c r="AA52" s="54"/>
      <c r="AB52" s="5"/>
      <c r="AC52" s="5"/>
      <c r="AD52" s="5"/>
      <c r="AE52" s="54"/>
      <c r="AF52" s="17"/>
      <c r="AG52" s="10"/>
    </row>
    <row r="53" spans="2:33" ht="13.15" customHeight="1" x14ac:dyDescent="0.2">
      <c r="B53" s="7"/>
      <c r="C53" s="7"/>
      <c r="D53" s="5"/>
      <c r="E53" s="5"/>
      <c r="F53" s="9"/>
      <c r="G53" s="5"/>
      <c r="H53" s="5"/>
      <c r="I53" s="5"/>
      <c r="J53" s="5"/>
      <c r="K53" s="5"/>
      <c r="L53" s="5"/>
      <c r="M53" s="5"/>
      <c r="N53" s="54"/>
      <c r="O53" s="54"/>
      <c r="P53" s="54"/>
      <c r="Q53" s="5"/>
      <c r="R53" s="5"/>
      <c r="S53" s="5"/>
      <c r="T53" s="5"/>
      <c r="U53" s="54"/>
      <c r="V53" s="389"/>
      <c r="W53" s="5"/>
      <c r="X53" s="5"/>
      <c r="Y53" s="5"/>
      <c r="Z53" s="5"/>
      <c r="AA53" s="54"/>
      <c r="AB53" s="5"/>
      <c r="AC53" s="5"/>
      <c r="AD53" s="5"/>
      <c r="AE53" s="54"/>
      <c r="AF53" s="17"/>
      <c r="AG53" s="10"/>
    </row>
    <row r="54" spans="2:33" ht="13.15" customHeight="1" x14ac:dyDescent="0.2">
      <c r="B54" s="7"/>
      <c r="C54" s="7"/>
      <c r="D54" s="5"/>
      <c r="E54" s="5"/>
      <c r="F54" s="9"/>
      <c r="G54" s="5"/>
      <c r="H54" s="5"/>
      <c r="I54" s="5"/>
      <c r="J54" s="5"/>
      <c r="K54" s="5"/>
      <c r="L54" s="5"/>
      <c r="M54" s="5"/>
      <c r="N54" s="54"/>
      <c r="O54" s="54"/>
      <c r="P54" s="54"/>
      <c r="Q54" s="5"/>
      <c r="R54" s="5"/>
      <c r="S54" s="5"/>
      <c r="T54" s="5"/>
      <c r="U54" s="54"/>
      <c r="V54" s="389"/>
      <c r="W54" s="5"/>
      <c r="X54" s="5"/>
      <c r="Y54" s="5"/>
      <c r="Z54" s="5"/>
      <c r="AA54" s="54"/>
      <c r="AB54" s="5"/>
      <c r="AC54" s="5"/>
      <c r="AD54" s="5"/>
      <c r="AE54" s="54"/>
      <c r="AF54" s="17"/>
      <c r="AG54" s="10"/>
    </row>
    <row r="55" spans="2:33" ht="13.15" customHeight="1" x14ac:dyDescent="0.2">
      <c r="B55" s="7"/>
      <c r="C55" s="7"/>
      <c r="D55" s="5"/>
      <c r="E55" s="5"/>
      <c r="F55" s="9"/>
      <c r="G55" s="5"/>
      <c r="H55" s="5"/>
      <c r="I55" s="5"/>
      <c r="J55" s="5"/>
      <c r="K55" s="5"/>
      <c r="L55" s="5"/>
      <c r="M55" s="5"/>
      <c r="N55" s="54"/>
      <c r="O55" s="54"/>
      <c r="P55" s="54"/>
      <c r="Q55" s="5"/>
      <c r="R55" s="5"/>
      <c r="S55" s="5"/>
      <c r="T55" s="5"/>
      <c r="U55" s="54"/>
      <c r="V55" s="389"/>
      <c r="W55" s="5"/>
      <c r="X55" s="5"/>
      <c r="Y55" s="5"/>
      <c r="Z55" s="5"/>
      <c r="AA55" s="54"/>
      <c r="AB55" s="5"/>
      <c r="AC55" s="5"/>
      <c r="AD55" s="5"/>
      <c r="AE55" s="54"/>
      <c r="AF55" s="17"/>
      <c r="AG55" s="10"/>
    </row>
    <row r="56" spans="2:33" ht="13.15" customHeight="1" x14ac:dyDescent="0.2">
      <c r="B56" s="7"/>
      <c r="C56" s="7"/>
      <c r="D56" s="5"/>
      <c r="E56" s="5"/>
      <c r="F56" s="9"/>
      <c r="G56" s="5"/>
      <c r="H56" s="5"/>
      <c r="I56" s="5"/>
      <c r="J56" s="5"/>
      <c r="K56" s="5"/>
      <c r="L56" s="5"/>
      <c r="M56" s="5"/>
      <c r="N56" s="54"/>
      <c r="O56" s="54"/>
      <c r="P56" s="54"/>
      <c r="Q56" s="5"/>
      <c r="R56" s="5"/>
      <c r="S56" s="5"/>
      <c r="T56" s="5"/>
      <c r="U56" s="54"/>
      <c r="V56" s="389"/>
      <c r="W56" s="5"/>
      <c r="X56" s="5"/>
      <c r="Y56" s="5"/>
      <c r="Z56" s="5"/>
      <c r="AA56" s="54"/>
      <c r="AB56" s="5"/>
      <c r="AC56" s="5"/>
      <c r="AD56" s="5"/>
      <c r="AE56" s="54"/>
      <c r="AF56" s="17"/>
      <c r="AG56" s="10"/>
    </row>
    <row r="57" spans="2:33" ht="13.15" customHeight="1" x14ac:dyDescent="0.2">
      <c r="B57" s="7"/>
      <c r="C57" s="7"/>
      <c r="D57" s="5"/>
      <c r="E57" s="5"/>
      <c r="F57" s="9"/>
      <c r="G57" s="5"/>
      <c r="H57" s="5"/>
      <c r="I57" s="5"/>
      <c r="J57" s="5"/>
      <c r="K57" s="5"/>
      <c r="L57" s="5"/>
      <c r="M57" s="5"/>
      <c r="N57" s="54"/>
      <c r="O57" s="54"/>
      <c r="P57" s="54"/>
      <c r="Q57" s="5"/>
      <c r="R57" s="5"/>
      <c r="S57" s="5"/>
      <c r="T57" s="5"/>
      <c r="U57" s="54"/>
      <c r="V57" s="389"/>
      <c r="W57" s="5"/>
      <c r="X57" s="5"/>
      <c r="Y57" s="5"/>
      <c r="Z57" s="5"/>
      <c r="AA57" s="54"/>
      <c r="AB57" s="5"/>
      <c r="AC57" s="5"/>
      <c r="AD57" s="5"/>
      <c r="AE57" s="54"/>
      <c r="AF57" s="17"/>
      <c r="AG57" s="10"/>
    </row>
    <row r="58" spans="2:33" ht="13.15" customHeight="1" x14ac:dyDescent="0.2">
      <c r="B58" s="7"/>
      <c r="C58" s="7"/>
      <c r="D58" s="5"/>
      <c r="E58" s="5"/>
      <c r="F58" s="9"/>
      <c r="G58" s="5"/>
      <c r="H58" s="5"/>
      <c r="I58" s="5"/>
      <c r="J58" s="5"/>
      <c r="K58" s="5"/>
      <c r="L58" s="5"/>
      <c r="M58" s="5"/>
      <c r="N58" s="54"/>
      <c r="O58" s="54"/>
      <c r="P58" s="54"/>
      <c r="Q58" s="5"/>
      <c r="R58" s="5"/>
      <c r="S58" s="5"/>
      <c r="T58" s="5"/>
      <c r="U58" s="54"/>
      <c r="V58" s="389"/>
      <c r="W58" s="5"/>
      <c r="X58" s="5"/>
      <c r="Y58" s="5"/>
      <c r="Z58" s="5"/>
      <c r="AA58" s="54"/>
      <c r="AB58" s="5"/>
      <c r="AC58" s="5"/>
      <c r="AD58" s="5"/>
      <c r="AE58" s="54"/>
      <c r="AF58" s="17"/>
      <c r="AG58" s="10"/>
    </row>
    <row r="59" spans="2:33" ht="13.15" customHeight="1" x14ac:dyDescent="0.2">
      <c r="B59" s="7"/>
      <c r="C59" s="7"/>
      <c r="D59" s="5"/>
      <c r="E59" s="5"/>
      <c r="F59" s="9"/>
      <c r="G59" s="5"/>
      <c r="H59" s="5"/>
      <c r="I59" s="5"/>
      <c r="J59" s="5"/>
      <c r="K59" s="5"/>
      <c r="L59" s="5"/>
      <c r="M59" s="5"/>
      <c r="N59" s="54"/>
      <c r="O59" s="54"/>
      <c r="P59" s="54"/>
      <c r="Q59" s="5"/>
      <c r="R59" s="5"/>
      <c r="S59" s="5"/>
      <c r="T59" s="5"/>
      <c r="U59" s="54"/>
      <c r="V59" s="389"/>
      <c r="W59" s="5"/>
      <c r="X59" s="5"/>
      <c r="Y59" s="5"/>
      <c r="Z59" s="5"/>
      <c r="AA59" s="54"/>
      <c r="AB59" s="5"/>
      <c r="AC59" s="5"/>
      <c r="AD59" s="5"/>
      <c r="AE59" s="54"/>
      <c r="AF59" s="17"/>
      <c r="AG59" s="10"/>
    </row>
    <row r="60" spans="2:33" ht="21.95" customHeight="1" x14ac:dyDescent="0.2">
      <c r="B60" s="7"/>
      <c r="C60" s="7"/>
      <c r="D60" s="5"/>
      <c r="E60" s="5"/>
      <c r="F60" s="9"/>
      <c r="G60" s="5"/>
      <c r="H60" s="5"/>
      <c r="I60" s="5"/>
      <c r="J60" s="5"/>
      <c r="K60" s="5"/>
      <c r="L60" s="5"/>
      <c r="M60" s="5"/>
      <c r="N60" s="54"/>
      <c r="O60" s="54"/>
      <c r="P60" s="54"/>
      <c r="Q60" s="5"/>
      <c r="R60" s="5"/>
      <c r="S60" s="5"/>
      <c r="T60" s="5"/>
      <c r="U60" s="54"/>
      <c r="V60" s="389"/>
      <c r="W60" s="5"/>
      <c r="X60" s="5"/>
      <c r="Y60" s="5"/>
      <c r="Z60" s="5"/>
      <c r="AA60" s="54"/>
      <c r="AB60" s="5"/>
      <c r="AC60" s="5"/>
      <c r="AD60" s="5"/>
      <c r="AE60" s="54"/>
      <c r="AF60" s="17"/>
      <c r="AG60" s="10"/>
    </row>
    <row r="61" spans="2:33" ht="21.95" customHeight="1" x14ac:dyDescent="0.2">
      <c r="B61" s="7"/>
      <c r="C61" s="7"/>
      <c r="D61" s="5"/>
      <c r="E61" s="5"/>
      <c r="F61" s="9"/>
      <c r="G61" s="5"/>
      <c r="H61" s="5"/>
      <c r="I61" s="5"/>
      <c r="J61" s="5"/>
      <c r="K61" s="5"/>
      <c r="L61" s="5"/>
      <c r="M61" s="5"/>
      <c r="N61" s="54"/>
      <c r="O61" s="54"/>
      <c r="P61" s="54"/>
      <c r="Q61" s="5"/>
      <c r="R61" s="5"/>
      <c r="S61" s="5"/>
      <c r="T61" s="5"/>
      <c r="U61" s="54"/>
      <c r="V61" s="389"/>
      <c r="W61" s="5"/>
      <c r="X61" s="5"/>
      <c r="Y61" s="5"/>
      <c r="Z61" s="5"/>
      <c r="AA61" s="54"/>
      <c r="AB61" s="5"/>
      <c r="AC61" s="5"/>
      <c r="AD61" s="5"/>
      <c r="AE61" s="54"/>
      <c r="AF61" s="17"/>
      <c r="AG61" s="10"/>
    </row>
    <row r="62" spans="2:33" ht="13.15" customHeight="1" x14ac:dyDescent="0.2">
      <c r="B62" s="7"/>
      <c r="C62" s="7"/>
      <c r="D62" s="5"/>
      <c r="E62" s="5"/>
      <c r="F62" s="9"/>
      <c r="G62" s="5"/>
      <c r="H62" s="5"/>
      <c r="I62" s="5"/>
      <c r="J62" s="5"/>
      <c r="K62" s="5"/>
      <c r="L62" s="5"/>
      <c r="M62" s="5"/>
      <c r="N62" s="54"/>
      <c r="O62" s="54"/>
      <c r="P62" s="54"/>
      <c r="Q62" s="5"/>
      <c r="R62" s="5"/>
      <c r="S62" s="5"/>
      <c r="T62" s="5"/>
      <c r="U62" s="54"/>
      <c r="V62" s="389"/>
      <c r="W62" s="5"/>
      <c r="X62" s="5"/>
      <c r="Y62" s="5"/>
      <c r="Z62" s="5"/>
      <c r="AA62" s="54"/>
      <c r="AB62" s="5"/>
      <c r="AC62" s="5"/>
      <c r="AD62" s="5"/>
      <c r="AE62" s="54"/>
      <c r="AF62" s="17"/>
      <c r="AG62" s="10"/>
    </row>
    <row r="63" spans="2:33" ht="13.15" customHeight="1" x14ac:dyDescent="0.2">
      <c r="B63" s="7"/>
      <c r="C63" s="7"/>
      <c r="D63" s="5"/>
      <c r="E63" s="5"/>
      <c r="F63" s="9"/>
      <c r="G63" s="5"/>
      <c r="H63" s="5"/>
      <c r="I63" s="5"/>
      <c r="J63" s="5"/>
      <c r="K63" s="5"/>
      <c r="L63" s="5"/>
      <c r="M63" s="5"/>
      <c r="N63" s="54"/>
      <c r="O63" s="54"/>
      <c r="P63" s="54"/>
      <c r="Q63" s="5"/>
      <c r="R63" s="5"/>
      <c r="S63" s="5"/>
      <c r="T63" s="5"/>
      <c r="U63" s="54"/>
      <c r="V63" s="389"/>
      <c r="W63" s="5"/>
      <c r="X63" s="5"/>
      <c r="Y63" s="5"/>
      <c r="Z63" s="5"/>
      <c r="AA63" s="54"/>
      <c r="AB63" s="5"/>
      <c r="AC63" s="5"/>
      <c r="AD63" s="5"/>
      <c r="AE63" s="54"/>
      <c r="AF63" s="17"/>
      <c r="AG63" s="10"/>
    </row>
    <row r="64" spans="2:33" ht="13.15" customHeight="1" x14ac:dyDescent="0.2">
      <c r="B64" s="7"/>
      <c r="C64" s="7"/>
      <c r="D64" s="5"/>
      <c r="E64" s="5"/>
      <c r="F64" s="9"/>
      <c r="G64" s="5"/>
      <c r="H64" s="5"/>
      <c r="I64" s="5"/>
      <c r="J64" s="5"/>
      <c r="K64" s="5"/>
      <c r="L64" s="5"/>
      <c r="M64" s="5"/>
      <c r="N64" s="54"/>
      <c r="O64" s="54"/>
      <c r="P64" s="54"/>
      <c r="Q64" s="5"/>
      <c r="R64" s="5"/>
      <c r="S64" s="5"/>
      <c r="T64" s="5"/>
      <c r="U64" s="54"/>
      <c r="V64" s="389"/>
      <c r="W64" s="5"/>
      <c r="X64" s="5"/>
      <c r="Y64" s="5"/>
      <c r="Z64" s="5"/>
      <c r="AA64" s="54"/>
      <c r="AB64" s="5"/>
      <c r="AC64" s="5"/>
      <c r="AD64" s="5"/>
      <c r="AE64" s="54"/>
      <c r="AF64" s="17"/>
      <c r="AG64" s="10"/>
    </row>
    <row r="65" spans="2:33" ht="13.15" customHeight="1" x14ac:dyDescent="0.2">
      <c r="B65" s="7"/>
      <c r="C65" s="7"/>
      <c r="D65" s="5"/>
      <c r="E65" s="5"/>
      <c r="F65" s="9"/>
      <c r="G65" s="5"/>
      <c r="H65" s="5"/>
      <c r="I65" s="5"/>
      <c r="J65" s="5"/>
      <c r="K65" s="5"/>
      <c r="L65" s="5"/>
      <c r="M65" s="5"/>
      <c r="N65" s="54"/>
      <c r="O65" s="54"/>
      <c r="P65" s="54"/>
      <c r="Q65" s="5"/>
      <c r="R65" s="5"/>
      <c r="S65" s="5"/>
      <c r="T65" s="5"/>
      <c r="U65" s="54"/>
      <c r="V65" s="389"/>
      <c r="W65" s="5"/>
      <c r="X65" s="5"/>
      <c r="Y65" s="5"/>
      <c r="Z65" s="5"/>
      <c r="AA65" s="54"/>
      <c r="AB65" s="5"/>
      <c r="AC65" s="5"/>
      <c r="AD65" s="5"/>
      <c r="AE65" s="54"/>
      <c r="AF65" s="17"/>
      <c r="AG65" s="10"/>
    </row>
    <row r="66" spans="2:33" ht="13.15" customHeight="1" x14ac:dyDescent="0.2">
      <c r="B66" s="7"/>
      <c r="C66" s="7"/>
      <c r="D66" s="5"/>
      <c r="E66" s="5"/>
      <c r="F66" s="9"/>
      <c r="G66" s="5"/>
      <c r="H66" s="5"/>
      <c r="I66" s="5"/>
      <c r="J66" s="5"/>
      <c r="K66" s="5"/>
      <c r="L66" s="5"/>
      <c r="M66" s="5"/>
      <c r="N66" s="54"/>
      <c r="O66" s="54"/>
      <c r="P66" s="54"/>
      <c r="Q66" s="5"/>
      <c r="R66" s="5"/>
      <c r="S66" s="5"/>
      <c r="T66" s="5"/>
      <c r="U66" s="54"/>
      <c r="V66" s="389"/>
      <c r="W66" s="5"/>
      <c r="X66" s="5"/>
      <c r="Y66" s="5"/>
      <c r="Z66" s="5"/>
      <c r="AA66" s="54"/>
      <c r="AB66" s="5"/>
      <c r="AC66" s="5"/>
      <c r="AD66" s="5"/>
      <c r="AE66" s="54"/>
      <c r="AF66" s="17"/>
      <c r="AG66" s="10"/>
    </row>
    <row r="67" spans="2:33" ht="13.15" customHeight="1" x14ac:dyDescent="0.2">
      <c r="B67" s="7"/>
      <c r="C67" s="7"/>
      <c r="D67" s="5"/>
      <c r="E67" s="5"/>
      <c r="F67" s="9"/>
      <c r="G67" s="5"/>
      <c r="H67" s="5"/>
      <c r="I67" s="5"/>
      <c r="J67" s="5"/>
      <c r="K67" s="5"/>
      <c r="L67" s="5"/>
      <c r="M67" s="5"/>
      <c r="N67" s="54"/>
      <c r="O67" s="54"/>
      <c r="P67" s="54"/>
      <c r="Q67" s="5"/>
      <c r="R67" s="5"/>
      <c r="S67" s="5"/>
      <c r="T67" s="5"/>
      <c r="U67" s="54"/>
      <c r="V67" s="389"/>
      <c r="W67" s="5"/>
      <c r="X67" s="5"/>
      <c r="Y67" s="5"/>
      <c r="Z67" s="5"/>
      <c r="AA67" s="54"/>
      <c r="AB67" s="5"/>
      <c r="AC67" s="5"/>
      <c r="AD67" s="5"/>
      <c r="AE67" s="54"/>
      <c r="AF67" s="17"/>
      <c r="AG67" s="10"/>
    </row>
    <row r="68" spans="2:33" ht="13.15" customHeight="1" x14ac:dyDescent="0.2">
      <c r="B68" s="7"/>
      <c r="C68" s="7"/>
      <c r="D68" s="5"/>
      <c r="E68" s="5"/>
      <c r="F68" s="9"/>
      <c r="G68" s="5"/>
      <c r="H68" s="5"/>
      <c r="I68" s="5"/>
      <c r="J68" s="5"/>
      <c r="K68" s="5"/>
      <c r="L68" s="5"/>
      <c r="M68" s="5"/>
      <c r="N68" s="54"/>
      <c r="O68" s="54"/>
      <c r="P68" s="54"/>
      <c r="Q68" s="5"/>
      <c r="R68" s="5"/>
      <c r="S68" s="5"/>
      <c r="T68" s="5"/>
      <c r="U68" s="54"/>
      <c r="V68" s="389"/>
      <c r="W68" s="5"/>
      <c r="X68" s="5"/>
      <c r="Y68" s="5"/>
      <c r="Z68" s="5"/>
      <c r="AA68" s="54"/>
      <c r="AB68" s="5"/>
      <c r="AC68" s="5"/>
      <c r="AD68" s="5"/>
      <c r="AE68" s="54"/>
      <c r="AF68" s="17"/>
      <c r="AG68" s="10"/>
    </row>
    <row r="69" spans="2:33" ht="13.15" customHeight="1" x14ac:dyDescent="0.2">
      <c r="B69" s="7"/>
      <c r="C69" s="7"/>
      <c r="D69" s="5"/>
      <c r="E69" s="5"/>
      <c r="F69" s="9"/>
      <c r="G69" s="5"/>
      <c r="H69" s="5"/>
      <c r="I69" s="5"/>
      <c r="J69" s="5"/>
      <c r="K69" s="5"/>
      <c r="L69" s="5"/>
      <c r="M69" s="5"/>
      <c r="N69" s="54"/>
      <c r="O69" s="54"/>
      <c r="P69" s="54"/>
      <c r="Q69" s="5"/>
      <c r="R69" s="5"/>
      <c r="S69" s="5"/>
      <c r="T69" s="5"/>
      <c r="U69" s="54"/>
      <c r="V69" s="389"/>
      <c r="W69" s="5"/>
      <c r="X69" s="5"/>
      <c r="Y69" s="5"/>
      <c r="Z69" s="5"/>
      <c r="AA69" s="54"/>
      <c r="AB69" s="5"/>
      <c r="AC69" s="5"/>
      <c r="AD69" s="5"/>
      <c r="AE69" s="54"/>
      <c r="AF69" s="17"/>
      <c r="AG69" s="10"/>
    </row>
    <row r="70" spans="2:33" ht="13.15" customHeight="1" x14ac:dyDescent="0.2">
      <c r="B70" s="7"/>
      <c r="C70" s="7"/>
      <c r="D70" s="5"/>
      <c r="E70" s="5"/>
      <c r="F70" s="9"/>
      <c r="G70" s="5"/>
      <c r="H70" s="5"/>
      <c r="I70" s="5"/>
      <c r="J70" s="5"/>
      <c r="K70" s="5"/>
      <c r="L70" s="5"/>
      <c r="M70" s="5"/>
      <c r="N70" s="54"/>
      <c r="O70" s="54"/>
      <c r="P70" s="54"/>
      <c r="Q70" s="5"/>
      <c r="R70" s="5"/>
      <c r="S70" s="5"/>
      <c r="T70" s="5"/>
      <c r="U70" s="54"/>
      <c r="V70" s="389"/>
      <c r="W70" s="5"/>
      <c r="X70" s="5"/>
      <c r="Y70" s="5"/>
      <c r="Z70" s="5"/>
      <c r="AA70" s="54"/>
      <c r="AB70" s="5"/>
      <c r="AC70" s="5"/>
      <c r="AD70" s="5"/>
      <c r="AE70" s="54"/>
      <c r="AF70" s="17"/>
      <c r="AG70" s="10"/>
    </row>
    <row r="71" spans="2:33" ht="13.15" customHeight="1" x14ac:dyDescent="0.2">
      <c r="B71" s="7"/>
      <c r="C71" s="7"/>
      <c r="D71" s="5"/>
      <c r="E71" s="5"/>
      <c r="F71" s="9"/>
      <c r="G71" s="5"/>
      <c r="H71" s="5"/>
      <c r="I71" s="5"/>
      <c r="J71" s="5"/>
      <c r="K71" s="5"/>
      <c r="L71" s="5"/>
      <c r="M71" s="5"/>
      <c r="N71" s="54"/>
      <c r="O71" s="54"/>
      <c r="P71" s="54"/>
      <c r="Q71" s="5"/>
      <c r="R71" s="5"/>
      <c r="S71" s="5"/>
      <c r="T71" s="5"/>
      <c r="U71" s="54"/>
      <c r="V71" s="389"/>
      <c r="W71" s="5"/>
      <c r="X71" s="5"/>
      <c r="Y71" s="5"/>
      <c r="Z71" s="5"/>
      <c r="AA71" s="54"/>
      <c r="AB71" s="5"/>
      <c r="AC71" s="5"/>
      <c r="AD71" s="5"/>
      <c r="AE71" s="54"/>
      <c r="AF71" s="17"/>
      <c r="AG71" s="10"/>
    </row>
    <row r="72" spans="2:33" ht="13.15" customHeight="1" x14ac:dyDescent="0.2">
      <c r="B72" s="7"/>
      <c r="C72" s="7"/>
      <c r="D72" s="5"/>
      <c r="E72" s="5"/>
      <c r="F72" s="9"/>
      <c r="G72" s="5"/>
      <c r="H72" s="5"/>
      <c r="I72" s="5"/>
      <c r="J72" s="5"/>
      <c r="K72" s="5"/>
      <c r="L72" s="5"/>
      <c r="M72" s="5"/>
      <c r="N72" s="54"/>
      <c r="O72" s="54"/>
      <c r="P72" s="54"/>
      <c r="Q72" s="5"/>
      <c r="R72" s="5"/>
      <c r="S72" s="5"/>
      <c r="T72" s="5"/>
      <c r="U72" s="54"/>
      <c r="V72" s="389"/>
      <c r="W72" s="5"/>
      <c r="X72" s="5"/>
      <c r="Y72" s="5"/>
      <c r="Z72" s="5"/>
      <c r="AA72" s="54"/>
      <c r="AB72" s="5"/>
      <c r="AC72" s="5"/>
      <c r="AD72" s="5"/>
      <c r="AE72" s="54"/>
      <c r="AF72" s="17"/>
      <c r="AG72" s="10"/>
    </row>
    <row r="73" spans="2:33" ht="13.15" customHeight="1" x14ac:dyDescent="0.2">
      <c r="B73" s="7"/>
      <c r="C73" s="7"/>
      <c r="D73" s="5"/>
      <c r="E73" s="5"/>
      <c r="F73" s="9"/>
      <c r="G73" s="5"/>
      <c r="H73" s="5"/>
      <c r="I73" s="5"/>
      <c r="J73" s="5"/>
      <c r="K73" s="5"/>
      <c r="L73" s="5"/>
      <c r="M73" s="5"/>
      <c r="N73" s="54"/>
      <c r="O73" s="54"/>
      <c r="P73" s="54"/>
      <c r="Q73" s="5"/>
      <c r="R73" s="5"/>
      <c r="S73" s="5"/>
      <c r="T73" s="5"/>
      <c r="U73" s="54"/>
      <c r="V73" s="389"/>
      <c r="W73" s="5"/>
      <c r="X73" s="5"/>
      <c r="Y73" s="5"/>
      <c r="Z73" s="5"/>
      <c r="AA73" s="54"/>
      <c r="AB73" s="5"/>
      <c r="AC73" s="5"/>
      <c r="AD73" s="5"/>
      <c r="AE73" s="54"/>
      <c r="AF73" s="17"/>
      <c r="AG73" s="10"/>
    </row>
    <row r="74" spans="2:33" ht="13.15" customHeight="1" x14ac:dyDescent="0.2">
      <c r="B74" s="7"/>
      <c r="C74" s="7"/>
      <c r="D74" s="5"/>
      <c r="E74" s="5"/>
      <c r="F74" s="9"/>
      <c r="G74" s="5"/>
      <c r="H74" s="5"/>
      <c r="I74" s="5"/>
      <c r="J74" s="5"/>
      <c r="K74" s="5"/>
      <c r="L74" s="5"/>
      <c r="M74" s="5"/>
      <c r="N74" s="54"/>
      <c r="O74" s="54"/>
      <c r="P74" s="54"/>
      <c r="Q74" s="5"/>
      <c r="R74" s="5"/>
      <c r="S74" s="5"/>
      <c r="T74" s="5"/>
      <c r="U74" s="54"/>
      <c r="V74" s="389"/>
      <c r="W74" s="5"/>
      <c r="X74" s="5"/>
      <c r="Y74" s="5"/>
      <c r="Z74" s="5"/>
      <c r="AA74" s="54"/>
      <c r="AB74" s="5"/>
      <c r="AC74" s="5"/>
      <c r="AD74" s="5"/>
      <c r="AE74" s="54"/>
      <c r="AF74" s="17"/>
      <c r="AG74" s="10"/>
    </row>
    <row r="75" spans="2:33" ht="13.15" customHeight="1" x14ac:dyDescent="0.2">
      <c r="B75" s="7"/>
      <c r="C75" s="7"/>
      <c r="D75" s="5"/>
      <c r="E75" s="5"/>
      <c r="F75" s="9"/>
      <c r="G75" s="5"/>
      <c r="H75" s="5"/>
      <c r="I75" s="5"/>
      <c r="J75" s="5"/>
      <c r="K75" s="5"/>
      <c r="L75" s="5"/>
      <c r="M75" s="5"/>
      <c r="N75" s="54"/>
      <c r="O75" s="54"/>
      <c r="P75" s="54"/>
      <c r="Q75" s="5"/>
      <c r="R75" s="5"/>
      <c r="S75" s="5"/>
      <c r="T75" s="5"/>
      <c r="U75" s="54"/>
      <c r="V75" s="389"/>
      <c r="W75" s="5"/>
      <c r="X75" s="5"/>
      <c r="Y75" s="5"/>
      <c r="Z75" s="5"/>
      <c r="AA75" s="54"/>
      <c r="AB75" s="5"/>
      <c r="AC75" s="5"/>
      <c r="AD75" s="5"/>
      <c r="AE75" s="54"/>
      <c r="AF75" s="17"/>
      <c r="AG75" s="10"/>
    </row>
    <row r="76" spans="2:33" ht="13.15" customHeight="1" x14ac:dyDescent="0.2">
      <c r="B76" s="7"/>
      <c r="C76" s="7"/>
      <c r="D76" s="5"/>
      <c r="E76" s="5"/>
      <c r="F76" s="9"/>
      <c r="G76" s="5"/>
      <c r="H76" s="5"/>
      <c r="I76" s="5"/>
      <c r="J76" s="5"/>
      <c r="K76" s="5"/>
      <c r="L76" s="5"/>
      <c r="M76" s="5"/>
      <c r="N76" s="54"/>
      <c r="O76" s="54"/>
      <c r="P76" s="54"/>
      <c r="Q76" s="5"/>
      <c r="R76" s="5"/>
      <c r="S76" s="5"/>
      <c r="T76" s="5"/>
      <c r="U76" s="54"/>
      <c r="V76" s="389"/>
      <c r="W76" s="5"/>
      <c r="X76" s="5"/>
      <c r="Y76" s="5"/>
      <c r="Z76" s="5"/>
      <c r="AA76" s="54"/>
      <c r="AB76" s="5"/>
      <c r="AC76" s="5"/>
      <c r="AD76" s="5"/>
      <c r="AE76" s="54"/>
      <c r="AF76" s="17"/>
      <c r="AG76" s="10"/>
    </row>
    <row r="77" spans="2:33" ht="13.15" customHeight="1" x14ac:dyDescent="0.2">
      <c r="B77" s="7"/>
      <c r="C77" s="7"/>
      <c r="D77" s="5"/>
      <c r="E77" s="5"/>
      <c r="F77" s="9"/>
      <c r="G77" s="5"/>
      <c r="H77" s="5"/>
      <c r="I77" s="5"/>
      <c r="J77" s="5"/>
      <c r="K77" s="5"/>
      <c r="L77" s="5"/>
      <c r="M77" s="5"/>
      <c r="N77" s="54"/>
      <c r="O77" s="54"/>
      <c r="P77" s="54"/>
      <c r="Q77" s="5"/>
      <c r="R77" s="5"/>
      <c r="S77" s="5"/>
      <c r="T77" s="5"/>
      <c r="U77" s="54"/>
      <c r="V77" s="389"/>
      <c r="W77" s="5"/>
      <c r="X77" s="5"/>
      <c r="Y77" s="5"/>
      <c r="Z77" s="5"/>
      <c r="AA77" s="54"/>
      <c r="AB77" s="5"/>
      <c r="AC77" s="5"/>
      <c r="AD77" s="5"/>
      <c r="AE77" s="54"/>
      <c r="AF77" s="17"/>
      <c r="AG77" s="10"/>
    </row>
    <row r="78" spans="2:33" ht="13.15" customHeight="1" x14ac:dyDescent="0.2">
      <c r="B78" s="7"/>
      <c r="C78" s="7"/>
      <c r="D78" s="5"/>
      <c r="E78" s="5"/>
      <c r="F78" s="9"/>
      <c r="G78" s="5"/>
      <c r="H78" s="5"/>
      <c r="I78" s="5"/>
      <c r="J78" s="5"/>
      <c r="K78" s="5"/>
      <c r="L78" s="5"/>
      <c r="M78" s="5"/>
      <c r="N78" s="54"/>
      <c r="O78" s="54"/>
      <c r="P78" s="54"/>
      <c r="Q78" s="5"/>
      <c r="R78" s="5"/>
      <c r="S78" s="5"/>
      <c r="T78" s="5"/>
      <c r="U78" s="54"/>
      <c r="V78" s="389"/>
      <c r="W78" s="5"/>
      <c r="X78" s="5"/>
      <c r="Y78" s="5"/>
      <c r="Z78" s="5"/>
      <c r="AA78" s="54"/>
      <c r="AB78" s="5"/>
      <c r="AC78" s="5"/>
      <c r="AD78" s="5"/>
      <c r="AE78" s="54"/>
      <c r="AF78" s="17"/>
      <c r="AG78" s="10"/>
    </row>
    <row r="79" spans="2:33" ht="13.15" customHeight="1" x14ac:dyDescent="0.2">
      <c r="B79" s="7"/>
      <c r="C79" s="7"/>
      <c r="D79" s="5"/>
      <c r="E79" s="5"/>
      <c r="F79" s="9"/>
      <c r="G79" s="5"/>
      <c r="H79" s="5"/>
      <c r="I79" s="5"/>
      <c r="J79" s="5"/>
      <c r="K79" s="5"/>
      <c r="L79" s="5"/>
      <c r="M79" s="5"/>
      <c r="N79" s="54"/>
      <c r="O79" s="54"/>
      <c r="P79" s="54"/>
      <c r="Q79" s="5"/>
      <c r="R79" s="5"/>
      <c r="S79" s="5"/>
      <c r="T79" s="5"/>
      <c r="U79" s="54"/>
      <c r="V79" s="389"/>
      <c r="W79" s="5"/>
      <c r="X79" s="5"/>
      <c r="Y79" s="5"/>
      <c r="Z79" s="5"/>
      <c r="AA79" s="54"/>
      <c r="AB79" s="5"/>
      <c r="AC79" s="5"/>
      <c r="AD79" s="5"/>
      <c r="AE79" s="54"/>
      <c r="AF79" s="17"/>
      <c r="AG79" s="10"/>
    </row>
    <row r="80" spans="2:33" ht="13.15" customHeight="1" x14ac:dyDescent="0.2">
      <c r="B80" s="7"/>
      <c r="C80" s="7"/>
      <c r="D80" s="5"/>
      <c r="E80" s="5"/>
      <c r="F80" s="9"/>
      <c r="G80" s="5"/>
      <c r="H80" s="5"/>
      <c r="I80" s="5"/>
      <c r="J80" s="5"/>
      <c r="K80" s="5"/>
      <c r="L80" s="5"/>
      <c r="M80" s="5"/>
      <c r="N80" s="54"/>
      <c r="O80" s="54"/>
      <c r="P80" s="54"/>
      <c r="Q80" s="5"/>
      <c r="R80" s="5"/>
      <c r="S80" s="5"/>
      <c r="T80" s="5"/>
      <c r="U80" s="54"/>
      <c r="V80" s="389"/>
      <c r="W80" s="5"/>
      <c r="X80" s="5"/>
      <c r="Y80" s="5"/>
      <c r="Z80" s="5"/>
      <c r="AA80" s="54"/>
      <c r="AB80" s="5"/>
      <c r="AC80" s="5"/>
      <c r="AD80" s="5"/>
      <c r="AE80" s="54"/>
      <c r="AF80" s="17"/>
      <c r="AG80" s="10"/>
    </row>
    <row r="81" spans="2:33" ht="13.15" customHeight="1" x14ac:dyDescent="0.2">
      <c r="B81" s="7"/>
      <c r="C81" s="7"/>
      <c r="D81" s="5"/>
      <c r="E81" s="5"/>
      <c r="F81" s="9"/>
      <c r="G81" s="5"/>
      <c r="H81" s="5"/>
      <c r="I81" s="5"/>
      <c r="J81" s="5"/>
      <c r="K81" s="5"/>
      <c r="L81" s="5"/>
      <c r="M81" s="5"/>
      <c r="N81" s="54"/>
      <c r="O81" s="54"/>
      <c r="P81" s="54"/>
      <c r="Q81" s="5"/>
      <c r="R81" s="5"/>
      <c r="S81" s="5"/>
      <c r="T81" s="5"/>
      <c r="U81" s="54"/>
      <c r="V81" s="389"/>
      <c r="W81" s="5"/>
      <c r="X81" s="5"/>
      <c r="Y81" s="5"/>
      <c r="Z81" s="5"/>
      <c r="AA81" s="54"/>
      <c r="AB81" s="5"/>
      <c r="AC81" s="5"/>
      <c r="AD81" s="5"/>
      <c r="AE81" s="54"/>
      <c r="AF81" s="17"/>
      <c r="AG81" s="10"/>
    </row>
    <row r="82" spans="2:33" ht="13.15" customHeight="1" x14ac:dyDescent="0.2">
      <c r="B82" s="7"/>
      <c r="C82" s="7"/>
      <c r="D82" s="5"/>
      <c r="E82" s="5"/>
      <c r="F82" s="9"/>
      <c r="G82" s="5"/>
      <c r="H82" s="5"/>
      <c r="I82" s="5"/>
      <c r="J82" s="5"/>
      <c r="K82" s="5"/>
      <c r="L82" s="5"/>
      <c r="M82" s="5"/>
      <c r="N82" s="54"/>
      <c r="O82" s="54"/>
      <c r="P82" s="54"/>
      <c r="Q82" s="5"/>
      <c r="R82" s="5"/>
      <c r="S82" s="5"/>
      <c r="T82" s="5"/>
      <c r="U82" s="54"/>
      <c r="V82" s="389"/>
      <c r="W82" s="5"/>
      <c r="X82" s="5"/>
      <c r="Y82" s="5"/>
      <c r="Z82" s="5"/>
      <c r="AA82" s="54"/>
      <c r="AB82" s="5"/>
      <c r="AC82" s="5"/>
      <c r="AD82" s="5"/>
      <c r="AE82" s="54"/>
      <c r="AF82" s="17"/>
      <c r="AG82" s="10"/>
    </row>
    <row r="83" spans="2:33" ht="13.15" customHeight="1" x14ac:dyDescent="0.2">
      <c r="B83" s="7"/>
      <c r="C83" s="7"/>
      <c r="D83" s="5"/>
      <c r="E83" s="5"/>
      <c r="F83" s="9"/>
      <c r="G83" s="5"/>
      <c r="H83" s="5"/>
      <c r="I83" s="5"/>
      <c r="J83" s="5"/>
      <c r="K83" s="5"/>
      <c r="L83" s="5"/>
      <c r="M83" s="5"/>
      <c r="N83" s="54"/>
      <c r="O83" s="54"/>
      <c r="P83" s="54"/>
      <c r="Q83" s="5"/>
      <c r="R83" s="5"/>
      <c r="S83" s="5"/>
      <c r="T83" s="5"/>
      <c r="U83" s="54"/>
      <c r="V83" s="389"/>
      <c r="W83" s="5"/>
      <c r="X83" s="5"/>
      <c r="Y83" s="5"/>
      <c r="Z83" s="5"/>
      <c r="AA83" s="54"/>
      <c r="AB83" s="5"/>
      <c r="AC83" s="5"/>
      <c r="AD83" s="5"/>
      <c r="AE83" s="54"/>
      <c r="AF83" s="17"/>
      <c r="AG83" s="10"/>
    </row>
    <row r="84" spans="2:33" ht="13.15" customHeight="1" x14ac:dyDescent="0.2">
      <c r="B84" s="7"/>
      <c r="C84" s="7"/>
      <c r="D84" s="5"/>
      <c r="E84" s="5"/>
      <c r="F84" s="9"/>
      <c r="G84" s="5"/>
      <c r="H84" s="5"/>
      <c r="I84" s="5"/>
      <c r="J84" s="5"/>
      <c r="K84" s="5"/>
      <c r="L84" s="5"/>
      <c r="M84" s="5"/>
      <c r="N84" s="54"/>
      <c r="O84" s="54"/>
      <c r="P84" s="54"/>
      <c r="Q84" s="5"/>
      <c r="R84" s="5"/>
      <c r="S84" s="5"/>
      <c r="T84" s="5"/>
      <c r="U84" s="54"/>
      <c r="V84" s="389"/>
      <c r="W84" s="5"/>
      <c r="X84" s="5"/>
      <c r="Y84" s="5"/>
      <c r="Z84" s="5"/>
      <c r="AA84" s="54"/>
      <c r="AB84" s="5"/>
      <c r="AC84" s="5"/>
      <c r="AD84" s="5"/>
      <c r="AE84" s="54"/>
      <c r="AF84" s="17"/>
      <c r="AG84" s="10"/>
    </row>
    <row r="85" spans="2:33" ht="13.15" customHeight="1" x14ac:dyDescent="0.2">
      <c r="B85" s="7"/>
      <c r="C85" s="7"/>
      <c r="D85" s="5"/>
      <c r="E85" s="5"/>
      <c r="F85" s="9"/>
      <c r="G85" s="5"/>
      <c r="H85" s="5"/>
      <c r="I85" s="5"/>
      <c r="J85" s="5"/>
      <c r="K85" s="5"/>
      <c r="L85" s="5"/>
      <c r="M85" s="5"/>
      <c r="N85" s="54"/>
      <c r="O85" s="54"/>
      <c r="P85" s="54"/>
      <c r="Q85" s="5"/>
      <c r="R85" s="5"/>
      <c r="S85" s="5"/>
      <c r="T85" s="5"/>
      <c r="U85" s="54"/>
      <c r="V85" s="389"/>
      <c r="W85" s="5"/>
      <c r="X85" s="5"/>
      <c r="Y85" s="5"/>
      <c r="Z85" s="5"/>
      <c r="AA85" s="54"/>
      <c r="AB85" s="5"/>
      <c r="AC85" s="5"/>
      <c r="AD85" s="5"/>
      <c r="AE85" s="54"/>
      <c r="AF85" s="17"/>
      <c r="AG85" s="10"/>
    </row>
    <row r="86" spans="2:33" ht="13.15" customHeight="1" x14ac:dyDescent="0.2">
      <c r="B86" s="7"/>
      <c r="C86" s="7"/>
      <c r="D86" s="5"/>
      <c r="E86" s="5"/>
      <c r="F86" s="9"/>
      <c r="G86" s="5"/>
      <c r="H86" s="5"/>
      <c r="I86" s="5"/>
      <c r="J86" s="5"/>
      <c r="K86" s="5"/>
      <c r="L86" s="5"/>
      <c r="M86" s="5"/>
      <c r="N86" s="54"/>
      <c r="O86" s="54"/>
      <c r="P86" s="54"/>
      <c r="Q86" s="5"/>
      <c r="R86" s="5"/>
      <c r="S86" s="5"/>
      <c r="T86" s="5"/>
      <c r="U86" s="54"/>
      <c r="V86" s="389"/>
      <c r="W86" s="5"/>
      <c r="X86" s="5"/>
      <c r="Y86" s="5"/>
      <c r="Z86" s="5"/>
      <c r="AA86" s="54"/>
      <c r="AB86" s="5"/>
      <c r="AC86" s="5"/>
      <c r="AD86" s="5"/>
      <c r="AE86" s="54"/>
      <c r="AF86" s="17"/>
      <c r="AG86" s="10"/>
    </row>
    <row r="87" spans="2:33" ht="13.15" customHeight="1" x14ac:dyDescent="0.2">
      <c r="B87" s="7"/>
      <c r="C87" s="7"/>
      <c r="D87" s="5"/>
      <c r="E87" s="5"/>
      <c r="F87" s="9"/>
      <c r="G87" s="5"/>
      <c r="H87" s="5"/>
      <c r="I87" s="5"/>
      <c r="J87" s="5"/>
      <c r="K87" s="5"/>
      <c r="L87" s="5"/>
      <c r="M87" s="5"/>
      <c r="N87" s="54"/>
      <c r="O87" s="54"/>
      <c r="P87" s="54"/>
      <c r="Q87" s="5"/>
      <c r="R87" s="5"/>
      <c r="S87" s="5"/>
      <c r="T87" s="5"/>
      <c r="U87" s="54"/>
      <c r="V87" s="389"/>
      <c r="W87" s="5"/>
      <c r="X87" s="5"/>
      <c r="Y87" s="5"/>
      <c r="Z87" s="5"/>
      <c r="AA87" s="54"/>
      <c r="AB87" s="5"/>
      <c r="AC87" s="5"/>
      <c r="AD87" s="5"/>
      <c r="AE87" s="54"/>
      <c r="AF87" s="17"/>
      <c r="AG87" s="10"/>
    </row>
    <row r="88" spans="2:33" ht="13.15" customHeight="1" x14ac:dyDescent="0.2">
      <c r="B88" s="7"/>
      <c r="C88" s="7"/>
      <c r="D88" s="5"/>
      <c r="E88" s="5"/>
      <c r="F88" s="9"/>
      <c r="G88" s="5"/>
      <c r="H88" s="5"/>
      <c r="I88" s="5"/>
      <c r="J88" s="5"/>
      <c r="K88" s="5"/>
      <c r="L88" s="5"/>
      <c r="M88" s="5"/>
      <c r="N88" s="54"/>
      <c r="O88" s="54"/>
      <c r="P88" s="54"/>
      <c r="Q88" s="5"/>
      <c r="R88" s="5"/>
      <c r="S88" s="5"/>
      <c r="T88" s="5"/>
      <c r="U88" s="54"/>
      <c r="V88" s="389"/>
      <c r="W88" s="5"/>
      <c r="X88" s="5"/>
      <c r="Y88" s="5"/>
      <c r="Z88" s="5"/>
      <c r="AA88" s="54"/>
      <c r="AB88" s="5"/>
      <c r="AC88" s="5"/>
      <c r="AD88" s="5"/>
      <c r="AE88" s="54"/>
      <c r="AF88" s="17"/>
      <c r="AG88" s="10"/>
    </row>
    <row r="89" spans="2:33" ht="13.15" customHeight="1" x14ac:dyDescent="0.2">
      <c r="B89" s="7"/>
      <c r="C89" s="7"/>
      <c r="D89" s="5"/>
      <c r="E89" s="5"/>
      <c r="F89" s="9"/>
      <c r="G89" s="5"/>
      <c r="H89" s="5"/>
      <c r="I89" s="5"/>
      <c r="J89" s="5"/>
      <c r="K89" s="5"/>
      <c r="L89" s="5"/>
      <c r="M89" s="5"/>
      <c r="N89" s="54"/>
      <c r="O89" s="54"/>
      <c r="P89" s="54"/>
      <c r="Q89" s="5"/>
      <c r="R89" s="5"/>
      <c r="S89" s="5"/>
      <c r="T89" s="5"/>
      <c r="U89" s="54"/>
      <c r="V89" s="389"/>
      <c r="W89" s="5"/>
      <c r="X89" s="5"/>
      <c r="Y89" s="5"/>
      <c r="Z89" s="5"/>
      <c r="AA89" s="54"/>
      <c r="AB89" s="5"/>
      <c r="AC89" s="5"/>
      <c r="AD89" s="5"/>
      <c r="AE89" s="54"/>
      <c r="AF89" s="17"/>
      <c r="AG89" s="10"/>
    </row>
    <row r="90" spans="2:33" ht="13.15" customHeight="1" x14ac:dyDescent="0.2">
      <c r="B90" s="7"/>
      <c r="C90" s="7"/>
      <c r="D90" s="5"/>
      <c r="E90" s="5"/>
      <c r="F90" s="9"/>
      <c r="G90" s="5"/>
      <c r="H90" s="5"/>
      <c r="I90" s="5"/>
      <c r="J90" s="5"/>
      <c r="K90" s="5"/>
      <c r="L90" s="5"/>
      <c r="M90" s="5"/>
      <c r="N90" s="54"/>
      <c r="O90" s="54"/>
      <c r="P90" s="54"/>
      <c r="Q90" s="5"/>
      <c r="R90" s="5"/>
      <c r="S90" s="5"/>
      <c r="T90" s="5"/>
      <c r="U90" s="54"/>
      <c r="V90" s="389"/>
      <c r="W90" s="5"/>
      <c r="X90" s="5"/>
      <c r="Y90" s="5"/>
      <c r="Z90" s="5"/>
      <c r="AA90" s="54"/>
      <c r="AB90" s="5"/>
      <c r="AC90" s="5"/>
      <c r="AD90" s="5"/>
      <c r="AE90" s="54"/>
      <c r="AF90" s="17"/>
      <c r="AG90" s="10"/>
    </row>
    <row r="91" spans="2:33" ht="21.95" customHeight="1" x14ac:dyDescent="0.2">
      <c r="B91" s="7"/>
      <c r="C91" s="7"/>
      <c r="D91" s="5"/>
      <c r="E91" s="5"/>
      <c r="F91" s="9"/>
      <c r="G91" s="5"/>
      <c r="H91" s="5"/>
      <c r="I91" s="5"/>
      <c r="J91" s="5"/>
      <c r="K91" s="5"/>
      <c r="L91" s="5"/>
      <c r="M91" s="5"/>
      <c r="N91" s="54"/>
      <c r="O91" s="54"/>
      <c r="P91" s="54"/>
      <c r="Q91" s="5"/>
      <c r="R91" s="5"/>
      <c r="S91" s="5"/>
      <c r="T91" s="5"/>
      <c r="U91" s="54"/>
      <c r="V91" s="389"/>
      <c r="W91" s="5"/>
      <c r="X91" s="5"/>
      <c r="Y91" s="5"/>
      <c r="Z91" s="5"/>
      <c r="AA91" s="54"/>
      <c r="AB91" s="5"/>
      <c r="AC91" s="5"/>
      <c r="AD91" s="5"/>
      <c r="AE91" s="54"/>
      <c r="AF91" s="17"/>
      <c r="AG91" s="10"/>
    </row>
    <row r="92" spans="2:33" ht="13.15" customHeight="1" x14ac:dyDescent="0.2">
      <c r="B92" s="7"/>
      <c r="C92" s="7"/>
      <c r="D92" s="5"/>
      <c r="E92" s="5"/>
      <c r="F92" s="9"/>
      <c r="G92" s="5"/>
      <c r="H92" s="5"/>
      <c r="I92" s="5"/>
      <c r="J92" s="5"/>
      <c r="K92" s="5"/>
      <c r="L92" s="5"/>
      <c r="M92" s="5"/>
      <c r="N92" s="54"/>
      <c r="O92" s="54"/>
      <c r="P92" s="54"/>
      <c r="Q92" s="5"/>
      <c r="R92" s="5"/>
      <c r="S92" s="5"/>
      <c r="T92" s="5"/>
      <c r="U92" s="54"/>
      <c r="V92" s="389"/>
      <c r="W92" s="5"/>
      <c r="X92" s="5"/>
      <c r="Y92" s="5"/>
      <c r="Z92" s="5"/>
      <c r="AA92" s="54"/>
      <c r="AB92" s="5"/>
      <c r="AC92" s="5"/>
      <c r="AD92" s="5"/>
      <c r="AE92" s="54"/>
      <c r="AF92" s="17"/>
      <c r="AG92" s="10"/>
    </row>
    <row r="93" spans="2:33" ht="13.15" customHeight="1" x14ac:dyDescent="0.2">
      <c r="B93" s="7"/>
      <c r="C93" s="7"/>
      <c r="D93" s="5"/>
      <c r="E93" s="5"/>
      <c r="F93" s="9"/>
      <c r="G93" s="5"/>
      <c r="H93" s="5"/>
      <c r="I93" s="5"/>
      <c r="J93" s="5"/>
      <c r="K93" s="5"/>
      <c r="L93" s="5"/>
      <c r="M93" s="5"/>
      <c r="N93" s="54"/>
      <c r="O93" s="54"/>
      <c r="P93" s="54"/>
      <c r="Q93" s="5"/>
      <c r="R93" s="5"/>
      <c r="S93" s="5"/>
      <c r="T93" s="5"/>
      <c r="U93" s="54"/>
      <c r="V93" s="389"/>
      <c r="W93" s="5"/>
      <c r="X93" s="5"/>
      <c r="Y93" s="5"/>
      <c r="Z93" s="5"/>
      <c r="AA93" s="54"/>
      <c r="AB93" s="5"/>
      <c r="AC93" s="5"/>
      <c r="AD93" s="5"/>
      <c r="AE93" s="54"/>
      <c r="AF93" s="17"/>
      <c r="AG93" s="10"/>
    </row>
    <row r="94" spans="2:33" ht="13.15" customHeight="1" x14ac:dyDescent="0.2">
      <c r="B94" s="7"/>
      <c r="C94" s="7"/>
      <c r="D94" s="5"/>
      <c r="E94" s="5"/>
      <c r="F94" s="9"/>
      <c r="G94" s="5"/>
      <c r="H94" s="5"/>
      <c r="I94" s="5"/>
      <c r="J94" s="5"/>
      <c r="K94" s="5"/>
      <c r="L94" s="5"/>
      <c r="M94" s="5"/>
      <c r="N94" s="54"/>
      <c r="O94" s="54"/>
      <c r="P94" s="54"/>
      <c r="Q94" s="5"/>
      <c r="R94" s="5"/>
      <c r="S94" s="5"/>
      <c r="T94" s="5"/>
      <c r="U94" s="54"/>
      <c r="V94" s="389"/>
      <c r="W94" s="5"/>
      <c r="X94" s="5"/>
      <c r="Y94" s="5"/>
      <c r="Z94" s="5"/>
      <c r="AA94" s="54"/>
      <c r="AB94" s="5"/>
      <c r="AC94" s="5"/>
      <c r="AD94" s="5"/>
      <c r="AE94" s="54"/>
      <c r="AF94" s="17"/>
      <c r="AG94" s="10"/>
    </row>
    <row r="95" spans="2:33" ht="13.15" customHeight="1" x14ac:dyDescent="0.2">
      <c r="B95" s="7"/>
      <c r="C95" s="7"/>
      <c r="D95" s="5"/>
      <c r="E95" s="5"/>
      <c r="F95" s="9"/>
      <c r="G95" s="5"/>
      <c r="H95" s="5"/>
      <c r="I95" s="5"/>
      <c r="J95" s="5"/>
      <c r="K95" s="5"/>
      <c r="L95" s="5"/>
      <c r="M95" s="5"/>
      <c r="N95" s="54"/>
      <c r="O95" s="54"/>
      <c r="P95" s="54"/>
      <c r="Q95" s="5"/>
      <c r="R95" s="5"/>
      <c r="S95" s="5"/>
      <c r="T95" s="5"/>
      <c r="U95" s="54"/>
      <c r="V95" s="389"/>
      <c r="W95" s="5"/>
      <c r="X95" s="5"/>
      <c r="Y95" s="5"/>
      <c r="Z95" s="5"/>
      <c r="AA95" s="54"/>
      <c r="AB95" s="5"/>
      <c r="AC95" s="5"/>
      <c r="AD95" s="5"/>
      <c r="AE95" s="54"/>
      <c r="AF95" s="17"/>
      <c r="AG95" s="10"/>
    </row>
    <row r="96" spans="2:33" ht="13.15" customHeight="1" x14ac:dyDescent="0.2">
      <c r="B96" s="7"/>
      <c r="C96" s="7"/>
      <c r="D96" s="5"/>
      <c r="E96" s="5"/>
      <c r="F96" s="9"/>
      <c r="G96" s="5"/>
      <c r="H96" s="5"/>
      <c r="I96" s="5"/>
      <c r="J96" s="5"/>
      <c r="K96" s="5"/>
      <c r="L96" s="5"/>
      <c r="M96" s="5"/>
      <c r="N96" s="54"/>
      <c r="O96" s="54"/>
      <c r="P96" s="54"/>
      <c r="Q96" s="5"/>
      <c r="R96" s="5"/>
      <c r="S96" s="5"/>
      <c r="T96" s="5"/>
      <c r="U96" s="54"/>
      <c r="V96" s="389"/>
      <c r="W96" s="5"/>
      <c r="X96" s="5"/>
      <c r="Y96" s="5"/>
      <c r="Z96" s="5"/>
      <c r="AA96" s="54"/>
      <c r="AB96" s="5"/>
      <c r="AC96" s="5"/>
      <c r="AD96" s="5"/>
      <c r="AE96" s="54"/>
      <c r="AF96" s="17"/>
      <c r="AG96" s="10"/>
    </row>
    <row r="97" spans="2:33" ht="13.15" customHeight="1" x14ac:dyDescent="0.2">
      <c r="B97" s="7"/>
      <c r="C97" s="7"/>
      <c r="D97" s="5"/>
      <c r="E97" s="5"/>
      <c r="F97" s="9"/>
      <c r="G97" s="5"/>
      <c r="H97" s="5"/>
      <c r="I97" s="5"/>
      <c r="J97" s="5"/>
      <c r="K97" s="5"/>
      <c r="L97" s="5"/>
      <c r="M97" s="5"/>
      <c r="N97" s="54"/>
      <c r="O97" s="54"/>
      <c r="P97" s="54"/>
      <c r="Q97" s="5"/>
      <c r="R97" s="5"/>
      <c r="S97" s="5"/>
      <c r="T97" s="5"/>
      <c r="U97" s="54"/>
      <c r="V97" s="389"/>
      <c r="W97" s="5"/>
      <c r="X97" s="5"/>
      <c r="Y97" s="5"/>
      <c r="Z97" s="5"/>
      <c r="AA97" s="54"/>
      <c r="AB97" s="5"/>
      <c r="AC97" s="5"/>
      <c r="AD97" s="5"/>
      <c r="AE97" s="54"/>
      <c r="AF97" s="17"/>
      <c r="AG97" s="10"/>
    </row>
    <row r="98" spans="2:33" ht="21.95" customHeight="1" x14ac:dyDescent="0.2">
      <c r="B98" s="7"/>
      <c r="C98" s="7"/>
      <c r="D98" s="5"/>
      <c r="E98" s="5"/>
      <c r="F98" s="9"/>
      <c r="G98" s="5"/>
      <c r="H98" s="5"/>
      <c r="I98" s="5"/>
      <c r="J98" s="5"/>
      <c r="K98" s="5"/>
      <c r="L98" s="5"/>
      <c r="M98" s="5"/>
      <c r="N98" s="54"/>
      <c r="O98" s="54"/>
      <c r="P98" s="54"/>
      <c r="Q98" s="5"/>
      <c r="R98" s="5"/>
      <c r="S98" s="5"/>
      <c r="T98" s="5"/>
      <c r="U98" s="54"/>
      <c r="V98" s="389"/>
      <c r="W98" s="5"/>
      <c r="X98" s="5"/>
      <c r="Y98" s="5"/>
      <c r="Z98" s="5"/>
      <c r="AA98" s="54"/>
      <c r="AB98" s="5"/>
      <c r="AC98" s="5"/>
      <c r="AD98" s="5"/>
      <c r="AE98" s="54"/>
      <c r="AF98" s="17"/>
      <c r="AG98" s="10"/>
    </row>
    <row r="99" spans="2:33" ht="13.15" customHeight="1" x14ac:dyDescent="0.2">
      <c r="B99" s="7"/>
      <c r="C99" s="7"/>
      <c r="D99" s="5"/>
      <c r="E99" s="5"/>
      <c r="F99" s="9"/>
      <c r="G99" s="5"/>
      <c r="H99" s="5"/>
      <c r="I99" s="5"/>
      <c r="J99" s="5"/>
      <c r="K99" s="5"/>
      <c r="L99" s="5"/>
      <c r="M99" s="5"/>
      <c r="N99" s="54"/>
      <c r="O99" s="54"/>
      <c r="P99" s="54"/>
      <c r="Q99" s="5"/>
      <c r="R99" s="5"/>
      <c r="S99" s="5"/>
      <c r="T99" s="5"/>
      <c r="U99" s="54"/>
      <c r="V99" s="389"/>
      <c r="W99" s="5"/>
      <c r="X99" s="5"/>
      <c r="Y99" s="5"/>
      <c r="Z99" s="5"/>
      <c r="AA99" s="54"/>
      <c r="AB99" s="5"/>
      <c r="AC99" s="5"/>
      <c r="AD99" s="5"/>
      <c r="AE99" s="54"/>
      <c r="AF99" s="17"/>
      <c r="AG99" s="10"/>
    </row>
    <row r="100" spans="2:33" ht="13.15" customHeight="1" x14ac:dyDescent="0.2">
      <c r="B100" s="7"/>
      <c r="C100" s="7"/>
      <c r="D100" s="5"/>
      <c r="E100" s="5"/>
      <c r="F100" s="9"/>
      <c r="G100" s="5"/>
      <c r="H100" s="5"/>
      <c r="I100" s="5"/>
      <c r="J100" s="5"/>
      <c r="K100" s="5"/>
      <c r="L100" s="5"/>
      <c r="M100" s="5"/>
      <c r="N100" s="54"/>
      <c r="O100" s="54"/>
      <c r="P100" s="54"/>
      <c r="Q100" s="5"/>
      <c r="R100" s="5"/>
      <c r="S100" s="5"/>
      <c r="T100" s="5"/>
      <c r="U100" s="54"/>
      <c r="V100" s="389"/>
      <c r="W100" s="5"/>
      <c r="X100" s="5"/>
      <c r="Y100" s="5"/>
      <c r="Z100" s="5"/>
      <c r="AA100" s="54"/>
      <c r="AB100" s="5"/>
      <c r="AC100" s="5"/>
      <c r="AD100" s="5"/>
      <c r="AE100" s="54"/>
      <c r="AF100" s="17"/>
      <c r="AG100" s="10"/>
    </row>
    <row r="101" spans="2:33" ht="13.15" customHeight="1" x14ac:dyDescent="0.2">
      <c r="B101" s="7"/>
      <c r="C101" s="7"/>
      <c r="D101" s="5"/>
      <c r="E101" s="5"/>
      <c r="F101" s="9"/>
      <c r="G101" s="5"/>
      <c r="H101" s="5"/>
      <c r="I101" s="5"/>
      <c r="J101" s="5"/>
      <c r="K101" s="5"/>
      <c r="L101" s="5"/>
      <c r="M101" s="5"/>
      <c r="N101" s="54"/>
      <c r="O101" s="54"/>
      <c r="P101" s="54"/>
      <c r="Q101" s="5"/>
      <c r="R101" s="5"/>
      <c r="S101" s="5"/>
      <c r="T101" s="5"/>
      <c r="U101" s="54"/>
      <c r="V101" s="389"/>
      <c r="W101" s="5"/>
      <c r="X101" s="5"/>
      <c r="Y101" s="5"/>
      <c r="Z101" s="5"/>
      <c r="AA101" s="54"/>
      <c r="AB101" s="5"/>
      <c r="AC101" s="5"/>
      <c r="AD101" s="5"/>
      <c r="AE101" s="54"/>
      <c r="AF101" s="17"/>
      <c r="AG101" s="10"/>
    </row>
    <row r="102" spans="2:33" ht="13.15" customHeight="1" x14ac:dyDescent="0.2">
      <c r="B102" s="7"/>
      <c r="C102" s="7"/>
      <c r="D102" s="5"/>
      <c r="E102" s="5"/>
      <c r="F102" s="9"/>
      <c r="G102" s="5"/>
      <c r="H102" s="5"/>
      <c r="I102" s="5"/>
      <c r="J102" s="5"/>
      <c r="K102" s="5"/>
      <c r="L102" s="5"/>
      <c r="M102" s="5"/>
      <c r="N102" s="54"/>
      <c r="O102" s="54"/>
      <c r="P102" s="54"/>
      <c r="Q102" s="5"/>
      <c r="R102" s="5"/>
      <c r="S102" s="5"/>
      <c r="T102" s="5"/>
      <c r="U102" s="54"/>
      <c r="V102" s="389"/>
      <c r="W102" s="5"/>
      <c r="X102" s="5"/>
      <c r="Y102" s="5"/>
      <c r="Z102" s="5"/>
      <c r="AA102" s="54"/>
      <c r="AB102" s="5"/>
      <c r="AC102" s="5"/>
      <c r="AD102" s="5"/>
      <c r="AE102" s="54"/>
      <c r="AF102" s="17"/>
      <c r="AG102" s="10"/>
    </row>
    <row r="103" spans="2:33" ht="13.15" customHeight="1" x14ac:dyDescent="0.2">
      <c r="B103" s="7"/>
      <c r="C103" s="7"/>
      <c r="D103" s="5"/>
      <c r="E103" s="5"/>
      <c r="F103" s="9"/>
      <c r="G103" s="5"/>
      <c r="H103" s="5"/>
      <c r="I103" s="5"/>
      <c r="J103" s="5"/>
      <c r="K103" s="5"/>
      <c r="L103" s="5"/>
      <c r="M103" s="5"/>
      <c r="N103" s="54"/>
      <c r="O103" s="54"/>
      <c r="P103" s="54"/>
      <c r="Q103" s="5"/>
      <c r="R103" s="5"/>
      <c r="S103" s="5"/>
      <c r="T103" s="5"/>
      <c r="U103" s="54"/>
      <c r="V103" s="389"/>
      <c r="W103" s="5"/>
      <c r="X103" s="5"/>
      <c r="Y103" s="5"/>
      <c r="Z103" s="5"/>
      <c r="AA103" s="54"/>
      <c r="AB103" s="5"/>
      <c r="AC103" s="5"/>
      <c r="AD103" s="5"/>
      <c r="AE103" s="54"/>
      <c r="AF103" s="17"/>
      <c r="AG103" s="10"/>
    </row>
    <row r="104" spans="2:33" ht="13.15" customHeight="1" x14ac:dyDescent="0.2">
      <c r="B104" s="7"/>
      <c r="C104" s="7"/>
      <c r="D104" s="5"/>
      <c r="E104" s="5"/>
      <c r="F104" s="9"/>
      <c r="G104" s="5"/>
      <c r="H104" s="5"/>
      <c r="I104" s="5"/>
      <c r="J104" s="5"/>
      <c r="K104" s="5"/>
      <c r="L104" s="5"/>
      <c r="M104" s="5"/>
      <c r="N104" s="54"/>
      <c r="O104" s="54"/>
      <c r="P104" s="54"/>
      <c r="Q104" s="5"/>
      <c r="R104" s="5"/>
      <c r="S104" s="5"/>
      <c r="T104" s="5"/>
      <c r="U104" s="54"/>
      <c r="V104" s="389"/>
      <c r="W104" s="5"/>
      <c r="X104" s="5"/>
      <c r="Y104" s="5"/>
      <c r="Z104" s="5"/>
      <c r="AA104" s="54"/>
      <c r="AB104" s="5"/>
      <c r="AC104" s="5"/>
      <c r="AD104" s="5"/>
      <c r="AE104" s="54"/>
      <c r="AF104" s="17"/>
      <c r="AG104" s="10"/>
    </row>
    <row r="105" spans="2:33" ht="13.15" customHeight="1" x14ac:dyDescent="0.2">
      <c r="B105" s="7"/>
      <c r="C105" s="7"/>
      <c r="D105" s="5"/>
      <c r="E105" s="5"/>
      <c r="F105" s="9"/>
      <c r="G105" s="5"/>
      <c r="H105" s="5"/>
      <c r="I105" s="5"/>
      <c r="J105" s="5"/>
      <c r="K105" s="5"/>
      <c r="L105" s="5"/>
      <c r="M105" s="5"/>
      <c r="N105" s="54"/>
      <c r="O105" s="54"/>
      <c r="P105" s="54"/>
      <c r="Q105" s="5"/>
      <c r="R105" s="5"/>
      <c r="S105" s="5"/>
      <c r="T105" s="5"/>
      <c r="U105" s="54"/>
      <c r="V105" s="389"/>
      <c r="W105" s="5"/>
      <c r="X105" s="5"/>
      <c r="Y105" s="5"/>
      <c r="Z105" s="5"/>
      <c r="AA105" s="54"/>
      <c r="AB105" s="5"/>
      <c r="AC105" s="5"/>
      <c r="AD105" s="5"/>
      <c r="AE105" s="54"/>
      <c r="AF105" s="17"/>
      <c r="AG105" s="10"/>
    </row>
    <row r="106" spans="2:33" ht="26.65" customHeight="1" x14ac:dyDescent="0.2">
      <c r="B106" s="7"/>
      <c r="C106" s="7"/>
      <c r="D106" s="5"/>
      <c r="E106" s="5"/>
      <c r="F106" s="9"/>
      <c r="G106" s="5"/>
      <c r="H106" s="5"/>
      <c r="I106" s="5"/>
      <c r="J106" s="5"/>
      <c r="K106" s="5"/>
      <c r="L106" s="5"/>
      <c r="M106" s="5"/>
      <c r="N106" s="54"/>
      <c r="O106" s="54"/>
      <c r="P106" s="54"/>
      <c r="Q106" s="5"/>
      <c r="R106" s="5"/>
      <c r="S106" s="5"/>
      <c r="T106" s="5"/>
      <c r="U106" s="54"/>
      <c r="V106" s="389"/>
      <c r="W106" s="5"/>
      <c r="X106" s="5"/>
      <c r="Y106" s="5"/>
      <c r="Z106" s="5"/>
      <c r="AA106" s="54"/>
      <c r="AB106" s="5"/>
      <c r="AC106" s="5"/>
      <c r="AD106" s="5"/>
      <c r="AE106" s="54"/>
      <c r="AF106" s="17"/>
      <c r="AG106" s="10"/>
    </row>
    <row r="107" spans="2:33" ht="13.15" customHeight="1" x14ac:dyDescent="0.2">
      <c r="B107" s="7"/>
      <c r="C107" s="7"/>
      <c r="D107" s="5"/>
      <c r="E107" s="5"/>
      <c r="F107" s="9"/>
      <c r="G107" s="5"/>
      <c r="H107" s="5"/>
      <c r="I107" s="5"/>
      <c r="J107" s="5"/>
      <c r="K107" s="5"/>
      <c r="L107" s="5"/>
      <c r="M107" s="5"/>
      <c r="N107" s="54"/>
      <c r="O107" s="54"/>
      <c r="P107" s="54"/>
      <c r="Q107" s="5"/>
      <c r="R107" s="5"/>
      <c r="S107" s="5"/>
      <c r="T107" s="5"/>
      <c r="U107" s="54"/>
      <c r="V107" s="389"/>
      <c r="W107" s="5"/>
      <c r="X107" s="5"/>
      <c r="Y107" s="5"/>
      <c r="Z107" s="5"/>
      <c r="AA107" s="54"/>
      <c r="AB107" s="5"/>
      <c r="AC107" s="5"/>
      <c r="AD107" s="5"/>
      <c r="AE107" s="54"/>
      <c r="AF107" s="17"/>
      <c r="AG107" s="10"/>
    </row>
    <row r="108" spans="2:33" ht="13.15" customHeight="1" x14ac:dyDescent="0.2">
      <c r="B108" s="7"/>
      <c r="C108" s="7"/>
      <c r="D108" s="5"/>
      <c r="E108" s="5"/>
      <c r="F108" s="9"/>
      <c r="G108" s="5"/>
      <c r="H108" s="5"/>
      <c r="I108" s="5"/>
      <c r="J108" s="5"/>
      <c r="K108" s="5"/>
      <c r="L108" s="5"/>
      <c r="M108" s="5"/>
      <c r="N108" s="54"/>
      <c r="O108" s="54"/>
      <c r="P108" s="54"/>
      <c r="Q108" s="5"/>
      <c r="R108" s="5"/>
      <c r="S108" s="5"/>
      <c r="T108" s="5"/>
      <c r="U108" s="54"/>
      <c r="V108" s="389"/>
      <c r="W108" s="5"/>
      <c r="X108" s="5"/>
      <c r="Y108" s="5"/>
      <c r="Z108" s="5"/>
      <c r="AA108" s="54"/>
      <c r="AB108" s="5"/>
      <c r="AC108" s="5"/>
      <c r="AD108" s="5"/>
      <c r="AE108" s="54"/>
      <c r="AF108" s="17"/>
      <c r="AG108" s="10"/>
    </row>
    <row r="109" spans="2:33" ht="13.15" customHeight="1" x14ac:dyDescent="0.2">
      <c r="B109" s="7"/>
      <c r="C109" s="7"/>
      <c r="D109" s="5"/>
      <c r="E109" s="5"/>
      <c r="F109" s="9"/>
      <c r="G109" s="5"/>
      <c r="H109" s="5"/>
      <c r="I109" s="5"/>
      <c r="J109" s="5"/>
      <c r="K109" s="5"/>
      <c r="L109" s="5"/>
      <c r="M109" s="5"/>
      <c r="N109" s="54"/>
      <c r="O109" s="54"/>
      <c r="P109" s="54"/>
      <c r="Q109" s="5"/>
      <c r="R109" s="5"/>
      <c r="S109" s="5"/>
      <c r="T109" s="5"/>
      <c r="U109" s="54"/>
      <c r="V109" s="389"/>
      <c r="W109" s="5"/>
      <c r="X109" s="5"/>
      <c r="Y109" s="5"/>
      <c r="Z109" s="5"/>
      <c r="AA109" s="54"/>
      <c r="AB109" s="5"/>
      <c r="AC109" s="5"/>
      <c r="AD109" s="5"/>
      <c r="AE109" s="54"/>
      <c r="AF109" s="17"/>
      <c r="AG109" s="10"/>
    </row>
    <row r="110" spans="2:33" ht="13.15" customHeight="1" x14ac:dyDescent="0.2">
      <c r="B110" s="7"/>
      <c r="C110" s="7"/>
      <c r="D110" s="5"/>
      <c r="E110" s="5"/>
      <c r="F110" s="9"/>
      <c r="G110" s="5"/>
      <c r="H110" s="5"/>
      <c r="I110" s="5"/>
      <c r="J110" s="5"/>
      <c r="K110" s="5"/>
      <c r="L110" s="5"/>
      <c r="M110" s="5"/>
      <c r="N110" s="54"/>
      <c r="O110" s="54"/>
      <c r="P110" s="54"/>
      <c r="Q110" s="5"/>
      <c r="R110" s="5"/>
      <c r="S110" s="5"/>
      <c r="T110" s="5"/>
      <c r="U110" s="54"/>
      <c r="V110" s="389"/>
      <c r="W110" s="5"/>
      <c r="X110" s="5"/>
      <c r="Y110" s="5"/>
      <c r="Z110" s="5"/>
      <c r="AA110" s="54"/>
      <c r="AB110" s="5"/>
      <c r="AC110" s="5"/>
      <c r="AD110" s="5"/>
      <c r="AE110" s="54"/>
      <c r="AF110" s="17"/>
      <c r="AG110" s="10"/>
    </row>
    <row r="111" spans="2:33" ht="21.95" customHeight="1" x14ac:dyDescent="0.2">
      <c r="B111" s="7"/>
      <c r="C111" s="7"/>
      <c r="D111" s="5"/>
      <c r="E111" s="5"/>
      <c r="F111" s="9"/>
      <c r="G111" s="5"/>
      <c r="H111" s="5"/>
      <c r="I111" s="5"/>
      <c r="J111" s="5"/>
      <c r="K111" s="5"/>
      <c r="L111" s="5"/>
      <c r="M111" s="5"/>
      <c r="N111" s="54"/>
      <c r="O111" s="54"/>
      <c r="P111" s="54"/>
      <c r="Q111" s="5"/>
      <c r="R111" s="5"/>
      <c r="S111" s="5"/>
      <c r="T111" s="5"/>
      <c r="U111" s="54"/>
      <c r="V111" s="389"/>
      <c r="W111" s="5"/>
      <c r="X111" s="5"/>
      <c r="Y111" s="5"/>
      <c r="Z111" s="5"/>
      <c r="AA111" s="54"/>
      <c r="AB111" s="5"/>
      <c r="AC111" s="5"/>
      <c r="AD111" s="5"/>
      <c r="AE111" s="54"/>
      <c r="AF111" s="17"/>
      <c r="AG111" s="10"/>
    </row>
    <row r="112" spans="2:33" ht="13.15" customHeight="1" x14ac:dyDescent="0.2">
      <c r="B112" s="7"/>
      <c r="C112" s="7"/>
      <c r="D112" s="5"/>
      <c r="E112" s="5"/>
      <c r="F112" s="9"/>
      <c r="G112" s="5"/>
      <c r="H112" s="5"/>
      <c r="I112" s="5"/>
      <c r="J112" s="5"/>
      <c r="K112" s="5"/>
      <c r="L112" s="5"/>
      <c r="M112" s="5"/>
      <c r="N112" s="54"/>
      <c r="O112" s="54"/>
      <c r="P112" s="54"/>
      <c r="Q112" s="5"/>
      <c r="R112" s="5"/>
      <c r="S112" s="5"/>
      <c r="T112" s="5"/>
      <c r="U112" s="54"/>
      <c r="V112" s="389"/>
      <c r="W112" s="5"/>
      <c r="X112" s="5"/>
      <c r="Y112" s="5"/>
      <c r="Z112" s="5"/>
      <c r="AA112" s="54"/>
      <c r="AB112" s="5"/>
      <c r="AC112" s="5"/>
      <c r="AD112" s="5"/>
      <c r="AE112" s="54"/>
      <c r="AF112" s="17"/>
      <c r="AG112" s="10"/>
    </row>
    <row r="113" spans="2:33" ht="13.15" customHeight="1" x14ac:dyDescent="0.2">
      <c r="B113" s="7"/>
      <c r="C113" s="7"/>
      <c r="D113" s="5"/>
      <c r="E113" s="5"/>
      <c r="F113" s="9"/>
      <c r="G113" s="5"/>
      <c r="H113" s="5"/>
      <c r="I113" s="5"/>
      <c r="J113" s="5"/>
      <c r="K113" s="5"/>
      <c r="L113" s="5"/>
      <c r="M113" s="5"/>
      <c r="N113" s="54"/>
      <c r="O113" s="54"/>
      <c r="P113" s="54"/>
      <c r="Q113" s="5"/>
      <c r="R113" s="5"/>
      <c r="S113" s="5"/>
      <c r="T113" s="5"/>
      <c r="U113" s="54"/>
      <c r="V113" s="389"/>
      <c r="W113" s="5"/>
      <c r="X113" s="5"/>
      <c r="Y113" s="5"/>
      <c r="Z113" s="5"/>
      <c r="AA113" s="54"/>
      <c r="AB113" s="5"/>
      <c r="AC113" s="5"/>
      <c r="AD113" s="5"/>
      <c r="AE113" s="54"/>
      <c r="AF113" s="17"/>
      <c r="AG113" s="10"/>
    </row>
    <row r="114" spans="2:33" ht="13.15" customHeight="1" x14ac:dyDescent="0.2">
      <c r="B114" s="7"/>
      <c r="C114" s="7"/>
      <c r="D114" s="5"/>
      <c r="E114" s="5"/>
      <c r="F114" s="9"/>
      <c r="G114" s="5"/>
      <c r="H114" s="5"/>
      <c r="I114" s="5"/>
      <c r="J114" s="5"/>
      <c r="K114" s="5"/>
      <c r="L114" s="5"/>
      <c r="M114" s="5"/>
      <c r="N114" s="54"/>
      <c r="O114" s="54"/>
      <c r="P114" s="54"/>
      <c r="Q114" s="5"/>
      <c r="R114" s="5"/>
      <c r="S114" s="5"/>
      <c r="T114" s="5"/>
      <c r="U114" s="54"/>
      <c r="V114" s="389"/>
      <c r="W114" s="5"/>
      <c r="X114" s="5"/>
      <c r="Y114" s="5"/>
      <c r="Z114" s="5"/>
      <c r="AA114" s="54"/>
      <c r="AB114" s="5"/>
      <c r="AC114" s="5"/>
      <c r="AD114" s="5"/>
      <c r="AE114" s="54"/>
      <c r="AF114" s="17"/>
      <c r="AG114" s="10"/>
    </row>
    <row r="115" spans="2:33" ht="13.15" customHeight="1" x14ac:dyDescent="0.2">
      <c r="B115" s="7"/>
      <c r="C115" s="7"/>
      <c r="D115" s="5"/>
      <c r="E115" s="5"/>
      <c r="F115" s="9"/>
      <c r="G115" s="5"/>
      <c r="H115" s="5"/>
      <c r="I115" s="5"/>
      <c r="J115" s="5"/>
      <c r="K115" s="5"/>
      <c r="L115" s="5"/>
      <c r="M115" s="5"/>
      <c r="N115" s="54"/>
      <c r="O115" s="54"/>
      <c r="P115" s="54"/>
      <c r="Q115" s="5"/>
      <c r="R115" s="5"/>
      <c r="S115" s="5"/>
      <c r="T115" s="5"/>
      <c r="U115" s="54"/>
      <c r="V115" s="389"/>
      <c r="W115" s="5"/>
      <c r="X115" s="5"/>
      <c r="Y115" s="5"/>
      <c r="Z115" s="5"/>
      <c r="AA115" s="54"/>
      <c r="AB115" s="5"/>
      <c r="AC115" s="5"/>
      <c r="AD115" s="5"/>
      <c r="AE115" s="54"/>
      <c r="AF115" s="17"/>
      <c r="AG115" s="10"/>
    </row>
    <row r="116" spans="2:33" ht="13.15" customHeight="1" x14ac:dyDescent="0.2">
      <c r="B116" s="7"/>
      <c r="C116" s="7"/>
      <c r="D116" s="5"/>
      <c r="E116" s="5"/>
      <c r="F116" s="9"/>
      <c r="G116" s="5"/>
      <c r="H116" s="5"/>
      <c r="I116" s="5"/>
      <c r="J116" s="5"/>
      <c r="K116" s="5"/>
      <c r="L116" s="5"/>
      <c r="M116" s="5"/>
      <c r="N116" s="54"/>
      <c r="O116" s="54"/>
      <c r="P116" s="54"/>
      <c r="Q116" s="5"/>
      <c r="R116" s="5"/>
      <c r="S116" s="5"/>
      <c r="T116" s="5"/>
      <c r="U116" s="54"/>
      <c r="V116" s="389"/>
      <c r="W116" s="5"/>
      <c r="X116" s="5"/>
      <c r="Y116" s="5"/>
      <c r="Z116" s="5"/>
      <c r="AA116" s="54"/>
      <c r="AB116" s="5"/>
      <c r="AC116" s="5"/>
      <c r="AD116" s="5"/>
      <c r="AE116" s="54"/>
      <c r="AF116" s="17"/>
      <c r="AG116" s="10"/>
    </row>
    <row r="117" spans="2:33" ht="21.95" customHeight="1" x14ac:dyDescent="0.2">
      <c r="B117" s="7"/>
      <c r="C117" s="7"/>
      <c r="D117" s="5"/>
      <c r="E117" s="5"/>
      <c r="F117" s="9"/>
      <c r="G117" s="5"/>
      <c r="H117" s="5"/>
      <c r="I117" s="5"/>
      <c r="J117" s="5"/>
      <c r="K117" s="5"/>
      <c r="L117" s="5"/>
      <c r="M117" s="5"/>
      <c r="N117" s="54"/>
      <c r="O117" s="54"/>
      <c r="P117" s="54"/>
      <c r="Q117" s="5"/>
      <c r="R117" s="5"/>
      <c r="S117" s="5"/>
      <c r="T117" s="5"/>
      <c r="U117" s="54"/>
      <c r="V117" s="389"/>
      <c r="W117" s="5"/>
      <c r="X117" s="5"/>
      <c r="Y117" s="5"/>
      <c r="Z117" s="5"/>
      <c r="AA117" s="54"/>
      <c r="AB117" s="5"/>
      <c r="AC117" s="5"/>
      <c r="AD117" s="5"/>
      <c r="AE117" s="54"/>
      <c r="AF117" s="17"/>
      <c r="AG117" s="10"/>
    </row>
    <row r="118" spans="2:33" ht="21.95" customHeight="1" x14ac:dyDescent="0.2">
      <c r="B118" s="7"/>
      <c r="C118" s="7"/>
      <c r="D118" s="5"/>
      <c r="E118" s="5"/>
      <c r="F118" s="9"/>
      <c r="G118" s="5"/>
      <c r="H118" s="5"/>
      <c r="I118" s="5"/>
      <c r="J118" s="5"/>
      <c r="K118" s="5"/>
      <c r="L118" s="5"/>
      <c r="M118" s="5"/>
      <c r="N118" s="54"/>
      <c r="O118" s="54"/>
      <c r="P118" s="54"/>
      <c r="Q118" s="5"/>
      <c r="R118" s="5"/>
      <c r="S118" s="5"/>
      <c r="T118" s="5"/>
      <c r="U118" s="54"/>
      <c r="V118" s="389"/>
      <c r="W118" s="5"/>
      <c r="X118" s="5"/>
      <c r="Y118" s="5"/>
      <c r="Z118" s="5"/>
      <c r="AA118" s="54"/>
      <c r="AB118" s="5"/>
      <c r="AC118" s="5"/>
      <c r="AD118" s="5"/>
      <c r="AE118" s="54"/>
      <c r="AF118" s="17"/>
      <c r="AG118" s="10"/>
    </row>
    <row r="119" spans="2:33" ht="13.15" customHeight="1" x14ac:dyDescent="0.2">
      <c r="B119" s="7"/>
      <c r="C119" s="7"/>
      <c r="D119" s="5"/>
      <c r="E119" s="5"/>
      <c r="F119" s="9"/>
      <c r="G119" s="5"/>
      <c r="H119" s="5"/>
      <c r="I119" s="5"/>
      <c r="J119" s="5"/>
      <c r="K119" s="5"/>
      <c r="L119" s="5"/>
      <c r="M119" s="5"/>
      <c r="N119" s="54"/>
      <c r="O119" s="54"/>
      <c r="P119" s="54"/>
      <c r="Q119" s="5"/>
      <c r="R119" s="5"/>
      <c r="S119" s="5"/>
      <c r="T119" s="5"/>
      <c r="U119" s="54"/>
      <c r="V119" s="389"/>
      <c r="W119" s="5"/>
      <c r="X119" s="5"/>
      <c r="Y119" s="5"/>
      <c r="Z119" s="5"/>
      <c r="AA119" s="54"/>
      <c r="AB119" s="5"/>
      <c r="AC119" s="5"/>
      <c r="AD119" s="5"/>
      <c r="AE119" s="54"/>
      <c r="AF119" s="17"/>
      <c r="AG119" s="10"/>
    </row>
    <row r="120" spans="2:33" ht="21.95" customHeight="1" x14ac:dyDescent="0.2">
      <c r="B120" s="7"/>
      <c r="C120" s="7"/>
      <c r="D120" s="5"/>
      <c r="E120" s="5"/>
      <c r="F120" s="9"/>
      <c r="G120" s="5"/>
      <c r="H120" s="5"/>
      <c r="I120" s="5"/>
      <c r="J120" s="5"/>
      <c r="K120" s="5"/>
      <c r="L120" s="5"/>
      <c r="M120" s="5"/>
      <c r="N120" s="54"/>
      <c r="O120" s="54"/>
      <c r="P120" s="54"/>
      <c r="Q120" s="5"/>
      <c r="R120" s="5"/>
      <c r="S120" s="5"/>
      <c r="T120" s="5"/>
      <c r="U120" s="54"/>
      <c r="V120" s="389"/>
      <c r="W120" s="5"/>
      <c r="X120" s="5"/>
      <c r="Y120" s="5"/>
      <c r="Z120" s="5"/>
      <c r="AA120" s="54"/>
      <c r="AB120" s="5"/>
      <c r="AC120" s="5"/>
      <c r="AD120" s="5"/>
      <c r="AE120" s="54"/>
      <c r="AF120" s="17"/>
      <c r="AG120" s="10"/>
    </row>
    <row r="121" spans="2:33" ht="13.15" customHeight="1" x14ac:dyDescent="0.2">
      <c r="B121" s="7"/>
      <c r="C121" s="7"/>
      <c r="D121" s="5"/>
      <c r="E121" s="5"/>
      <c r="F121" s="9"/>
      <c r="G121" s="5"/>
      <c r="H121" s="5"/>
      <c r="I121" s="5"/>
      <c r="J121" s="5"/>
      <c r="K121" s="5"/>
      <c r="L121" s="5"/>
      <c r="M121" s="5"/>
      <c r="N121" s="54"/>
      <c r="O121" s="54"/>
      <c r="P121" s="54"/>
      <c r="Q121" s="5"/>
      <c r="R121" s="5"/>
      <c r="S121" s="5"/>
      <c r="T121" s="5"/>
      <c r="U121" s="54"/>
      <c r="V121" s="389"/>
      <c r="W121" s="5"/>
      <c r="X121" s="5"/>
      <c r="Y121" s="5"/>
      <c r="Z121" s="5"/>
      <c r="AA121" s="54"/>
      <c r="AB121" s="5"/>
      <c r="AC121" s="5"/>
      <c r="AD121" s="5"/>
      <c r="AE121" s="54"/>
      <c r="AF121" s="17"/>
      <c r="AG121" s="10"/>
    </row>
    <row r="122" spans="2:33" ht="26.65" customHeight="1" x14ac:dyDescent="0.2">
      <c r="B122" s="7"/>
      <c r="C122" s="7"/>
      <c r="D122" s="5"/>
      <c r="E122" s="5"/>
      <c r="F122" s="9"/>
      <c r="G122" s="5"/>
      <c r="H122" s="5"/>
      <c r="I122" s="5"/>
      <c r="J122" s="5"/>
      <c r="K122" s="5"/>
      <c r="L122" s="5"/>
      <c r="M122" s="5"/>
      <c r="N122" s="54"/>
      <c r="O122" s="54"/>
      <c r="P122" s="54"/>
      <c r="Q122" s="5"/>
      <c r="R122" s="5"/>
      <c r="S122" s="5"/>
      <c r="T122" s="5"/>
      <c r="U122" s="54"/>
      <c r="V122" s="389"/>
      <c r="W122" s="5"/>
      <c r="X122" s="5"/>
      <c r="Y122" s="5"/>
      <c r="Z122" s="5"/>
      <c r="AA122" s="54"/>
      <c r="AB122" s="5"/>
      <c r="AC122" s="5"/>
      <c r="AD122" s="5"/>
      <c r="AE122" s="54"/>
      <c r="AF122" s="17"/>
      <c r="AG122" s="10"/>
    </row>
    <row r="123" spans="2:33" ht="26.65" customHeight="1" x14ac:dyDescent="0.2">
      <c r="B123" s="7"/>
      <c r="C123" s="7"/>
      <c r="D123" s="5"/>
      <c r="E123" s="5"/>
      <c r="F123" s="9"/>
      <c r="G123" s="5"/>
      <c r="H123" s="5"/>
      <c r="I123" s="5"/>
      <c r="J123" s="5"/>
      <c r="K123" s="5"/>
      <c r="L123" s="5"/>
      <c r="M123" s="5"/>
      <c r="N123" s="54"/>
      <c r="O123" s="54"/>
      <c r="P123" s="54"/>
      <c r="Q123" s="5"/>
      <c r="R123" s="5"/>
      <c r="S123" s="5"/>
      <c r="T123" s="5"/>
      <c r="U123" s="54"/>
      <c r="V123" s="389"/>
      <c r="W123" s="5"/>
      <c r="X123" s="5"/>
      <c r="Y123" s="5"/>
      <c r="Z123" s="5"/>
      <c r="AA123" s="54"/>
      <c r="AB123" s="5"/>
      <c r="AC123" s="5"/>
      <c r="AD123" s="5"/>
      <c r="AE123" s="54"/>
      <c r="AF123" s="17"/>
      <c r="AG123" s="10"/>
    </row>
    <row r="124" spans="2:33" ht="21.95" customHeight="1" x14ac:dyDescent="0.2">
      <c r="B124" s="7"/>
      <c r="C124" s="7"/>
      <c r="D124" s="5"/>
      <c r="E124" s="5"/>
      <c r="F124" s="9"/>
      <c r="G124" s="5"/>
      <c r="H124" s="5"/>
      <c r="I124" s="5"/>
      <c r="J124" s="5"/>
      <c r="K124" s="5"/>
      <c r="L124" s="5"/>
      <c r="M124" s="5"/>
      <c r="N124" s="54"/>
      <c r="O124" s="54"/>
      <c r="P124" s="54"/>
      <c r="Q124" s="5"/>
      <c r="R124" s="5"/>
      <c r="S124" s="5"/>
      <c r="T124" s="5"/>
      <c r="U124" s="54"/>
      <c r="V124" s="389"/>
      <c r="W124" s="5"/>
      <c r="X124" s="5"/>
      <c r="Y124" s="5"/>
      <c r="Z124" s="5"/>
      <c r="AA124" s="54"/>
      <c r="AB124" s="5"/>
      <c r="AC124" s="5"/>
      <c r="AD124" s="5"/>
      <c r="AE124" s="54"/>
      <c r="AF124" s="17"/>
      <c r="AG124" s="10"/>
    </row>
    <row r="125" spans="2:33" ht="13.15" customHeight="1" x14ac:dyDescent="0.2">
      <c r="B125" s="7"/>
      <c r="C125" s="7"/>
      <c r="D125" s="5"/>
      <c r="E125" s="5"/>
      <c r="F125" s="9"/>
      <c r="G125" s="5"/>
      <c r="H125" s="5"/>
      <c r="I125" s="5"/>
      <c r="J125" s="5"/>
      <c r="K125" s="5"/>
      <c r="L125" s="5"/>
      <c r="M125" s="5"/>
      <c r="N125" s="54"/>
      <c r="O125" s="54"/>
      <c r="P125" s="54"/>
      <c r="Q125" s="5"/>
      <c r="R125" s="5"/>
      <c r="S125" s="5"/>
      <c r="T125" s="5"/>
      <c r="U125" s="54"/>
      <c r="V125" s="389"/>
      <c r="W125" s="5"/>
      <c r="X125" s="5"/>
      <c r="Y125" s="5"/>
      <c r="Z125" s="5"/>
      <c r="AA125" s="54"/>
      <c r="AB125" s="5"/>
      <c r="AC125" s="5"/>
      <c r="AD125" s="5"/>
      <c r="AE125" s="54"/>
      <c r="AF125" s="17"/>
      <c r="AG125" s="10"/>
    </row>
    <row r="126" spans="2:33" ht="21.95" customHeight="1" x14ac:dyDescent="0.2">
      <c r="B126" s="7"/>
      <c r="C126" s="7"/>
      <c r="D126" s="5"/>
      <c r="E126" s="5"/>
      <c r="F126" s="9"/>
      <c r="G126" s="5"/>
      <c r="H126" s="5"/>
      <c r="I126" s="5"/>
      <c r="J126" s="5"/>
      <c r="K126" s="5"/>
      <c r="L126" s="5"/>
      <c r="M126" s="5"/>
      <c r="N126" s="54"/>
      <c r="O126" s="54"/>
      <c r="P126" s="54"/>
      <c r="Q126" s="5"/>
      <c r="R126" s="5"/>
      <c r="S126" s="5"/>
      <c r="T126" s="5"/>
      <c r="U126" s="54"/>
      <c r="V126" s="389"/>
      <c r="W126" s="5"/>
      <c r="X126" s="5"/>
      <c r="Y126" s="5"/>
      <c r="Z126" s="5"/>
      <c r="AA126" s="54"/>
      <c r="AB126" s="5"/>
      <c r="AC126" s="5"/>
      <c r="AD126" s="5"/>
      <c r="AE126" s="54"/>
      <c r="AF126" s="17"/>
      <c r="AG126" s="10"/>
    </row>
    <row r="127" spans="2:33" ht="21.95" customHeight="1" x14ac:dyDescent="0.2">
      <c r="B127" s="7"/>
      <c r="C127" s="7"/>
      <c r="D127" s="5"/>
      <c r="E127" s="5"/>
      <c r="F127" s="9"/>
      <c r="G127" s="5"/>
      <c r="H127" s="5"/>
      <c r="I127" s="5"/>
      <c r="J127" s="5"/>
      <c r="K127" s="5"/>
      <c r="L127" s="5"/>
      <c r="M127" s="5"/>
      <c r="N127" s="54"/>
      <c r="O127" s="54"/>
      <c r="P127" s="54"/>
      <c r="Q127" s="5"/>
      <c r="R127" s="5"/>
      <c r="S127" s="5"/>
      <c r="T127" s="5"/>
      <c r="U127" s="54"/>
      <c r="V127" s="389"/>
      <c r="W127" s="5"/>
      <c r="X127" s="5"/>
      <c r="Y127" s="5"/>
      <c r="Z127" s="5"/>
      <c r="AA127" s="54"/>
      <c r="AB127" s="5"/>
      <c r="AC127" s="5"/>
      <c r="AD127" s="5"/>
      <c r="AE127" s="54"/>
      <c r="AF127" s="17"/>
      <c r="AG127" s="10"/>
    </row>
    <row r="128" spans="2:33" ht="13.15" customHeight="1" x14ac:dyDescent="0.2">
      <c r="B128" s="7"/>
      <c r="C128" s="7"/>
      <c r="D128" s="5"/>
      <c r="E128" s="5"/>
      <c r="F128" s="9"/>
      <c r="G128" s="5"/>
      <c r="H128" s="5"/>
      <c r="I128" s="5"/>
      <c r="J128" s="5"/>
      <c r="K128" s="5"/>
      <c r="L128" s="5"/>
      <c r="M128" s="5"/>
      <c r="N128" s="54"/>
      <c r="O128" s="54"/>
      <c r="P128" s="54"/>
      <c r="Q128" s="5"/>
      <c r="R128" s="5"/>
      <c r="S128" s="5"/>
      <c r="T128" s="5"/>
      <c r="U128" s="54"/>
      <c r="V128" s="389"/>
      <c r="W128" s="5"/>
      <c r="X128" s="5"/>
      <c r="Y128" s="5"/>
      <c r="Z128" s="5"/>
      <c r="AA128" s="54"/>
      <c r="AB128" s="5"/>
      <c r="AC128" s="5"/>
      <c r="AD128" s="5"/>
      <c r="AE128" s="54"/>
      <c r="AF128" s="17"/>
      <c r="AG128" s="10"/>
    </row>
    <row r="129" spans="2:33" ht="13.15" customHeight="1" x14ac:dyDescent="0.2">
      <c r="B129" s="7"/>
      <c r="C129" s="7"/>
      <c r="D129" s="5"/>
      <c r="E129" s="5"/>
      <c r="F129" s="9"/>
      <c r="G129" s="5"/>
      <c r="H129" s="5"/>
      <c r="I129" s="5"/>
      <c r="J129" s="5"/>
      <c r="K129" s="5"/>
      <c r="L129" s="5"/>
      <c r="M129" s="5"/>
      <c r="N129" s="54"/>
      <c r="O129" s="54"/>
      <c r="P129" s="54"/>
      <c r="Q129" s="5"/>
      <c r="R129" s="5"/>
      <c r="S129" s="5"/>
      <c r="T129" s="5"/>
      <c r="U129" s="54"/>
      <c r="V129" s="389"/>
      <c r="W129" s="5"/>
      <c r="X129" s="5"/>
      <c r="Y129" s="5"/>
      <c r="Z129" s="5"/>
      <c r="AA129" s="54"/>
      <c r="AB129" s="5"/>
      <c r="AC129" s="5"/>
      <c r="AD129" s="5"/>
      <c r="AE129" s="54"/>
      <c r="AF129" s="17"/>
      <c r="AG129" s="10"/>
    </row>
    <row r="130" spans="2:33" ht="21.95" customHeight="1" x14ac:dyDescent="0.2">
      <c r="B130" s="7"/>
      <c r="C130" s="7"/>
      <c r="D130" s="5"/>
      <c r="E130" s="5"/>
      <c r="F130" s="9"/>
      <c r="G130" s="5"/>
      <c r="H130" s="5"/>
      <c r="I130" s="5"/>
      <c r="J130" s="5"/>
      <c r="K130" s="5"/>
      <c r="L130" s="5"/>
      <c r="M130" s="5"/>
      <c r="N130" s="54"/>
      <c r="O130" s="54"/>
      <c r="P130" s="54"/>
      <c r="Q130" s="5"/>
      <c r="R130" s="5"/>
      <c r="S130" s="5"/>
      <c r="T130" s="5"/>
      <c r="U130" s="54"/>
      <c r="V130" s="389"/>
      <c r="W130" s="5"/>
      <c r="X130" s="5"/>
      <c r="Y130" s="5"/>
      <c r="Z130" s="5"/>
      <c r="AA130" s="54"/>
      <c r="AB130" s="5"/>
      <c r="AC130" s="5"/>
      <c r="AD130" s="5"/>
      <c r="AE130" s="54"/>
      <c r="AF130" s="17"/>
      <c r="AG130" s="10"/>
    </row>
    <row r="131" spans="2:33" ht="13.15" customHeight="1" x14ac:dyDescent="0.2">
      <c r="B131" s="7"/>
      <c r="C131" s="7"/>
      <c r="D131" s="5"/>
      <c r="E131" s="5"/>
      <c r="F131" s="9"/>
      <c r="G131" s="5"/>
      <c r="H131" s="5"/>
      <c r="I131" s="5"/>
      <c r="J131" s="5"/>
      <c r="K131" s="5"/>
      <c r="L131" s="5"/>
      <c r="M131" s="5"/>
      <c r="N131" s="54"/>
      <c r="O131" s="54"/>
      <c r="P131" s="54"/>
      <c r="Q131" s="5"/>
      <c r="R131" s="5"/>
      <c r="S131" s="5"/>
      <c r="T131" s="5"/>
      <c r="U131" s="54"/>
      <c r="V131" s="389"/>
      <c r="W131" s="5"/>
      <c r="X131" s="5"/>
      <c r="Y131" s="5"/>
      <c r="Z131" s="5"/>
      <c r="AA131" s="54"/>
      <c r="AB131" s="5"/>
      <c r="AC131" s="5"/>
      <c r="AD131" s="5"/>
      <c r="AE131" s="54"/>
      <c r="AF131" s="17"/>
      <c r="AG131" s="10"/>
    </row>
    <row r="132" spans="2:33" ht="13.15" customHeight="1" x14ac:dyDescent="0.2">
      <c r="B132" s="7"/>
      <c r="C132" s="7"/>
      <c r="D132" s="5"/>
      <c r="E132" s="5"/>
      <c r="F132" s="9"/>
      <c r="G132" s="5"/>
      <c r="H132" s="5"/>
      <c r="I132" s="5"/>
      <c r="J132" s="5"/>
      <c r="K132" s="5"/>
      <c r="L132" s="5"/>
      <c r="M132" s="5"/>
      <c r="N132" s="54"/>
      <c r="O132" s="54"/>
      <c r="P132" s="54"/>
      <c r="Q132" s="5"/>
      <c r="R132" s="5"/>
      <c r="S132" s="5"/>
      <c r="T132" s="5"/>
      <c r="U132" s="54"/>
      <c r="V132" s="389"/>
      <c r="W132" s="5"/>
      <c r="X132" s="5"/>
      <c r="Y132" s="5"/>
      <c r="Z132" s="5"/>
      <c r="AA132" s="54"/>
      <c r="AB132" s="5"/>
      <c r="AC132" s="5"/>
      <c r="AD132" s="5"/>
      <c r="AE132" s="54"/>
      <c r="AF132" s="17"/>
      <c r="AG132" s="10"/>
    </row>
    <row r="133" spans="2:33" ht="13.15" customHeight="1" x14ac:dyDescent="0.2">
      <c r="B133" s="7"/>
      <c r="C133" s="7"/>
      <c r="D133" s="5"/>
      <c r="E133" s="5"/>
      <c r="F133" s="9"/>
      <c r="G133" s="5"/>
      <c r="H133" s="5"/>
      <c r="I133" s="5"/>
      <c r="J133" s="5"/>
      <c r="K133" s="5"/>
      <c r="L133" s="5"/>
      <c r="M133" s="5"/>
      <c r="N133" s="54"/>
      <c r="O133" s="54"/>
      <c r="P133" s="54"/>
      <c r="Q133" s="5"/>
      <c r="R133" s="5"/>
      <c r="S133" s="5"/>
      <c r="T133" s="5"/>
      <c r="U133" s="54"/>
      <c r="V133" s="389"/>
      <c r="W133" s="5"/>
      <c r="X133" s="5"/>
      <c r="Y133" s="5"/>
      <c r="Z133" s="5"/>
      <c r="AA133" s="54"/>
      <c r="AB133" s="5"/>
      <c r="AC133" s="5"/>
      <c r="AD133" s="5"/>
      <c r="AE133" s="54"/>
      <c r="AF133" s="17"/>
      <c r="AG133" s="10"/>
    </row>
    <row r="134" spans="2:33" ht="13.15" customHeight="1" x14ac:dyDescent="0.2">
      <c r="B134" s="7"/>
      <c r="C134" s="7"/>
      <c r="D134" s="5"/>
      <c r="E134" s="5"/>
      <c r="F134" s="9"/>
      <c r="G134" s="5"/>
      <c r="H134" s="5"/>
      <c r="I134" s="5"/>
      <c r="J134" s="5"/>
      <c r="K134" s="5"/>
      <c r="L134" s="5"/>
      <c r="M134" s="5"/>
      <c r="N134" s="54"/>
      <c r="O134" s="54"/>
      <c r="P134" s="54"/>
      <c r="Q134" s="5"/>
      <c r="R134" s="5"/>
      <c r="S134" s="5"/>
      <c r="T134" s="5"/>
      <c r="U134" s="54"/>
      <c r="V134" s="389"/>
      <c r="W134" s="5"/>
      <c r="X134" s="5"/>
      <c r="Y134" s="5"/>
      <c r="Z134" s="5"/>
      <c r="AA134" s="54"/>
      <c r="AB134" s="5"/>
      <c r="AC134" s="5"/>
      <c r="AD134" s="5"/>
      <c r="AE134" s="54"/>
      <c r="AF134" s="17"/>
      <c r="AG134" s="10"/>
    </row>
    <row r="135" spans="2:33" ht="13.15" customHeight="1" x14ac:dyDescent="0.2">
      <c r="B135" s="7"/>
      <c r="C135" s="7"/>
      <c r="D135" s="5"/>
      <c r="E135" s="5"/>
      <c r="F135" s="9"/>
      <c r="G135" s="5"/>
      <c r="H135" s="5"/>
      <c r="I135" s="5"/>
      <c r="J135" s="5"/>
      <c r="K135" s="5"/>
      <c r="L135" s="5"/>
      <c r="M135" s="5"/>
      <c r="N135" s="54"/>
      <c r="O135" s="54"/>
      <c r="P135" s="54"/>
      <c r="Q135" s="5"/>
      <c r="R135" s="5"/>
      <c r="S135" s="5"/>
      <c r="T135" s="5"/>
      <c r="U135" s="54"/>
      <c r="V135" s="389"/>
      <c r="W135" s="5"/>
      <c r="X135" s="5"/>
      <c r="Y135" s="5"/>
      <c r="Z135" s="5"/>
      <c r="AA135" s="54"/>
      <c r="AB135" s="5"/>
      <c r="AC135" s="5"/>
      <c r="AD135" s="5"/>
      <c r="AE135" s="54"/>
      <c r="AF135" s="17"/>
      <c r="AG135" s="10"/>
    </row>
    <row r="136" spans="2:33" ht="13.15" customHeight="1" x14ac:dyDescent="0.2">
      <c r="B136" s="7"/>
      <c r="C136" s="7"/>
      <c r="D136" s="5"/>
      <c r="E136" s="5"/>
      <c r="F136" s="9"/>
      <c r="G136" s="5"/>
      <c r="H136" s="5"/>
      <c r="I136" s="5"/>
      <c r="J136" s="5"/>
      <c r="K136" s="5"/>
      <c r="L136" s="5"/>
      <c r="M136" s="5"/>
      <c r="N136" s="54"/>
      <c r="O136" s="54"/>
      <c r="P136" s="54"/>
      <c r="Q136" s="5"/>
      <c r="R136" s="5"/>
      <c r="S136" s="5"/>
      <c r="T136" s="5"/>
      <c r="U136" s="54"/>
      <c r="V136" s="389"/>
      <c r="W136" s="5"/>
      <c r="X136" s="5"/>
      <c r="Y136" s="5"/>
      <c r="Z136" s="5"/>
      <c r="AA136" s="54"/>
      <c r="AB136" s="5"/>
      <c r="AC136" s="5"/>
      <c r="AD136" s="5"/>
      <c r="AE136" s="54"/>
      <c r="AF136" s="17"/>
      <c r="AG136" s="10"/>
    </row>
    <row r="137" spans="2:33" ht="13.15" customHeight="1" x14ac:dyDescent="0.2">
      <c r="B137" s="7"/>
      <c r="C137" s="7"/>
      <c r="D137" s="5"/>
      <c r="E137" s="5"/>
      <c r="F137" s="9"/>
      <c r="G137" s="5"/>
      <c r="H137" s="5"/>
      <c r="I137" s="5"/>
      <c r="J137" s="5"/>
      <c r="K137" s="5"/>
      <c r="L137" s="5"/>
      <c r="M137" s="5"/>
      <c r="N137" s="54"/>
      <c r="O137" s="54"/>
      <c r="P137" s="54"/>
      <c r="Q137" s="5"/>
      <c r="R137" s="5"/>
      <c r="S137" s="5"/>
      <c r="T137" s="5"/>
      <c r="U137" s="54"/>
      <c r="V137" s="389"/>
      <c r="W137" s="5"/>
      <c r="X137" s="5"/>
      <c r="Y137" s="5"/>
      <c r="Z137" s="5"/>
      <c r="AA137" s="54"/>
      <c r="AB137" s="5"/>
      <c r="AC137" s="5"/>
      <c r="AD137" s="5"/>
      <c r="AE137" s="54"/>
      <c r="AF137" s="17"/>
      <c r="AG137" s="10"/>
    </row>
    <row r="138" spans="2:33" ht="13.15" customHeight="1" x14ac:dyDescent="0.2">
      <c r="B138" s="7"/>
      <c r="C138" s="7"/>
      <c r="D138" s="5"/>
      <c r="E138" s="5"/>
      <c r="F138" s="9"/>
      <c r="G138" s="5"/>
      <c r="H138" s="5"/>
      <c r="I138" s="5"/>
      <c r="J138" s="5"/>
      <c r="K138" s="5"/>
      <c r="L138" s="5"/>
      <c r="M138" s="5"/>
      <c r="N138" s="54"/>
      <c r="O138" s="54"/>
      <c r="P138" s="54"/>
      <c r="Q138" s="5"/>
      <c r="R138" s="5"/>
      <c r="S138" s="5"/>
      <c r="T138" s="5"/>
      <c r="U138" s="54"/>
      <c r="V138" s="389"/>
      <c r="W138" s="5"/>
      <c r="X138" s="5"/>
      <c r="Y138" s="5"/>
      <c r="Z138" s="5"/>
      <c r="AA138" s="54"/>
      <c r="AB138" s="5"/>
      <c r="AC138" s="5"/>
      <c r="AD138" s="5"/>
      <c r="AE138" s="54"/>
      <c r="AF138" s="17"/>
      <c r="AG138" s="10"/>
    </row>
    <row r="139" spans="2:33" ht="13.15" customHeight="1" x14ac:dyDescent="0.2">
      <c r="B139" s="7"/>
      <c r="C139" s="7"/>
      <c r="D139" s="5"/>
      <c r="E139" s="5"/>
      <c r="F139" s="9"/>
      <c r="G139" s="5"/>
      <c r="H139" s="5"/>
      <c r="I139" s="5"/>
      <c r="J139" s="5"/>
      <c r="K139" s="5"/>
      <c r="L139" s="5"/>
      <c r="M139" s="5"/>
      <c r="N139" s="54"/>
      <c r="O139" s="54"/>
      <c r="P139" s="54"/>
      <c r="Q139" s="5"/>
      <c r="R139" s="5"/>
      <c r="S139" s="5"/>
      <c r="T139" s="5"/>
      <c r="U139" s="54"/>
      <c r="V139" s="389"/>
      <c r="W139" s="5"/>
      <c r="X139" s="5"/>
      <c r="Y139" s="5"/>
      <c r="Z139" s="5"/>
      <c r="AA139" s="54"/>
      <c r="AB139" s="5"/>
      <c r="AC139" s="5"/>
      <c r="AD139" s="5"/>
      <c r="AE139" s="54"/>
      <c r="AF139" s="17"/>
      <c r="AG139" s="10"/>
    </row>
    <row r="140" spans="2:33" ht="26.65" customHeight="1" x14ac:dyDescent="0.2">
      <c r="B140" s="7"/>
      <c r="C140" s="7"/>
      <c r="D140" s="5"/>
      <c r="E140" s="5"/>
      <c r="F140" s="9"/>
      <c r="G140" s="5"/>
      <c r="H140" s="5"/>
      <c r="I140" s="5"/>
      <c r="J140" s="5"/>
      <c r="K140" s="5"/>
      <c r="L140" s="5"/>
      <c r="M140" s="5"/>
      <c r="N140" s="54"/>
      <c r="O140" s="54"/>
      <c r="P140" s="54"/>
      <c r="Q140" s="5"/>
      <c r="R140" s="5"/>
      <c r="S140" s="5"/>
      <c r="T140" s="5"/>
      <c r="U140" s="54"/>
      <c r="V140" s="389"/>
      <c r="W140" s="5"/>
      <c r="X140" s="5"/>
      <c r="Y140" s="5"/>
      <c r="Z140" s="5"/>
      <c r="AA140" s="54"/>
      <c r="AB140" s="5"/>
      <c r="AC140" s="5"/>
      <c r="AD140" s="5"/>
      <c r="AE140" s="54"/>
      <c r="AF140" s="17"/>
      <c r="AG140" s="10"/>
    </row>
    <row r="141" spans="2:33" ht="13.15" customHeight="1" x14ac:dyDescent="0.2">
      <c r="B141" s="7"/>
      <c r="C141" s="7"/>
      <c r="D141" s="5"/>
      <c r="E141" s="5"/>
      <c r="F141" s="9"/>
      <c r="G141" s="5"/>
      <c r="H141" s="5"/>
      <c r="I141" s="5"/>
      <c r="J141" s="5"/>
      <c r="K141" s="5"/>
      <c r="L141" s="5"/>
      <c r="M141" s="5"/>
      <c r="N141" s="54"/>
      <c r="O141" s="54"/>
      <c r="P141" s="54"/>
      <c r="Q141" s="5"/>
      <c r="R141" s="5"/>
      <c r="S141" s="5"/>
      <c r="T141" s="5"/>
      <c r="U141" s="54"/>
      <c r="V141" s="389"/>
      <c r="W141" s="5"/>
      <c r="X141" s="5"/>
      <c r="Y141" s="5"/>
      <c r="Z141" s="5"/>
      <c r="AA141" s="54"/>
      <c r="AB141" s="5"/>
      <c r="AC141" s="5"/>
      <c r="AD141" s="5"/>
      <c r="AE141" s="54"/>
      <c r="AF141" s="17"/>
      <c r="AG141" s="10"/>
    </row>
    <row r="142" spans="2:33" ht="21.95" customHeight="1" x14ac:dyDescent="0.2">
      <c r="B142" s="7"/>
      <c r="C142" s="7"/>
      <c r="D142" s="5"/>
      <c r="E142" s="5"/>
      <c r="F142" s="9"/>
      <c r="G142" s="5"/>
      <c r="H142" s="5"/>
      <c r="I142" s="5"/>
      <c r="J142" s="5"/>
      <c r="K142" s="5"/>
      <c r="L142" s="5"/>
      <c r="M142" s="5"/>
      <c r="N142" s="54"/>
      <c r="O142" s="54"/>
      <c r="P142" s="54"/>
      <c r="Q142" s="5"/>
      <c r="R142" s="5"/>
      <c r="S142" s="5"/>
      <c r="T142" s="5"/>
      <c r="U142" s="54"/>
      <c r="V142" s="389"/>
      <c r="W142" s="5"/>
      <c r="X142" s="5"/>
      <c r="Y142" s="5"/>
      <c r="Z142" s="5"/>
      <c r="AA142" s="54"/>
      <c r="AB142" s="5"/>
      <c r="AC142" s="5"/>
      <c r="AD142" s="5"/>
      <c r="AE142" s="54"/>
      <c r="AF142" s="17"/>
      <c r="AG142" s="10"/>
    </row>
    <row r="143" spans="2:33" ht="21.95" customHeight="1" x14ac:dyDescent="0.2">
      <c r="B143" s="7"/>
      <c r="C143" s="7"/>
      <c r="D143" s="5"/>
      <c r="E143" s="5"/>
      <c r="F143" s="9"/>
      <c r="G143" s="5"/>
      <c r="H143" s="5"/>
      <c r="I143" s="5"/>
      <c r="J143" s="5"/>
      <c r="K143" s="5"/>
      <c r="L143" s="5"/>
      <c r="M143" s="5"/>
      <c r="N143" s="54"/>
      <c r="O143" s="54"/>
      <c r="P143" s="54"/>
      <c r="Q143" s="5"/>
      <c r="R143" s="5"/>
      <c r="S143" s="5"/>
      <c r="T143" s="5"/>
      <c r="U143" s="54"/>
      <c r="V143" s="389"/>
      <c r="W143" s="5"/>
      <c r="X143" s="5"/>
      <c r="Y143" s="5"/>
      <c r="Z143" s="5"/>
      <c r="AA143" s="54"/>
      <c r="AB143" s="5"/>
      <c r="AC143" s="5"/>
      <c r="AD143" s="5"/>
      <c r="AE143" s="54"/>
      <c r="AF143" s="17"/>
      <c r="AG143" s="10"/>
    </row>
    <row r="144" spans="2:33" ht="21.95" customHeight="1" x14ac:dyDescent="0.2">
      <c r="B144" s="7"/>
      <c r="C144" s="7"/>
      <c r="D144" s="5"/>
      <c r="E144" s="5"/>
      <c r="F144" s="9"/>
      <c r="G144" s="5"/>
      <c r="H144" s="5"/>
      <c r="I144" s="5"/>
      <c r="J144" s="5"/>
      <c r="K144" s="5"/>
      <c r="L144" s="5"/>
      <c r="M144" s="5"/>
      <c r="N144" s="54"/>
      <c r="O144" s="54"/>
      <c r="P144" s="54"/>
      <c r="Q144" s="5"/>
      <c r="R144" s="5"/>
      <c r="S144" s="5"/>
      <c r="T144" s="5"/>
      <c r="U144" s="54"/>
      <c r="V144" s="389"/>
      <c r="W144" s="5"/>
      <c r="X144" s="5"/>
      <c r="Y144" s="5"/>
      <c r="Z144" s="5"/>
      <c r="AA144" s="54"/>
      <c r="AB144" s="5"/>
      <c r="AC144" s="5"/>
      <c r="AD144" s="5"/>
      <c r="AE144" s="54"/>
      <c r="AF144" s="17"/>
      <c r="AG144" s="10"/>
    </row>
    <row r="145" spans="2:33" ht="13.15" customHeight="1" x14ac:dyDescent="0.2">
      <c r="B145" s="7"/>
      <c r="C145" s="7"/>
      <c r="D145" s="5"/>
      <c r="E145" s="5"/>
      <c r="F145" s="9"/>
      <c r="G145" s="5"/>
      <c r="H145" s="5"/>
      <c r="I145" s="5"/>
      <c r="J145" s="5"/>
      <c r="K145" s="5"/>
      <c r="L145" s="5"/>
      <c r="M145" s="5"/>
      <c r="N145" s="54"/>
      <c r="O145" s="54"/>
      <c r="P145" s="54"/>
      <c r="Q145" s="5"/>
      <c r="R145" s="5"/>
      <c r="S145" s="5"/>
      <c r="T145" s="5"/>
      <c r="U145" s="54"/>
      <c r="V145" s="389"/>
      <c r="W145" s="5"/>
      <c r="X145" s="5"/>
      <c r="Y145" s="5"/>
      <c r="Z145" s="5"/>
      <c r="AA145" s="54"/>
      <c r="AB145" s="5"/>
      <c r="AC145" s="5"/>
      <c r="AD145" s="5"/>
      <c r="AE145" s="54"/>
      <c r="AF145" s="17"/>
      <c r="AG145" s="10"/>
    </row>
    <row r="146" spans="2:33" ht="13.15" customHeight="1" x14ac:dyDescent="0.2">
      <c r="B146" s="7"/>
      <c r="C146" s="7"/>
      <c r="D146" s="5"/>
      <c r="E146" s="5"/>
      <c r="F146" s="9"/>
      <c r="G146" s="5"/>
      <c r="H146" s="5"/>
      <c r="I146" s="5"/>
      <c r="J146" s="5"/>
      <c r="K146" s="5"/>
      <c r="L146" s="5"/>
      <c r="M146" s="5"/>
      <c r="N146" s="54"/>
      <c r="O146" s="54"/>
      <c r="P146" s="54"/>
      <c r="Q146" s="5"/>
      <c r="R146" s="5"/>
      <c r="S146" s="5"/>
      <c r="T146" s="5"/>
      <c r="U146" s="54"/>
      <c r="V146" s="389"/>
      <c r="W146" s="5"/>
      <c r="X146" s="5"/>
      <c r="Y146" s="5"/>
      <c r="Z146" s="5"/>
      <c r="AA146" s="54"/>
      <c r="AB146" s="5"/>
      <c r="AC146" s="5"/>
      <c r="AD146" s="5"/>
      <c r="AE146" s="54"/>
      <c r="AF146" s="17"/>
      <c r="AG146" s="10"/>
    </row>
    <row r="147" spans="2:33" ht="21.95" customHeight="1" x14ac:dyDescent="0.2">
      <c r="B147" s="7"/>
      <c r="C147" s="7"/>
      <c r="D147" s="5"/>
      <c r="E147" s="5"/>
      <c r="F147" s="9"/>
      <c r="G147" s="5"/>
      <c r="H147" s="5"/>
      <c r="I147" s="5"/>
      <c r="J147" s="5"/>
      <c r="K147" s="5"/>
      <c r="L147" s="5"/>
      <c r="M147" s="5"/>
      <c r="N147" s="54"/>
      <c r="O147" s="54"/>
      <c r="P147" s="54"/>
      <c r="Q147" s="5"/>
      <c r="R147" s="5"/>
      <c r="S147" s="5"/>
      <c r="T147" s="5"/>
      <c r="U147" s="54"/>
      <c r="V147" s="389"/>
      <c r="W147" s="5"/>
      <c r="X147" s="5"/>
      <c r="Y147" s="5"/>
      <c r="Z147" s="5"/>
      <c r="AA147" s="54"/>
      <c r="AB147" s="5"/>
      <c r="AC147" s="5"/>
      <c r="AD147" s="5"/>
      <c r="AE147" s="54"/>
      <c r="AF147" s="17"/>
      <c r="AG147" s="10"/>
    </row>
    <row r="148" spans="2:33" ht="21.95" customHeight="1" x14ac:dyDescent="0.2">
      <c r="B148" s="7"/>
      <c r="C148" s="7"/>
      <c r="D148" s="5"/>
      <c r="E148" s="5"/>
      <c r="F148" s="9"/>
      <c r="G148" s="5"/>
      <c r="H148" s="5"/>
      <c r="I148" s="5"/>
      <c r="J148" s="5"/>
      <c r="K148" s="5"/>
      <c r="L148" s="5"/>
      <c r="M148" s="5"/>
      <c r="N148" s="54"/>
      <c r="O148" s="54"/>
      <c r="P148" s="54"/>
      <c r="Q148" s="5"/>
      <c r="R148" s="5"/>
      <c r="S148" s="5"/>
      <c r="T148" s="5"/>
      <c r="U148" s="54"/>
      <c r="V148" s="389"/>
      <c r="W148" s="5"/>
      <c r="X148" s="5"/>
      <c r="Y148" s="5"/>
      <c r="Z148" s="5"/>
      <c r="AA148" s="54"/>
      <c r="AB148" s="5"/>
      <c r="AC148" s="5"/>
      <c r="AD148" s="5"/>
      <c r="AE148" s="54"/>
      <c r="AF148" s="17"/>
      <c r="AG148" s="10"/>
    </row>
    <row r="149" spans="2:33" ht="13.15" customHeight="1" x14ac:dyDescent="0.2">
      <c r="B149" s="7"/>
      <c r="C149" s="7"/>
      <c r="D149" s="5"/>
      <c r="E149" s="5"/>
      <c r="F149" s="9"/>
      <c r="G149" s="5"/>
      <c r="H149" s="5"/>
      <c r="I149" s="5"/>
      <c r="J149" s="5"/>
      <c r="K149" s="5"/>
      <c r="L149" s="5"/>
      <c r="M149" s="5"/>
      <c r="N149" s="54"/>
      <c r="O149" s="54"/>
      <c r="P149" s="54"/>
      <c r="Q149" s="5"/>
      <c r="R149" s="5"/>
      <c r="S149" s="5"/>
      <c r="T149" s="5"/>
      <c r="U149" s="54"/>
      <c r="V149" s="389"/>
      <c r="W149" s="5"/>
      <c r="X149" s="5"/>
      <c r="Y149" s="5"/>
      <c r="Z149" s="5"/>
      <c r="AA149" s="54"/>
      <c r="AB149" s="5"/>
      <c r="AC149" s="5"/>
      <c r="AD149" s="5"/>
      <c r="AE149" s="54"/>
      <c r="AF149" s="17"/>
      <c r="AG149" s="10"/>
    </row>
    <row r="150" spans="2:33" ht="13.15" customHeight="1" x14ac:dyDescent="0.2">
      <c r="B150" s="7"/>
      <c r="C150" s="7"/>
      <c r="D150" s="5"/>
      <c r="E150" s="5"/>
      <c r="F150" s="9"/>
      <c r="G150" s="5"/>
      <c r="H150" s="5"/>
      <c r="I150" s="5"/>
      <c r="J150" s="5"/>
      <c r="K150" s="5"/>
      <c r="L150" s="5"/>
      <c r="M150" s="5"/>
      <c r="N150" s="54"/>
      <c r="O150" s="54"/>
      <c r="P150" s="54"/>
      <c r="Q150" s="5"/>
      <c r="R150" s="5"/>
      <c r="S150" s="5"/>
      <c r="T150" s="5"/>
      <c r="U150" s="54"/>
      <c r="V150" s="389"/>
      <c r="W150" s="5"/>
      <c r="X150" s="5"/>
      <c r="Y150" s="5"/>
      <c r="Z150" s="5"/>
      <c r="AA150" s="54"/>
      <c r="AB150" s="5"/>
      <c r="AC150" s="5"/>
      <c r="AD150" s="5"/>
      <c r="AE150" s="54"/>
      <c r="AF150" s="17"/>
      <c r="AG150" s="10"/>
    </row>
    <row r="151" spans="2:33" ht="13.15" customHeight="1" x14ac:dyDescent="0.2">
      <c r="B151" s="7"/>
      <c r="C151" s="7"/>
      <c r="D151" s="5"/>
      <c r="E151" s="5"/>
      <c r="F151" s="9"/>
      <c r="G151" s="5"/>
      <c r="H151" s="5"/>
      <c r="I151" s="5"/>
      <c r="J151" s="5"/>
      <c r="K151" s="5"/>
      <c r="L151" s="5"/>
      <c r="M151" s="5"/>
      <c r="N151" s="54"/>
      <c r="O151" s="54"/>
      <c r="P151" s="54"/>
      <c r="Q151" s="5"/>
      <c r="R151" s="5"/>
      <c r="S151" s="5"/>
      <c r="T151" s="5"/>
      <c r="U151" s="54"/>
      <c r="V151" s="389"/>
      <c r="W151" s="5"/>
      <c r="X151" s="5"/>
      <c r="Y151" s="5"/>
      <c r="Z151" s="5"/>
      <c r="AA151" s="54"/>
      <c r="AB151" s="5"/>
      <c r="AC151" s="5"/>
      <c r="AD151" s="5"/>
      <c r="AE151" s="54"/>
      <c r="AF151" s="17"/>
      <c r="AG151" s="10"/>
    </row>
    <row r="152" spans="2:33" ht="21.95" customHeight="1" x14ac:dyDescent="0.2">
      <c r="B152" s="7"/>
      <c r="C152" s="7"/>
      <c r="D152" s="5"/>
      <c r="E152" s="5"/>
      <c r="F152" s="9"/>
      <c r="G152" s="5"/>
      <c r="H152" s="5"/>
      <c r="I152" s="5"/>
      <c r="J152" s="5"/>
      <c r="K152" s="5"/>
      <c r="L152" s="5"/>
      <c r="M152" s="5"/>
      <c r="N152" s="54"/>
      <c r="O152" s="54"/>
      <c r="P152" s="54"/>
      <c r="Q152" s="5"/>
      <c r="R152" s="5"/>
      <c r="S152" s="5"/>
      <c r="T152" s="5"/>
      <c r="U152" s="54"/>
      <c r="V152" s="389"/>
      <c r="W152" s="5"/>
      <c r="X152" s="5"/>
      <c r="Y152" s="5"/>
      <c r="Z152" s="5"/>
      <c r="AA152" s="54"/>
      <c r="AB152" s="5"/>
      <c r="AC152" s="5"/>
      <c r="AD152" s="5"/>
      <c r="AE152" s="54"/>
      <c r="AF152" s="17"/>
      <c r="AG152" s="10"/>
    </row>
    <row r="153" spans="2:33" ht="21.95" customHeight="1" x14ac:dyDescent="0.2">
      <c r="B153" s="7"/>
      <c r="C153" s="7"/>
      <c r="D153" s="5"/>
      <c r="E153" s="5"/>
      <c r="F153" s="9"/>
      <c r="G153" s="5"/>
      <c r="H153" s="5"/>
      <c r="I153" s="5"/>
      <c r="J153" s="5"/>
      <c r="K153" s="5"/>
      <c r="L153" s="5"/>
      <c r="M153" s="5"/>
      <c r="N153" s="54"/>
      <c r="O153" s="54"/>
      <c r="P153" s="54"/>
      <c r="Q153" s="5"/>
      <c r="R153" s="5"/>
      <c r="S153" s="5"/>
      <c r="T153" s="5"/>
      <c r="U153" s="54"/>
      <c r="V153" s="389"/>
      <c r="W153" s="5"/>
      <c r="X153" s="5"/>
      <c r="Y153" s="5"/>
      <c r="Z153" s="5"/>
      <c r="AA153" s="54"/>
      <c r="AB153" s="5"/>
      <c r="AC153" s="5"/>
      <c r="AD153" s="5"/>
      <c r="AE153" s="54"/>
      <c r="AF153" s="17"/>
      <c r="AG153" s="10"/>
    </row>
    <row r="154" spans="2:33" ht="13.15" customHeight="1" x14ac:dyDescent="0.2">
      <c r="B154" s="7"/>
      <c r="C154" s="7"/>
      <c r="D154" s="5"/>
      <c r="E154" s="5"/>
      <c r="F154" s="9"/>
      <c r="G154" s="5"/>
      <c r="H154" s="5"/>
      <c r="I154" s="5"/>
      <c r="J154" s="5"/>
      <c r="K154" s="5"/>
      <c r="L154" s="5"/>
      <c r="M154" s="5"/>
      <c r="N154" s="54"/>
      <c r="O154" s="54"/>
      <c r="P154" s="54"/>
      <c r="Q154" s="5"/>
      <c r="R154" s="5"/>
      <c r="S154" s="5"/>
      <c r="T154" s="5"/>
      <c r="U154" s="54"/>
      <c r="V154" s="389"/>
      <c r="W154" s="5"/>
      <c r="X154" s="5"/>
      <c r="Y154" s="5"/>
      <c r="Z154" s="5"/>
      <c r="AA154" s="54"/>
      <c r="AB154" s="5"/>
      <c r="AC154" s="5"/>
      <c r="AD154" s="5"/>
      <c r="AE154" s="54"/>
      <c r="AF154" s="17"/>
      <c r="AG154" s="10"/>
    </row>
    <row r="155" spans="2:33" ht="13.15" customHeight="1" x14ac:dyDescent="0.2">
      <c r="B155" s="7"/>
      <c r="C155" s="7"/>
      <c r="D155" s="5"/>
      <c r="E155" s="5"/>
      <c r="F155" s="9"/>
      <c r="G155" s="5"/>
      <c r="H155" s="5"/>
      <c r="I155" s="5"/>
      <c r="J155" s="5"/>
      <c r="K155" s="5"/>
      <c r="L155" s="5"/>
      <c r="M155" s="5"/>
      <c r="N155" s="54"/>
      <c r="O155" s="54"/>
      <c r="P155" s="54"/>
      <c r="Q155" s="5"/>
      <c r="R155" s="5"/>
      <c r="S155" s="5"/>
      <c r="T155" s="5"/>
      <c r="U155" s="54"/>
      <c r="V155" s="389"/>
      <c r="W155" s="5"/>
      <c r="X155" s="5"/>
      <c r="Y155" s="5"/>
      <c r="Z155" s="5"/>
      <c r="AA155" s="54"/>
      <c r="AB155" s="5"/>
      <c r="AC155" s="5"/>
      <c r="AD155" s="5"/>
      <c r="AE155" s="54"/>
      <c r="AF155" s="17"/>
      <c r="AG155" s="10"/>
    </row>
    <row r="156" spans="2:33" ht="13.15" customHeight="1" x14ac:dyDescent="0.2">
      <c r="B156" s="7"/>
      <c r="C156" s="7"/>
      <c r="D156" s="5"/>
      <c r="E156" s="5"/>
      <c r="F156" s="9"/>
      <c r="G156" s="5"/>
      <c r="H156" s="5"/>
      <c r="I156" s="5"/>
      <c r="J156" s="5"/>
      <c r="K156" s="5"/>
      <c r="L156" s="5"/>
      <c r="M156" s="5"/>
      <c r="N156" s="54"/>
      <c r="O156" s="54"/>
      <c r="P156" s="54"/>
      <c r="Q156" s="5"/>
      <c r="R156" s="5"/>
      <c r="S156" s="5"/>
      <c r="T156" s="5"/>
      <c r="U156" s="54"/>
      <c r="V156" s="389"/>
      <c r="W156" s="5"/>
      <c r="X156" s="5"/>
      <c r="Y156" s="5"/>
      <c r="Z156" s="5"/>
      <c r="AA156" s="54"/>
      <c r="AB156" s="5"/>
      <c r="AC156" s="5"/>
      <c r="AD156" s="5"/>
      <c r="AE156" s="54"/>
      <c r="AF156" s="17"/>
      <c r="AG156" s="10"/>
    </row>
    <row r="157" spans="2:33" ht="13.15" customHeight="1" x14ac:dyDescent="0.2">
      <c r="B157" s="7"/>
      <c r="C157" s="7"/>
      <c r="D157" s="5"/>
      <c r="E157" s="5"/>
      <c r="F157" s="9"/>
      <c r="G157" s="5"/>
      <c r="H157" s="5"/>
      <c r="I157" s="5"/>
      <c r="J157" s="5"/>
      <c r="K157" s="5"/>
      <c r="L157" s="5"/>
      <c r="M157" s="5"/>
      <c r="N157" s="54"/>
      <c r="O157" s="54"/>
      <c r="P157" s="54"/>
      <c r="Q157" s="5"/>
      <c r="R157" s="5"/>
      <c r="S157" s="5"/>
      <c r="T157" s="5"/>
      <c r="U157" s="54"/>
      <c r="V157" s="389"/>
      <c r="W157" s="5"/>
      <c r="X157" s="5"/>
      <c r="Y157" s="5"/>
      <c r="Z157" s="5"/>
      <c r="AA157" s="54"/>
      <c r="AB157" s="5"/>
      <c r="AC157" s="5"/>
      <c r="AD157" s="5"/>
      <c r="AE157" s="54"/>
      <c r="AF157" s="17"/>
      <c r="AG157" s="10"/>
    </row>
    <row r="158" spans="2:33" ht="21.95" customHeight="1" x14ac:dyDescent="0.2">
      <c r="B158" s="7"/>
      <c r="C158" s="7"/>
      <c r="D158" s="5"/>
      <c r="E158" s="5"/>
      <c r="F158" s="9"/>
      <c r="G158" s="5"/>
      <c r="H158" s="5"/>
      <c r="I158" s="5"/>
      <c r="J158" s="5"/>
      <c r="K158" s="5"/>
      <c r="L158" s="5"/>
      <c r="M158" s="5"/>
      <c r="N158" s="54"/>
      <c r="O158" s="54"/>
      <c r="P158" s="54"/>
      <c r="Q158" s="5"/>
      <c r="R158" s="5"/>
      <c r="S158" s="5"/>
      <c r="T158" s="5"/>
      <c r="U158" s="54"/>
      <c r="V158" s="389"/>
      <c r="W158" s="5"/>
      <c r="X158" s="5"/>
      <c r="Y158" s="5"/>
      <c r="Z158" s="5"/>
      <c r="AA158" s="54"/>
      <c r="AB158" s="5"/>
      <c r="AC158" s="5"/>
      <c r="AD158" s="5"/>
      <c r="AE158" s="54"/>
      <c r="AF158" s="17"/>
      <c r="AG158" s="10"/>
    </row>
    <row r="159" spans="2:33" ht="21.95" customHeight="1" x14ac:dyDescent="0.2">
      <c r="B159" s="7"/>
      <c r="C159" s="7"/>
      <c r="D159" s="5"/>
      <c r="E159" s="5"/>
      <c r="F159" s="9"/>
      <c r="G159" s="5"/>
      <c r="H159" s="5"/>
      <c r="I159" s="5"/>
      <c r="J159" s="5"/>
      <c r="K159" s="5"/>
      <c r="L159" s="5"/>
      <c r="M159" s="5"/>
      <c r="N159" s="54"/>
      <c r="O159" s="54"/>
      <c r="P159" s="54"/>
      <c r="Q159" s="5"/>
      <c r="R159" s="5"/>
      <c r="S159" s="5"/>
      <c r="T159" s="5"/>
      <c r="U159" s="54"/>
      <c r="V159" s="389"/>
      <c r="W159" s="5"/>
      <c r="X159" s="5"/>
      <c r="Y159" s="5"/>
      <c r="Z159" s="5"/>
      <c r="AA159" s="54"/>
      <c r="AB159" s="5"/>
      <c r="AC159" s="5"/>
      <c r="AD159" s="5"/>
      <c r="AE159" s="54"/>
      <c r="AF159" s="17"/>
      <c r="AG159" s="10"/>
    </row>
    <row r="160" spans="2:33" ht="21.95" customHeight="1" x14ac:dyDescent="0.2">
      <c r="B160" s="7"/>
      <c r="C160" s="7"/>
      <c r="D160" s="5"/>
      <c r="E160" s="5"/>
      <c r="F160" s="9"/>
      <c r="G160" s="5"/>
      <c r="H160" s="5"/>
      <c r="I160" s="5"/>
      <c r="J160" s="5"/>
      <c r="K160" s="5"/>
      <c r="L160" s="5"/>
      <c r="M160" s="5"/>
      <c r="N160" s="54"/>
      <c r="O160" s="54"/>
      <c r="P160" s="54"/>
      <c r="Q160" s="5"/>
      <c r="R160" s="5"/>
      <c r="S160" s="5"/>
      <c r="T160" s="5"/>
      <c r="U160" s="54"/>
      <c r="V160" s="389"/>
      <c r="W160" s="5"/>
      <c r="X160" s="5"/>
      <c r="Y160" s="5"/>
      <c r="Z160" s="5"/>
      <c r="AA160" s="54"/>
      <c r="AB160" s="5"/>
      <c r="AC160" s="5"/>
      <c r="AD160" s="5"/>
      <c r="AE160" s="54"/>
      <c r="AF160" s="17"/>
      <c r="AG160" s="10"/>
    </row>
    <row r="161" spans="2:33" ht="13.15" customHeight="1" x14ac:dyDescent="0.2">
      <c r="B161" s="7"/>
      <c r="C161" s="7"/>
      <c r="D161" s="5"/>
      <c r="E161" s="5"/>
      <c r="F161" s="9"/>
      <c r="G161" s="5"/>
      <c r="H161" s="5"/>
      <c r="I161" s="5"/>
      <c r="J161" s="5"/>
      <c r="K161" s="5"/>
      <c r="L161" s="5"/>
      <c r="M161" s="5"/>
      <c r="N161" s="54"/>
      <c r="O161" s="54"/>
      <c r="P161" s="54"/>
      <c r="Q161" s="5"/>
      <c r="R161" s="5"/>
      <c r="S161" s="5"/>
      <c r="T161" s="5"/>
      <c r="U161" s="54"/>
      <c r="V161" s="389"/>
      <c r="W161" s="5"/>
      <c r="X161" s="5"/>
      <c r="Y161" s="5"/>
      <c r="Z161" s="5"/>
      <c r="AA161" s="54"/>
      <c r="AB161" s="5"/>
      <c r="AC161" s="5"/>
      <c r="AD161" s="5"/>
      <c r="AE161" s="54"/>
      <c r="AF161" s="17"/>
      <c r="AG161" s="10"/>
    </row>
    <row r="162" spans="2:33" ht="26.65" customHeight="1" x14ac:dyDescent="0.2">
      <c r="B162" s="7"/>
      <c r="C162" s="7"/>
      <c r="D162" s="5"/>
      <c r="E162" s="5"/>
      <c r="F162" s="9"/>
      <c r="G162" s="5"/>
      <c r="H162" s="5"/>
      <c r="I162" s="5"/>
      <c r="J162" s="5"/>
      <c r="K162" s="5"/>
      <c r="L162" s="5"/>
      <c r="M162" s="5"/>
      <c r="N162" s="54"/>
      <c r="O162" s="54"/>
      <c r="P162" s="54"/>
      <c r="Q162" s="5"/>
      <c r="R162" s="5"/>
      <c r="S162" s="5"/>
      <c r="T162" s="5"/>
      <c r="U162" s="54"/>
      <c r="V162" s="389"/>
      <c r="W162" s="5"/>
      <c r="X162" s="5"/>
      <c r="Y162" s="5"/>
      <c r="Z162" s="5"/>
      <c r="AA162" s="54"/>
      <c r="AB162" s="5"/>
      <c r="AC162" s="5"/>
      <c r="AD162" s="5"/>
      <c r="AE162" s="54"/>
      <c r="AF162" s="17"/>
      <c r="AG162" s="10"/>
    </row>
    <row r="163" spans="2:33" ht="13.15" customHeight="1" x14ac:dyDescent="0.2">
      <c r="B163" s="7"/>
      <c r="C163" s="7"/>
      <c r="D163" s="5"/>
      <c r="E163" s="5"/>
      <c r="F163" s="9"/>
      <c r="G163" s="5"/>
      <c r="H163" s="5"/>
      <c r="I163" s="5"/>
      <c r="J163" s="5"/>
      <c r="K163" s="5"/>
      <c r="L163" s="5"/>
      <c r="M163" s="5"/>
      <c r="N163" s="54"/>
      <c r="O163" s="54"/>
      <c r="P163" s="54"/>
      <c r="Q163" s="5"/>
      <c r="R163" s="5"/>
      <c r="S163" s="5"/>
      <c r="T163" s="5"/>
      <c r="U163" s="54"/>
      <c r="V163" s="389"/>
      <c r="W163" s="5"/>
      <c r="X163" s="5"/>
      <c r="Y163" s="5"/>
      <c r="Z163" s="5"/>
      <c r="AA163" s="54"/>
      <c r="AB163" s="5"/>
      <c r="AC163" s="5"/>
      <c r="AD163" s="5"/>
      <c r="AE163" s="54"/>
      <c r="AF163" s="17"/>
      <c r="AG163" s="10"/>
    </row>
    <row r="164" spans="2:33" ht="13.15" customHeight="1" x14ac:dyDescent="0.2">
      <c r="B164" s="7"/>
      <c r="C164" s="7"/>
      <c r="D164" s="5"/>
      <c r="E164" s="5"/>
      <c r="F164" s="9"/>
      <c r="G164" s="5"/>
      <c r="H164" s="5"/>
      <c r="I164" s="5"/>
      <c r="J164" s="5"/>
      <c r="K164" s="5"/>
      <c r="L164" s="5"/>
      <c r="M164" s="5"/>
      <c r="N164" s="54"/>
      <c r="O164" s="54"/>
      <c r="P164" s="54"/>
      <c r="Q164" s="5"/>
      <c r="R164" s="5"/>
      <c r="S164" s="5"/>
      <c r="T164" s="5"/>
      <c r="U164" s="54"/>
      <c r="V164" s="389"/>
      <c r="W164" s="5"/>
      <c r="X164" s="5"/>
      <c r="Y164" s="5"/>
      <c r="Z164" s="5"/>
      <c r="AA164" s="54"/>
      <c r="AB164" s="5"/>
      <c r="AC164" s="5"/>
      <c r="AD164" s="5"/>
      <c r="AE164" s="54"/>
      <c r="AF164" s="17"/>
      <c r="AG164" s="10"/>
    </row>
    <row r="165" spans="2:33" ht="21.95" customHeight="1" x14ac:dyDescent="0.2">
      <c r="B165" s="7"/>
      <c r="C165" s="7"/>
      <c r="D165" s="5"/>
      <c r="E165" s="5"/>
      <c r="F165" s="9"/>
      <c r="G165" s="5"/>
      <c r="H165" s="5"/>
      <c r="I165" s="5"/>
      <c r="J165" s="5"/>
      <c r="K165" s="5"/>
      <c r="L165" s="5"/>
      <c r="M165" s="5"/>
      <c r="N165" s="54"/>
      <c r="O165" s="54"/>
      <c r="P165" s="54"/>
      <c r="Q165" s="5"/>
      <c r="R165" s="5"/>
      <c r="S165" s="5"/>
      <c r="T165" s="5"/>
      <c r="U165" s="54"/>
      <c r="V165" s="389"/>
      <c r="W165" s="5"/>
      <c r="X165" s="5"/>
      <c r="Y165" s="5"/>
      <c r="Z165" s="5"/>
      <c r="AA165" s="54"/>
      <c r="AB165" s="5"/>
      <c r="AC165" s="5"/>
      <c r="AD165" s="5"/>
      <c r="AE165" s="54"/>
      <c r="AF165" s="17"/>
      <c r="AG165" s="10"/>
    </row>
    <row r="166" spans="2:33" ht="21.95" customHeight="1" x14ac:dyDescent="0.2">
      <c r="B166" s="7"/>
      <c r="C166" s="7"/>
      <c r="D166" s="5"/>
      <c r="E166" s="5"/>
      <c r="F166" s="9"/>
      <c r="G166" s="5"/>
      <c r="H166" s="5"/>
      <c r="I166" s="5"/>
      <c r="J166" s="5"/>
      <c r="K166" s="5"/>
      <c r="L166" s="5"/>
      <c r="M166" s="5"/>
      <c r="N166" s="54"/>
      <c r="O166" s="54"/>
      <c r="P166" s="54"/>
      <c r="Q166" s="5"/>
      <c r="R166" s="5"/>
      <c r="S166" s="5"/>
      <c r="T166" s="5"/>
      <c r="U166" s="54"/>
      <c r="V166" s="389"/>
      <c r="W166" s="5"/>
      <c r="X166" s="5"/>
      <c r="Y166" s="5"/>
      <c r="Z166" s="5"/>
      <c r="AA166" s="54"/>
      <c r="AB166" s="5"/>
      <c r="AC166" s="5"/>
      <c r="AD166" s="5"/>
      <c r="AE166" s="54"/>
      <c r="AF166" s="17"/>
      <c r="AG166" s="10"/>
    </row>
    <row r="167" spans="2:33" x14ac:dyDescent="0.2">
      <c r="D167" s="25"/>
    </row>
    <row r="168" spans="2:33" x14ac:dyDescent="0.2">
      <c r="D168" s="25"/>
    </row>
    <row r="169" spans="2:33" x14ac:dyDescent="0.2">
      <c r="D169" s="25"/>
    </row>
    <row r="170" spans="2:33" x14ac:dyDescent="0.2">
      <c r="D170" s="25"/>
    </row>
    <row r="171" spans="2:33" x14ac:dyDescent="0.2">
      <c r="D171" s="25"/>
    </row>
    <row r="172" spans="2:33" x14ac:dyDescent="0.2">
      <c r="D172" s="25"/>
    </row>
    <row r="173" spans="2:33" x14ac:dyDescent="0.2">
      <c r="D173" s="25"/>
    </row>
    <row r="174" spans="2:33" x14ac:dyDescent="0.2">
      <c r="D174" s="25"/>
    </row>
    <row r="175" spans="2:33" x14ac:dyDescent="0.2">
      <c r="D175" s="25"/>
    </row>
    <row r="176" spans="2:33" x14ac:dyDescent="0.2">
      <c r="D176" s="25"/>
    </row>
    <row r="177" spans="4:4" x14ac:dyDescent="0.2">
      <c r="D177" s="25"/>
    </row>
    <row r="178" spans="4:4" x14ac:dyDescent="0.2">
      <c r="D178" s="25"/>
    </row>
    <row r="179" spans="4:4" x14ac:dyDescent="0.2">
      <c r="D179" s="25"/>
    </row>
    <row r="180" spans="4:4" x14ac:dyDescent="0.2">
      <c r="D180" s="25"/>
    </row>
    <row r="181" spans="4:4" x14ac:dyDescent="0.2">
      <c r="D181" s="25"/>
    </row>
    <row r="182" spans="4:4" x14ac:dyDescent="0.2">
      <c r="D182" s="25"/>
    </row>
    <row r="183" spans="4:4" x14ac:dyDescent="0.2">
      <c r="D183" s="25"/>
    </row>
    <row r="184" spans="4:4" x14ac:dyDescent="0.2">
      <c r="D184" s="25"/>
    </row>
    <row r="185" spans="4:4" x14ac:dyDescent="0.2">
      <c r="D185" s="25"/>
    </row>
    <row r="186" spans="4:4" x14ac:dyDescent="0.2">
      <c r="D186" s="25"/>
    </row>
    <row r="187" spans="4:4" x14ac:dyDescent="0.2">
      <c r="D187" s="25"/>
    </row>
    <row r="188" spans="4:4" x14ac:dyDescent="0.2">
      <c r="D188" s="25"/>
    </row>
    <row r="189" spans="4:4" x14ac:dyDescent="0.2">
      <c r="D189" s="25"/>
    </row>
    <row r="190" spans="4:4" x14ac:dyDescent="0.2">
      <c r="D190" s="25"/>
    </row>
    <row r="191" spans="4:4" x14ac:dyDescent="0.2">
      <c r="D191" s="25"/>
    </row>
    <row r="192" spans="4:4" x14ac:dyDescent="0.2">
      <c r="D192" s="25"/>
    </row>
    <row r="193" spans="4:4" x14ac:dyDescent="0.2">
      <c r="D193" s="25"/>
    </row>
    <row r="194" spans="4:4" x14ac:dyDescent="0.2">
      <c r="D194" s="25"/>
    </row>
    <row r="195" spans="4:4" x14ac:dyDescent="0.2">
      <c r="D195" s="25"/>
    </row>
    <row r="196" spans="4:4" x14ac:dyDescent="0.2">
      <c r="D196" s="25"/>
    </row>
    <row r="197" spans="4:4" x14ac:dyDescent="0.2">
      <c r="D197" s="25"/>
    </row>
    <row r="198" spans="4:4" x14ac:dyDescent="0.2">
      <c r="D198" s="25"/>
    </row>
    <row r="199" spans="4:4" x14ac:dyDescent="0.2">
      <c r="D199" s="25"/>
    </row>
    <row r="200" spans="4:4" x14ac:dyDescent="0.2">
      <c r="D200" s="25"/>
    </row>
    <row r="201" spans="4:4" x14ac:dyDescent="0.2">
      <c r="D201" s="25"/>
    </row>
    <row r="202" spans="4:4" x14ac:dyDescent="0.2">
      <c r="D202" s="25"/>
    </row>
    <row r="203" spans="4:4" x14ac:dyDescent="0.2">
      <c r="D203" s="25"/>
    </row>
    <row r="204" spans="4:4" x14ac:dyDescent="0.2">
      <c r="D204" s="25"/>
    </row>
    <row r="205" spans="4:4" x14ac:dyDescent="0.2">
      <c r="D205" s="25"/>
    </row>
    <row r="206" spans="4:4" x14ac:dyDescent="0.2">
      <c r="D206" s="25"/>
    </row>
    <row r="207" spans="4:4" x14ac:dyDescent="0.2">
      <c r="D207" s="25"/>
    </row>
    <row r="208" spans="4:4" x14ac:dyDescent="0.2">
      <c r="D208" s="25"/>
    </row>
    <row r="209" spans="4:4" x14ac:dyDescent="0.2">
      <c r="D209" s="25"/>
    </row>
    <row r="210" spans="4:4" x14ac:dyDescent="0.2">
      <c r="D210" s="25"/>
    </row>
    <row r="211" spans="4:4" x14ac:dyDescent="0.2">
      <c r="D211" s="25"/>
    </row>
    <row r="212" spans="4:4" x14ac:dyDescent="0.2">
      <c r="D212" s="25"/>
    </row>
    <row r="213" spans="4:4" x14ac:dyDescent="0.2">
      <c r="D213" s="25"/>
    </row>
    <row r="214" spans="4:4" x14ac:dyDescent="0.2">
      <c r="D214" s="25"/>
    </row>
    <row r="215" spans="4:4" x14ac:dyDescent="0.2">
      <c r="D215" s="25"/>
    </row>
    <row r="216" spans="4:4" x14ac:dyDescent="0.2">
      <c r="D216" s="25"/>
    </row>
    <row r="217" spans="4:4" x14ac:dyDescent="0.2">
      <c r="D217" s="25"/>
    </row>
    <row r="218" spans="4:4" x14ac:dyDescent="0.2">
      <c r="D218" s="25"/>
    </row>
    <row r="219" spans="4:4" x14ac:dyDescent="0.2">
      <c r="D219" s="25"/>
    </row>
    <row r="220" spans="4:4" x14ac:dyDescent="0.2">
      <c r="D220" s="25"/>
    </row>
    <row r="221" spans="4:4" x14ac:dyDescent="0.2">
      <c r="D221" s="25"/>
    </row>
    <row r="222" spans="4:4" x14ac:dyDescent="0.2">
      <c r="D222" s="25"/>
    </row>
    <row r="223" spans="4:4" x14ac:dyDescent="0.2">
      <c r="D223" s="25"/>
    </row>
    <row r="224" spans="4:4" x14ac:dyDescent="0.2">
      <c r="D224" s="25"/>
    </row>
    <row r="225" spans="4:4" x14ac:dyDescent="0.2">
      <c r="D225" s="25"/>
    </row>
    <row r="226" spans="4:4" x14ac:dyDescent="0.2">
      <c r="D226" s="25"/>
    </row>
    <row r="227" spans="4:4" x14ac:dyDescent="0.2">
      <c r="D227" s="25"/>
    </row>
    <row r="228" spans="4:4" x14ac:dyDescent="0.2">
      <c r="D228" s="25"/>
    </row>
    <row r="229" spans="4:4" x14ac:dyDescent="0.2">
      <c r="D229" s="25"/>
    </row>
    <row r="230" spans="4:4" x14ac:dyDescent="0.2">
      <c r="D230" s="25"/>
    </row>
    <row r="231" spans="4:4" x14ac:dyDescent="0.2">
      <c r="D231" s="25"/>
    </row>
    <row r="232" spans="4:4" x14ac:dyDescent="0.2">
      <c r="D232" s="25"/>
    </row>
    <row r="233" spans="4:4" x14ac:dyDescent="0.2">
      <c r="D233" s="25"/>
    </row>
    <row r="234" spans="4:4" x14ac:dyDescent="0.2">
      <c r="D234" s="25"/>
    </row>
    <row r="235" spans="4:4" x14ac:dyDescent="0.2">
      <c r="D235" s="25"/>
    </row>
    <row r="236" spans="4:4" x14ac:dyDescent="0.2">
      <c r="D236" s="25"/>
    </row>
    <row r="237" spans="4:4" x14ac:dyDescent="0.2">
      <c r="D237" s="25"/>
    </row>
    <row r="238" spans="4:4" x14ac:dyDescent="0.2">
      <c r="D238" s="25"/>
    </row>
    <row r="239" spans="4:4" x14ac:dyDescent="0.2">
      <c r="D239" s="25"/>
    </row>
    <row r="240" spans="4:4" x14ac:dyDescent="0.2">
      <c r="D240" s="25"/>
    </row>
    <row r="241" spans="4:4" x14ac:dyDescent="0.2">
      <c r="D241" s="25"/>
    </row>
    <row r="242" spans="4:4" x14ac:dyDescent="0.2">
      <c r="D242" s="25"/>
    </row>
    <row r="243" spans="4:4" x14ac:dyDescent="0.2">
      <c r="D243" s="25"/>
    </row>
    <row r="244" spans="4:4" x14ac:dyDescent="0.2">
      <c r="D244" s="25"/>
    </row>
    <row r="245" spans="4:4" x14ac:dyDescent="0.2">
      <c r="D245" s="25"/>
    </row>
    <row r="246" spans="4:4" x14ac:dyDescent="0.2">
      <c r="D246" s="25"/>
    </row>
    <row r="247" spans="4:4" x14ac:dyDescent="0.2">
      <c r="D247" s="25"/>
    </row>
    <row r="248" spans="4:4" x14ac:dyDescent="0.2">
      <c r="D248" s="25"/>
    </row>
    <row r="249" spans="4:4" x14ac:dyDescent="0.2">
      <c r="D249" s="25"/>
    </row>
    <row r="250" spans="4:4" x14ac:dyDescent="0.2">
      <c r="D250" s="25"/>
    </row>
    <row r="251" spans="4:4" x14ac:dyDescent="0.2">
      <c r="D251" s="25"/>
    </row>
    <row r="252" spans="4:4" x14ac:dyDescent="0.2">
      <c r="D252" s="25"/>
    </row>
    <row r="253" spans="4:4" x14ac:dyDescent="0.2">
      <c r="D253" s="25"/>
    </row>
    <row r="254" spans="4:4" x14ac:dyDescent="0.2">
      <c r="D254" s="25"/>
    </row>
    <row r="255" spans="4:4" x14ac:dyDescent="0.2">
      <c r="D255" s="25"/>
    </row>
    <row r="256" spans="4:4" x14ac:dyDescent="0.2">
      <c r="D256" s="25"/>
    </row>
    <row r="257" spans="4:4" x14ac:dyDescent="0.2">
      <c r="D257" s="25"/>
    </row>
    <row r="258" spans="4:4" x14ac:dyDescent="0.2">
      <c r="D258" s="25"/>
    </row>
    <row r="259" spans="4:4" x14ac:dyDescent="0.2">
      <c r="D259" s="25"/>
    </row>
    <row r="260" spans="4:4" x14ac:dyDescent="0.2">
      <c r="D260" s="25"/>
    </row>
    <row r="261" spans="4:4" x14ac:dyDescent="0.2">
      <c r="D261" s="25"/>
    </row>
    <row r="262" spans="4:4" x14ac:dyDescent="0.2">
      <c r="D262" s="25"/>
    </row>
    <row r="263" spans="4:4" x14ac:dyDescent="0.2">
      <c r="D263" s="25"/>
    </row>
    <row r="264" spans="4:4" x14ac:dyDescent="0.2">
      <c r="D264" s="25"/>
    </row>
    <row r="265" spans="4:4" x14ac:dyDescent="0.2">
      <c r="D265" s="25"/>
    </row>
    <row r="266" spans="4:4" x14ac:dyDescent="0.2">
      <c r="D266" s="25"/>
    </row>
    <row r="267" spans="4:4" x14ac:dyDescent="0.2">
      <c r="D267" s="25"/>
    </row>
  </sheetData>
  <mergeCells count="8">
    <mergeCell ref="J8:L8"/>
    <mergeCell ref="R8:T8"/>
    <mergeCell ref="A1:AG1"/>
    <mergeCell ref="A2:AG2"/>
    <mergeCell ref="A5:AG5"/>
    <mergeCell ref="A6:AG6"/>
    <mergeCell ref="A7:AG7"/>
    <mergeCell ref="X8:Z8"/>
  </mergeCells>
  <printOptions horizontalCentered="1"/>
  <pageMargins left="0.74" right="0" top="0.12" bottom="0.18" header="0.13" footer="0.13"/>
  <pageSetup paperSize="9" scale="60" orientation="portrait" verticalDpi="3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5" tint="-0.249977111117893"/>
  </sheetPr>
  <dimension ref="A1:AG284"/>
  <sheetViews>
    <sheetView zoomScale="85" zoomScaleNormal="85" zoomScaleSheetLayoutView="204" workbookViewId="0">
      <pane ySplit="10" topLeftCell="A11" activePane="bottomLeft" state="frozen"/>
      <selection activeCell="M1" sqref="M1"/>
      <selection pane="bottomLeft" activeCell="W9" sqref="W9"/>
    </sheetView>
  </sheetViews>
  <sheetFormatPr defaultColWidth="9.140625" defaultRowHeight="12.75" x14ac:dyDescent="0.2"/>
  <cols>
    <col min="1" max="1" width="9.140625" style="1"/>
    <col min="2" max="2" width="5.140625" style="1" customWidth="1"/>
    <col min="3" max="3" width="16.5703125" style="1" bestFit="1" customWidth="1"/>
    <col min="4" max="4" width="19" style="11" customWidth="1"/>
    <col min="5" max="5" width="6.42578125" style="1" customWidth="1"/>
    <col min="6" max="6" width="9.140625" style="1" customWidth="1"/>
    <col min="7" max="7" width="12.5703125" style="1" customWidth="1"/>
    <col min="8" max="8" width="11.85546875" style="1" customWidth="1"/>
    <col min="9" max="9" width="12.42578125" style="1" hidden="1" customWidth="1"/>
    <col min="10" max="10" width="11.85546875" style="1" hidden="1" customWidth="1"/>
    <col min="11" max="11" width="14.85546875" style="1" hidden="1" customWidth="1"/>
    <col min="12" max="12" width="12.7109375" style="1" hidden="1" customWidth="1"/>
    <col min="13" max="13" width="10.42578125" style="15" customWidth="1"/>
    <col min="14" max="14" width="4" style="15" customWidth="1"/>
    <col min="15" max="15" width="11.5703125" style="1" customWidth="1"/>
    <col min="16" max="16" width="12.7109375" style="1" customWidth="1"/>
    <col min="17" max="17" width="15.28515625" style="1" customWidth="1"/>
    <col min="18" max="18" width="11.85546875" style="1" customWidth="1"/>
    <col min="19" max="19" width="10.140625" style="15" customWidth="1"/>
    <col min="20" max="20" width="5.42578125" style="512" customWidth="1"/>
    <col min="21" max="21" width="12.140625" style="1" customWidth="1"/>
    <col min="22" max="22" width="13.28515625" style="1" customWidth="1"/>
    <col min="23" max="23" width="17" style="1" customWidth="1"/>
    <col min="24" max="24" width="13.85546875" style="1" customWidth="1"/>
    <col min="25" max="25" width="12.28515625" style="15" customWidth="1"/>
    <col min="26" max="26" width="6.5703125" style="15" customWidth="1"/>
    <col min="27" max="27" width="13" style="1" customWidth="1"/>
    <col min="28" max="28" width="12.7109375" style="1" hidden="1" customWidth="1"/>
    <col min="29" max="29" width="13.42578125" style="1" hidden="1" customWidth="1"/>
    <col min="30" max="30" width="11.5703125" style="15" hidden="1" customWidth="1"/>
    <col min="31" max="31" width="28.85546875" style="18" customWidth="1"/>
    <col min="32" max="32" width="34" style="12" customWidth="1"/>
    <col min="33" max="33" width="32.5703125" style="1" customWidth="1"/>
    <col min="34" max="16384" width="9.140625" style="1"/>
  </cols>
  <sheetData>
    <row r="1" spans="1:33" ht="43.5" customHeight="1" x14ac:dyDescent="0.2">
      <c r="A1" s="1177" t="s">
        <v>164</v>
      </c>
      <c r="B1" s="1177"/>
      <c r="C1" s="1177"/>
      <c r="D1" s="1177"/>
      <c r="E1" s="1177"/>
      <c r="F1" s="1177"/>
      <c r="G1" s="1177"/>
      <c r="H1" s="1177"/>
      <c r="I1" s="1177"/>
      <c r="J1" s="1177"/>
      <c r="K1" s="1177"/>
      <c r="L1" s="1177"/>
      <c r="M1" s="1177"/>
      <c r="N1" s="1177"/>
      <c r="O1" s="1177"/>
      <c r="P1" s="1177"/>
      <c r="Q1" s="1177"/>
      <c r="R1" s="1177"/>
      <c r="S1" s="1177"/>
      <c r="T1" s="1177"/>
      <c r="U1" s="1177"/>
      <c r="V1" s="1177"/>
      <c r="W1" s="1177"/>
      <c r="X1" s="1177"/>
      <c r="Y1" s="1177"/>
      <c r="Z1" s="1177"/>
      <c r="AA1" s="1177"/>
      <c r="AB1" s="1177"/>
      <c r="AC1" s="1177"/>
      <c r="AD1" s="1177"/>
      <c r="AE1" s="1177"/>
      <c r="AF1" s="1177"/>
    </row>
    <row r="2" spans="1:33" ht="22.5" customHeight="1" x14ac:dyDescent="0.4">
      <c r="A2" s="1179" t="s">
        <v>163</v>
      </c>
      <c r="B2" s="1179"/>
      <c r="C2" s="1179"/>
      <c r="D2" s="1179"/>
      <c r="E2" s="1179"/>
      <c r="F2" s="1179"/>
      <c r="G2" s="1179"/>
      <c r="H2" s="1179"/>
      <c r="I2" s="1179"/>
      <c r="J2" s="1179"/>
      <c r="K2" s="1179"/>
      <c r="L2" s="1179"/>
      <c r="M2" s="1179"/>
      <c r="N2" s="1179"/>
      <c r="O2" s="1179"/>
      <c r="P2" s="1179"/>
      <c r="Q2" s="1179"/>
      <c r="R2" s="1179"/>
      <c r="S2" s="1179"/>
      <c r="T2" s="1179"/>
      <c r="U2" s="1179"/>
      <c r="V2" s="1179"/>
      <c r="W2" s="1179"/>
      <c r="X2" s="1179"/>
      <c r="Y2" s="1179"/>
      <c r="Z2" s="1179"/>
      <c r="AA2" s="1179"/>
      <c r="AB2" s="1179"/>
      <c r="AC2" s="1179"/>
      <c r="AD2" s="1179"/>
      <c r="AE2" s="1179"/>
      <c r="AF2" s="1179"/>
    </row>
    <row r="3" spans="1:33" s="118" customFormat="1" x14ac:dyDescent="0.2">
      <c r="D3" s="182"/>
      <c r="M3" s="183"/>
      <c r="N3" s="183"/>
      <c r="S3" s="183"/>
      <c r="T3" s="511"/>
      <c r="Y3" s="183"/>
      <c r="Z3" s="183"/>
      <c r="AD3" s="183"/>
      <c r="AE3" s="184"/>
      <c r="AF3" s="185"/>
    </row>
    <row r="4" spans="1:33" ht="13.5" thickBot="1" x14ac:dyDescent="0.25"/>
    <row r="5" spans="1:33" ht="27" customHeight="1" thickTop="1" x14ac:dyDescent="0.2">
      <c r="A5" s="1181" t="s">
        <v>66</v>
      </c>
      <c r="B5" s="1181"/>
      <c r="C5" s="1181"/>
      <c r="D5" s="1181"/>
      <c r="E5" s="1181"/>
      <c r="F5" s="1181"/>
      <c r="G5" s="1181"/>
      <c r="H5" s="1181"/>
      <c r="I5" s="1181"/>
      <c r="J5" s="1181"/>
      <c r="K5" s="1181"/>
      <c r="L5" s="1181"/>
      <c r="M5" s="1181"/>
      <c r="N5" s="1181"/>
      <c r="O5" s="1181"/>
      <c r="P5" s="1181"/>
      <c r="Q5" s="1181"/>
      <c r="R5" s="1181"/>
      <c r="S5" s="1181"/>
      <c r="T5" s="1181"/>
      <c r="U5" s="1181"/>
      <c r="V5" s="1181"/>
      <c r="W5" s="1181"/>
      <c r="X5" s="1181"/>
      <c r="Y5" s="1181"/>
      <c r="Z5" s="1181"/>
      <c r="AA5" s="1181"/>
      <c r="AB5" s="1181"/>
      <c r="AC5" s="1181"/>
      <c r="AD5" s="1181"/>
      <c r="AE5" s="1181"/>
      <c r="AF5" s="1181"/>
    </row>
    <row r="6" spans="1:33" ht="27" customHeight="1" x14ac:dyDescent="0.2">
      <c r="A6" s="1170" t="s">
        <v>3173</v>
      </c>
      <c r="B6" s="1170"/>
      <c r="C6" s="1170"/>
      <c r="D6" s="1170"/>
      <c r="E6" s="1170"/>
      <c r="F6" s="1170"/>
      <c r="G6" s="1170"/>
      <c r="H6" s="1170"/>
      <c r="I6" s="1170"/>
      <c r="J6" s="1170"/>
      <c r="K6" s="1170"/>
      <c r="L6" s="1170"/>
      <c r="M6" s="1170"/>
      <c r="N6" s="1170"/>
      <c r="O6" s="1170"/>
      <c r="P6" s="1170"/>
      <c r="Q6" s="1170"/>
      <c r="R6" s="1170"/>
      <c r="S6" s="1170"/>
      <c r="T6" s="1170"/>
      <c r="U6" s="1170"/>
      <c r="V6" s="1170"/>
      <c r="W6" s="1170"/>
      <c r="X6" s="1170"/>
      <c r="Y6" s="1170"/>
      <c r="Z6" s="1170"/>
      <c r="AA6" s="1170"/>
      <c r="AB6" s="1170"/>
      <c r="AC6" s="1170"/>
      <c r="AD6" s="1170"/>
      <c r="AE6" s="1170"/>
      <c r="AF6" s="1170"/>
    </row>
    <row r="7" spans="1:33" ht="26.25" customHeight="1" thickBot="1" x14ac:dyDescent="0.25">
      <c r="A7" s="1170" t="s">
        <v>1924</v>
      </c>
      <c r="B7" s="1170"/>
      <c r="C7" s="1170"/>
      <c r="D7" s="1170"/>
      <c r="E7" s="1170"/>
      <c r="F7" s="1170"/>
      <c r="G7" s="1170"/>
      <c r="H7" s="1170"/>
      <c r="I7" s="1170"/>
      <c r="J7" s="1170"/>
      <c r="K7" s="1170"/>
      <c r="L7" s="1170"/>
      <c r="M7" s="1170"/>
      <c r="N7" s="1170"/>
      <c r="O7" s="1170"/>
      <c r="P7" s="1170"/>
      <c r="Q7" s="1170"/>
      <c r="R7" s="1170"/>
      <c r="S7" s="1170"/>
      <c r="T7" s="1170"/>
      <c r="U7" s="1170"/>
      <c r="V7" s="1170"/>
      <c r="W7" s="1170"/>
      <c r="X7" s="1170"/>
      <c r="Y7" s="1170"/>
      <c r="Z7" s="1170"/>
      <c r="AA7" s="1170"/>
      <c r="AB7" s="1170"/>
      <c r="AC7" s="1170"/>
      <c r="AD7" s="1170"/>
      <c r="AE7" s="1170"/>
      <c r="AF7" s="1170"/>
    </row>
    <row r="8" spans="1:33" s="203" customFormat="1" ht="25.5" customHeight="1" thickTop="1" thickBot="1" x14ac:dyDescent="0.25">
      <c r="A8" s="192" t="s">
        <v>24</v>
      </c>
      <c r="B8" s="193" t="s">
        <v>0</v>
      </c>
      <c r="C8" s="193" t="s">
        <v>7</v>
      </c>
      <c r="D8" s="194" t="s">
        <v>1</v>
      </c>
      <c r="E8" s="193" t="s">
        <v>2</v>
      </c>
      <c r="F8" s="193" t="s">
        <v>3</v>
      </c>
      <c r="G8" s="193" t="s">
        <v>4</v>
      </c>
      <c r="H8" s="688" t="s">
        <v>5</v>
      </c>
      <c r="I8" s="195" t="s">
        <v>54</v>
      </c>
      <c r="J8" s="1199" t="s">
        <v>689</v>
      </c>
      <c r="K8" s="1199"/>
      <c r="L8" s="1199"/>
      <c r="M8" s="195" t="s">
        <v>55</v>
      </c>
      <c r="N8" s="195" t="s">
        <v>422</v>
      </c>
      <c r="O8" s="251" t="s">
        <v>53</v>
      </c>
      <c r="P8" s="1197" t="s">
        <v>689</v>
      </c>
      <c r="Q8" s="1197"/>
      <c r="R8" s="1198"/>
      <c r="S8" s="251" t="s">
        <v>55</v>
      </c>
      <c r="T8" s="513" t="s">
        <v>422</v>
      </c>
      <c r="U8" s="195" t="s">
        <v>56</v>
      </c>
      <c r="V8" s="1197" t="s">
        <v>689</v>
      </c>
      <c r="W8" s="1197"/>
      <c r="X8" s="1198"/>
      <c r="Y8" s="195" t="s">
        <v>55</v>
      </c>
      <c r="Z8" s="600"/>
      <c r="AA8" s="195" t="s">
        <v>57</v>
      </c>
      <c r="AB8" s="195" t="s">
        <v>148</v>
      </c>
      <c r="AC8" s="195" t="s">
        <v>149</v>
      </c>
      <c r="AD8" s="195" t="s">
        <v>55</v>
      </c>
      <c r="AE8" s="195" t="s">
        <v>8</v>
      </c>
      <c r="AF8" s="196" t="s">
        <v>9</v>
      </c>
    </row>
    <row r="9" spans="1:33" s="203" customFormat="1" ht="21" customHeight="1" thickTop="1" thickBot="1" x14ac:dyDescent="0.25">
      <c r="A9" s="232"/>
      <c r="B9" s="233"/>
      <c r="C9" s="233"/>
      <c r="D9" s="234"/>
      <c r="E9" s="233"/>
      <c r="F9" s="233"/>
      <c r="G9" s="233"/>
      <c r="H9" s="235"/>
      <c r="I9" s="235"/>
      <c r="J9" s="333">
        <v>41708</v>
      </c>
      <c r="K9" s="136" t="s">
        <v>3562</v>
      </c>
      <c r="L9" s="333">
        <v>41714</v>
      </c>
      <c r="M9" s="253"/>
      <c r="N9" s="253"/>
      <c r="O9" s="147"/>
      <c r="P9" s="333">
        <v>41806</v>
      </c>
      <c r="Q9" s="136" t="s">
        <v>3743</v>
      </c>
      <c r="R9" s="333">
        <v>41812</v>
      </c>
      <c r="S9" s="728"/>
      <c r="T9" s="514"/>
      <c r="U9" s="147"/>
      <c r="V9" s="333">
        <v>41806</v>
      </c>
      <c r="W9" s="136" t="s">
        <v>3743</v>
      </c>
      <c r="X9" s="333">
        <v>41812</v>
      </c>
      <c r="Y9" s="728"/>
      <c r="Z9" s="235"/>
      <c r="AA9" s="235"/>
      <c r="AB9" s="235"/>
      <c r="AC9" s="235"/>
      <c r="AD9" s="235"/>
      <c r="AE9" s="235"/>
      <c r="AF9" s="236"/>
    </row>
    <row r="10" spans="1:33" ht="19.5" customHeight="1" thickTop="1" x14ac:dyDescent="0.2">
      <c r="A10" s="153"/>
      <c r="B10" s="149"/>
      <c r="C10" s="149"/>
      <c r="D10" s="150"/>
      <c r="E10" s="149"/>
      <c r="F10" s="149"/>
      <c r="G10" s="149"/>
      <c r="H10" s="358"/>
      <c r="I10" s="167" t="s">
        <v>683</v>
      </c>
      <c r="J10" s="167" t="s">
        <v>684</v>
      </c>
      <c r="K10" s="252" t="s">
        <v>824</v>
      </c>
      <c r="L10" s="167" t="s">
        <v>690</v>
      </c>
      <c r="M10" s="167" t="s">
        <v>1010</v>
      </c>
      <c r="N10" s="254"/>
      <c r="O10" s="228" t="s">
        <v>683</v>
      </c>
      <c r="P10" s="228" t="s">
        <v>684</v>
      </c>
      <c r="Q10" s="168" t="s">
        <v>685</v>
      </c>
      <c r="R10" s="228" t="s">
        <v>690</v>
      </c>
      <c r="S10" s="168" t="s">
        <v>1010</v>
      </c>
      <c r="T10" s="515"/>
      <c r="U10" s="228" t="s">
        <v>683</v>
      </c>
      <c r="V10" s="228" t="s">
        <v>684</v>
      </c>
      <c r="W10" s="168" t="s">
        <v>685</v>
      </c>
      <c r="X10" s="228" t="s">
        <v>690</v>
      </c>
      <c r="Y10" s="168" t="s">
        <v>1010</v>
      </c>
      <c r="Z10" s="602"/>
      <c r="AA10" s="151"/>
      <c r="AB10" s="151"/>
      <c r="AC10" s="151"/>
      <c r="AD10" s="151"/>
      <c r="AE10" s="151"/>
      <c r="AF10" s="152"/>
    </row>
    <row r="11" spans="1:33" s="91" customFormat="1" ht="26.25" x14ac:dyDescent="0.25">
      <c r="A11" s="808">
        <v>1312</v>
      </c>
      <c r="B11" s="807">
        <v>1</v>
      </c>
      <c r="C11" s="809" t="s">
        <v>305</v>
      </c>
      <c r="D11" s="806" t="s">
        <v>306</v>
      </c>
      <c r="E11" s="810" t="s">
        <v>69</v>
      </c>
      <c r="F11" s="805" t="s">
        <v>10</v>
      </c>
      <c r="G11" s="805" t="s">
        <v>14</v>
      </c>
      <c r="H11" s="689">
        <v>32905</v>
      </c>
      <c r="I11" s="800">
        <v>20</v>
      </c>
      <c r="J11" s="800">
        <v>20</v>
      </c>
      <c r="K11" s="800"/>
      <c r="L11" s="800">
        <f t="shared" ref="L11:L35" si="0">J11+K11</f>
        <v>20</v>
      </c>
      <c r="M11" s="919">
        <f t="shared" ref="M11:M35" si="1">I11-L11</f>
        <v>0</v>
      </c>
      <c r="N11" s="1108">
        <v>1</v>
      </c>
      <c r="O11" s="800">
        <v>250</v>
      </c>
      <c r="P11" s="800">
        <v>250</v>
      </c>
      <c r="Q11" s="800"/>
      <c r="R11" s="800">
        <v>250</v>
      </c>
      <c r="S11" s="919">
        <f t="shared" ref="S11:S35" si="2">O11-R11</f>
        <v>0</v>
      </c>
      <c r="T11" s="1109">
        <v>1</v>
      </c>
      <c r="U11" s="800">
        <v>250</v>
      </c>
      <c r="V11" s="800">
        <v>250</v>
      </c>
      <c r="W11" s="800"/>
      <c r="X11" s="800">
        <f t="shared" ref="X11:X35" si="3">V11+W11</f>
        <v>250</v>
      </c>
      <c r="Y11" s="919">
        <f t="shared" ref="Y11:Y35" si="4">U11-X11</f>
        <v>0</v>
      </c>
      <c r="Z11" s="919"/>
      <c r="AA11" s="800">
        <v>250</v>
      </c>
      <c r="AB11" s="800"/>
      <c r="AC11" s="800"/>
      <c r="AD11" s="919">
        <f>AA11-AB11-AC11</f>
        <v>250</v>
      </c>
      <c r="AE11" s="920" t="s">
        <v>307</v>
      </c>
      <c r="AF11" s="848" t="s">
        <v>308</v>
      </c>
      <c r="AG11" s="944"/>
    </row>
    <row r="12" spans="1:33" s="91" customFormat="1" ht="26.25" x14ac:dyDescent="0.25">
      <c r="A12" s="808">
        <v>1330</v>
      </c>
      <c r="B12" s="807">
        <v>2</v>
      </c>
      <c r="C12" s="809" t="s">
        <v>351</v>
      </c>
      <c r="D12" s="806" t="s">
        <v>352</v>
      </c>
      <c r="E12" s="810" t="s">
        <v>69</v>
      </c>
      <c r="F12" s="805" t="s">
        <v>10</v>
      </c>
      <c r="G12" s="805" t="s">
        <v>14</v>
      </c>
      <c r="H12" s="689">
        <v>32671</v>
      </c>
      <c r="I12" s="800">
        <v>160</v>
      </c>
      <c r="J12" s="800">
        <v>160</v>
      </c>
      <c r="K12" s="800"/>
      <c r="L12" s="800">
        <f t="shared" si="0"/>
        <v>160</v>
      </c>
      <c r="M12" s="919">
        <f t="shared" si="1"/>
        <v>0</v>
      </c>
      <c r="N12" s="1108">
        <v>1</v>
      </c>
      <c r="O12" s="800">
        <v>250</v>
      </c>
      <c r="P12" s="800">
        <v>250</v>
      </c>
      <c r="Q12" s="800"/>
      <c r="R12" s="800">
        <f t="shared" ref="R12:R35" si="5">P12+Q12</f>
        <v>250</v>
      </c>
      <c r="S12" s="919">
        <f t="shared" si="2"/>
        <v>0</v>
      </c>
      <c r="T12" s="1109">
        <v>1</v>
      </c>
      <c r="U12" s="800">
        <v>250</v>
      </c>
      <c r="V12" s="800">
        <v>250</v>
      </c>
      <c r="W12" s="800"/>
      <c r="X12" s="800">
        <f t="shared" si="3"/>
        <v>250</v>
      </c>
      <c r="Y12" s="919">
        <f t="shared" si="4"/>
        <v>0</v>
      </c>
      <c r="Z12" s="919"/>
      <c r="AA12" s="800">
        <v>250</v>
      </c>
      <c r="AB12" s="800"/>
      <c r="AC12" s="800"/>
      <c r="AD12" s="919">
        <f>AA12-AB12-AC12</f>
        <v>250</v>
      </c>
      <c r="AE12" s="920" t="s">
        <v>353</v>
      </c>
      <c r="AF12" s="848" t="s">
        <v>1005</v>
      </c>
      <c r="AG12" s="942"/>
    </row>
    <row r="13" spans="1:33" s="1111" customFormat="1" ht="26.25" x14ac:dyDescent="0.25">
      <c r="A13" s="808">
        <v>1423</v>
      </c>
      <c r="B13" s="807">
        <v>3</v>
      </c>
      <c r="C13" s="809" t="s">
        <v>482</v>
      </c>
      <c r="D13" s="806" t="s">
        <v>483</v>
      </c>
      <c r="E13" s="810" t="s">
        <v>69</v>
      </c>
      <c r="F13" s="805" t="s">
        <v>10</v>
      </c>
      <c r="G13" s="805" t="s">
        <v>11</v>
      </c>
      <c r="H13" s="689">
        <v>33212</v>
      </c>
      <c r="I13" s="800">
        <v>150</v>
      </c>
      <c r="J13" s="800">
        <v>150</v>
      </c>
      <c r="K13" s="800"/>
      <c r="L13" s="800">
        <f t="shared" si="0"/>
        <v>150</v>
      </c>
      <c r="M13" s="919">
        <f t="shared" si="1"/>
        <v>0</v>
      </c>
      <c r="N13" s="1108">
        <v>1</v>
      </c>
      <c r="O13" s="800">
        <v>250</v>
      </c>
      <c r="P13" s="800">
        <v>250</v>
      </c>
      <c r="Q13" s="800"/>
      <c r="R13" s="800">
        <f t="shared" si="5"/>
        <v>250</v>
      </c>
      <c r="S13" s="919">
        <f t="shared" si="2"/>
        <v>0</v>
      </c>
      <c r="T13" s="1109">
        <v>1</v>
      </c>
      <c r="U13" s="800">
        <v>250</v>
      </c>
      <c r="V13" s="800">
        <v>250</v>
      </c>
      <c r="W13" s="800"/>
      <c r="X13" s="800">
        <f t="shared" si="3"/>
        <v>250</v>
      </c>
      <c r="Y13" s="919">
        <f t="shared" si="4"/>
        <v>0</v>
      </c>
      <c r="Z13" s="919"/>
      <c r="AA13" s="800">
        <v>250</v>
      </c>
      <c r="AB13" s="800"/>
      <c r="AC13" s="800"/>
      <c r="AD13" s="919">
        <f t="shared" ref="AD13:AD17" si="6">AA13-AB13-AC13</f>
        <v>250</v>
      </c>
      <c r="AE13" s="920" t="s">
        <v>484</v>
      </c>
      <c r="AF13" s="848" t="s">
        <v>366</v>
      </c>
      <c r="AG13" s="1110"/>
    </row>
    <row r="14" spans="1:33" s="1113" customFormat="1" ht="26.25" x14ac:dyDescent="0.25">
      <c r="A14" s="808">
        <v>1487</v>
      </c>
      <c r="B14" s="807">
        <v>4</v>
      </c>
      <c r="C14" s="809" t="s">
        <v>607</v>
      </c>
      <c r="D14" s="806" t="s">
        <v>608</v>
      </c>
      <c r="E14" s="810" t="s">
        <v>69</v>
      </c>
      <c r="F14" s="805" t="s">
        <v>10</v>
      </c>
      <c r="G14" s="805" t="s">
        <v>399</v>
      </c>
      <c r="H14" s="689">
        <v>33824</v>
      </c>
      <c r="I14" s="800">
        <v>120</v>
      </c>
      <c r="J14" s="800">
        <v>120</v>
      </c>
      <c r="K14" s="800"/>
      <c r="L14" s="800">
        <f t="shared" si="0"/>
        <v>120</v>
      </c>
      <c r="M14" s="919">
        <f t="shared" si="1"/>
        <v>0</v>
      </c>
      <c r="N14" s="1108">
        <v>1</v>
      </c>
      <c r="O14" s="800">
        <v>250</v>
      </c>
      <c r="P14" s="800">
        <v>250</v>
      </c>
      <c r="Q14" s="800"/>
      <c r="R14" s="800">
        <f t="shared" si="5"/>
        <v>250</v>
      </c>
      <c r="S14" s="919">
        <f t="shared" si="2"/>
        <v>0</v>
      </c>
      <c r="T14" s="1109">
        <v>1</v>
      </c>
      <c r="U14" s="800">
        <v>250</v>
      </c>
      <c r="V14" s="800">
        <v>250</v>
      </c>
      <c r="W14" s="800"/>
      <c r="X14" s="800">
        <f t="shared" si="3"/>
        <v>250</v>
      </c>
      <c r="Y14" s="919">
        <f t="shared" si="4"/>
        <v>0</v>
      </c>
      <c r="Z14" s="919"/>
      <c r="AA14" s="800">
        <v>250</v>
      </c>
      <c r="AB14" s="800"/>
      <c r="AC14" s="800"/>
      <c r="AD14" s="919">
        <f t="shared" si="6"/>
        <v>250</v>
      </c>
      <c r="AE14" s="920" t="s">
        <v>2206</v>
      </c>
      <c r="AF14" s="848" t="s">
        <v>358</v>
      </c>
      <c r="AG14" s="1112"/>
    </row>
    <row r="15" spans="1:33" s="1111" customFormat="1" ht="26.25" x14ac:dyDescent="0.25">
      <c r="A15" s="808">
        <v>1523</v>
      </c>
      <c r="B15" s="807">
        <v>5</v>
      </c>
      <c r="C15" s="809" t="s">
        <v>632</v>
      </c>
      <c r="D15" s="806" t="s">
        <v>633</v>
      </c>
      <c r="E15" s="810" t="s">
        <v>70</v>
      </c>
      <c r="F15" s="805" t="s">
        <v>10</v>
      </c>
      <c r="G15" s="805" t="s">
        <v>21</v>
      </c>
      <c r="H15" s="689">
        <v>33027</v>
      </c>
      <c r="I15" s="800">
        <v>150</v>
      </c>
      <c r="J15" s="800">
        <v>150</v>
      </c>
      <c r="K15" s="800"/>
      <c r="L15" s="800">
        <f t="shared" si="0"/>
        <v>150</v>
      </c>
      <c r="M15" s="919">
        <f t="shared" si="1"/>
        <v>0</v>
      </c>
      <c r="N15" s="1108">
        <v>1</v>
      </c>
      <c r="O15" s="800">
        <v>250</v>
      </c>
      <c r="P15" s="800">
        <v>250</v>
      </c>
      <c r="Q15" s="800"/>
      <c r="R15" s="800">
        <f t="shared" si="5"/>
        <v>250</v>
      </c>
      <c r="S15" s="919">
        <f t="shared" si="2"/>
        <v>0</v>
      </c>
      <c r="T15" s="1109">
        <v>1</v>
      </c>
      <c r="U15" s="800">
        <v>250</v>
      </c>
      <c r="V15" s="800">
        <v>250</v>
      </c>
      <c r="W15" s="796"/>
      <c r="X15" s="800">
        <f t="shared" si="3"/>
        <v>250</v>
      </c>
      <c r="Y15" s="919">
        <f t="shared" si="4"/>
        <v>0</v>
      </c>
      <c r="Z15" s="919"/>
      <c r="AA15" s="800">
        <v>250</v>
      </c>
      <c r="AB15" s="800"/>
      <c r="AC15" s="800"/>
      <c r="AD15" s="919">
        <f t="shared" si="6"/>
        <v>250</v>
      </c>
      <c r="AE15" s="920" t="s">
        <v>634</v>
      </c>
      <c r="AF15" s="848" t="s">
        <v>3688</v>
      </c>
      <c r="AG15" s="1110" t="s">
        <v>2129</v>
      </c>
    </row>
    <row r="16" spans="1:33" s="1111" customFormat="1" ht="26.25" x14ac:dyDescent="0.25">
      <c r="A16" s="808">
        <v>1519</v>
      </c>
      <c r="B16" s="807">
        <v>6</v>
      </c>
      <c r="C16" s="809" t="s">
        <v>635</v>
      </c>
      <c r="D16" s="806" t="s">
        <v>636</v>
      </c>
      <c r="E16" s="810" t="s">
        <v>69</v>
      </c>
      <c r="F16" s="805" t="s">
        <v>15</v>
      </c>
      <c r="G16" s="805" t="s">
        <v>21</v>
      </c>
      <c r="H16" s="689">
        <v>31751</v>
      </c>
      <c r="I16" s="800">
        <v>230</v>
      </c>
      <c r="J16" s="800">
        <v>230</v>
      </c>
      <c r="K16" s="800"/>
      <c r="L16" s="800">
        <f t="shared" si="0"/>
        <v>230</v>
      </c>
      <c r="M16" s="919">
        <f t="shared" si="1"/>
        <v>0</v>
      </c>
      <c r="N16" s="1108">
        <v>1</v>
      </c>
      <c r="O16" s="800">
        <v>250</v>
      </c>
      <c r="P16" s="800">
        <v>250</v>
      </c>
      <c r="Q16" s="800"/>
      <c r="R16" s="800">
        <f t="shared" si="5"/>
        <v>250</v>
      </c>
      <c r="S16" s="919">
        <f t="shared" si="2"/>
        <v>0</v>
      </c>
      <c r="T16" s="1109">
        <v>1</v>
      </c>
      <c r="U16" s="800">
        <v>250</v>
      </c>
      <c r="V16" s="800">
        <v>250</v>
      </c>
      <c r="W16" s="800"/>
      <c r="X16" s="800">
        <f t="shared" si="3"/>
        <v>250</v>
      </c>
      <c r="Y16" s="919">
        <f t="shared" si="4"/>
        <v>0</v>
      </c>
      <c r="Z16" s="919"/>
      <c r="AA16" s="800">
        <v>250</v>
      </c>
      <c r="AB16" s="800"/>
      <c r="AC16" s="800"/>
      <c r="AD16" s="919">
        <v>150</v>
      </c>
      <c r="AE16" s="920" t="s">
        <v>637</v>
      </c>
      <c r="AF16" s="848" t="s">
        <v>1943</v>
      </c>
      <c r="AG16" s="1110"/>
    </row>
    <row r="17" spans="1:33" s="1111" customFormat="1" ht="26.25" x14ac:dyDescent="0.25">
      <c r="A17" s="808">
        <v>1524</v>
      </c>
      <c r="B17" s="807">
        <v>7</v>
      </c>
      <c r="C17" s="809" t="s">
        <v>641</v>
      </c>
      <c r="D17" s="806" t="s">
        <v>3043</v>
      </c>
      <c r="E17" s="810" t="s">
        <v>69</v>
      </c>
      <c r="F17" s="805" t="s">
        <v>10</v>
      </c>
      <c r="G17" s="805" t="s">
        <v>317</v>
      </c>
      <c r="H17" s="689">
        <v>31756</v>
      </c>
      <c r="I17" s="800">
        <v>150</v>
      </c>
      <c r="J17" s="800">
        <v>150</v>
      </c>
      <c r="K17" s="919"/>
      <c r="L17" s="800">
        <f t="shared" si="0"/>
        <v>150</v>
      </c>
      <c r="M17" s="919">
        <f t="shared" si="1"/>
        <v>0</v>
      </c>
      <c r="N17" s="1108">
        <v>1</v>
      </c>
      <c r="O17" s="800">
        <v>250</v>
      </c>
      <c r="P17" s="800">
        <v>250</v>
      </c>
      <c r="Q17" s="800"/>
      <c r="R17" s="800">
        <f t="shared" si="5"/>
        <v>250</v>
      </c>
      <c r="S17" s="919">
        <f t="shared" si="2"/>
        <v>0</v>
      </c>
      <c r="T17" s="1109">
        <v>1</v>
      </c>
      <c r="U17" s="800">
        <v>250</v>
      </c>
      <c r="V17" s="800">
        <v>250</v>
      </c>
      <c r="W17" s="800"/>
      <c r="X17" s="800">
        <f t="shared" si="3"/>
        <v>250</v>
      </c>
      <c r="Y17" s="919">
        <f t="shared" si="4"/>
        <v>0</v>
      </c>
      <c r="Z17" s="919"/>
      <c r="AA17" s="800">
        <v>250</v>
      </c>
      <c r="AB17" s="800"/>
      <c r="AC17" s="800"/>
      <c r="AD17" s="919">
        <f t="shared" si="6"/>
        <v>250</v>
      </c>
      <c r="AE17" s="920" t="s">
        <v>642</v>
      </c>
      <c r="AF17" s="848" t="s">
        <v>643</v>
      </c>
      <c r="AG17" s="1110"/>
    </row>
    <row r="18" spans="1:33" s="334" customFormat="1" ht="26.25" x14ac:dyDescent="0.25">
      <c r="A18" s="808">
        <v>1561</v>
      </c>
      <c r="B18" s="807">
        <v>8</v>
      </c>
      <c r="C18" s="809" t="s">
        <v>698</v>
      </c>
      <c r="D18" s="806" t="s">
        <v>699</v>
      </c>
      <c r="E18" s="810" t="s">
        <v>69</v>
      </c>
      <c r="F18" s="805" t="s">
        <v>15</v>
      </c>
      <c r="G18" s="805" t="s">
        <v>11</v>
      </c>
      <c r="H18" s="689">
        <v>31048</v>
      </c>
      <c r="I18" s="800">
        <v>150</v>
      </c>
      <c r="J18" s="800">
        <v>150</v>
      </c>
      <c r="K18" s="800"/>
      <c r="L18" s="800">
        <f t="shared" si="0"/>
        <v>150</v>
      </c>
      <c r="M18" s="919">
        <f t="shared" si="1"/>
        <v>0</v>
      </c>
      <c r="N18" s="1108">
        <v>1</v>
      </c>
      <c r="O18" s="800">
        <v>250</v>
      </c>
      <c r="P18" s="800">
        <v>250</v>
      </c>
      <c r="Q18" s="800"/>
      <c r="R18" s="800">
        <f t="shared" si="5"/>
        <v>250</v>
      </c>
      <c r="S18" s="919">
        <f t="shared" si="2"/>
        <v>0</v>
      </c>
      <c r="T18" s="1109">
        <v>1</v>
      </c>
      <c r="U18" s="800">
        <v>250</v>
      </c>
      <c r="V18" s="800">
        <v>250</v>
      </c>
      <c r="W18" s="800"/>
      <c r="X18" s="800">
        <f t="shared" si="3"/>
        <v>250</v>
      </c>
      <c r="Y18" s="919">
        <f t="shared" si="4"/>
        <v>0</v>
      </c>
      <c r="Z18" s="919"/>
      <c r="AA18" s="800">
        <v>250</v>
      </c>
      <c r="AB18" s="800"/>
      <c r="AC18" s="800"/>
      <c r="AD18" s="919">
        <f>AA18-AB18-AC18</f>
        <v>250</v>
      </c>
      <c r="AE18" s="920" t="s">
        <v>3687</v>
      </c>
      <c r="AF18" s="842" t="s">
        <v>700</v>
      </c>
      <c r="AG18" s="944"/>
    </row>
    <row r="19" spans="1:33" s="334" customFormat="1" ht="26.25" x14ac:dyDescent="0.25">
      <c r="A19" s="808">
        <v>1566</v>
      </c>
      <c r="B19" s="807">
        <v>9</v>
      </c>
      <c r="C19" s="809" t="s">
        <v>703</v>
      </c>
      <c r="D19" s="806" t="s">
        <v>704</v>
      </c>
      <c r="E19" s="810" t="s">
        <v>69</v>
      </c>
      <c r="F19" s="805" t="s">
        <v>10</v>
      </c>
      <c r="G19" s="805" t="s">
        <v>11</v>
      </c>
      <c r="H19" s="689">
        <v>27890</v>
      </c>
      <c r="I19" s="800">
        <v>250</v>
      </c>
      <c r="J19" s="800">
        <v>250</v>
      </c>
      <c r="K19" s="800"/>
      <c r="L19" s="800">
        <f t="shared" si="0"/>
        <v>250</v>
      </c>
      <c r="M19" s="919">
        <f t="shared" si="1"/>
        <v>0</v>
      </c>
      <c r="N19" s="1108">
        <v>1</v>
      </c>
      <c r="O19" s="800">
        <v>250</v>
      </c>
      <c r="P19" s="800">
        <v>250</v>
      </c>
      <c r="Q19" s="800"/>
      <c r="R19" s="800">
        <f t="shared" si="5"/>
        <v>250</v>
      </c>
      <c r="S19" s="919">
        <f t="shared" si="2"/>
        <v>0</v>
      </c>
      <c r="T19" s="1109">
        <v>1</v>
      </c>
      <c r="U19" s="800">
        <v>250</v>
      </c>
      <c r="V19" s="800">
        <v>250</v>
      </c>
      <c r="W19" s="800"/>
      <c r="X19" s="800">
        <f t="shared" si="3"/>
        <v>250</v>
      </c>
      <c r="Y19" s="919">
        <f t="shared" si="4"/>
        <v>0</v>
      </c>
      <c r="Z19" s="919"/>
      <c r="AA19" s="800">
        <v>250</v>
      </c>
      <c r="AB19" s="800"/>
      <c r="AC19" s="800"/>
      <c r="AD19" s="919">
        <f>AA19-AB19-AC19</f>
        <v>250</v>
      </c>
      <c r="AE19" s="920" t="s">
        <v>705</v>
      </c>
      <c r="AF19" s="842" t="s">
        <v>979</v>
      </c>
      <c r="AG19" s="1114" t="s">
        <v>12</v>
      </c>
    </row>
    <row r="20" spans="1:33" s="334" customFormat="1" ht="26.25" x14ac:dyDescent="0.25">
      <c r="A20" s="808">
        <v>1574</v>
      </c>
      <c r="B20" s="807">
        <v>10</v>
      </c>
      <c r="C20" s="809" t="s">
        <v>710</v>
      </c>
      <c r="D20" s="806" t="s">
        <v>711</v>
      </c>
      <c r="E20" s="810" t="s">
        <v>69</v>
      </c>
      <c r="F20" s="805" t="s">
        <v>15</v>
      </c>
      <c r="G20" s="805" t="s">
        <v>11</v>
      </c>
      <c r="H20" s="689">
        <v>32612</v>
      </c>
      <c r="I20" s="800">
        <v>160</v>
      </c>
      <c r="J20" s="800">
        <v>160</v>
      </c>
      <c r="K20" s="800"/>
      <c r="L20" s="800">
        <f t="shared" si="0"/>
        <v>160</v>
      </c>
      <c r="M20" s="919">
        <f t="shared" si="1"/>
        <v>0</v>
      </c>
      <c r="N20" s="1108">
        <v>1</v>
      </c>
      <c r="O20" s="800">
        <v>250</v>
      </c>
      <c r="P20" s="800">
        <v>250</v>
      </c>
      <c r="Q20" s="800"/>
      <c r="R20" s="800">
        <f t="shared" si="5"/>
        <v>250</v>
      </c>
      <c r="S20" s="919">
        <f t="shared" si="2"/>
        <v>0</v>
      </c>
      <c r="T20" s="1109">
        <v>1</v>
      </c>
      <c r="U20" s="800">
        <v>250</v>
      </c>
      <c r="V20" s="800">
        <v>250</v>
      </c>
      <c r="W20" s="800"/>
      <c r="X20" s="800">
        <f t="shared" si="3"/>
        <v>250</v>
      </c>
      <c r="Y20" s="919">
        <f t="shared" si="4"/>
        <v>0</v>
      </c>
      <c r="Z20" s="919"/>
      <c r="AA20" s="800">
        <v>250</v>
      </c>
      <c r="AB20" s="800"/>
      <c r="AC20" s="800"/>
      <c r="AD20" s="919">
        <f t="shared" ref="AD20:AD34" si="7">AA20-AB20-AC20</f>
        <v>250</v>
      </c>
      <c r="AE20" s="920" t="s">
        <v>2394</v>
      </c>
      <c r="AF20" s="842" t="s">
        <v>712</v>
      </c>
      <c r="AG20" s="1115" t="s">
        <v>2393</v>
      </c>
    </row>
    <row r="21" spans="1:33" s="334" customFormat="1" ht="26.25" x14ac:dyDescent="0.25">
      <c r="A21" s="808">
        <v>1452</v>
      </c>
      <c r="B21" s="807">
        <v>11</v>
      </c>
      <c r="C21" s="809" t="s">
        <v>3216</v>
      </c>
      <c r="D21" s="806" t="s">
        <v>563</v>
      </c>
      <c r="E21" s="810" t="s">
        <v>69</v>
      </c>
      <c r="F21" s="805" t="s">
        <v>10</v>
      </c>
      <c r="G21" s="805" t="s">
        <v>23</v>
      </c>
      <c r="H21" s="689">
        <v>33573</v>
      </c>
      <c r="I21" s="800">
        <v>150</v>
      </c>
      <c r="J21" s="800">
        <v>150</v>
      </c>
      <c r="K21" s="800"/>
      <c r="L21" s="800">
        <f t="shared" si="0"/>
        <v>150</v>
      </c>
      <c r="M21" s="919">
        <f t="shared" si="1"/>
        <v>0</v>
      </c>
      <c r="N21" s="1108">
        <v>1</v>
      </c>
      <c r="O21" s="800">
        <v>250</v>
      </c>
      <c r="P21" s="800">
        <v>250</v>
      </c>
      <c r="Q21" s="800"/>
      <c r="R21" s="800">
        <f t="shared" si="5"/>
        <v>250</v>
      </c>
      <c r="S21" s="919">
        <f t="shared" si="2"/>
        <v>0</v>
      </c>
      <c r="T21" s="1109">
        <v>1</v>
      </c>
      <c r="U21" s="800">
        <v>250</v>
      </c>
      <c r="V21" s="800">
        <v>250</v>
      </c>
      <c r="W21" s="800"/>
      <c r="X21" s="800">
        <f t="shared" si="3"/>
        <v>250</v>
      </c>
      <c r="Y21" s="919">
        <f t="shared" si="4"/>
        <v>0</v>
      </c>
      <c r="Z21" s="919"/>
      <c r="AA21" s="800">
        <v>250</v>
      </c>
      <c r="AB21" s="800"/>
      <c r="AC21" s="800"/>
      <c r="AD21" s="919">
        <f t="shared" si="7"/>
        <v>250</v>
      </c>
      <c r="AE21" s="920" t="s">
        <v>3522</v>
      </c>
      <c r="AF21" s="848" t="s">
        <v>61</v>
      </c>
      <c r="AG21" s="1115" t="s">
        <v>2311</v>
      </c>
    </row>
    <row r="22" spans="1:33" s="334" customFormat="1" ht="26.25" x14ac:dyDescent="0.25">
      <c r="A22" s="808">
        <v>1317</v>
      </c>
      <c r="B22" s="807">
        <v>12</v>
      </c>
      <c r="C22" s="809" t="s">
        <v>386</v>
      </c>
      <c r="D22" s="806" t="s">
        <v>387</v>
      </c>
      <c r="E22" s="810" t="s">
        <v>70</v>
      </c>
      <c r="F22" s="805" t="s">
        <v>10</v>
      </c>
      <c r="G22" s="805" t="s">
        <v>21</v>
      </c>
      <c r="H22" s="689"/>
      <c r="I22" s="800">
        <v>20</v>
      </c>
      <c r="J22" s="800">
        <v>20</v>
      </c>
      <c r="K22" s="800"/>
      <c r="L22" s="800">
        <f t="shared" si="0"/>
        <v>20</v>
      </c>
      <c r="M22" s="919">
        <f t="shared" si="1"/>
        <v>0</v>
      </c>
      <c r="N22" s="1108">
        <v>1</v>
      </c>
      <c r="O22" s="800">
        <v>250</v>
      </c>
      <c r="P22" s="800">
        <v>250</v>
      </c>
      <c r="Q22" s="800"/>
      <c r="R22" s="800">
        <f t="shared" si="5"/>
        <v>250</v>
      </c>
      <c r="S22" s="919">
        <f t="shared" si="2"/>
        <v>0</v>
      </c>
      <c r="T22" s="1109">
        <v>1</v>
      </c>
      <c r="U22" s="800">
        <v>250</v>
      </c>
      <c r="V22" s="800">
        <v>250</v>
      </c>
      <c r="W22" s="796"/>
      <c r="X22" s="800">
        <f t="shared" si="3"/>
        <v>250</v>
      </c>
      <c r="Y22" s="919">
        <f t="shared" si="4"/>
        <v>0</v>
      </c>
      <c r="Z22" s="919"/>
      <c r="AA22" s="800">
        <v>250</v>
      </c>
      <c r="AB22" s="800"/>
      <c r="AC22" s="800"/>
      <c r="AD22" s="919">
        <f t="shared" si="7"/>
        <v>250</v>
      </c>
      <c r="AE22" s="920" t="s">
        <v>2448</v>
      </c>
      <c r="AF22" s="848" t="s">
        <v>308</v>
      </c>
      <c r="AG22" s="1115"/>
    </row>
    <row r="23" spans="1:33" s="334" customFormat="1" ht="26.25" x14ac:dyDescent="0.25">
      <c r="A23" s="808">
        <v>1318</v>
      </c>
      <c r="B23" s="807">
        <v>13</v>
      </c>
      <c r="C23" s="809" t="s">
        <v>335</v>
      </c>
      <c r="D23" s="806" t="s">
        <v>336</v>
      </c>
      <c r="E23" s="810" t="s">
        <v>70</v>
      </c>
      <c r="F23" s="805" t="s">
        <v>10</v>
      </c>
      <c r="G23" s="805" t="s">
        <v>21</v>
      </c>
      <c r="H23" s="689">
        <v>33894</v>
      </c>
      <c r="I23" s="800">
        <v>20</v>
      </c>
      <c r="J23" s="800">
        <v>20</v>
      </c>
      <c r="K23" s="800"/>
      <c r="L23" s="800">
        <f t="shared" si="0"/>
        <v>20</v>
      </c>
      <c r="M23" s="919">
        <f t="shared" si="1"/>
        <v>0</v>
      </c>
      <c r="N23" s="1108">
        <v>1</v>
      </c>
      <c r="O23" s="800">
        <v>250</v>
      </c>
      <c r="P23" s="800">
        <v>250</v>
      </c>
      <c r="Q23" s="800"/>
      <c r="R23" s="800">
        <f t="shared" si="5"/>
        <v>250</v>
      </c>
      <c r="S23" s="919">
        <f t="shared" si="2"/>
        <v>0</v>
      </c>
      <c r="T23" s="1109">
        <v>1</v>
      </c>
      <c r="U23" s="800">
        <v>250</v>
      </c>
      <c r="V23" s="800">
        <v>250</v>
      </c>
      <c r="W23" s="796"/>
      <c r="X23" s="800">
        <f t="shared" si="3"/>
        <v>250</v>
      </c>
      <c r="Y23" s="919">
        <f t="shared" si="4"/>
        <v>0</v>
      </c>
      <c r="Z23" s="919"/>
      <c r="AA23" s="800">
        <v>250</v>
      </c>
      <c r="AB23" s="800"/>
      <c r="AC23" s="800"/>
      <c r="AD23" s="919">
        <f t="shared" si="7"/>
        <v>250</v>
      </c>
      <c r="AE23" s="920" t="s">
        <v>337</v>
      </c>
      <c r="AF23" s="848" t="s">
        <v>308</v>
      </c>
      <c r="AG23" s="1115"/>
    </row>
    <row r="24" spans="1:33" s="334" customFormat="1" ht="26.25" x14ac:dyDescent="0.25">
      <c r="A24" s="808">
        <v>1560</v>
      </c>
      <c r="B24" s="807">
        <v>14</v>
      </c>
      <c r="C24" s="809" t="s">
        <v>681</v>
      </c>
      <c r="D24" s="806" t="s">
        <v>111</v>
      </c>
      <c r="E24" s="810" t="s">
        <v>69</v>
      </c>
      <c r="F24" s="805" t="s">
        <v>10</v>
      </c>
      <c r="G24" s="805" t="s">
        <v>21</v>
      </c>
      <c r="H24" s="689">
        <v>33876</v>
      </c>
      <c r="I24" s="800">
        <v>20</v>
      </c>
      <c r="J24" s="800">
        <v>20</v>
      </c>
      <c r="K24" s="800"/>
      <c r="L24" s="800">
        <f t="shared" si="0"/>
        <v>20</v>
      </c>
      <c r="M24" s="919">
        <f t="shared" si="1"/>
        <v>0</v>
      </c>
      <c r="N24" s="1108"/>
      <c r="O24" s="800">
        <v>250</v>
      </c>
      <c r="P24" s="800">
        <v>250</v>
      </c>
      <c r="Q24" s="800"/>
      <c r="R24" s="800">
        <f t="shared" si="5"/>
        <v>250</v>
      </c>
      <c r="S24" s="919">
        <f t="shared" si="2"/>
        <v>0</v>
      </c>
      <c r="T24" s="1109"/>
      <c r="U24" s="800">
        <v>250</v>
      </c>
      <c r="V24" s="800">
        <v>250</v>
      </c>
      <c r="W24" s="800"/>
      <c r="X24" s="800">
        <f t="shared" si="3"/>
        <v>250</v>
      </c>
      <c r="Y24" s="919">
        <f t="shared" si="4"/>
        <v>0</v>
      </c>
      <c r="Z24" s="919"/>
      <c r="AA24" s="800">
        <v>250</v>
      </c>
      <c r="AB24" s="800"/>
      <c r="AC24" s="800"/>
      <c r="AD24" s="919">
        <f t="shared" ref="AD24:AD30" si="8">AA24-AB24-AC24</f>
        <v>250</v>
      </c>
      <c r="AE24" s="920" t="s">
        <v>682</v>
      </c>
      <c r="AF24" s="842" t="s">
        <v>308</v>
      </c>
      <c r="AG24" s="1115" t="s">
        <v>2481</v>
      </c>
    </row>
    <row r="25" spans="1:33" s="334" customFormat="1" ht="26.25" x14ac:dyDescent="0.25">
      <c r="A25" s="808">
        <v>1518</v>
      </c>
      <c r="B25" s="807">
        <v>15</v>
      </c>
      <c r="C25" s="809" t="s">
        <v>638</v>
      </c>
      <c r="D25" s="806" t="s">
        <v>849</v>
      </c>
      <c r="E25" s="810" t="s">
        <v>69</v>
      </c>
      <c r="F25" s="805" t="s">
        <v>10</v>
      </c>
      <c r="G25" s="805" t="s">
        <v>21</v>
      </c>
      <c r="H25" s="689">
        <v>33246</v>
      </c>
      <c r="I25" s="800">
        <v>160</v>
      </c>
      <c r="J25" s="800">
        <v>160</v>
      </c>
      <c r="K25" s="800"/>
      <c r="L25" s="800">
        <f t="shared" si="0"/>
        <v>160</v>
      </c>
      <c r="M25" s="800">
        <f t="shared" si="1"/>
        <v>0</v>
      </c>
      <c r="N25" s="1116">
        <v>1</v>
      </c>
      <c r="O25" s="800">
        <v>250</v>
      </c>
      <c r="P25" s="800">
        <v>250</v>
      </c>
      <c r="Q25" s="800"/>
      <c r="R25" s="800">
        <f t="shared" si="5"/>
        <v>250</v>
      </c>
      <c r="S25" s="800">
        <f t="shared" si="2"/>
        <v>0</v>
      </c>
      <c r="T25" s="1117">
        <v>1</v>
      </c>
      <c r="U25" s="800">
        <v>250</v>
      </c>
      <c r="V25" s="800">
        <v>250</v>
      </c>
      <c r="W25" s="800"/>
      <c r="X25" s="800">
        <f t="shared" si="3"/>
        <v>250</v>
      </c>
      <c r="Y25" s="800">
        <f t="shared" si="4"/>
        <v>0</v>
      </c>
      <c r="Z25" s="919"/>
      <c r="AA25" s="800">
        <v>250</v>
      </c>
      <c r="AB25" s="800"/>
      <c r="AC25" s="800"/>
      <c r="AD25" s="919">
        <f t="shared" si="8"/>
        <v>250</v>
      </c>
      <c r="AE25" s="14" t="s">
        <v>2310</v>
      </c>
      <c r="AF25" s="842" t="s">
        <v>571</v>
      </c>
      <c r="AG25" s="1115" t="s">
        <v>3482</v>
      </c>
    </row>
    <row r="26" spans="1:33" s="334" customFormat="1" ht="26.25" x14ac:dyDescent="0.25">
      <c r="A26" s="808">
        <v>1438</v>
      </c>
      <c r="B26" s="807">
        <v>16</v>
      </c>
      <c r="C26" s="809" t="s">
        <v>2172</v>
      </c>
      <c r="D26" s="806" t="s">
        <v>2173</v>
      </c>
      <c r="E26" s="810" t="s">
        <v>70</v>
      </c>
      <c r="F26" s="805" t="s">
        <v>10</v>
      </c>
      <c r="G26" s="805" t="s">
        <v>21</v>
      </c>
      <c r="H26" s="689">
        <v>34587</v>
      </c>
      <c r="I26" s="800">
        <v>130</v>
      </c>
      <c r="J26" s="800">
        <v>130</v>
      </c>
      <c r="K26" s="800"/>
      <c r="L26" s="800">
        <f t="shared" si="0"/>
        <v>130</v>
      </c>
      <c r="M26" s="919">
        <f t="shared" si="1"/>
        <v>0</v>
      </c>
      <c r="N26" s="1108">
        <v>1</v>
      </c>
      <c r="O26" s="800">
        <v>250</v>
      </c>
      <c r="P26" s="800">
        <v>250</v>
      </c>
      <c r="Q26" s="800"/>
      <c r="R26" s="800">
        <f t="shared" si="5"/>
        <v>250</v>
      </c>
      <c r="S26" s="919">
        <f t="shared" si="2"/>
        <v>0</v>
      </c>
      <c r="T26" s="1109">
        <v>1</v>
      </c>
      <c r="U26" s="800">
        <v>250</v>
      </c>
      <c r="V26" s="800">
        <v>250</v>
      </c>
      <c r="W26" s="800"/>
      <c r="X26" s="800">
        <f t="shared" si="3"/>
        <v>250</v>
      </c>
      <c r="Y26" s="919">
        <f t="shared" si="4"/>
        <v>0</v>
      </c>
      <c r="Z26" s="919"/>
      <c r="AA26" s="800">
        <v>250</v>
      </c>
      <c r="AB26" s="800"/>
      <c r="AC26" s="800"/>
      <c r="AD26" s="919">
        <f t="shared" si="8"/>
        <v>250</v>
      </c>
      <c r="AE26" s="14" t="s">
        <v>519</v>
      </c>
      <c r="AF26" s="842" t="s">
        <v>358</v>
      </c>
      <c r="AG26" s="1115"/>
    </row>
    <row r="27" spans="1:33" s="334" customFormat="1" ht="26.25" x14ac:dyDescent="0.25">
      <c r="A27" s="808">
        <v>1365</v>
      </c>
      <c r="B27" s="807">
        <v>17</v>
      </c>
      <c r="C27" s="809" t="s">
        <v>451</v>
      </c>
      <c r="D27" s="806" t="s">
        <v>452</v>
      </c>
      <c r="E27" s="810" t="s">
        <v>69</v>
      </c>
      <c r="F27" s="805" t="s">
        <v>10</v>
      </c>
      <c r="G27" s="805" t="s">
        <v>11</v>
      </c>
      <c r="H27" s="689">
        <v>34472</v>
      </c>
      <c r="I27" s="800">
        <v>160</v>
      </c>
      <c r="J27" s="800">
        <v>160</v>
      </c>
      <c r="K27" s="800"/>
      <c r="L27" s="800">
        <f t="shared" si="0"/>
        <v>160</v>
      </c>
      <c r="M27" s="919">
        <f t="shared" si="1"/>
        <v>0</v>
      </c>
      <c r="N27" s="1108">
        <v>1</v>
      </c>
      <c r="O27" s="800">
        <v>250</v>
      </c>
      <c r="P27" s="800">
        <v>250</v>
      </c>
      <c r="Q27" s="800"/>
      <c r="R27" s="800">
        <f t="shared" si="5"/>
        <v>250</v>
      </c>
      <c r="S27" s="919">
        <f t="shared" si="2"/>
        <v>0</v>
      </c>
      <c r="T27" s="1109">
        <v>1</v>
      </c>
      <c r="U27" s="800">
        <v>250</v>
      </c>
      <c r="V27" s="800">
        <v>250</v>
      </c>
      <c r="W27" s="800"/>
      <c r="X27" s="800">
        <f t="shared" si="3"/>
        <v>250</v>
      </c>
      <c r="Y27" s="919">
        <f t="shared" si="4"/>
        <v>0</v>
      </c>
      <c r="Z27" s="919"/>
      <c r="AA27" s="800">
        <v>250</v>
      </c>
      <c r="AB27" s="800"/>
      <c r="AC27" s="800"/>
      <c r="AD27" s="919">
        <v>250</v>
      </c>
      <c r="AE27" s="14" t="s">
        <v>2315</v>
      </c>
      <c r="AF27" s="842" t="s">
        <v>61</v>
      </c>
      <c r="AG27" s="1115" t="s">
        <v>1949</v>
      </c>
    </row>
    <row r="28" spans="1:33" s="334" customFormat="1" ht="26.25" x14ac:dyDescent="0.25">
      <c r="A28" s="808">
        <v>1556</v>
      </c>
      <c r="B28" s="807">
        <v>18</v>
      </c>
      <c r="C28" s="809" t="s">
        <v>671</v>
      </c>
      <c r="D28" s="806" t="s">
        <v>672</v>
      </c>
      <c r="E28" s="810" t="s">
        <v>69</v>
      </c>
      <c r="F28" s="805" t="s">
        <v>10</v>
      </c>
      <c r="G28" s="805" t="s">
        <v>11</v>
      </c>
      <c r="H28" s="689">
        <v>33059</v>
      </c>
      <c r="I28" s="800">
        <v>20</v>
      </c>
      <c r="J28" s="800">
        <v>20</v>
      </c>
      <c r="K28" s="800"/>
      <c r="L28" s="800">
        <f t="shared" si="0"/>
        <v>20</v>
      </c>
      <c r="M28" s="919">
        <f t="shared" si="1"/>
        <v>0</v>
      </c>
      <c r="N28" s="1108">
        <v>1</v>
      </c>
      <c r="O28" s="800">
        <v>250</v>
      </c>
      <c r="P28" s="800">
        <v>250</v>
      </c>
      <c r="Q28" s="800"/>
      <c r="R28" s="800">
        <f t="shared" si="5"/>
        <v>250</v>
      </c>
      <c r="S28" s="919">
        <f t="shared" si="2"/>
        <v>0</v>
      </c>
      <c r="T28" s="1109">
        <v>1</v>
      </c>
      <c r="U28" s="800">
        <v>250</v>
      </c>
      <c r="V28" s="800">
        <v>250</v>
      </c>
      <c r="W28" s="800"/>
      <c r="X28" s="800">
        <f t="shared" si="3"/>
        <v>250</v>
      </c>
      <c r="Y28" s="919">
        <f t="shared" si="4"/>
        <v>0</v>
      </c>
      <c r="Z28" s="919"/>
      <c r="AA28" s="800">
        <v>250</v>
      </c>
      <c r="AB28" s="800"/>
      <c r="AC28" s="800"/>
      <c r="AD28" s="919">
        <f t="shared" si="8"/>
        <v>250</v>
      </c>
      <c r="AE28" s="920" t="s">
        <v>673</v>
      </c>
      <c r="AF28" s="842" t="s">
        <v>674</v>
      </c>
      <c r="AG28" s="1115"/>
    </row>
    <row r="29" spans="1:33" s="334" customFormat="1" ht="26.25" x14ac:dyDescent="0.25">
      <c r="A29" s="808">
        <v>1399</v>
      </c>
      <c r="B29" s="807">
        <v>19</v>
      </c>
      <c r="C29" s="809" t="s">
        <v>438</v>
      </c>
      <c r="D29" s="806" t="s">
        <v>439</v>
      </c>
      <c r="E29" s="810" t="s">
        <v>70</v>
      </c>
      <c r="F29" s="805" t="s">
        <v>10</v>
      </c>
      <c r="G29" s="805" t="s">
        <v>21</v>
      </c>
      <c r="H29" s="689">
        <v>33818</v>
      </c>
      <c r="I29" s="800">
        <v>20</v>
      </c>
      <c r="J29" s="800">
        <v>20</v>
      </c>
      <c r="K29" s="800"/>
      <c r="L29" s="800">
        <f t="shared" si="0"/>
        <v>20</v>
      </c>
      <c r="M29" s="919">
        <f t="shared" si="1"/>
        <v>0</v>
      </c>
      <c r="N29" s="1108">
        <v>1</v>
      </c>
      <c r="O29" s="800">
        <v>250</v>
      </c>
      <c r="P29" s="800">
        <v>250</v>
      </c>
      <c r="Q29" s="800"/>
      <c r="R29" s="800">
        <f t="shared" si="5"/>
        <v>250</v>
      </c>
      <c r="S29" s="919">
        <f t="shared" si="2"/>
        <v>0</v>
      </c>
      <c r="T29" s="1109">
        <v>1</v>
      </c>
      <c r="U29" s="800">
        <v>250</v>
      </c>
      <c r="V29" s="800">
        <v>250</v>
      </c>
      <c r="W29" s="796"/>
      <c r="X29" s="800">
        <f t="shared" si="3"/>
        <v>250</v>
      </c>
      <c r="Y29" s="919">
        <f t="shared" si="4"/>
        <v>0</v>
      </c>
      <c r="Z29" s="919"/>
      <c r="AA29" s="800">
        <v>250</v>
      </c>
      <c r="AB29" s="800"/>
      <c r="AC29" s="800"/>
      <c r="AD29" s="919">
        <f t="shared" si="8"/>
        <v>250</v>
      </c>
      <c r="AE29" s="14" t="s">
        <v>440</v>
      </c>
      <c r="AF29" s="842" t="s">
        <v>441</v>
      </c>
      <c r="AG29" s="1115"/>
    </row>
    <row r="30" spans="1:33" s="334" customFormat="1" ht="26.25" x14ac:dyDescent="0.25">
      <c r="A30" s="808">
        <v>1563</v>
      </c>
      <c r="B30" s="807">
        <v>20</v>
      </c>
      <c r="C30" s="809" t="s">
        <v>361</v>
      </c>
      <c r="D30" s="806" t="s">
        <v>362</v>
      </c>
      <c r="E30" s="810" t="s">
        <v>70</v>
      </c>
      <c r="F30" s="805" t="s">
        <v>10</v>
      </c>
      <c r="G30" s="805" t="s">
        <v>661</v>
      </c>
      <c r="H30" s="689">
        <v>34459</v>
      </c>
      <c r="I30" s="800">
        <v>20</v>
      </c>
      <c r="J30" s="800">
        <v>20</v>
      </c>
      <c r="K30" s="800"/>
      <c r="L30" s="800">
        <f t="shared" si="0"/>
        <v>20</v>
      </c>
      <c r="M30" s="919">
        <f t="shared" si="1"/>
        <v>0</v>
      </c>
      <c r="N30" s="1108">
        <v>1</v>
      </c>
      <c r="O30" s="800">
        <v>250</v>
      </c>
      <c r="P30" s="800">
        <v>250</v>
      </c>
      <c r="Q30" s="800"/>
      <c r="R30" s="800">
        <f t="shared" si="5"/>
        <v>250</v>
      </c>
      <c r="S30" s="919">
        <f t="shared" si="2"/>
        <v>0</v>
      </c>
      <c r="T30" s="1109">
        <v>1</v>
      </c>
      <c r="U30" s="800">
        <v>250</v>
      </c>
      <c r="V30" s="800">
        <v>250</v>
      </c>
      <c r="W30" s="919"/>
      <c r="X30" s="800">
        <f t="shared" si="3"/>
        <v>250</v>
      </c>
      <c r="Y30" s="919">
        <f t="shared" si="4"/>
        <v>0</v>
      </c>
      <c r="Z30" s="919"/>
      <c r="AA30" s="800">
        <v>250</v>
      </c>
      <c r="AB30" s="920"/>
      <c r="AC30" s="401"/>
      <c r="AD30" s="919">
        <f t="shared" si="8"/>
        <v>250</v>
      </c>
      <c r="AE30" s="943" t="s">
        <v>2130</v>
      </c>
      <c r="AF30" s="842" t="s">
        <v>695</v>
      </c>
      <c r="AG30" s="1115" t="s">
        <v>2553</v>
      </c>
    </row>
    <row r="31" spans="1:33" s="334" customFormat="1" ht="26.25" x14ac:dyDescent="0.25">
      <c r="A31" s="808">
        <v>1405</v>
      </c>
      <c r="B31" s="807">
        <v>21</v>
      </c>
      <c r="C31" s="809" t="s">
        <v>453</v>
      </c>
      <c r="D31" s="806" t="s">
        <v>454</v>
      </c>
      <c r="E31" s="810" t="s">
        <v>70</v>
      </c>
      <c r="F31" s="805" t="s">
        <v>10</v>
      </c>
      <c r="G31" s="805" t="s">
        <v>21</v>
      </c>
      <c r="H31" s="689">
        <v>33550</v>
      </c>
      <c r="I31" s="800">
        <v>20</v>
      </c>
      <c r="J31" s="800">
        <v>20</v>
      </c>
      <c r="K31" s="800"/>
      <c r="L31" s="800">
        <f t="shared" si="0"/>
        <v>20</v>
      </c>
      <c r="M31" s="919">
        <f t="shared" si="1"/>
        <v>0</v>
      </c>
      <c r="N31" s="1108">
        <v>1</v>
      </c>
      <c r="O31" s="800">
        <v>250</v>
      </c>
      <c r="P31" s="800">
        <v>250</v>
      </c>
      <c r="Q31" s="800"/>
      <c r="R31" s="800">
        <f t="shared" si="5"/>
        <v>250</v>
      </c>
      <c r="S31" s="919">
        <f t="shared" si="2"/>
        <v>0</v>
      </c>
      <c r="T31" s="1109">
        <v>1</v>
      </c>
      <c r="U31" s="800">
        <v>250</v>
      </c>
      <c r="V31" s="800">
        <v>250</v>
      </c>
      <c r="W31" s="800"/>
      <c r="X31" s="800">
        <f t="shared" si="3"/>
        <v>250</v>
      </c>
      <c r="Y31" s="919">
        <f t="shared" si="4"/>
        <v>0</v>
      </c>
      <c r="Z31" s="919"/>
      <c r="AA31" s="800">
        <v>250</v>
      </c>
      <c r="AB31" s="800"/>
      <c r="AC31" s="800"/>
      <c r="AD31" s="919">
        <f>AA31-AB31-AC31</f>
        <v>250</v>
      </c>
      <c r="AE31" s="14" t="s">
        <v>455</v>
      </c>
      <c r="AF31" s="842" t="s">
        <v>456</v>
      </c>
      <c r="AG31" s="1115"/>
    </row>
    <row r="32" spans="1:33" s="334" customFormat="1" ht="26.25" x14ac:dyDescent="0.25">
      <c r="A32" s="808">
        <v>1470</v>
      </c>
      <c r="B32" s="807">
        <v>22</v>
      </c>
      <c r="C32" s="809" t="s">
        <v>549</v>
      </c>
      <c r="D32" s="806" t="s">
        <v>548</v>
      </c>
      <c r="E32" s="810" t="s">
        <v>69</v>
      </c>
      <c r="F32" s="805" t="s">
        <v>10</v>
      </c>
      <c r="G32" s="805" t="s">
        <v>14</v>
      </c>
      <c r="H32" s="689">
        <v>34246</v>
      </c>
      <c r="I32" s="800">
        <v>160</v>
      </c>
      <c r="J32" s="800">
        <v>160</v>
      </c>
      <c r="K32" s="800"/>
      <c r="L32" s="800">
        <f t="shared" si="0"/>
        <v>160</v>
      </c>
      <c r="M32" s="919">
        <f t="shared" si="1"/>
        <v>0</v>
      </c>
      <c r="N32" s="1108">
        <v>1</v>
      </c>
      <c r="O32" s="800">
        <v>250</v>
      </c>
      <c r="P32" s="800">
        <v>250</v>
      </c>
      <c r="Q32" s="800"/>
      <c r="R32" s="800">
        <f t="shared" si="5"/>
        <v>250</v>
      </c>
      <c r="S32" s="919">
        <f t="shared" si="2"/>
        <v>0</v>
      </c>
      <c r="T32" s="1109">
        <v>1</v>
      </c>
      <c r="U32" s="800">
        <v>250</v>
      </c>
      <c r="V32" s="800">
        <v>250</v>
      </c>
      <c r="W32" s="800"/>
      <c r="X32" s="800">
        <f t="shared" si="3"/>
        <v>250</v>
      </c>
      <c r="Y32" s="919">
        <f t="shared" si="4"/>
        <v>0</v>
      </c>
      <c r="Z32" s="919"/>
      <c r="AA32" s="800">
        <v>250</v>
      </c>
      <c r="AB32" s="800"/>
      <c r="AC32" s="800"/>
      <c r="AD32" s="919">
        <f t="shared" si="7"/>
        <v>250</v>
      </c>
      <c r="AE32" s="920" t="s">
        <v>550</v>
      </c>
      <c r="AF32" s="848" t="s">
        <v>318</v>
      </c>
      <c r="AG32" s="944"/>
    </row>
    <row r="33" spans="1:33" s="334" customFormat="1" ht="26.25" x14ac:dyDescent="0.25">
      <c r="A33" s="808">
        <v>1349</v>
      </c>
      <c r="B33" s="807">
        <v>23</v>
      </c>
      <c r="C33" s="809" t="s">
        <v>367</v>
      </c>
      <c r="D33" s="806" t="s">
        <v>368</v>
      </c>
      <c r="E33" s="810" t="s">
        <v>70</v>
      </c>
      <c r="F33" s="805" t="s">
        <v>10</v>
      </c>
      <c r="G33" s="805" t="s">
        <v>21</v>
      </c>
      <c r="H33" s="689">
        <v>33273</v>
      </c>
      <c r="I33" s="800">
        <v>20</v>
      </c>
      <c r="J33" s="800">
        <v>0</v>
      </c>
      <c r="K33" s="800"/>
      <c r="L33" s="800">
        <f t="shared" si="0"/>
        <v>0</v>
      </c>
      <c r="M33" s="919">
        <f t="shared" si="1"/>
        <v>20</v>
      </c>
      <c r="N33" s="1108">
        <v>1</v>
      </c>
      <c r="O33" s="800">
        <v>250</v>
      </c>
      <c r="P33" s="800">
        <v>250</v>
      </c>
      <c r="Q33" s="800"/>
      <c r="R33" s="800">
        <f t="shared" si="5"/>
        <v>250</v>
      </c>
      <c r="S33" s="919">
        <f t="shared" si="2"/>
        <v>0</v>
      </c>
      <c r="T33" s="1109">
        <v>1</v>
      </c>
      <c r="U33" s="800">
        <v>250</v>
      </c>
      <c r="V33" s="800">
        <v>250</v>
      </c>
      <c r="W33" s="800"/>
      <c r="X33" s="800">
        <f t="shared" si="3"/>
        <v>250</v>
      </c>
      <c r="Y33" s="919">
        <f t="shared" si="4"/>
        <v>0</v>
      </c>
      <c r="Z33" s="919"/>
      <c r="AA33" s="800">
        <v>250</v>
      </c>
      <c r="AB33" s="800"/>
      <c r="AC33" s="800"/>
      <c r="AD33" s="919">
        <f t="shared" si="7"/>
        <v>250</v>
      </c>
      <c r="AE33" s="920" t="s">
        <v>369</v>
      </c>
      <c r="AF33" s="848" t="s">
        <v>1009</v>
      </c>
      <c r="AG33" s="1114" t="s">
        <v>1008</v>
      </c>
    </row>
    <row r="34" spans="1:33" s="334" customFormat="1" ht="26.25" x14ac:dyDescent="0.25">
      <c r="A34" s="808">
        <v>1526</v>
      </c>
      <c r="B34" s="807">
        <v>24</v>
      </c>
      <c r="C34" s="809" t="s">
        <v>1057</v>
      </c>
      <c r="D34" s="806" t="s">
        <v>639</v>
      </c>
      <c r="E34" s="810" t="s">
        <v>70</v>
      </c>
      <c r="F34" s="805" t="s">
        <v>10</v>
      </c>
      <c r="G34" s="805" t="s">
        <v>21</v>
      </c>
      <c r="H34" s="689">
        <v>34097</v>
      </c>
      <c r="I34" s="800">
        <v>120</v>
      </c>
      <c r="J34" s="800">
        <v>120</v>
      </c>
      <c r="K34" s="800"/>
      <c r="L34" s="800">
        <f t="shared" si="0"/>
        <v>120</v>
      </c>
      <c r="M34" s="919">
        <f t="shared" si="1"/>
        <v>0</v>
      </c>
      <c r="N34" s="1108">
        <v>1</v>
      </c>
      <c r="O34" s="800">
        <v>250</v>
      </c>
      <c r="P34" s="800">
        <v>250</v>
      </c>
      <c r="Q34" s="800"/>
      <c r="R34" s="800">
        <f t="shared" si="5"/>
        <v>250</v>
      </c>
      <c r="S34" s="919">
        <f t="shared" si="2"/>
        <v>0</v>
      </c>
      <c r="T34" s="1109">
        <v>1</v>
      </c>
      <c r="U34" s="800">
        <v>250</v>
      </c>
      <c r="V34" s="800">
        <v>250</v>
      </c>
      <c r="W34" s="800"/>
      <c r="X34" s="800">
        <f t="shared" si="3"/>
        <v>250</v>
      </c>
      <c r="Y34" s="919">
        <f t="shared" si="4"/>
        <v>0</v>
      </c>
      <c r="Z34" s="919"/>
      <c r="AA34" s="800">
        <v>250</v>
      </c>
      <c r="AB34" s="800"/>
      <c r="AC34" s="800"/>
      <c r="AD34" s="919">
        <f t="shared" si="7"/>
        <v>250</v>
      </c>
      <c r="AE34" s="14" t="s">
        <v>1055</v>
      </c>
      <c r="AF34" s="842" t="s">
        <v>640</v>
      </c>
      <c r="AG34" s="1114"/>
    </row>
    <row r="35" spans="1:33" s="314" customFormat="1" ht="27" thickBot="1" x14ac:dyDescent="0.3">
      <c r="A35" s="808">
        <v>1129</v>
      </c>
      <c r="B35" s="807">
        <v>25</v>
      </c>
      <c r="C35" s="809" t="s">
        <v>82</v>
      </c>
      <c r="D35" s="806" t="s">
        <v>45</v>
      </c>
      <c r="E35" s="810" t="s">
        <v>69</v>
      </c>
      <c r="F35" s="805" t="s">
        <v>15</v>
      </c>
      <c r="G35" s="805" t="s">
        <v>11</v>
      </c>
      <c r="H35" s="689">
        <v>32875</v>
      </c>
      <c r="I35" s="1118">
        <v>0</v>
      </c>
      <c r="J35" s="1118"/>
      <c r="K35" s="1118"/>
      <c r="L35" s="800">
        <f t="shared" si="0"/>
        <v>0</v>
      </c>
      <c r="M35" s="919">
        <f t="shared" si="1"/>
        <v>0</v>
      </c>
      <c r="N35" s="1119"/>
      <c r="O35" s="800">
        <v>250</v>
      </c>
      <c r="P35" s="800">
        <v>250</v>
      </c>
      <c r="Q35" s="1120"/>
      <c r="R35" s="800">
        <f t="shared" si="5"/>
        <v>250</v>
      </c>
      <c r="S35" s="919">
        <f t="shared" si="2"/>
        <v>0</v>
      </c>
      <c r="T35" s="1109">
        <v>1</v>
      </c>
      <c r="U35" s="800">
        <v>250</v>
      </c>
      <c r="V35" s="800">
        <v>250</v>
      </c>
      <c r="W35" s="837"/>
      <c r="X35" s="800">
        <f t="shared" si="3"/>
        <v>250</v>
      </c>
      <c r="Y35" s="919">
        <f t="shared" si="4"/>
        <v>0</v>
      </c>
      <c r="Z35" s="1121"/>
      <c r="AA35" s="800">
        <v>250</v>
      </c>
      <c r="AB35" s="769"/>
      <c r="AC35" s="952"/>
      <c r="AD35" s="839">
        <v>300</v>
      </c>
      <c r="AE35" s="769" t="s">
        <v>2528</v>
      </c>
      <c r="AF35" s="769" t="s">
        <v>2529</v>
      </c>
      <c r="AG35" s="923"/>
    </row>
    <row r="36" spans="1:33" s="26" customFormat="1" ht="34.5" thickTop="1" thickBot="1" x14ac:dyDescent="0.3">
      <c r="A36" s="171"/>
      <c r="B36" s="68"/>
      <c r="C36" s="58" t="s">
        <v>150</v>
      </c>
      <c r="D36" s="58" t="s">
        <v>151</v>
      </c>
      <c r="E36" s="172"/>
      <c r="F36" s="173"/>
      <c r="G36" s="178"/>
      <c r="H36" s="61"/>
      <c r="I36" s="67">
        <f t="shared" ref="I36:AD36" si="9">SUM(I11:I35)</f>
        <v>2580</v>
      </c>
      <c r="J36" s="205">
        <f t="shared" si="9"/>
        <v>2560</v>
      </c>
      <c r="K36" s="205">
        <f t="shared" si="9"/>
        <v>0</v>
      </c>
      <c r="L36" s="205">
        <f t="shared" si="9"/>
        <v>2560</v>
      </c>
      <c r="M36" s="174">
        <f t="shared" si="9"/>
        <v>20</v>
      </c>
      <c r="N36" s="246">
        <f t="shared" si="9"/>
        <v>23</v>
      </c>
      <c r="O36" s="62">
        <f t="shared" si="9"/>
        <v>6250</v>
      </c>
      <c r="P36" s="62">
        <f t="shared" si="9"/>
        <v>6250</v>
      </c>
      <c r="Q36" s="62">
        <f t="shared" si="9"/>
        <v>0</v>
      </c>
      <c r="R36" s="62">
        <f t="shared" ref="R36:Y36" si="10">SUM(R11:R35)</f>
        <v>6250</v>
      </c>
      <c r="S36" s="62">
        <f t="shared" si="10"/>
        <v>0</v>
      </c>
      <c r="T36" s="516">
        <f t="shared" si="10"/>
        <v>24</v>
      </c>
      <c r="U36" s="176">
        <f t="shared" si="10"/>
        <v>6250</v>
      </c>
      <c r="V36" s="176">
        <f t="shared" si="10"/>
        <v>6250</v>
      </c>
      <c r="W36" s="176">
        <f t="shared" si="10"/>
        <v>0</v>
      </c>
      <c r="X36" s="176">
        <f t="shared" si="10"/>
        <v>6250</v>
      </c>
      <c r="Y36" s="176">
        <f t="shared" si="10"/>
        <v>0</v>
      </c>
      <c r="Z36" s="176">
        <f t="shared" si="9"/>
        <v>0</v>
      </c>
      <c r="AA36" s="177">
        <f t="shared" si="9"/>
        <v>6250</v>
      </c>
      <c r="AB36" s="177">
        <f t="shared" si="9"/>
        <v>0</v>
      </c>
      <c r="AC36" s="177">
        <f t="shared" si="9"/>
        <v>0</v>
      </c>
      <c r="AD36" s="177">
        <f t="shared" si="9"/>
        <v>6200</v>
      </c>
      <c r="AE36" s="178"/>
      <c r="AF36" s="66"/>
    </row>
    <row r="37" spans="1:33" s="26" customFormat="1" ht="28.5" thickTop="1" x14ac:dyDescent="0.2">
      <c r="A37" s="42"/>
      <c r="B37" s="1"/>
      <c r="C37" s="1"/>
      <c r="D37" s="1"/>
      <c r="E37" s="1"/>
      <c r="F37" s="1"/>
      <c r="G37" s="1"/>
      <c r="H37" s="1"/>
      <c r="I37" s="1"/>
      <c r="J37" s="49"/>
      <c r="K37" s="49"/>
      <c r="L37" s="49"/>
      <c r="M37" s="70"/>
      <c r="N37" s="70"/>
      <c r="O37" s="49"/>
      <c r="P37" s="49"/>
      <c r="Q37" s="49"/>
      <c r="R37" s="49"/>
      <c r="S37" s="71"/>
      <c r="T37" s="517"/>
      <c r="U37" s="49"/>
      <c r="V37" s="49"/>
      <c r="W37" s="49"/>
      <c r="X37" s="49"/>
      <c r="Y37" s="71"/>
      <c r="Z37" s="71"/>
      <c r="AA37" s="49"/>
      <c r="AB37" s="49"/>
      <c r="AC37" s="49"/>
      <c r="AD37" s="71"/>
      <c r="AE37" s="48"/>
      <c r="AF37" s="50"/>
    </row>
    <row r="38" spans="1:33" x14ac:dyDescent="0.2">
      <c r="A38" s="1" t="s">
        <v>1789</v>
      </c>
      <c r="D38" s="1"/>
      <c r="F38" s="26"/>
      <c r="G38" s="288">
        <f>SUM(G39:G42)</f>
        <v>41</v>
      </c>
      <c r="J38" s="5"/>
      <c r="K38" s="5"/>
      <c r="L38" s="5"/>
      <c r="M38" s="54"/>
      <c r="N38" s="54"/>
      <c r="O38" s="5"/>
      <c r="P38" s="5"/>
      <c r="Q38" s="5"/>
      <c r="R38" s="5"/>
      <c r="S38" s="54"/>
      <c r="T38" s="518"/>
      <c r="U38" s="5"/>
      <c r="V38" s="5"/>
      <c r="W38" s="5"/>
      <c r="X38" s="5"/>
      <c r="Y38" s="54"/>
      <c r="Z38" s="54"/>
      <c r="AA38" s="5"/>
      <c r="AB38" s="5"/>
      <c r="AC38" s="5"/>
      <c r="AD38" s="54"/>
      <c r="AE38" s="17"/>
      <c r="AF38" s="10"/>
    </row>
    <row r="39" spans="1:33" ht="13.15" customHeight="1" x14ac:dyDescent="0.2">
      <c r="A39" s="287" t="s">
        <v>1790</v>
      </c>
      <c r="D39" s="1"/>
      <c r="G39" s="289">
        <v>31</v>
      </c>
      <c r="H39" s="5"/>
      <c r="I39" s="5"/>
      <c r="J39" s="5"/>
      <c r="K39" s="5"/>
      <c r="L39" s="5"/>
      <c r="M39" s="54"/>
      <c r="N39" s="54"/>
      <c r="O39" s="5"/>
      <c r="P39" s="5"/>
      <c r="Q39" s="5"/>
      <c r="R39" s="5"/>
      <c r="S39" s="54"/>
      <c r="T39" s="518"/>
      <c r="U39" s="5"/>
      <c r="V39" s="5"/>
      <c r="W39" s="5"/>
      <c r="X39" s="5"/>
      <c r="Y39" s="54"/>
      <c r="Z39" s="54"/>
      <c r="AA39" s="5"/>
      <c r="AB39" s="5"/>
      <c r="AC39" s="5"/>
      <c r="AD39" s="54"/>
      <c r="AE39" s="17"/>
      <c r="AF39" s="10"/>
    </row>
    <row r="40" spans="1:33" ht="13.15" customHeight="1" x14ac:dyDescent="0.2">
      <c r="A40" s="287" t="s">
        <v>1791</v>
      </c>
      <c r="D40" s="1"/>
      <c r="G40" s="1">
        <v>2</v>
      </c>
      <c r="H40" s="5"/>
      <c r="I40" s="5"/>
      <c r="J40" s="5"/>
      <c r="K40" s="5"/>
      <c r="L40" s="5"/>
      <c r="M40" s="54"/>
      <c r="N40" s="54"/>
      <c r="O40" s="5"/>
      <c r="P40" s="5"/>
      <c r="Q40" s="5"/>
      <c r="R40" s="5"/>
      <c r="S40" s="54"/>
      <c r="T40" s="518"/>
      <c r="U40" s="5"/>
      <c r="V40" s="5"/>
      <c r="W40" s="5"/>
      <c r="X40" s="5"/>
      <c r="Y40" s="54"/>
      <c r="Z40" s="54"/>
      <c r="AA40" s="5"/>
      <c r="AB40" s="5"/>
      <c r="AC40" s="5"/>
      <c r="AD40" s="54"/>
      <c r="AE40" s="17"/>
      <c r="AF40" s="10"/>
    </row>
    <row r="41" spans="1:33" ht="13.15" customHeight="1" x14ac:dyDescent="0.2">
      <c r="A41" s="1" t="s">
        <v>1792</v>
      </c>
      <c r="D41" s="1"/>
      <c r="G41" s="1">
        <v>0</v>
      </c>
      <c r="H41" s="5"/>
      <c r="I41" s="5"/>
      <c r="J41" s="5"/>
      <c r="K41" s="5"/>
      <c r="L41" s="5"/>
      <c r="M41" s="54"/>
      <c r="N41" s="54"/>
      <c r="O41" s="5"/>
      <c r="P41" s="5"/>
      <c r="Q41" s="5"/>
      <c r="R41" s="5"/>
      <c r="S41" s="54"/>
      <c r="T41" s="518"/>
      <c r="U41" s="5"/>
      <c r="V41" s="5"/>
      <c r="W41" s="5"/>
      <c r="X41" s="5"/>
      <c r="Y41" s="54"/>
      <c r="Z41" s="54"/>
      <c r="AA41" s="5"/>
      <c r="AB41" s="5"/>
      <c r="AC41" s="5"/>
      <c r="AD41" s="54"/>
      <c r="AE41" s="17"/>
      <c r="AF41" s="10"/>
    </row>
    <row r="42" spans="1:33" ht="13.15" customHeight="1" x14ac:dyDescent="0.2">
      <c r="A42" s="1" t="s">
        <v>1793</v>
      </c>
      <c r="D42" s="1"/>
      <c r="G42" s="1">
        <v>8</v>
      </c>
      <c r="H42" s="5"/>
      <c r="I42" s="5"/>
      <c r="J42" s="5"/>
      <c r="K42" s="5"/>
      <c r="L42" s="5"/>
      <c r="M42" s="54"/>
      <c r="N42" s="54"/>
      <c r="O42" s="5"/>
      <c r="P42" s="5"/>
      <c r="Q42" s="5"/>
      <c r="R42" s="5"/>
      <c r="S42" s="54"/>
      <c r="T42" s="518"/>
      <c r="U42" s="5"/>
      <c r="V42" s="5"/>
      <c r="W42" s="5"/>
      <c r="X42" s="5"/>
      <c r="Y42" s="54"/>
      <c r="Z42" s="54"/>
      <c r="AA42" s="5"/>
      <c r="AB42" s="5"/>
      <c r="AC42" s="5"/>
      <c r="AD42" s="54"/>
      <c r="AE42" s="17"/>
      <c r="AF42" s="10"/>
    </row>
    <row r="43" spans="1:33" ht="13.15" customHeight="1" x14ac:dyDescent="0.2">
      <c r="B43" s="7"/>
      <c r="C43" s="7"/>
      <c r="D43" s="5"/>
      <c r="E43" s="5"/>
      <c r="F43" s="9"/>
      <c r="G43" s="5"/>
      <c r="H43" s="5"/>
      <c r="I43" s="5"/>
      <c r="J43" s="5"/>
      <c r="K43" s="5"/>
      <c r="L43" s="5"/>
      <c r="M43" s="54"/>
      <c r="N43" s="54"/>
      <c r="O43" s="5"/>
      <c r="P43" s="5"/>
      <c r="Q43" s="5"/>
      <c r="R43" s="5"/>
      <c r="S43" s="54"/>
      <c r="T43" s="518"/>
      <c r="U43" s="5"/>
      <c r="V43" s="5"/>
      <c r="W43" s="5"/>
      <c r="X43" s="5"/>
      <c r="Y43" s="54"/>
      <c r="Z43" s="54"/>
      <c r="AA43" s="5"/>
      <c r="AB43" s="5"/>
      <c r="AC43" s="5"/>
      <c r="AD43" s="54"/>
      <c r="AE43" s="17"/>
      <c r="AF43" s="10"/>
    </row>
    <row r="44" spans="1:33" ht="13.15" customHeight="1" x14ac:dyDescent="0.2">
      <c r="B44" s="7"/>
      <c r="C44" s="7"/>
      <c r="D44" s="5"/>
      <c r="E44" s="5"/>
      <c r="F44" s="9"/>
      <c r="G44" s="5"/>
      <c r="H44" s="5"/>
      <c r="I44" s="5"/>
      <c r="J44" s="5"/>
      <c r="K44" s="5"/>
      <c r="L44" s="5"/>
      <c r="M44" s="54"/>
      <c r="N44" s="54"/>
      <c r="O44" s="5"/>
      <c r="P44" s="5"/>
      <c r="Q44" s="5"/>
      <c r="R44" s="5"/>
      <c r="S44" s="54"/>
      <c r="T44" s="518"/>
      <c r="U44" s="5"/>
      <c r="V44" s="5"/>
      <c r="W44" s="5"/>
      <c r="X44" s="5"/>
      <c r="Y44" s="54"/>
      <c r="Z44" s="54"/>
      <c r="AA44" s="5"/>
      <c r="AB44" s="5"/>
      <c r="AC44" s="5"/>
      <c r="AD44" s="54"/>
      <c r="AE44" s="17"/>
      <c r="AF44" s="10"/>
    </row>
    <row r="45" spans="1:33" ht="13.15" customHeight="1" x14ac:dyDescent="0.2">
      <c r="B45" s="7"/>
      <c r="C45" s="7"/>
      <c r="D45" s="5"/>
      <c r="E45" s="5"/>
      <c r="F45" s="9"/>
      <c r="G45" s="5"/>
      <c r="H45" s="5"/>
      <c r="I45" s="5"/>
      <c r="J45" s="5"/>
      <c r="K45" s="5"/>
      <c r="L45" s="5"/>
      <c r="M45" s="54"/>
      <c r="N45" s="54"/>
      <c r="O45" s="5"/>
      <c r="P45" s="5"/>
      <c r="Q45" s="5"/>
      <c r="R45" s="5"/>
      <c r="S45" s="54"/>
      <c r="T45" s="518"/>
      <c r="U45" s="5"/>
      <c r="V45" s="5"/>
      <c r="W45" s="5"/>
      <c r="X45" s="5"/>
      <c r="Y45" s="54"/>
      <c r="Z45" s="54"/>
      <c r="AA45" s="5"/>
      <c r="AB45" s="5"/>
      <c r="AC45" s="5"/>
      <c r="AD45" s="54"/>
      <c r="AE45" s="17"/>
      <c r="AF45" s="10"/>
    </row>
    <row r="46" spans="1:33" ht="13.15" customHeight="1" x14ac:dyDescent="0.2">
      <c r="B46" s="7"/>
      <c r="C46" s="7"/>
      <c r="D46" s="5"/>
      <c r="E46" s="5"/>
      <c r="F46" s="9"/>
      <c r="G46" s="5"/>
      <c r="H46" s="5"/>
      <c r="I46" s="5"/>
      <c r="J46" s="5"/>
      <c r="K46" s="5"/>
      <c r="L46" s="5"/>
      <c r="M46" s="54"/>
      <c r="N46" s="54"/>
      <c r="O46" s="5"/>
      <c r="P46" s="5"/>
      <c r="Q46" s="5"/>
      <c r="R46" s="5"/>
      <c r="S46" s="54"/>
      <c r="T46" s="518"/>
      <c r="U46" s="5"/>
      <c r="V46" s="5"/>
      <c r="W46" s="5"/>
      <c r="X46" s="5"/>
      <c r="Y46" s="54"/>
      <c r="Z46" s="54"/>
      <c r="AA46" s="5"/>
      <c r="AB46" s="5"/>
      <c r="AC46" s="5"/>
      <c r="AD46" s="54"/>
      <c r="AE46" s="17"/>
      <c r="AF46" s="10"/>
    </row>
    <row r="47" spans="1:33" ht="13.15" customHeight="1" x14ac:dyDescent="0.2">
      <c r="B47" s="7"/>
      <c r="C47" s="7"/>
      <c r="D47" s="5"/>
      <c r="E47" s="5"/>
      <c r="F47" s="9"/>
      <c r="G47" s="5"/>
      <c r="H47" s="5"/>
      <c r="I47" s="5"/>
      <c r="J47" s="5"/>
      <c r="K47" s="5"/>
      <c r="L47" s="5"/>
      <c r="M47" s="54"/>
      <c r="N47" s="54"/>
      <c r="O47" s="5"/>
      <c r="P47" s="5"/>
      <c r="Q47" s="5"/>
      <c r="R47" s="5"/>
      <c r="S47" s="54"/>
      <c r="T47" s="518"/>
      <c r="U47" s="5"/>
      <c r="V47" s="5"/>
      <c r="W47" s="5"/>
      <c r="X47" s="5"/>
      <c r="Y47" s="54"/>
      <c r="Z47" s="54"/>
      <c r="AA47" s="5"/>
      <c r="AB47" s="5"/>
      <c r="AC47" s="5"/>
      <c r="AD47" s="54"/>
      <c r="AE47" s="17"/>
      <c r="AF47" s="10"/>
    </row>
    <row r="48" spans="1:33" ht="13.15" customHeight="1" x14ac:dyDescent="0.2">
      <c r="B48" s="7"/>
      <c r="C48" s="7"/>
      <c r="D48" s="5"/>
      <c r="E48" s="5"/>
      <c r="F48" s="9"/>
      <c r="G48" s="5"/>
      <c r="H48" s="5"/>
      <c r="I48" s="5"/>
      <c r="J48" s="5"/>
      <c r="K48" s="5"/>
      <c r="L48" s="5"/>
      <c r="M48" s="54"/>
      <c r="N48" s="54"/>
      <c r="O48" s="5"/>
      <c r="P48" s="5"/>
      <c r="Q48" s="5"/>
      <c r="R48" s="5"/>
      <c r="S48" s="54"/>
      <c r="T48" s="518"/>
      <c r="U48" s="5"/>
      <c r="V48" s="5"/>
      <c r="W48" s="5"/>
      <c r="X48" s="5"/>
      <c r="Y48" s="54"/>
      <c r="Z48" s="54"/>
      <c r="AA48" s="5"/>
      <c r="AB48" s="5"/>
      <c r="AC48" s="5"/>
      <c r="AD48" s="54"/>
      <c r="AE48" s="17"/>
      <c r="AF48" s="10"/>
    </row>
    <row r="49" spans="2:32" ht="13.15" customHeight="1" x14ac:dyDescent="0.2">
      <c r="B49" s="7"/>
      <c r="C49" s="7"/>
      <c r="D49" s="5"/>
      <c r="E49" s="5"/>
      <c r="F49" s="9"/>
      <c r="G49" s="5"/>
      <c r="H49" s="5"/>
      <c r="I49" s="5"/>
      <c r="J49" s="5"/>
      <c r="K49" s="5"/>
      <c r="L49" s="5"/>
      <c r="M49" s="54"/>
      <c r="N49" s="54"/>
      <c r="O49" s="5"/>
      <c r="P49" s="5"/>
      <c r="Q49" s="5"/>
      <c r="R49" s="5"/>
      <c r="S49" s="54"/>
      <c r="T49" s="518"/>
      <c r="U49" s="5"/>
      <c r="V49" s="5"/>
      <c r="W49" s="5"/>
      <c r="X49" s="5"/>
      <c r="Y49" s="54"/>
      <c r="Z49" s="54"/>
      <c r="AA49" s="5"/>
      <c r="AB49" s="5"/>
      <c r="AC49" s="5"/>
      <c r="AD49" s="54"/>
      <c r="AE49" s="17"/>
      <c r="AF49" s="10"/>
    </row>
    <row r="50" spans="2:32" ht="13.15" customHeight="1" x14ac:dyDescent="0.2">
      <c r="B50" s="7"/>
      <c r="C50" s="7"/>
      <c r="D50" s="5"/>
      <c r="E50" s="5"/>
      <c r="F50" s="9"/>
      <c r="G50" s="5"/>
      <c r="H50" s="5"/>
      <c r="I50" s="5"/>
      <c r="J50" s="5"/>
      <c r="K50" s="5"/>
      <c r="L50" s="5"/>
      <c r="M50" s="54"/>
      <c r="N50" s="54"/>
      <c r="O50" s="5"/>
      <c r="P50" s="5"/>
      <c r="Q50" s="5"/>
      <c r="R50" s="5"/>
      <c r="S50" s="54"/>
      <c r="T50" s="518"/>
      <c r="U50" s="5"/>
      <c r="V50" s="5"/>
      <c r="W50" s="5"/>
      <c r="X50" s="5"/>
      <c r="Y50" s="54"/>
      <c r="Z50" s="54"/>
      <c r="AA50" s="5"/>
      <c r="AB50" s="5"/>
      <c r="AC50" s="5"/>
      <c r="AD50" s="54"/>
      <c r="AE50" s="17"/>
      <c r="AF50" s="10"/>
    </row>
    <row r="51" spans="2:32" ht="13.15" customHeight="1" x14ac:dyDescent="0.2">
      <c r="B51" s="7"/>
      <c r="C51" s="7"/>
      <c r="D51" s="5"/>
      <c r="E51" s="5"/>
      <c r="F51" s="9"/>
      <c r="G51" s="5"/>
      <c r="H51" s="5"/>
      <c r="I51" s="5"/>
      <c r="J51" s="5"/>
      <c r="K51" s="5"/>
      <c r="L51" s="5"/>
      <c r="M51" s="54"/>
      <c r="N51" s="54"/>
      <c r="O51" s="5"/>
      <c r="P51" s="5"/>
      <c r="Q51" s="5"/>
      <c r="R51" s="5"/>
      <c r="S51" s="54"/>
      <c r="T51" s="518"/>
      <c r="U51" s="5"/>
      <c r="V51" s="5"/>
      <c r="W51" s="5"/>
      <c r="X51" s="5"/>
      <c r="Y51" s="54"/>
      <c r="Z51" s="54"/>
      <c r="AA51" s="5"/>
      <c r="AB51" s="5"/>
      <c r="AC51" s="5"/>
      <c r="AD51" s="54"/>
      <c r="AE51" s="17"/>
      <c r="AF51" s="10"/>
    </row>
    <row r="52" spans="2:32" ht="13.15" customHeight="1" x14ac:dyDescent="0.2">
      <c r="B52" s="7"/>
      <c r="C52" s="7"/>
      <c r="D52" s="5"/>
      <c r="E52" s="5"/>
      <c r="F52" s="9"/>
      <c r="G52" s="5"/>
      <c r="H52" s="5"/>
      <c r="I52" s="5"/>
      <c r="J52" s="5"/>
      <c r="K52" s="5"/>
      <c r="L52" s="5"/>
      <c r="M52" s="54"/>
      <c r="N52" s="54"/>
      <c r="O52" s="5"/>
      <c r="P52" s="5"/>
      <c r="Q52" s="5"/>
      <c r="R52" s="5"/>
      <c r="S52" s="54"/>
      <c r="T52" s="518"/>
      <c r="U52" s="5"/>
      <c r="V52" s="5"/>
      <c r="W52" s="5"/>
      <c r="X52" s="5"/>
      <c r="Y52" s="54"/>
      <c r="Z52" s="54"/>
      <c r="AA52" s="5"/>
      <c r="AB52" s="5"/>
      <c r="AC52" s="5"/>
      <c r="AD52" s="54"/>
      <c r="AE52" s="17"/>
      <c r="AF52" s="10"/>
    </row>
    <row r="53" spans="2:32" ht="13.15" customHeight="1" x14ac:dyDescent="0.2">
      <c r="B53" s="7"/>
      <c r="C53" s="7"/>
      <c r="D53" s="5"/>
      <c r="E53" s="5"/>
      <c r="F53" s="9"/>
      <c r="G53" s="5"/>
      <c r="H53" s="5"/>
      <c r="I53" s="5"/>
      <c r="J53" s="5"/>
      <c r="K53" s="5"/>
      <c r="L53" s="5"/>
      <c r="M53" s="54"/>
      <c r="N53" s="54"/>
      <c r="O53" s="5"/>
      <c r="P53" s="5"/>
      <c r="Q53" s="5"/>
      <c r="R53" s="5"/>
      <c r="S53" s="54"/>
      <c r="T53" s="518"/>
      <c r="U53" s="5"/>
      <c r="V53" s="5"/>
      <c r="W53" s="5"/>
      <c r="X53" s="5"/>
      <c r="Y53" s="54"/>
      <c r="Z53" s="54"/>
      <c r="AA53" s="5"/>
      <c r="AB53" s="5"/>
      <c r="AC53" s="5"/>
      <c r="AD53" s="54"/>
      <c r="AE53" s="17"/>
      <c r="AF53" s="10"/>
    </row>
    <row r="54" spans="2:32" ht="13.15" customHeight="1" x14ac:dyDescent="0.2">
      <c r="B54" s="7"/>
      <c r="C54" s="7"/>
      <c r="D54" s="5"/>
      <c r="E54" s="5"/>
      <c r="F54" s="9"/>
      <c r="G54" s="5"/>
      <c r="H54" s="5"/>
      <c r="I54" s="5"/>
      <c r="J54" s="5"/>
      <c r="K54" s="5"/>
      <c r="L54" s="5"/>
      <c r="M54" s="54"/>
      <c r="N54" s="54"/>
      <c r="O54" s="5"/>
      <c r="P54" s="5"/>
      <c r="Q54" s="5"/>
      <c r="R54" s="5"/>
      <c r="S54" s="54"/>
      <c r="T54" s="518"/>
      <c r="U54" s="5"/>
      <c r="V54" s="5"/>
      <c r="W54" s="5"/>
      <c r="X54" s="5"/>
      <c r="Y54" s="54"/>
      <c r="Z54" s="54"/>
      <c r="AA54" s="5"/>
      <c r="AB54" s="5"/>
      <c r="AC54" s="5"/>
      <c r="AD54" s="54"/>
      <c r="AE54" s="17"/>
      <c r="AF54" s="10"/>
    </row>
    <row r="55" spans="2:32" ht="13.15" customHeight="1" x14ac:dyDescent="0.2">
      <c r="B55" s="7"/>
      <c r="C55" s="7"/>
      <c r="D55" s="5"/>
      <c r="E55" s="5"/>
      <c r="F55" s="9"/>
      <c r="G55" s="5"/>
      <c r="H55" s="5"/>
      <c r="I55" s="5"/>
      <c r="J55" s="5"/>
      <c r="K55" s="5"/>
      <c r="L55" s="5"/>
      <c r="M55" s="54"/>
      <c r="N55" s="54"/>
      <c r="O55" s="5"/>
      <c r="P55" s="5"/>
      <c r="Q55" s="5"/>
      <c r="R55" s="5"/>
      <c r="S55" s="54"/>
      <c r="T55" s="518"/>
      <c r="U55" s="5"/>
      <c r="V55" s="5"/>
      <c r="W55" s="5"/>
      <c r="X55" s="5"/>
      <c r="Y55" s="54"/>
      <c r="Z55" s="54"/>
      <c r="AA55" s="5"/>
      <c r="AB55" s="5"/>
      <c r="AC55" s="5"/>
      <c r="AD55" s="54"/>
      <c r="AE55" s="17"/>
      <c r="AF55" s="10"/>
    </row>
    <row r="56" spans="2:32" ht="13.15" customHeight="1" x14ac:dyDescent="0.2">
      <c r="B56" s="7"/>
      <c r="C56" s="7"/>
      <c r="D56" s="5"/>
      <c r="E56" s="5"/>
      <c r="F56" s="9"/>
      <c r="G56" s="5"/>
      <c r="H56" s="5"/>
      <c r="I56" s="5"/>
      <c r="J56" s="5"/>
      <c r="K56" s="5"/>
      <c r="L56" s="5"/>
      <c r="M56" s="54"/>
      <c r="N56" s="54"/>
      <c r="O56" s="5"/>
      <c r="P56" s="5"/>
      <c r="Q56" s="5"/>
      <c r="R56" s="5"/>
      <c r="S56" s="54"/>
      <c r="T56" s="518"/>
      <c r="U56" s="5"/>
      <c r="V56" s="5"/>
      <c r="W56" s="5"/>
      <c r="X56" s="5"/>
      <c r="Y56" s="54"/>
      <c r="Z56" s="54"/>
      <c r="AA56" s="5"/>
      <c r="AB56" s="5"/>
      <c r="AC56" s="5"/>
      <c r="AD56" s="54"/>
      <c r="AE56" s="17"/>
      <c r="AF56" s="10"/>
    </row>
    <row r="57" spans="2:32" ht="13.15" customHeight="1" x14ac:dyDescent="0.2">
      <c r="B57" s="7"/>
      <c r="C57" s="7"/>
      <c r="D57" s="5"/>
      <c r="E57" s="5"/>
      <c r="F57" s="9"/>
      <c r="G57" s="5"/>
      <c r="H57" s="5"/>
      <c r="I57" s="5"/>
      <c r="J57" s="5"/>
      <c r="K57" s="5"/>
      <c r="L57" s="5"/>
      <c r="M57" s="54"/>
      <c r="N57" s="54"/>
      <c r="O57" s="5"/>
      <c r="P57" s="5"/>
      <c r="Q57" s="5"/>
      <c r="R57" s="5"/>
      <c r="S57" s="54"/>
      <c r="T57" s="518"/>
      <c r="U57" s="5"/>
      <c r="V57" s="5"/>
      <c r="W57" s="5"/>
      <c r="X57" s="5"/>
      <c r="Y57" s="54"/>
      <c r="Z57" s="54"/>
      <c r="AA57" s="5"/>
      <c r="AB57" s="5"/>
      <c r="AC57" s="5"/>
      <c r="AD57" s="54"/>
      <c r="AE57" s="17"/>
      <c r="AF57" s="10"/>
    </row>
    <row r="58" spans="2:32" ht="13.15" customHeight="1" x14ac:dyDescent="0.2">
      <c r="B58" s="7"/>
      <c r="C58" s="7"/>
      <c r="D58" s="5"/>
      <c r="E58" s="5"/>
      <c r="F58" s="9"/>
      <c r="G58" s="5"/>
      <c r="H58" s="5"/>
      <c r="I58" s="5"/>
      <c r="J58" s="5"/>
      <c r="K58" s="5"/>
      <c r="L58" s="5"/>
      <c r="M58" s="54"/>
      <c r="N58" s="54"/>
      <c r="O58" s="5"/>
      <c r="P58" s="5"/>
      <c r="Q58" s="5"/>
      <c r="R58" s="5"/>
      <c r="S58" s="54"/>
      <c r="T58" s="518"/>
      <c r="U58" s="5"/>
      <c r="V58" s="5"/>
      <c r="W58" s="5"/>
      <c r="X58" s="5"/>
      <c r="Y58" s="54"/>
      <c r="Z58" s="54"/>
      <c r="AA58" s="5"/>
      <c r="AB58" s="5"/>
      <c r="AC58" s="5"/>
      <c r="AD58" s="54"/>
      <c r="AE58" s="17"/>
      <c r="AF58" s="10"/>
    </row>
    <row r="59" spans="2:32" ht="13.15" customHeight="1" x14ac:dyDescent="0.2">
      <c r="B59" s="7"/>
      <c r="C59" s="7"/>
      <c r="D59" s="5"/>
      <c r="E59" s="5"/>
      <c r="F59" s="9"/>
      <c r="G59" s="5"/>
      <c r="H59" s="5"/>
      <c r="I59" s="5"/>
      <c r="J59" s="5"/>
      <c r="K59" s="5"/>
      <c r="L59" s="5"/>
      <c r="M59" s="54"/>
      <c r="N59" s="54"/>
      <c r="O59" s="5"/>
      <c r="P59" s="5"/>
      <c r="Q59" s="5"/>
      <c r="R59" s="5"/>
      <c r="S59" s="54"/>
      <c r="T59" s="518"/>
      <c r="U59" s="5"/>
      <c r="V59" s="5"/>
      <c r="W59" s="5"/>
      <c r="X59" s="5"/>
      <c r="Y59" s="54"/>
      <c r="Z59" s="54"/>
      <c r="AA59" s="5"/>
      <c r="AB59" s="5"/>
      <c r="AC59" s="5"/>
      <c r="AD59" s="54"/>
      <c r="AE59" s="17"/>
      <c r="AF59" s="10"/>
    </row>
    <row r="60" spans="2:32" ht="13.15" customHeight="1" x14ac:dyDescent="0.2">
      <c r="B60" s="7"/>
      <c r="C60" s="7"/>
      <c r="D60" s="5"/>
      <c r="E60" s="5"/>
      <c r="F60" s="9"/>
      <c r="G60" s="5"/>
      <c r="H60" s="5"/>
      <c r="I60" s="5"/>
      <c r="J60" s="5"/>
      <c r="K60" s="5"/>
      <c r="L60" s="5"/>
      <c r="M60" s="54"/>
      <c r="N60" s="54"/>
      <c r="O60" s="5"/>
      <c r="P60" s="5"/>
      <c r="Q60" s="5"/>
      <c r="R60" s="5"/>
      <c r="S60" s="54"/>
      <c r="T60" s="518"/>
      <c r="U60" s="5"/>
      <c r="V60" s="5"/>
      <c r="W60" s="5"/>
      <c r="X60" s="5"/>
      <c r="Y60" s="54"/>
      <c r="Z60" s="54"/>
      <c r="AA60" s="5"/>
      <c r="AB60" s="5"/>
      <c r="AC60" s="5"/>
      <c r="AD60" s="54"/>
      <c r="AE60" s="17"/>
      <c r="AF60" s="10"/>
    </row>
    <row r="61" spans="2:32" ht="13.15" customHeight="1" x14ac:dyDescent="0.2">
      <c r="B61" s="7"/>
      <c r="C61" s="7"/>
      <c r="D61" s="5"/>
      <c r="E61" s="5"/>
      <c r="F61" s="9"/>
      <c r="G61" s="5"/>
      <c r="H61" s="5"/>
      <c r="I61" s="5"/>
      <c r="J61" s="5"/>
      <c r="K61" s="5"/>
      <c r="L61" s="5"/>
      <c r="M61" s="54"/>
      <c r="N61" s="54"/>
      <c r="O61" s="5"/>
      <c r="P61" s="5"/>
      <c r="Q61" s="5"/>
      <c r="R61" s="5"/>
      <c r="S61" s="54"/>
      <c r="T61" s="518"/>
      <c r="U61" s="5"/>
      <c r="V61" s="5"/>
      <c r="W61" s="5"/>
      <c r="X61" s="5"/>
      <c r="Y61" s="54"/>
      <c r="Z61" s="54"/>
      <c r="AA61" s="5"/>
      <c r="AB61" s="5"/>
      <c r="AC61" s="5"/>
      <c r="AD61" s="54"/>
      <c r="AE61" s="17"/>
      <c r="AF61" s="10"/>
    </row>
    <row r="62" spans="2:32" ht="13.15" customHeight="1" x14ac:dyDescent="0.2">
      <c r="B62" s="7"/>
      <c r="C62" s="7"/>
      <c r="D62" s="5"/>
      <c r="E62" s="5"/>
      <c r="F62" s="9"/>
      <c r="G62" s="5"/>
      <c r="H62" s="5"/>
      <c r="I62" s="5"/>
      <c r="J62" s="5"/>
      <c r="K62" s="5"/>
      <c r="L62" s="5"/>
      <c r="M62" s="54"/>
      <c r="N62" s="54"/>
      <c r="O62" s="5"/>
      <c r="P62" s="5"/>
      <c r="Q62" s="5"/>
      <c r="R62" s="5"/>
      <c r="S62" s="54"/>
      <c r="T62" s="518"/>
      <c r="U62" s="5"/>
      <c r="V62" s="5"/>
      <c r="W62" s="5"/>
      <c r="X62" s="5"/>
      <c r="Y62" s="54"/>
      <c r="Z62" s="54"/>
      <c r="AA62" s="5"/>
      <c r="AB62" s="5"/>
      <c r="AC62" s="5"/>
      <c r="AD62" s="54"/>
      <c r="AE62" s="17"/>
      <c r="AF62" s="10"/>
    </row>
    <row r="63" spans="2:32" ht="13.15" customHeight="1" x14ac:dyDescent="0.2">
      <c r="B63" s="7"/>
      <c r="C63" s="7"/>
      <c r="D63" s="5"/>
      <c r="E63" s="5"/>
      <c r="F63" s="9"/>
      <c r="G63" s="5"/>
      <c r="H63" s="5"/>
      <c r="I63" s="5"/>
      <c r="J63" s="5"/>
      <c r="K63" s="5"/>
      <c r="L63" s="5"/>
      <c r="M63" s="54"/>
      <c r="N63" s="54"/>
      <c r="O63" s="5"/>
      <c r="P63" s="5"/>
      <c r="Q63" s="5"/>
      <c r="R63" s="5"/>
      <c r="S63" s="54"/>
      <c r="T63" s="518"/>
      <c r="U63" s="5"/>
      <c r="V63" s="5"/>
      <c r="W63" s="5"/>
      <c r="X63" s="5"/>
      <c r="Y63" s="54"/>
      <c r="Z63" s="54"/>
      <c r="AA63" s="5"/>
      <c r="AB63" s="5"/>
      <c r="AC63" s="5"/>
      <c r="AD63" s="54"/>
      <c r="AE63" s="17"/>
      <c r="AF63" s="10"/>
    </row>
    <row r="64" spans="2:32" ht="13.15" customHeight="1" x14ac:dyDescent="0.2">
      <c r="B64" s="7"/>
      <c r="C64" s="7"/>
      <c r="D64" s="5"/>
      <c r="E64" s="5"/>
      <c r="F64" s="9"/>
      <c r="G64" s="5"/>
      <c r="H64" s="5"/>
      <c r="I64" s="5"/>
      <c r="J64" s="5"/>
      <c r="K64" s="5"/>
      <c r="L64" s="5"/>
      <c r="M64" s="54"/>
      <c r="N64" s="54"/>
      <c r="O64" s="5"/>
      <c r="P64" s="5"/>
      <c r="Q64" s="5"/>
      <c r="R64" s="5"/>
      <c r="S64" s="54"/>
      <c r="T64" s="518"/>
      <c r="U64" s="5"/>
      <c r="V64" s="5"/>
      <c r="W64" s="5"/>
      <c r="X64" s="5"/>
      <c r="Y64" s="54"/>
      <c r="Z64" s="54"/>
      <c r="AA64" s="5"/>
      <c r="AB64" s="5"/>
      <c r="AC64" s="5"/>
      <c r="AD64" s="54"/>
      <c r="AE64" s="17"/>
      <c r="AF64" s="10"/>
    </row>
    <row r="65" spans="2:32" ht="13.15" customHeight="1" x14ac:dyDescent="0.2">
      <c r="B65" s="7"/>
      <c r="C65" s="7"/>
      <c r="D65" s="5"/>
      <c r="E65" s="5"/>
      <c r="F65" s="9"/>
      <c r="G65" s="5"/>
      <c r="H65" s="5"/>
      <c r="I65" s="5"/>
      <c r="J65" s="5"/>
      <c r="K65" s="5"/>
      <c r="L65" s="5"/>
      <c r="M65" s="54"/>
      <c r="N65" s="54"/>
      <c r="O65" s="5"/>
      <c r="P65" s="5"/>
      <c r="Q65" s="5"/>
      <c r="R65" s="5"/>
      <c r="S65" s="54"/>
      <c r="T65" s="518"/>
      <c r="U65" s="5"/>
      <c r="V65" s="5"/>
      <c r="W65" s="5"/>
      <c r="X65" s="5"/>
      <c r="Y65" s="54"/>
      <c r="Z65" s="54"/>
      <c r="AA65" s="5"/>
      <c r="AB65" s="5"/>
      <c r="AC65" s="5"/>
      <c r="AD65" s="54"/>
      <c r="AE65" s="17"/>
      <c r="AF65" s="10"/>
    </row>
    <row r="66" spans="2:32" ht="13.15" customHeight="1" x14ac:dyDescent="0.2">
      <c r="B66" s="7"/>
      <c r="C66" s="7"/>
      <c r="D66" s="5"/>
      <c r="E66" s="5"/>
      <c r="F66" s="9"/>
      <c r="G66" s="5"/>
      <c r="H66" s="5"/>
      <c r="I66" s="5"/>
      <c r="J66" s="5"/>
      <c r="K66" s="5"/>
      <c r="L66" s="5"/>
      <c r="M66" s="54"/>
      <c r="N66" s="54"/>
      <c r="O66" s="5"/>
      <c r="P66" s="5"/>
      <c r="Q66" s="5"/>
      <c r="R66" s="5"/>
      <c r="S66" s="54"/>
      <c r="T66" s="518"/>
      <c r="U66" s="5"/>
      <c r="V66" s="5"/>
      <c r="W66" s="5"/>
      <c r="X66" s="5"/>
      <c r="Y66" s="54"/>
      <c r="Z66" s="54"/>
      <c r="AA66" s="5"/>
      <c r="AB66" s="5"/>
      <c r="AC66" s="5"/>
      <c r="AD66" s="54"/>
      <c r="AE66" s="17"/>
      <c r="AF66" s="10"/>
    </row>
    <row r="67" spans="2:32" ht="26.65" customHeight="1" x14ac:dyDescent="0.2">
      <c r="B67" s="7"/>
      <c r="C67" s="7"/>
      <c r="D67" s="5"/>
      <c r="E67" s="5"/>
      <c r="F67" s="9"/>
      <c r="G67" s="5"/>
      <c r="H67" s="5"/>
      <c r="I67" s="5"/>
      <c r="J67" s="5"/>
      <c r="K67" s="5"/>
      <c r="L67" s="5"/>
      <c r="M67" s="54"/>
      <c r="N67" s="54"/>
      <c r="O67" s="5"/>
      <c r="P67" s="5"/>
      <c r="Q67" s="5"/>
      <c r="R67" s="5"/>
      <c r="S67" s="54"/>
      <c r="T67" s="518"/>
      <c r="U67" s="5"/>
      <c r="V67" s="5"/>
      <c r="W67" s="5"/>
      <c r="X67" s="5"/>
      <c r="Y67" s="54"/>
      <c r="Z67" s="54"/>
      <c r="AA67" s="5"/>
      <c r="AB67" s="5"/>
      <c r="AC67" s="5"/>
      <c r="AD67" s="54"/>
      <c r="AE67" s="17"/>
      <c r="AF67" s="10"/>
    </row>
    <row r="68" spans="2:32" ht="13.15" customHeight="1" x14ac:dyDescent="0.2">
      <c r="B68" s="7"/>
      <c r="C68" s="7"/>
      <c r="D68" s="5"/>
      <c r="E68" s="5"/>
      <c r="F68" s="9"/>
      <c r="G68" s="5"/>
      <c r="H68" s="5"/>
      <c r="I68" s="5"/>
      <c r="J68" s="5"/>
      <c r="K68" s="5"/>
      <c r="L68" s="5"/>
      <c r="M68" s="54"/>
      <c r="N68" s="54"/>
      <c r="O68" s="5"/>
      <c r="P68" s="5"/>
      <c r="Q68" s="5"/>
      <c r="R68" s="5"/>
      <c r="S68" s="54"/>
      <c r="T68" s="518"/>
      <c r="U68" s="5"/>
      <c r="V68" s="5"/>
      <c r="W68" s="5"/>
      <c r="X68" s="5"/>
      <c r="Y68" s="54"/>
      <c r="Z68" s="54"/>
      <c r="AA68" s="5"/>
      <c r="AB68" s="5"/>
      <c r="AC68" s="5"/>
      <c r="AD68" s="54"/>
      <c r="AE68" s="17"/>
      <c r="AF68" s="10"/>
    </row>
    <row r="69" spans="2:32" ht="13.15" customHeight="1" x14ac:dyDescent="0.2">
      <c r="B69" s="7"/>
      <c r="C69" s="7"/>
      <c r="D69" s="5"/>
      <c r="E69" s="5"/>
      <c r="F69" s="9"/>
      <c r="G69" s="5"/>
      <c r="H69" s="5"/>
      <c r="I69" s="5"/>
      <c r="J69" s="5"/>
      <c r="K69" s="5"/>
      <c r="L69" s="5"/>
      <c r="M69" s="54"/>
      <c r="N69" s="54"/>
      <c r="O69" s="5"/>
      <c r="P69" s="5"/>
      <c r="Q69" s="5"/>
      <c r="R69" s="5"/>
      <c r="S69" s="54"/>
      <c r="T69" s="518"/>
      <c r="U69" s="5"/>
      <c r="V69" s="5"/>
      <c r="W69" s="5"/>
      <c r="X69" s="5"/>
      <c r="Y69" s="54"/>
      <c r="Z69" s="54"/>
      <c r="AA69" s="5"/>
      <c r="AB69" s="5"/>
      <c r="AC69" s="5"/>
      <c r="AD69" s="54"/>
      <c r="AE69" s="17"/>
      <c r="AF69" s="10"/>
    </row>
    <row r="70" spans="2:32" ht="13.15" customHeight="1" x14ac:dyDescent="0.2">
      <c r="B70" s="7"/>
      <c r="C70" s="7"/>
      <c r="D70" s="5"/>
      <c r="E70" s="5"/>
      <c r="F70" s="9"/>
      <c r="G70" s="5"/>
      <c r="H70" s="5"/>
      <c r="I70" s="5"/>
      <c r="J70" s="5"/>
      <c r="K70" s="5"/>
      <c r="L70" s="5"/>
      <c r="M70" s="54"/>
      <c r="N70" s="54"/>
      <c r="O70" s="5"/>
      <c r="P70" s="5"/>
      <c r="Q70" s="5"/>
      <c r="R70" s="5"/>
      <c r="S70" s="54"/>
      <c r="T70" s="518"/>
      <c r="U70" s="5"/>
      <c r="V70" s="5"/>
      <c r="W70" s="5"/>
      <c r="X70" s="5"/>
      <c r="Y70" s="54"/>
      <c r="Z70" s="54"/>
      <c r="AA70" s="5"/>
      <c r="AB70" s="5"/>
      <c r="AC70" s="5"/>
      <c r="AD70" s="54"/>
      <c r="AE70" s="17"/>
      <c r="AF70" s="10"/>
    </row>
    <row r="71" spans="2:32" ht="13.15" customHeight="1" x14ac:dyDescent="0.2">
      <c r="B71" s="7"/>
      <c r="C71" s="7"/>
      <c r="D71" s="5"/>
      <c r="E71" s="5"/>
      <c r="F71" s="9"/>
      <c r="G71" s="5"/>
      <c r="H71" s="5"/>
      <c r="I71" s="5"/>
      <c r="J71" s="5"/>
      <c r="K71" s="5"/>
      <c r="L71" s="5"/>
      <c r="M71" s="54"/>
      <c r="N71" s="54"/>
      <c r="O71" s="5"/>
      <c r="P71" s="5"/>
      <c r="Q71" s="5"/>
      <c r="R71" s="5"/>
      <c r="S71" s="54"/>
      <c r="T71" s="518"/>
      <c r="U71" s="5"/>
      <c r="V71" s="5"/>
      <c r="W71" s="5"/>
      <c r="X71" s="5"/>
      <c r="Y71" s="54"/>
      <c r="Z71" s="54"/>
      <c r="AA71" s="5"/>
      <c r="AB71" s="5"/>
      <c r="AC71" s="5"/>
      <c r="AD71" s="54"/>
      <c r="AE71" s="17"/>
      <c r="AF71" s="10"/>
    </row>
    <row r="72" spans="2:32" ht="13.15" customHeight="1" x14ac:dyDescent="0.2">
      <c r="B72" s="7"/>
      <c r="C72" s="7"/>
      <c r="D72" s="5"/>
      <c r="E72" s="5"/>
      <c r="F72" s="9"/>
      <c r="G72" s="5"/>
      <c r="H72" s="5"/>
      <c r="I72" s="5"/>
      <c r="J72" s="5"/>
      <c r="K72" s="5"/>
      <c r="L72" s="5"/>
      <c r="M72" s="54"/>
      <c r="N72" s="54"/>
      <c r="O72" s="5"/>
      <c r="P72" s="5"/>
      <c r="Q72" s="5"/>
      <c r="R72" s="5"/>
      <c r="S72" s="54"/>
      <c r="T72" s="518"/>
      <c r="U72" s="5"/>
      <c r="V72" s="5"/>
      <c r="W72" s="5"/>
      <c r="X72" s="5"/>
      <c r="Y72" s="54"/>
      <c r="Z72" s="54"/>
      <c r="AA72" s="5"/>
      <c r="AB72" s="5"/>
      <c r="AC72" s="5"/>
      <c r="AD72" s="54"/>
      <c r="AE72" s="17"/>
      <c r="AF72" s="10"/>
    </row>
    <row r="73" spans="2:32" ht="13.15" customHeight="1" x14ac:dyDescent="0.2">
      <c r="B73" s="7"/>
      <c r="C73" s="7"/>
      <c r="D73" s="5"/>
      <c r="E73" s="5"/>
      <c r="F73" s="9"/>
      <c r="G73" s="5"/>
      <c r="H73" s="5"/>
      <c r="I73" s="5"/>
      <c r="J73" s="5"/>
      <c r="K73" s="5"/>
      <c r="L73" s="5"/>
      <c r="M73" s="54"/>
      <c r="N73" s="54"/>
      <c r="O73" s="5"/>
      <c r="P73" s="5"/>
      <c r="Q73" s="5"/>
      <c r="R73" s="5"/>
      <c r="S73" s="54"/>
      <c r="T73" s="518"/>
      <c r="U73" s="5"/>
      <c r="V73" s="5"/>
      <c r="W73" s="5"/>
      <c r="X73" s="5"/>
      <c r="Y73" s="54"/>
      <c r="Z73" s="54"/>
      <c r="AA73" s="5"/>
      <c r="AB73" s="5"/>
      <c r="AC73" s="5"/>
      <c r="AD73" s="54"/>
      <c r="AE73" s="17"/>
      <c r="AF73" s="10"/>
    </row>
    <row r="74" spans="2:32" ht="13.15" customHeight="1" x14ac:dyDescent="0.2">
      <c r="B74" s="7"/>
      <c r="C74" s="7"/>
      <c r="D74" s="5"/>
      <c r="E74" s="5"/>
      <c r="F74" s="9"/>
      <c r="G74" s="5"/>
      <c r="H74" s="5"/>
      <c r="I74" s="5"/>
      <c r="J74" s="5"/>
      <c r="K74" s="5"/>
      <c r="L74" s="5"/>
      <c r="M74" s="54"/>
      <c r="N74" s="54"/>
      <c r="O74" s="5"/>
      <c r="P74" s="5"/>
      <c r="Q74" s="5"/>
      <c r="R74" s="5"/>
      <c r="S74" s="54"/>
      <c r="T74" s="518"/>
      <c r="U74" s="5"/>
      <c r="V74" s="5"/>
      <c r="W74" s="5"/>
      <c r="X74" s="5"/>
      <c r="Y74" s="54"/>
      <c r="Z74" s="54"/>
      <c r="AA74" s="5"/>
      <c r="AB74" s="5"/>
      <c r="AC74" s="5"/>
      <c r="AD74" s="54"/>
      <c r="AE74" s="17"/>
      <c r="AF74" s="10"/>
    </row>
    <row r="75" spans="2:32" ht="13.15" customHeight="1" x14ac:dyDescent="0.2">
      <c r="B75" s="7"/>
      <c r="C75" s="7"/>
      <c r="D75" s="5"/>
      <c r="E75" s="5"/>
      <c r="F75" s="9"/>
      <c r="G75" s="5"/>
      <c r="H75" s="5"/>
      <c r="I75" s="5"/>
      <c r="J75" s="5"/>
      <c r="K75" s="5"/>
      <c r="L75" s="5"/>
      <c r="M75" s="54"/>
      <c r="N75" s="54"/>
      <c r="O75" s="5"/>
      <c r="P75" s="5"/>
      <c r="Q75" s="5"/>
      <c r="R75" s="5"/>
      <c r="S75" s="54"/>
      <c r="T75" s="518"/>
      <c r="U75" s="5"/>
      <c r="V75" s="5"/>
      <c r="W75" s="5"/>
      <c r="X75" s="5"/>
      <c r="Y75" s="54"/>
      <c r="Z75" s="54"/>
      <c r="AA75" s="5"/>
      <c r="AB75" s="5"/>
      <c r="AC75" s="5"/>
      <c r="AD75" s="54"/>
      <c r="AE75" s="17"/>
      <c r="AF75" s="10"/>
    </row>
    <row r="76" spans="2:32" ht="13.15" customHeight="1" x14ac:dyDescent="0.2">
      <c r="B76" s="7"/>
      <c r="C76" s="7"/>
      <c r="D76" s="5"/>
      <c r="E76" s="5"/>
      <c r="F76" s="9"/>
      <c r="G76" s="5"/>
      <c r="H76" s="5"/>
      <c r="I76" s="5"/>
      <c r="J76" s="5"/>
      <c r="K76" s="5"/>
      <c r="L76" s="5"/>
      <c r="M76" s="54"/>
      <c r="N76" s="54"/>
      <c r="O76" s="5"/>
      <c r="P76" s="5"/>
      <c r="Q76" s="5"/>
      <c r="R76" s="5"/>
      <c r="S76" s="54"/>
      <c r="T76" s="518"/>
      <c r="U76" s="5"/>
      <c r="V76" s="5"/>
      <c r="W76" s="5"/>
      <c r="X76" s="5"/>
      <c r="Y76" s="54"/>
      <c r="Z76" s="54"/>
      <c r="AA76" s="5"/>
      <c r="AB76" s="5"/>
      <c r="AC76" s="5"/>
      <c r="AD76" s="54"/>
      <c r="AE76" s="17"/>
      <c r="AF76" s="10"/>
    </row>
    <row r="77" spans="2:32" ht="21.95" customHeight="1" x14ac:dyDescent="0.2">
      <c r="B77" s="7"/>
      <c r="C77" s="7"/>
      <c r="D77" s="5"/>
      <c r="E77" s="5"/>
      <c r="F77" s="9"/>
      <c r="G77" s="5"/>
      <c r="H77" s="5"/>
      <c r="I77" s="5"/>
      <c r="J77" s="5"/>
      <c r="K77" s="5"/>
      <c r="L77" s="5"/>
      <c r="M77" s="54"/>
      <c r="N77" s="54"/>
      <c r="O77" s="5"/>
      <c r="P77" s="5"/>
      <c r="Q77" s="5"/>
      <c r="R77" s="5"/>
      <c r="S77" s="54"/>
      <c r="T77" s="518"/>
      <c r="U77" s="5"/>
      <c r="V77" s="5"/>
      <c r="W77" s="5"/>
      <c r="X77" s="5"/>
      <c r="Y77" s="54"/>
      <c r="Z77" s="54"/>
      <c r="AA77" s="5"/>
      <c r="AB77" s="5"/>
      <c r="AC77" s="5"/>
      <c r="AD77" s="54"/>
      <c r="AE77" s="17"/>
      <c r="AF77" s="10"/>
    </row>
    <row r="78" spans="2:32" ht="21.95" customHeight="1" x14ac:dyDescent="0.2">
      <c r="B78" s="7"/>
      <c r="C78" s="7"/>
      <c r="D78" s="5"/>
      <c r="E78" s="5"/>
      <c r="F78" s="9"/>
      <c r="G78" s="5"/>
      <c r="H78" s="5"/>
      <c r="I78" s="5"/>
      <c r="J78" s="5"/>
      <c r="K78" s="5"/>
      <c r="L78" s="5"/>
      <c r="M78" s="54"/>
      <c r="N78" s="54"/>
      <c r="O78" s="5"/>
      <c r="P78" s="5"/>
      <c r="Q78" s="5"/>
      <c r="R78" s="5"/>
      <c r="S78" s="54"/>
      <c r="T78" s="518"/>
      <c r="U78" s="5"/>
      <c r="V78" s="5"/>
      <c r="W78" s="5"/>
      <c r="X78" s="5"/>
      <c r="Y78" s="54"/>
      <c r="Z78" s="54"/>
      <c r="AA78" s="5"/>
      <c r="AB78" s="5"/>
      <c r="AC78" s="5"/>
      <c r="AD78" s="54"/>
      <c r="AE78" s="17"/>
      <c r="AF78" s="10"/>
    </row>
    <row r="79" spans="2:32" ht="13.15" customHeight="1" x14ac:dyDescent="0.2">
      <c r="B79" s="7"/>
      <c r="C79" s="7"/>
      <c r="D79" s="5"/>
      <c r="E79" s="5"/>
      <c r="F79" s="9"/>
      <c r="G79" s="5"/>
      <c r="H79" s="5"/>
      <c r="I79" s="5"/>
      <c r="J79" s="5"/>
      <c r="K79" s="5"/>
      <c r="L79" s="5"/>
      <c r="M79" s="54"/>
      <c r="N79" s="54"/>
      <c r="O79" s="5"/>
      <c r="P79" s="5"/>
      <c r="Q79" s="5"/>
      <c r="R79" s="5"/>
      <c r="S79" s="54"/>
      <c r="T79" s="518"/>
      <c r="U79" s="5"/>
      <c r="V79" s="5"/>
      <c r="W79" s="5"/>
      <c r="X79" s="5"/>
      <c r="Y79" s="54"/>
      <c r="Z79" s="54"/>
      <c r="AA79" s="5"/>
      <c r="AB79" s="5"/>
      <c r="AC79" s="5"/>
      <c r="AD79" s="54"/>
      <c r="AE79" s="17"/>
      <c r="AF79" s="10"/>
    </row>
    <row r="80" spans="2:32" ht="13.15" customHeight="1" x14ac:dyDescent="0.2">
      <c r="B80" s="7"/>
      <c r="C80" s="7"/>
      <c r="D80" s="5"/>
      <c r="E80" s="5"/>
      <c r="F80" s="9"/>
      <c r="G80" s="5"/>
      <c r="H80" s="5"/>
      <c r="I80" s="5"/>
      <c r="J80" s="5"/>
      <c r="K80" s="5"/>
      <c r="L80" s="5"/>
      <c r="M80" s="54"/>
      <c r="N80" s="54"/>
      <c r="O80" s="5"/>
      <c r="P80" s="5"/>
      <c r="Q80" s="5"/>
      <c r="R80" s="5"/>
      <c r="S80" s="54"/>
      <c r="T80" s="518"/>
      <c r="U80" s="5"/>
      <c r="V80" s="5"/>
      <c r="W80" s="5"/>
      <c r="X80" s="5"/>
      <c r="Y80" s="54"/>
      <c r="Z80" s="54"/>
      <c r="AA80" s="5"/>
      <c r="AB80" s="5"/>
      <c r="AC80" s="5"/>
      <c r="AD80" s="54"/>
      <c r="AE80" s="17"/>
      <c r="AF80" s="10"/>
    </row>
    <row r="81" spans="2:32" ht="13.15" customHeight="1" x14ac:dyDescent="0.2">
      <c r="B81" s="7"/>
      <c r="C81" s="7"/>
      <c r="D81" s="5"/>
      <c r="E81" s="5"/>
      <c r="F81" s="9"/>
      <c r="G81" s="5"/>
      <c r="H81" s="5"/>
      <c r="I81" s="5"/>
      <c r="J81" s="5"/>
      <c r="K81" s="5"/>
      <c r="L81" s="5"/>
      <c r="M81" s="54"/>
      <c r="N81" s="54"/>
      <c r="O81" s="5"/>
      <c r="P81" s="5"/>
      <c r="Q81" s="5"/>
      <c r="R81" s="5"/>
      <c r="S81" s="54"/>
      <c r="T81" s="518"/>
      <c r="U81" s="5"/>
      <c r="V81" s="5"/>
      <c r="W81" s="5"/>
      <c r="X81" s="5"/>
      <c r="Y81" s="54"/>
      <c r="Z81" s="54"/>
      <c r="AA81" s="5"/>
      <c r="AB81" s="5"/>
      <c r="AC81" s="5"/>
      <c r="AD81" s="54"/>
      <c r="AE81" s="17"/>
      <c r="AF81" s="10"/>
    </row>
    <row r="82" spans="2:32" ht="13.15" customHeight="1" x14ac:dyDescent="0.2">
      <c r="B82" s="7"/>
      <c r="C82" s="7"/>
      <c r="D82" s="5"/>
      <c r="E82" s="5"/>
      <c r="F82" s="9"/>
      <c r="G82" s="5"/>
      <c r="H82" s="5"/>
      <c r="I82" s="5"/>
      <c r="J82" s="5"/>
      <c r="K82" s="5"/>
      <c r="L82" s="5"/>
      <c r="M82" s="54"/>
      <c r="N82" s="54"/>
      <c r="O82" s="5"/>
      <c r="P82" s="5"/>
      <c r="Q82" s="5"/>
      <c r="R82" s="5"/>
      <c r="S82" s="54"/>
      <c r="T82" s="518"/>
      <c r="U82" s="5"/>
      <c r="V82" s="5"/>
      <c r="W82" s="5"/>
      <c r="X82" s="5"/>
      <c r="Y82" s="54"/>
      <c r="Z82" s="54"/>
      <c r="AA82" s="5"/>
      <c r="AB82" s="5"/>
      <c r="AC82" s="5"/>
      <c r="AD82" s="54"/>
      <c r="AE82" s="17"/>
      <c r="AF82" s="10"/>
    </row>
    <row r="83" spans="2:32" ht="13.15" customHeight="1" x14ac:dyDescent="0.2">
      <c r="B83" s="7"/>
      <c r="C83" s="7"/>
      <c r="D83" s="5"/>
      <c r="E83" s="5"/>
      <c r="F83" s="9"/>
      <c r="G83" s="5"/>
      <c r="H83" s="5"/>
      <c r="I83" s="5"/>
      <c r="J83" s="5"/>
      <c r="K83" s="5"/>
      <c r="L83" s="5"/>
      <c r="M83" s="54"/>
      <c r="N83" s="54"/>
      <c r="O83" s="5"/>
      <c r="P83" s="5"/>
      <c r="Q83" s="5"/>
      <c r="R83" s="5"/>
      <c r="S83" s="54"/>
      <c r="T83" s="518"/>
      <c r="U83" s="5"/>
      <c r="V83" s="5"/>
      <c r="W83" s="5"/>
      <c r="X83" s="5"/>
      <c r="Y83" s="54"/>
      <c r="Z83" s="54"/>
      <c r="AA83" s="5"/>
      <c r="AB83" s="5"/>
      <c r="AC83" s="5"/>
      <c r="AD83" s="54"/>
      <c r="AE83" s="17"/>
      <c r="AF83" s="10"/>
    </row>
    <row r="84" spans="2:32" ht="13.15" customHeight="1" x14ac:dyDescent="0.2">
      <c r="B84" s="7"/>
      <c r="C84" s="7"/>
      <c r="D84" s="5"/>
      <c r="E84" s="5"/>
      <c r="F84" s="9"/>
      <c r="G84" s="5"/>
      <c r="H84" s="5"/>
      <c r="I84" s="5"/>
      <c r="J84" s="5"/>
      <c r="K84" s="5"/>
      <c r="L84" s="5"/>
      <c r="M84" s="54"/>
      <c r="N84" s="54"/>
      <c r="O84" s="5"/>
      <c r="P84" s="5"/>
      <c r="Q84" s="5"/>
      <c r="R84" s="5"/>
      <c r="S84" s="54"/>
      <c r="T84" s="518"/>
      <c r="U84" s="5"/>
      <c r="V84" s="5"/>
      <c r="W84" s="5"/>
      <c r="X84" s="5"/>
      <c r="Y84" s="54"/>
      <c r="Z84" s="54"/>
      <c r="AA84" s="5"/>
      <c r="AB84" s="5"/>
      <c r="AC84" s="5"/>
      <c r="AD84" s="54"/>
      <c r="AE84" s="17"/>
      <c r="AF84" s="10"/>
    </row>
    <row r="85" spans="2:32" ht="13.15" customHeight="1" x14ac:dyDescent="0.2">
      <c r="B85" s="7"/>
      <c r="C85" s="7"/>
      <c r="D85" s="5"/>
      <c r="E85" s="5"/>
      <c r="F85" s="9"/>
      <c r="G85" s="5"/>
      <c r="H85" s="5"/>
      <c r="I85" s="5"/>
      <c r="J85" s="5"/>
      <c r="K85" s="5"/>
      <c r="L85" s="5"/>
      <c r="M85" s="54"/>
      <c r="N85" s="54"/>
      <c r="O85" s="5"/>
      <c r="P85" s="5"/>
      <c r="Q85" s="5"/>
      <c r="R85" s="5"/>
      <c r="S85" s="54"/>
      <c r="T85" s="518"/>
      <c r="U85" s="5"/>
      <c r="V85" s="5"/>
      <c r="W85" s="5"/>
      <c r="X85" s="5"/>
      <c r="Y85" s="54"/>
      <c r="Z85" s="54"/>
      <c r="AA85" s="5"/>
      <c r="AB85" s="5"/>
      <c r="AC85" s="5"/>
      <c r="AD85" s="54"/>
      <c r="AE85" s="17"/>
      <c r="AF85" s="10"/>
    </row>
    <row r="86" spans="2:32" ht="13.15" customHeight="1" x14ac:dyDescent="0.2">
      <c r="B86" s="7"/>
      <c r="C86" s="7"/>
      <c r="D86" s="5"/>
      <c r="E86" s="5"/>
      <c r="F86" s="9"/>
      <c r="G86" s="5"/>
      <c r="H86" s="5"/>
      <c r="I86" s="5"/>
      <c r="J86" s="5"/>
      <c r="K86" s="5"/>
      <c r="L86" s="5"/>
      <c r="M86" s="54"/>
      <c r="N86" s="54"/>
      <c r="O86" s="5"/>
      <c r="P86" s="5"/>
      <c r="Q86" s="5"/>
      <c r="R86" s="5"/>
      <c r="S86" s="54"/>
      <c r="T86" s="518"/>
      <c r="U86" s="5"/>
      <c r="V86" s="5"/>
      <c r="W86" s="5"/>
      <c r="X86" s="5"/>
      <c r="Y86" s="54"/>
      <c r="Z86" s="54"/>
      <c r="AA86" s="5"/>
      <c r="AB86" s="5"/>
      <c r="AC86" s="5"/>
      <c r="AD86" s="54"/>
      <c r="AE86" s="17"/>
      <c r="AF86" s="10"/>
    </row>
    <row r="87" spans="2:32" ht="13.15" customHeight="1" x14ac:dyDescent="0.2">
      <c r="B87" s="7"/>
      <c r="C87" s="7"/>
      <c r="D87" s="5"/>
      <c r="E87" s="5"/>
      <c r="F87" s="9"/>
      <c r="G87" s="5"/>
      <c r="H87" s="5"/>
      <c r="I87" s="5"/>
      <c r="J87" s="5"/>
      <c r="K87" s="5"/>
      <c r="L87" s="5"/>
      <c r="M87" s="54"/>
      <c r="N87" s="54"/>
      <c r="O87" s="5"/>
      <c r="P87" s="5"/>
      <c r="Q87" s="5"/>
      <c r="R87" s="5"/>
      <c r="S87" s="54"/>
      <c r="T87" s="518"/>
      <c r="U87" s="5"/>
      <c r="V87" s="5"/>
      <c r="W87" s="5"/>
      <c r="X87" s="5"/>
      <c r="Y87" s="54"/>
      <c r="Z87" s="54"/>
      <c r="AA87" s="5"/>
      <c r="AB87" s="5"/>
      <c r="AC87" s="5"/>
      <c r="AD87" s="54"/>
      <c r="AE87" s="17"/>
      <c r="AF87" s="10"/>
    </row>
    <row r="88" spans="2:32" ht="13.15" customHeight="1" x14ac:dyDescent="0.2">
      <c r="B88" s="7"/>
      <c r="C88" s="7"/>
      <c r="D88" s="5"/>
      <c r="E88" s="5"/>
      <c r="F88" s="9"/>
      <c r="G88" s="5"/>
      <c r="H88" s="5"/>
      <c r="I88" s="5"/>
      <c r="J88" s="5"/>
      <c r="K88" s="5"/>
      <c r="L88" s="5"/>
      <c r="M88" s="54"/>
      <c r="N88" s="54"/>
      <c r="O88" s="5"/>
      <c r="P88" s="5"/>
      <c r="Q88" s="5"/>
      <c r="R88" s="5"/>
      <c r="S88" s="54"/>
      <c r="T88" s="518"/>
      <c r="U88" s="5"/>
      <c r="V88" s="5"/>
      <c r="W88" s="5"/>
      <c r="X88" s="5"/>
      <c r="Y88" s="54"/>
      <c r="Z88" s="54"/>
      <c r="AA88" s="5"/>
      <c r="AB88" s="5"/>
      <c r="AC88" s="5"/>
      <c r="AD88" s="54"/>
      <c r="AE88" s="17"/>
      <c r="AF88" s="10"/>
    </row>
    <row r="89" spans="2:32" ht="13.15" customHeight="1" x14ac:dyDescent="0.2">
      <c r="B89" s="7"/>
      <c r="C89" s="7"/>
      <c r="D89" s="5"/>
      <c r="E89" s="5"/>
      <c r="F89" s="9"/>
      <c r="G89" s="5"/>
      <c r="H89" s="5"/>
      <c r="I89" s="5"/>
      <c r="J89" s="5"/>
      <c r="K89" s="5"/>
      <c r="L89" s="5"/>
      <c r="M89" s="54"/>
      <c r="N89" s="54"/>
      <c r="O89" s="5"/>
      <c r="P89" s="5"/>
      <c r="Q89" s="5"/>
      <c r="R89" s="5"/>
      <c r="S89" s="54"/>
      <c r="T89" s="518"/>
      <c r="U89" s="5"/>
      <c r="V89" s="5"/>
      <c r="W89" s="5"/>
      <c r="X89" s="5"/>
      <c r="Y89" s="54"/>
      <c r="Z89" s="54"/>
      <c r="AA89" s="5"/>
      <c r="AB89" s="5"/>
      <c r="AC89" s="5"/>
      <c r="AD89" s="54"/>
      <c r="AE89" s="17"/>
      <c r="AF89" s="10"/>
    </row>
    <row r="90" spans="2:32" ht="13.15" customHeight="1" x14ac:dyDescent="0.2">
      <c r="B90" s="7"/>
      <c r="C90" s="7"/>
      <c r="D90" s="5"/>
      <c r="E90" s="5"/>
      <c r="F90" s="9"/>
      <c r="G90" s="5"/>
      <c r="H90" s="5"/>
      <c r="I90" s="5"/>
      <c r="J90" s="5"/>
      <c r="K90" s="5"/>
      <c r="L90" s="5"/>
      <c r="M90" s="54"/>
      <c r="N90" s="54"/>
      <c r="O90" s="5"/>
      <c r="P90" s="5"/>
      <c r="Q90" s="5"/>
      <c r="R90" s="5"/>
      <c r="S90" s="54"/>
      <c r="T90" s="518"/>
      <c r="U90" s="5"/>
      <c r="V90" s="5"/>
      <c r="W90" s="5"/>
      <c r="X90" s="5"/>
      <c r="Y90" s="54"/>
      <c r="Z90" s="54"/>
      <c r="AA90" s="5"/>
      <c r="AB90" s="5"/>
      <c r="AC90" s="5"/>
      <c r="AD90" s="54"/>
      <c r="AE90" s="17"/>
      <c r="AF90" s="10"/>
    </row>
    <row r="91" spans="2:32" ht="13.15" customHeight="1" x14ac:dyDescent="0.2">
      <c r="B91" s="7"/>
      <c r="C91" s="7"/>
      <c r="D91" s="5"/>
      <c r="E91" s="5"/>
      <c r="F91" s="9"/>
      <c r="G91" s="5"/>
      <c r="H91" s="5"/>
      <c r="I91" s="5"/>
      <c r="J91" s="5"/>
      <c r="K91" s="5"/>
      <c r="L91" s="5"/>
      <c r="M91" s="54"/>
      <c r="N91" s="54"/>
      <c r="O91" s="5"/>
      <c r="P91" s="5"/>
      <c r="Q91" s="5"/>
      <c r="R91" s="5"/>
      <c r="S91" s="54"/>
      <c r="T91" s="518"/>
      <c r="U91" s="5"/>
      <c r="V91" s="5"/>
      <c r="W91" s="5"/>
      <c r="X91" s="5"/>
      <c r="Y91" s="54"/>
      <c r="Z91" s="54"/>
      <c r="AA91" s="5"/>
      <c r="AB91" s="5"/>
      <c r="AC91" s="5"/>
      <c r="AD91" s="54"/>
      <c r="AE91" s="17"/>
      <c r="AF91" s="10"/>
    </row>
    <row r="92" spans="2:32" ht="13.15" customHeight="1" x14ac:dyDescent="0.2">
      <c r="B92" s="7"/>
      <c r="C92" s="7"/>
      <c r="D92" s="5"/>
      <c r="E92" s="5"/>
      <c r="F92" s="9"/>
      <c r="G92" s="5"/>
      <c r="H92" s="5"/>
      <c r="I92" s="5"/>
      <c r="J92" s="5"/>
      <c r="K92" s="5"/>
      <c r="L92" s="5"/>
      <c r="M92" s="54"/>
      <c r="N92" s="54"/>
      <c r="O92" s="5"/>
      <c r="P92" s="5"/>
      <c r="Q92" s="5"/>
      <c r="R92" s="5"/>
      <c r="S92" s="54"/>
      <c r="T92" s="518"/>
      <c r="U92" s="5"/>
      <c r="V92" s="5"/>
      <c r="W92" s="5"/>
      <c r="X92" s="5"/>
      <c r="Y92" s="54"/>
      <c r="Z92" s="54"/>
      <c r="AA92" s="5"/>
      <c r="AB92" s="5"/>
      <c r="AC92" s="5"/>
      <c r="AD92" s="54"/>
      <c r="AE92" s="17"/>
      <c r="AF92" s="10"/>
    </row>
    <row r="93" spans="2:32" ht="13.15" customHeight="1" x14ac:dyDescent="0.2">
      <c r="B93" s="7"/>
      <c r="C93" s="7"/>
      <c r="D93" s="5"/>
      <c r="E93" s="5"/>
      <c r="F93" s="9"/>
      <c r="G93" s="5"/>
      <c r="H93" s="5"/>
      <c r="I93" s="5"/>
      <c r="J93" s="5"/>
      <c r="K93" s="5"/>
      <c r="L93" s="5"/>
      <c r="M93" s="54"/>
      <c r="N93" s="54"/>
      <c r="O93" s="5"/>
      <c r="P93" s="5"/>
      <c r="Q93" s="5"/>
      <c r="R93" s="5"/>
      <c r="S93" s="54"/>
      <c r="T93" s="518"/>
      <c r="U93" s="5"/>
      <c r="V93" s="5"/>
      <c r="W93" s="5"/>
      <c r="X93" s="5"/>
      <c r="Y93" s="54"/>
      <c r="Z93" s="54"/>
      <c r="AA93" s="5"/>
      <c r="AB93" s="5"/>
      <c r="AC93" s="5"/>
      <c r="AD93" s="54"/>
      <c r="AE93" s="17"/>
      <c r="AF93" s="10"/>
    </row>
    <row r="94" spans="2:32" ht="13.15" customHeight="1" x14ac:dyDescent="0.2">
      <c r="B94" s="7"/>
      <c r="C94" s="7"/>
      <c r="D94" s="5"/>
      <c r="E94" s="5"/>
      <c r="F94" s="9"/>
      <c r="G94" s="5"/>
      <c r="H94" s="5"/>
      <c r="I94" s="5"/>
      <c r="J94" s="5"/>
      <c r="K94" s="5"/>
      <c r="L94" s="5"/>
      <c r="M94" s="54"/>
      <c r="N94" s="54"/>
      <c r="O94" s="5"/>
      <c r="P94" s="5"/>
      <c r="Q94" s="5"/>
      <c r="R94" s="5"/>
      <c r="S94" s="54"/>
      <c r="T94" s="518"/>
      <c r="U94" s="5"/>
      <c r="V94" s="5"/>
      <c r="W94" s="5"/>
      <c r="X94" s="5"/>
      <c r="Y94" s="54"/>
      <c r="Z94" s="54"/>
      <c r="AA94" s="5"/>
      <c r="AB94" s="5"/>
      <c r="AC94" s="5"/>
      <c r="AD94" s="54"/>
      <c r="AE94" s="17"/>
      <c r="AF94" s="10"/>
    </row>
    <row r="95" spans="2:32" ht="13.15" customHeight="1" x14ac:dyDescent="0.2">
      <c r="B95" s="7"/>
      <c r="C95" s="7"/>
      <c r="D95" s="5"/>
      <c r="E95" s="5"/>
      <c r="F95" s="9"/>
      <c r="G95" s="5"/>
      <c r="H95" s="5"/>
      <c r="I95" s="5"/>
      <c r="J95" s="5"/>
      <c r="K95" s="5"/>
      <c r="L95" s="5"/>
      <c r="M95" s="54"/>
      <c r="N95" s="54"/>
      <c r="O95" s="5"/>
      <c r="P95" s="5"/>
      <c r="Q95" s="5"/>
      <c r="R95" s="5"/>
      <c r="S95" s="54"/>
      <c r="T95" s="518"/>
      <c r="U95" s="5"/>
      <c r="V95" s="5"/>
      <c r="W95" s="5"/>
      <c r="X95" s="5"/>
      <c r="Y95" s="54"/>
      <c r="Z95" s="54"/>
      <c r="AA95" s="5"/>
      <c r="AB95" s="5"/>
      <c r="AC95" s="5"/>
      <c r="AD95" s="54"/>
      <c r="AE95" s="17"/>
      <c r="AF95" s="10"/>
    </row>
    <row r="96" spans="2:32" ht="13.15" customHeight="1" x14ac:dyDescent="0.2">
      <c r="B96" s="7"/>
      <c r="C96" s="7"/>
      <c r="D96" s="5"/>
      <c r="E96" s="5"/>
      <c r="F96" s="9"/>
      <c r="G96" s="5"/>
      <c r="H96" s="5"/>
      <c r="I96" s="5"/>
      <c r="J96" s="5"/>
      <c r="K96" s="5"/>
      <c r="L96" s="5"/>
      <c r="M96" s="54"/>
      <c r="N96" s="54"/>
      <c r="O96" s="5"/>
      <c r="P96" s="5"/>
      <c r="Q96" s="5"/>
      <c r="R96" s="5"/>
      <c r="S96" s="54"/>
      <c r="T96" s="518"/>
      <c r="U96" s="5"/>
      <c r="V96" s="5"/>
      <c r="W96" s="5"/>
      <c r="X96" s="5"/>
      <c r="Y96" s="54"/>
      <c r="Z96" s="54"/>
      <c r="AA96" s="5"/>
      <c r="AB96" s="5"/>
      <c r="AC96" s="5"/>
      <c r="AD96" s="54"/>
      <c r="AE96" s="17"/>
      <c r="AF96" s="10"/>
    </row>
    <row r="97" spans="2:32" ht="13.15" customHeight="1" x14ac:dyDescent="0.2">
      <c r="B97" s="7"/>
      <c r="C97" s="7"/>
      <c r="D97" s="5"/>
      <c r="E97" s="5"/>
      <c r="F97" s="9"/>
      <c r="G97" s="5"/>
      <c r="H97" s="5"/>
      <c r="I97" s="5"/>
      <c r="J97" s="5"/>
      <c r="K97" s="5"/>
      <c r="L97" s="5"/>
      <c r="M97" s="54"/>
      <c r="N97" s="54"/>
      <c r="O97" s="5"/>
      <c r="P97" s="5"/>
      <c r="Q97" s="5"/>
      <c r="R97" s="5"/>
      <c r="S97" s="54"/>
      <c r="T97" s="518"/>
      <c r="U97" s="5"/>
      <c r="V97" s="5"/>
      <c r="W97" s="5"/>
      <c r="X97" s="5"/>
      <c r="Y97" s="54"/>
      <c r="Z97" s="54"/>
      <c r="AA97" s="5"/>
      <c r="AB97" s="5"/>
      <c r="AC97" s="5"/>
      <c r="AD97" s="54"/>
      <c r="AE97" s="17"/>
      <c r="AF97" s="10"/>
    </row>
    <row r="98" spans="2:32" ht="13.15" customHeight="1" x14ac:dyDescent="0.2">
      <c r="B98" s="7"/>
      <c r="C98" s="7"/>
      <c r="D98" s="5"/>
      <c r="E98" s="5"/>
      <c r="F98" s="9"/>
      <c r="G98" s="5"/>
      <c r="H98" s="5"/>
      <c r="I98" s="5"/>
      <c r="J98" s="5"/>
      <c r="K98" s="5"/>
      <c r="L98" s="5"/>
      <c r="M98" s="54"/>
      <c r="N98" s="54"/>
      <c r="O98" s="5"/>
      <c r="P98" s="5"/>
      <c r="Q98" s="5"/>
      <c r="R98" s="5"/>
      <c r="S98" s="54"/>
      <c r="T98" s="518"/>
      <c r="U98" s="5"/>
      <c r="V98" s="5"/>
      <c r="W98" s="5"/>
      <c r="X98" s="5"/>
      <c r="Y98" s="54"/>
      <c r="Z98" s="54"/>
      <c r="AA98" s="5"/>
      <c r="AB98" s="5"/>
      <c r="AC98" s="5"/>
      <c r="AD98" s="54"/>
      <c r="AE98" s="17"/>
      <c r="AF98" s="10"/>
    </row>
    <row r="99" spans="2:32" ht="13.15" customHeight="1" x14ac:dyDescent="0.2">
      <c r="B99" s="7"/>
      <c r="C99" s="7"/>
      <c r="D99" s="5"/>
      <c r="E99" s="5"/>
      <c r="F99" s="9"/>
      <c r="G99" s="5"/>
      <c r="H99" s="5"/>
      <c r="I99" s="5"/>
      <c r="J99" s="5"/>
      <c r="K99" s="5"/>
      <c r="L99" s="5"/>
      <c r="M99" s="54"/>
      <c r="N99" s="54"/>
      <c r="O99" s="5"/>
      <c r="P99" s="5"/>
      <c r="Q99" s="5"/>
      <c r="R99" s="5"/>
      <c r="S99" s="54"/>
      <c r="T99" s="518"/>
      <c r="U99" s="5"/>
      <c r="V99" s="5"/>
      <c r="W99" s="5"/>
      <c r="X99" s="5"/>
      <c r="Y99" s="54"/>
      <c r="Z99" s="54"/>
      <c r="AA99" s="5"/>
      <c r="AB99" s="5"/>
      <c r="AC99" s="5"/>
      <c r="AD99" s="54"/>
      <c r="AE99" s="17"/>
      <c r="AF99" s="10"/>
    </row>
    <row r="100" spans="2:32" ht="13.15" customHeight="1" x14ac:dyDescent="0.2">
      <c r="B100" s="7"/>
      <c r="C100" s="7"/>
      <c r="D100" s="5"/>
      <c r="E100" s="5"/>
      <c r="F100" s="9"/>
      <c r="G100" s="5"/>
      <c r="H100" s="5"/>
      <c r="I100" s="5"/>
      <c r="J100" s="5"/>
      <c r="K100" s="5"/>
      <c r="L100" s="5"/>
      <c r="M100" s="54"/>
      <c r="N100" s="54"/>
      <c r="O100" s="5"/>
      <c r="P100" s="5"/>
      <c r="Q100" s="5"/>
      <c r="R100" s="5"/>
      <c r="S100" s="54"/>
      <c r="T100" s="518"/>
      <c r="U100" s="5"/>
      <c r="V100" s="5"/>
      <c r="W100" s="5"/>
      <c r="X100" s="5"/>
      <c r="Y100" s="54"/>
      <c r="Z100" s="54"/>
      <c r="AA100" s="5"/>
      <c r="AB100" s="5"/>
      <c r="AC100" s="5"/>
      <c r="AD100" s="54"/>
      <c r="AE100" s="17"/>
      <c r="AF100" s="10"/>
    </row>
    <row r="101" spans="2:32" ht="13.15" customHeight="1" x14ac:dyDescent="0.2">
      <c r="B101" s="7"/>
      <c r="C101" s="7"/>
      <c r="D101" s="5"/>
      <c r="E101" s="5"/>
      <c r="F101" s="9"/>
      <c r="G101" s="5"/>
      <c r="H101" s="5"/>
      <c r="I101" s="5"/>
      <c r="J101" s="5"/>
      <c r="K101" s="5"/>
      <c r="L101" s="5"/>
      <c r="M101" s="54"/>
      <c r="N101" s="54"/>
      <c r="O101" s="5"/>
      <c r="P101" s="5"/>
      <c r="Q101" s="5"/>
      <c r="R101" s="5"/>
      <c r="S101" s="54"/>
      <c r="T101" s="518"/>
      <c r="U101" s="5"/>
      <c r="V101" s="5"/>
      <c r="W101" s="5"/>
      <c r="X101" s="5"/>
      <c r="Y101" s="54"/>
      <c r="Z101" s="54"/>
      <c r="AA101" s="5"/>
      <c r="AB101" s="5"/>
      <c r="AC101" s="5"/>
      <c r="AD101" s="54"/>
      <c r="AE101" s="17"/>
      <c r="AF101" s="10"/>
    </row>
    <row r="102" spans="2:32" ht="13.15" customHeight="1" x14ac:dyDescent="0.2">
      <c r="B102" s="7"/>
      <c r="C102" s="7"/>
      <c r="D102" s="5"/>
      <c r="E102" s="5"/>
      <c r="F102" s="9"/>
      <c r="G102" s="5"/>
      <c r="H102" s="5"/>
      <c r="I102" s="5"/>
      <c r="J102" s="5"/>
      <c r="K102" s="5"/>
      <c r="L102" s="5"/>
      <c r="M102" s="54"/>
      <c r="N102" s="54"/>
      <c r="O102" s="5"/>
      <c r="P102" s="5"/>
      <c r="Q102" s="5"/>
      <c r="R102" s="5"/>
      <c r="S102" s="54"/>
      <c r="T102" s="518"/>
      <c r="U102" s="5"/>
      <c r="V102" s="5"/>
      <c r="W102" s="5"/>
      <c r="X102" s="5"/>
      <c r="Y102" s="54"/>
      <c r="Z102" s="54"/>
      <c r="AA102" s="5"/>
      <c r="AB102" s="5"/>
      <c r="AC102" s="5"/>
      <c r="AD102" s="54"/>
      <c r="AE102" s="17"/>
      <c r="AF102" s="10"/>
    </row>
    <row r="103" spans="2:32" ht="13.15" customHeight="1" x14ac:dyDescent="0.2">
      <c r="B103" s="7"/>
      <c r="C103" s="7"/>
      <c r="D103" s="5"/>
      <c r="E103" s="5"/>
      <c r="F103" s="9"/>
      <c r="G103" s="5"/>
      <c r="H103" s="5"/>
      <c r="I103" s="5"/>
      <c r="J103" s="5"/>
      <c r="K103" s="5"/>
      <c r="L103" s="5"/>
      <c r="M103" s="54"/>
      <c r="N103" s="54"/>
      <c r="O103" s="5"/>
      <c r="P103" s="5"/>
      <c r="Q103" s="5"/>
      <c r="R103" s="5"/>
      <c r="S103" s="54"/>
      <c r="T103" s="518"/>
      <c r="U103" s="5"/>
      <c r="V103" s="5"/>
      <c r="W103" s="5"/>
      <c r="X103" s="5"/>
      <c r="Y103" s="54"/>
      <c r="Z103" s="54"/>
      <c r="AA103" s="5"/>
      <c r="AB103" s="5"/>
      <c r="AC103" s="5"/>
      <c r="AD103" s="54"/>
      <c r="AE103" s="17"/>
      <c r="AF103" s="10"/>
    </row>
    <row r="104" spans="2:32" ht="13.15" customHeight="1" x14ac:dyDescent="0.2">
      <c r="B104" s="7"/>
      <c r="C104" s="7"/>
      <c r="D104" s="5"/>
      <c r="E104" s="5"/>
      <c r="F104" s="9"/>
      <c r="G104" s="5"/>
      <c r="H104" s="5"/>
      <c r="I104" s="5"/>
      <c r="J104" s="5"/>
      <c r="K104" s="5"/>
      <c r="L104" s="5"/>
      <c r="M104" s="54"/>
      <c r="N104" s="54"/>
      <c r="O104" s="5"/>
      <c r="P104" s="5"/>
      <c r="Q104" s="5"/>
      <c r="R104" s="5"/>
      <c r="S104" s="54"/>
      <c r="T104" s="518"/>
      <c r="U104" s="5"/>
      <c r="V104" s="5"/>
      <c r="W104" s="5"/>
      <c r="X104" s="5"/>
      <c r="Y104" s="54"/>
      <c r="Z104" s="54"/>
      <c r="AA104" s="5"/>
      <c r="AB104" s="5"/>
      <c r="AC104" s="5"/>
      <c r="AD104" s="54"/>
      <c r="AE104" s="17"/>
      <c r="AF104" s="10"/>
    </row>
    <row r="105" spans="2:32" ht="13.15" customHeight="1" x14ac:dyDescent="0.2">
      <c r="B105" s="7"/>
      <c r="C105" s="7"/>
      <c r="D105" s="5"/>
      <c r="E105" s="5"/>
      <c r="F105" s="9"/>
      <c r="G105" s="5"/>
      <c r="H105" s="5"/>
      <c r="I105" s="5"/>
      <c r="J105" s="5"/>
      <c r="K105" s="5"/>
      <c r="L105" s="5"/>
      <c r="M105" s="54"/>
      <c r="N105" s="54"/>
      <c r="O105" s="5"/>
      <c r="P105" s="5"/>
      <c r="Q105" s="5"/>
      <c r="R105" s="5"/>
      <c r="S105" s="54"/>
      <c r="T105" s="518"/>
      <c r="U105" s="5"/>
      <c r="V105" s="5"/>
      <c r="W105" s="5"/>
      <c r="X105" s="5"/>
      <c r="Y105" s="54"/>
      <c r="Z105" s="54"/>
      <c r="AA105" s="5"/>
      <c r="AB105" s="5"/>
      <c r="AC105" s="5"/>
      <c r="AD105" s="54"/>
      <c r="AE105" s="17"/>
      <c r="AF105" s="10"/>
    </row>
    <row r="106" spans="2:32" ht="13.15" customHeight="1" x14ac:dyDescent="0.2">
      <c r="B106" s="7"/>
      <c r="C106" s="7"/>
      <c r="D106" s="5"/>
      <c r="E106" s="5"/>
      <c r="F106" s="9"/>
      <c r="G106" s="5"/>
      <c r="H106" s="5"/>
      <c r="I106" s="5"/>
      <c r="J106" s="5"/>
      <c r="K106" s="5"/>
      <c r="L106" s="5"/>
      <c r="M106" s="54"/>
      <c r="N106" s="54"/>
      <c r="O106" s="5"/>
      <c r="P106" s="5"/>
      <c r="Q106" s="5"/>
      <c r="R106" s="5"/>
      <c r="S106" s="54"/>
      <c r="T106" s="518"/>
      <c r="U106" s="5"/>
      <c r="V106" s="5"/>
      <c r="W106" s="5"/>
      <c r="X106" s="5"/>
      <c r="Y106" s="54"/>
      <c r="Z106" s="54"/>
      <c r="AA106" s="5"/>
      <c r="AB106" s="5"/>
      <c r="AC106" s="5"/>
      <c r="AD106" s="54"/>
      <c r="AE106" s="17"/>
      <c r="AF106" s="10"/>
    </row>
    <row r="107" spans="2:32" ht="13.15" customHeight="1" x14ac:dyDescent="0.2">
      <c r="B107" s="7"/>
      <c r="C107" s="7"/>
      <c r="D107" s="5"/>
      <c r="E107" s="5"/>
      <c r="F107" s="9"/>
      <c r="G107" s="5"/>
      <c r="H107" s="5"/>
      <c r="I107" s="5"/>
      <c r="J107" s="5"/>
      <c r="K107" s="5"/>
      <c r="L107" s="5"/>
      <c r="M107" s="54"/>
      <c r="N107" s="54"/>
      <c r="O107" s="5"/>
      <c r="P107" s="5"/>
      <c r="Q107" s="5"/>
      <c r="R107" s="5"/>
      <c r="S107" s="54"/>
      <c r="T107" s="518"/>
      <c r="U107" s="5"/>
      <c r="V107" s="5"/>
      <c r="W107" s="5"/>
      <c r="X107" s="5"/>
      <c r="Y107" s="54"/>
      <c r="Z107" s="54"/>
      <c r="AA107" s="5"/>
      <c r="AB107" s="5"/>
      <c r="AC107" s="5"/>
      <c r="AD107" s="54"/>
      <c r="AE107" s="17"/>
      <c r="AF107" s="10"/>
    </row>
    <row r="108" spans="2:32" ht="21.95" customHeight="1" x14ac:dyDescent="0.2">
      <c r="B108" s="7"/>
      <c r="C108" s="7"/>
      <c r="D108" s="5"/>
      <c r="E108" s="5"/>
      <c r="F108" s="9"/>
      <c r="G108" s="5"/>
      <c r="H108" s="5"/>
      <c r="I108" s="5"/>
      <c r="J108" s="5"/>
      <c r="K108" s="5"/>
      <c r="L108" s="5"/>
      <c r="M108" s="54"/>
      <c r="N108" s="54"/>
      <c r="O108" s="5"/>
      <c r="P108" s="5"/>
      <c r="Q108" s="5"/>
      <c r="R108" s="5"/>
      <c r="S108" s="54"/>
      <c r="T108" s="518"/>
      <c r="U108" s="5"/>
      <c r="V108" s="5"/>
      <c r="W108" s="5"/>
      <c r="X108" s="5"/>
      <c r="Y108" s="54"/>
      <c r="Z108" s="54"/>
      <c r="AA108" s="5"/>
      <c r="AB108" s="5"/>
      <c r="AC108" s="5"/>
      <c r="AD108" s="54"/>
      <c r="AE108" s="17"/>
      <c r="AF108" s="10"/>
    </row>
    <row r="109" spans="2:32" ht="13.15" customHeight="1" x14ac:dyDescent="0.2">
      <c r="B109" s="7"/>
      <c r="C109" s="7"/>
      <c r="D109" s="5"/>
      <c r="E109" s="5"/>
      <c r="F109" s="9"/>
      <c r="G109" s="5"/>
      <c r="H109" s="5"/>
      <c r="I109" s="5"/>
      <c r="J109" s="5"/>
      <c r="K109" s="5"/>
      <c r="L109" s="5"/>
      <c r="M109" s="54"/>
      <c r="N109" s="54"/>
      <c r="O109" s="5"/>
      <c r="P109" s="5"/>
      <c r="Q109" s="5"/>
      <c r="R109" s="5"/>
      <c r="S109" s="54"/>
      <c r="T109" s="518"/>
      <c r="U109" s="5"/>
      <c r="V109" s="5"/>
      <c r="W109" s="5"/>
      <c r="X109" s="5"/>
      <c r="Y109" s="54"/>
      <c r="Z109" s="54"/>
      <c r="AA109" s="5"/>
      <c r="AB109" s="5"/>
      <c r="AC109" s="5"/>
      <c r="AD109" s="54"/>
      <c r="AE109" s="17"/>
      <c r="AF109" s="10"/>
    </row>
    <row r="110" spans="2:32" ht="13.15" customHeight="1" x14ac:dyDescent="0.2">
      <c r="B110" s="7"/>
      <c r="C110" s="7"/>
      <c r="D110" s="5"/>
      <c r="E110" s="5"/>
      <c r="F110" s="9"/>
      <c r="G110" s="5"/>
      <c r="H110" s="5"/>
      <c r="I110" s="5"/>
      <c r="J110" s="5"/>
      <c r="K110" s="5"/>
      <c r="L110" s="5"/>
      <c r="M110" s="54"/>
      <c r="N110" s="54"/>
      <c r="O110" s="5"/>
      <c r="P110" s="5"/>
      <c r="Q110" s="5"/>
      <c r="R110" s="5"/>
      <c r="S110" s="54"/>
      <c r="T110" s="518"/>
      <c r="U110" s="5"/>
      <c r="V110" s="5"/>
      <c r="W110" s="5"/>
      <c r="X110" s="5"/>
      <c r="Y110" s="54"/>
      <c r="Z110" s="54"/>
      <c r="AA110" s="5"/>
      <c r="AB110" s="5"/>
      <c r="AC110" s="5"/>
      <c r="AD110" s="54"/>
      <c r="AE110" s="17"/>
      <c r="AF110" s="10"/>
    </row>
    <row r="111" spans="2:32" ht="13.15" customHeight="1" x14ac:dyDescent="0.2">
      <c r="B111" s="7"/>
      <c r="C111" s="7"/>
      <c r="D111" s="5"/>
      <c r="E111" s="5"/>
      <c r="F111" s="9"/>
      <c r="G111" s="5"/>
      <c r="H111" s="5"/>
      <c r="I111" s="5"/>
      <c r="J111" s="5"/>
      <c r="K111" s="5"/>
      <c r="L111" s="5"/>
      <c r="M111" s="54"/>
      <c r="N111" s="54"/>
      <c r="O111" s="5"/>
      <c r="P111" s="5"/>
      <c r="Q111" s="5"/>
      <c r="R111" s="5"/>
      <c r="S111" s="54"/>
      <c r="T111" s="518"/>
      <c r="U111" s="5"/>
      <c r="V111" s="5"/>
      <c r="W111" s="5"/>
      <c r="X111" s="5"/>
      <c r="Y111" s="54"/>
      <c r="Z111" s="54"/>
      <c r="AA111" s="5"/>
      <c r="AB111" s="5"/>
      <c r="AC111" s="5"/>
      <c r="AD111" s="54"/>
      <c r="AE111" s="17"/>
      <c r="AF111" s="10"/>
    </row>
    <row r="112" spans="2:32" ht="13.15" customHeight="1" x14ac:dyDescent="0.2">
      <c r="B112" s="7"/>
      <c r="C112" s="7"/>
      <c r="D112" s="5"/>
      <c r="E112" s="5"/>
      <c r="F112" s="9"/>
      <c r="G112" s="5"/>
      <c r="H112" s="5"/>
      <c r="I112" s="5"/>
      <c r="J112" s="5"/>
      <c r="K112" s="5"/>
      <c r="L112" s="5"/>
      <c r="M112" s="54"/>
      <c r="N112" s="54"/>
      <c r="O112" s="5"/>
      <c r="P112" s="5"/>
      <c r="Q112" s="5"/>
      <c r="R112" s="5"/>
      <c r="S112" s="54"/>
      <c r="T112" s="518"/>
      <c r="U112" s="5"/>
      <c r="V112" s="5"/>
      <c r="W112" s="5"/>
      <c r="X112" s="5"/>
      <c r="Y112" s="54"/>
      <c r="Z112" s="54"/>
      <c r="AA112" s="5"/>
      <c r="AB112" s="5"/>
      <c r="AC112" s="5"/>
      <c r="AD112" s="54"/>
      <c r="AE112" s="17"/>
      <c r="AF112" s="10"/>
    </row>
    <row r="113" spans="2:32" ht="13.15" customHeight="1" x14ac:dyDescent="0.2">
      <c r="B113" s="7"/>
      <c r="C113" s="7"/>
      <c r="D113" s="5"/>
      <c r="E113" s="5"/>
      <c r="F113" s="9"/>
      <c r="G113" s="5"/>
      <c r="H113" s="5"/>
      <c r="I113" s="5"/>
      <c r="J113" s="5"/>
      <c r="K113" s="5"/>
      <c r="L113" s="5"/>
      <c r="M113" s="54"/>
      <c r="N113" s="54"/>
      <c r="O113" s="5"/>
      <c r="P113" s="5"/>
      <c r="Q113" s="5"/>
      <c r="R113" s="5"/>
      <c r="S113" s="54"/>
      <c r="T113" s="518"/>
      <c r="U113" s="5"/>
      <c r="V113" s="5"/>
      <c r="W113" s="5"/>
      <c r="X113" s="5"/>
      <c r="Y113" s="54"/>
      <c r="Z113" s="54"/>
      <c r="AA113" s="5"/>
      <c r="AB113" s="5"/>
      <c r="AC113" s="5"/>
      <c r="AD113" s="54"/>
      <c r="AE113" s="17"/>
      <c r="AF113" s="10"/>
    </row>
    <row r="114" spans="2:32" ht="13.15" customHeight="1" x14ac:dyDescent="0.2">
      <c r="B114" s="7"/>
      <c r="C114" s="7"/>
      <c r="D114" s="5"/>
      <c r="E114" s="5"/>
      <c r="F114" s="9"/>
      <c r="G114" s="5"/>
      <c r="H114" s="5"/>
      <c r="I114" s="5"/>
      <c r="J114" s="5"/>
      <c r="K114" s="5"/>
      <c r="L114" s="5"/>
      <c r="M114" s="54"/>
      <c r="N114" s="54"/>
      <c r="O114" s="5"/>
      <c r="P114" s="5"/>
      <c r="Q114" s="5"/>
      <c r="R114" s="5"/>
      <c r="S114" s="54"/>
      <c r="T114" s="518"/>
      <c r="U114" s="5"/>
      <c r="V114" s="5"/>
      <c r="W114" s="5"/>
      <c r="X114" s="5"/>
      <c r="Y114" s="54"/>
      <c r="Z114" s="54"/>
      <c r="AA114" s="5"/>
      <c r="AB114" s="5"/>
      <c r="AC114" s="5"/>
      <c r="AD114" s="54"/>
      <c r="AE114" s="17"/>
      <c r="AF114" s="10"/>
    </row>
    <row r="115" spans="2:32" ht="21.95" customHeight="1" x14ac:dyDescent="0.2">
      <c r="B115" s="7"/>
      <c r="C115" s="7"/>
      <c r="D115" s="5"/>
      <c r="E115" s="5"/>
      <c r="F115" s="9"/>
      <c r="G115" s="5"/>
      <c r="H115" s="5"/>
      <c r="I115" s="5"/>
      <c r="J115" s="5"/>
      <c r="K115" s="5"/>
      <c r="L115" s="5"/>
      <c r="M115" s="54"/>
      <c r="N115" s="54"/>
      <c r="O115" s="5"/>
      <c r="P115" s="5"/>
      <c r="Q115" s="5"/>
      <c r="R115" s="5"/>
      <c r="S115" s="54"/>
      <c r="T115" s="518"/>
      <c r="U115" s="5"/>
      <c r="V115" s="5"/>
      <c r="W115" s="5"/>
      <c r="X115" s="5"/>
      <c r="Y115" s="54"/>
      <c r="Z115" s="54"/>
      <c r="AA115" s="5"/>
      <c r="AB115" s="5"/>
      <c r="AC115" s="5"/>
      <c r="AD115" s="54"/>
      <c r="AE115" s="17"/>
      <c r="AF115" s="10"/>
    </row>
    <row r="116" spans="2:32" ht="13.15" customHeight="1" x14ac:dyDescent="0.2">
      <c r="B116" s="7"/>
      <c r="C116" s="7"/>
      <c r="D116" s="5"/>
      <c r="E116" s="5"/>
      <c r="F116" s="9"/>
      <c r="G116" s="5"/>
      <c r="H116" s="5"/>
      <c r="I116" s="5"/>
      <c r="J116" s="5"/>
      <c r="K116" s="5"/>
      <c r="L116" s="5"/>
      <c r="M116" s="54"/>
      <c r="N116" s="54"/>
      <c r="O116" s="5"/>
      <c r="P116" s="5"/>
      <c r="Q116" s="5"/>
      <c r="R116" s="5"/>
      <c r="S116" s="54"/>
      <c r="T116" s="518"/>
      <c r="U116" s="5"/>
      <c r="V116" s="5"/>
      <c r="W116" s="5"/>
      <c r="X116" s="5"/>
      <c r="Y116" s="54"/>
      <c r="Z116" s="54"/>
      <c r="AA116" s="5"/>
      <c r="AB116" s="5"/>
      <c r="AC116" s="5"/>
      <c r="AD116" s="54"/>
      <c r="AE116" s="17"/>
      <c r="AF116" s="10"/>
    </row>
    <row r="117" spans="2:32" ht="13.15" customHeight="1" x14ac:dyDescent="0.2">
      <c r="B117" s="7"/>
      <c r="C117" s="7"/>
      <c r="D117" s="5"/>
      <c r="E117" s="5"/>
      <c r="F117" s="9"/>
      <c r="G117" s="5"/>
      <c r="H117" s="5"/>
      <c r="I117" s="5"/>
      <c r="J117" s="5"/>
      <c r="K117" s="5"/>
      <c r="L117" s="5"/>
      <c r="M117" s="54"/>
      <c r="N117" s="54"/>
      <c r="O117" s="5"/>
      <c r="P117" s="5"/>
      <c r="Q117" s="5"/>
      <c r="R117" s="5"/>
      <c r="S117" s="54"/>
      <c r="T117" s="518"/>
      <c r="U117" s="5"/>
      <c r="V117" s="5"/>
      <c r="W117" s="5"/>
      <c r="X117" s="5"/>
      <c r="Y117" s="54"/>
      <c r="Z117" s="54"/>
      <c r="AA117" s="5"/>
      <c r="AB117" s="5"/>
      <c r="AC117" s="5"/>
      <c r="AD117" s="54"/>
      <c r="AE117" s="17"/>
      <c r="AF117" s="10"/>
    </row>
    <row r="118" spans="2:32" ht="13.15" customHeight="1" x14ac:dyDescent="0.2">
      <c r="B118" s="7"/>
      <c r="C118" s="7"/>
      <c r="D118" s="5"/>
      <c r="E118" s="5"/>
      <c r="F118" s="9"/>
      <c r="G118" s="5"/>
      <c r="H118" s="5"/>
      <c r="I118" s="5"/>
      <c r="J118" s="5"/>
      <c r="K118" s="5"/>
      <c r="L118" s="5"/>
      <c r="M118" s="54"/>
      <c r="N118" s="54"/>
      <c r="O118" s="5"/>
      <c r="P118" s="5"/>
      <c r="Q118" s="5"/>
      <c r="R118" s="5"/>
      <c r="S118" s="54"/>
      <c r="T118" s="518"/>
      <c r="U118" s="5"/>
      <c r="V118" s="5"/>
      <c r="W118" s="5"/>
      <c r="X118" s="5"/>
      <c r="Y118" s="54"/>
      <c r="Z118" s="54"/>
      <c r="AA118" s="5"/>
      <c r="AB118" s="5"/>
      <c r="AC118" s="5"/>
      <c r="AD118" s="54"/>
      <c r="AE118" s="17"/>
      <c r="AF118" s="10"/>
    </row>
    <row r="119" spans="2:32" ht="13.15" customHeight="1" x14ac:dyDescent="0.2">
      <c r="B119" s="7"/>
      <c r="C119" s="7"/>
      <c r="D119" s="5"/>
      <c r="E119" s="5"/>
      <c r="F119" s="9"/>
      <c r="G119" s="5"/>
      <c r="H119" s="5"/>
      <c r="I119" s="5"/>
      <c r="J119" s="5"/>
      <c r="K119" s="5"/>
      <c r="L119" s="5"/>
      <c r="M119" s="54"/>
      <c r="N119" s="54"/>
      <c r="O119" s="5"/>
      <c r="P119" s="5"/>
      <c r="Q119" s="5"/>
      <c r="R119" s="5"/>
      <c r="S119" s="54"/>
      <c r="T119" s="518"/>
      <c r="U119" s="5"/>
      <c r="V119" s="5"/>
      <c r="W119" s="5"/>
      <c r="X119" s="5"/>
      <c r="Y119" s="54"/>
      <c r="Z119" s="54"/>
      <c r="AA119" s="5"/>
      <c r="AB119" s="5"/>
      <c r="AC119" s="5"/>
      <c r="AD119" s="54"/>
      <c r="AE119" s="17"/>
      <c r="AF119" s="10"/>
    </row>
    <row r="120" spans="2:32" ht="13.15" customHeight="1" x14ac:dyDescent="0.2">
      <c r="B120" s="7"/>
      <c r="C120" s="7"/>
      <c r="D120" s="5"/>
      <c r="E120" s="5"/>
      <c r="F120" s="9"/>
      <c r="G120" s="5"/>
      <c r="H120" s="5"/>
      <c r="I120" s="5"/>
      <c r="J120" s="5"/>
      <c r="K120" s="5"/>
      <c r="L120" s="5"/>
      <c r="M120" s="54"/>
      <c r="N120" s="54"/>
      <c r="O120" s="5"/>
      <c r="P120" s="5"/>
      <c r="Q120" s="5"/>
      <c r="R120" s="5"/>
      <c r="S120" s="54"/>
      <c r="T120" s="518"/>
      <c r="U120" s="5"/>
      <c r="V120" s="5"/>
      <c r="W120" s="5"/>
      <c r="X120" s="5"/>
      <c r="Y120" s="54"/>
      <c r="Z120" s="54"/>
      <c r="AA120" s="5"/>
      <c r="AB120" s="5"/>
      <c r="AC120" s="5"/>
      <c r="AD120" s="54"/>
      <c r="AE120" s="17"/>
      <c r="AF120" s="10"/>
    </row>
    <row r="121" spans="2:32" ht="13.15" customHeight="1" x14ac:dyDescent="0.2">
      <c r="B121" s="7"/>
      <c r="C121" s="7"/>
      <c r="D121" s="5"/>
      <c r="E121" s="5"/>
      <c r="F121" s="9"/>
      <c r="G121" s="5"/>
      <c r="H121" s="5"/>
      <c r="I121" s="5"/>
      <c r="J121" s="5"/>
      <c r="K121" s="5"/>
      <c r="L121" s="5"/>
      <c r="M121" s="54"/>
      <c r="N121" s="54"/>
      <c r="O121" s="5"/>
      <c r="P121" s="5"/>
      <c r="Q121" s="5"/>
      <c r="R121" s="5"/>
      <c r="S121" s="54"/>
      <c r="T121" s="518"/>
      <c r="U121" s="5"/>
      <c r="V121" s="5"/>
      <c r="W121" s="5"/>
      <c r="X121" s="5"/>
      <c r="Y121" s="54"/>
      <c r="Z121" s="54"/>
      <c r="AA121" s="5"/>
      <c r="AB121" s="5"/>
      <c r="AC121" s="5"/>
      <c r="AD121" s="54"/>
      <c r="AE121" s="17"/>
      <c r="AF121" s="10"/>
    </row>
    <row r="122" spans="2:32" ht="13.15" customHeight="1" x14ac:dyDescent="0.2">
      <c r="B122" s="7"/>
      <c r="C122" s="7"/>
      <c r="D122" s="5"/>
      <c r="E122" s="5"/>
      <c r="F122" s="9"/>
      <c r="G122" s="5"/>
      <c r="H122" s="5"/>
      <c r="I122" s="5"/>
      <c r="J122" s="5"/>
      <c r="K122" s="5"/>
      <c r="L122" s="5"/>
      <c r="M122" s="54"/>
      <c r="N122" s="54"/>
      <c r="O122" s="5"/>
      <c r="P122" s="5"/>
      <c r="Q122" s="5"/>
      <c r="R122" s="5"/>
      <c r="S122" s="54"/>
      <c r="T122" s="518"/>
      <c r="U122" s="5"/>
      <c r="V122" s="5"/>
      <c r="W122" s="5"/>
      <c r="X122" s="5"/>
      <c r="Y122" s="54"/>
      <c r="Z122" s="54"/>
      <c r="AA122" s="5"/>
      <c r="AB122" s="5"/>
      <c r="AC122" s="5"/>
      <c r="AD122" s="54"/>
      <c r="AE122" s="17"/>
      <c r="AF122" s="10"/>
    </row>
    <row r="123" spans="2:32" ht="26.65" customHeight="1" x14ac:dyDescent="0.2">
      <c r="B123" s="7"/>
      <c r="C123" s="7"/>
      <c r="D123" s="5"/>
      <c r="E123" s="5"/>
      <c r="F123" s="9"/>
      <c r="G123" s="5"/>
      <c r="H123" s="5"/>
      <c r="I123" s="5"/>
      <c r="J123" s="5"/>
      <c r="K123" s="5"/>
      <c r="L123" s="5"/>
      <c r="M123" s="54"/>
      <c r="N123" s="54"/>
      <c r="O123" s="5"/>
      <c r="P123" s="5"/>
      <c r="Q123" s="5"/>
      <c r="R123" s="5"/>
      <c r="S123" s="54"/>
      <c r="T123" s="518"/>
      <c r="U123" s="5"/>
      <c r="V123" s="5"/>
      <c r="W123" s="5"/>
      <c r="X123" s="5"/>
      <c r="Y123" s="54"/>
      <c r="Z123" s="54"/>
      <c r="AA123" s="5"/>
      <c r="AB123" s="5"/>
      <c r="AC123" s="5"/>
      <c r="AD123" s="54"/>
      <c r="AE123" s="17"/>
      <c r="AF123" s="10"/>
    </row>
    <row r="124" spans="2:32" ht="13.15" customHeight="1" x14ac:dyDescent="0.2">
      <c r="B124" s="7"/>
      <c r="C124" s="7"/>
      <c r="D124" s="5"/>
      <c r="E124" s="5"/>
      <c r="F124" s="9"/>
      <c r="G124" s="5"/>
      <c r="H124" s="5"/>
      <c r="I124" s="5"/>
      <c r="J124" s="5"/>
      <c r="K124" s="5"/>
      <c r="L124" s="5"/>
      <c r="M124" s="54"/>
      <c r="N124" s="54"/>
      <c r="O124" s="5"/>
      <c r="P124" s="5"/>
      <c r="Q124" s="5"/>
      <c r="R124" s="5"/>
      <c r="S124" s="54"/>
      <c r="T124" s="518"/>
      <c r="U124" s="5"/>
      <c r="V124" s="5"/>
      <c r="W124" s="5"/>
      <c r="X124" s="5"/>
      <c r="Y124" s="54"/>
      <c r="Z124" s="54"/>
      <c r="AA124" s="5"/>
      <c r="AB124" s="5"/>
      <c r="AC124" s="5"/>
      <c r="AD124" s="54"/>
      <c r="AE124" s="17"/>
      <c r="AF124" s="10"/>
    </row>
    <row r="125" spans="2:32" ht="13.15" customHeight="1" x14ac:dyDescent="0.2">
      <c r="B125" s="7"/>
      <c r="C125" s="7"/>
      <c r="D125" s="5"/>
      <c r="E125" s="5"/>
      <c r="F125" s="9"/>
      <c r="G125" s="5"/>
      <c r="H125" s="5"/>
      <c r="I125" s="5"/>
      <c r="J125" s="5"/>
      <c r="K125" s="5"/>
      <c r="L125" s="5"/>
      <c r="M125" s="54"/>
      <c r="N125" s="54"/>
      <c r="O125" s="5"/>
      <c r="P125" s="5"/>
      <c r="Q125" s="5"/>
      <c r="R125" s="5"/>
      <c r="S125" s="54"/>
      <c r="T125" s="518"/>
      <c r="U125" s="5"/>
      <c r="V125" s="5"/>
      <c r="W125" s="5"/>
      <c r="X125" s="5"/>
      <c r="Y125" s="54"/>
      <c r="Z125" s="54"/>
      <c r="AA125" s="5"/>
      <c r="AB125" s="5"/>
      <c r="AC125" s="5"/>
      <c r="AD125" s="54"/>
      <c r="AE125" s="17"/>
      <c r="AF125" s="10"/>
    </row>
    <row r="126" spans="2:32" ht="13.15" customHeight="1" x14ac:dyDescent="0.2">
      <c r="B126" s="7"/>
      <c r="C126" s="7"/>
      <c r="D126" s="5"/>
      <c r="E126" s="5"/>
      <c r="F126" s="9"/>
      <c r="G126" s="5"/>
      <c r="H126" s="5"/>
      <c r="I126" s="5"/>
      <c r="J126" s="5"/>
      <c r="K126" s="5"/>
      <c r="L126" s="5"/>
      <c r="M126" s="54"/>
      <c r="N126" s="54"/>
      <c r="O126" s="5"/>
      <c r="P126" s="5"/>
      <c r="Q126" s="5"/>
      <c r="R126" s="5"/>
      <c r="S126" s="54"/>
      <c r="T126" s="518"/>
      <c r="U126" s="5"/>
      <c r="V126" s="5"/>
      <c r="W126" s="5"/>
      <c r="X126" s="5"/>
      <c r="Y126" s="54"/>
      <c r="Z126" s="54"/>
      <c r="AA126" s="5"/>
      <c r="AB126" s="5"/>
      <c r="AC126" s="5"/>
      <c r="AD126" s="54"/>
      <c r="AE126" s="17"/>
      <c r="AF126" s="10"/>
    </row>
    <row r="127" spans="2:32" ht="13.15" customHeight="1" x14ac:dyDescent="0.2">
      <c r="B127" s="7"/>
      <c r="C127" s="7"/>
      <c r="D127" s="5"/>
      <c r="E127" s="5"/>
      <c r="F127" s="9"/>
      <c r="G127" s="5"/>
      <c r="H127" s="5"/>
      <c r="I127" s="5"/>
      <c r="J127" s="5"/>
      <c r="K127" s="5"/>
      <c r="L127" s="5"/>
      <c r="M127" s="54"/>
      <c r="N127" s="54"/>
      <c r="O127" s="5"/>
      <c r="P127" s="5"/>
      <c r="Q127" s="5"/>
      <c r="R127" s="5"/>
      <c r="S127" s="54"/>
      <c r="T127" s="518"/>
      <c r="U127" s="5"/>
      <c r="V127" s="5"/>
      <c r="W127" s="5"/>
      <c r="X127" s="5"/>
      <c r="Y127" s="54"/>
      <c r="Z127" s="54"/>
      <c r="AA127" s="5"/>
      <c r="AB127" s="5"/>
      <c r="AC127" s="5"/>
      <c r="AD127" s="54"/>
      <c r="AE127" s="17"/>
      <c r="AF127" s="10"/>
    </row>
    <row r="128" spans="2:32" ht="21.95" customHeight="1" x14ac:dyDescent="0.2">
      <c r="B128" s="7"/>
      <c r="C128" s="7"/>
      <c r="D128" s="5"/>
      <c r="E128" s="5"/>
      <c r="F128" s="9"/>
      <c r="G128" s="5"/>
      <c r="H128" s="5"/>
      <c r="I128" s="5"/>
      <c r="J128" s="5"/>
      <c r="K128" s="5"/>
      <c r="L128" s="5"/>
      <c r="M128" s="54"/>
      <c r="N128" s="54"/>
      <c r="O128" s="5"/>
      <c r="P128" s="5"/>
      <c r="Q128" s="5"/>
      <c r="R128" s="5"/>
      <c r="S128" s="54"/>
      <c r="T128" s="518"/>
      <c r="U128" s="5"/>
      <c r="V128" s="5"/>
      <c r="W128" s="5"/>
      <c r="X128" s="5"/>
      <c r="Y128" s="54"/>
      <c r="Z128" s="54"/>
      <c r="AA128" s="5"/>
      <c r="AB128" s="5"/>
      <c r="AC128" s="5"/>
      <c r="AD128" s="54"/>
      <c r="AE128" s="17"/>
      <c r="AF128" s="10"/>
    </row>
    <row r="129" spans="2:32" ht="13.15" customHeight="1" x14ac:dyDescent="0.2">
      <c r="B129" s="7"/>
      <c r="C129" s="7"/>
      <c r="D129" s="5"/>
      <c r="E129" s="5"/>
      <c r="F129" s="9"/>
      <c r="G129" s="5"/>
      <c r="H129" s="5"/>
      <c r="I129" s="5"/>
      <c r="J129" s="5"/>
      <c r="K129" s="5"/>
      <c r="L129" s="5"/>
      <c r="M129" s="54"/>
      <c r="N129" s="54"/>
      <c r="O129" s="5"/>
      <c r="P129" s="5"/>
      <c r="Q129" s="5"/>
      <c r="R129" s="5"/>
      <c r="S129" s="54"/>
      <c r="T129" s="518"/>
      <c r="U129" s="5"/>
      <c r="V129" s="5"/>
      <c r="W129" s="5"/>
      <c r="X129" s="5"/>
      <c r="Y129" s="54"/>
      <c r="Z129" s="54"/>
      <c r="AA129" s="5"/>
      <c r="AB129" s="5"/>
      <c r="AC129" s="5"/>
      <c r="AD129" s="54"/>
      <c r="AE129" s="17"/>
      <c r="AF129" s="10"/>
    </row>
    <row r="130" spans="2:32" ht="13.15" customHeight="1" x14ac:dyDescent="0.2">
      <c r="B130" s="7"/>
      <c r="C130" s="7"/>
      <c r="D130" s="5"/>
      <c r="E130" s="5"/>
      <c r="F130" s="9"/>
      <c r="G130" s="5"/>
      <c r="H130" s="5"/>
      <c r="I130" s="5"/>
      <c r="J130" s="5"/>
      <c r="K130" s="5"/>
      <c r="L130" s="5"/>
      <c r="M130" s="54"/>
      <c r="N130" s="54"/>
      <c r="O130" s="5"/>
      <c r="P130" s="5"/>
      <c r="Q130" s="5"/>
      <c r="R130" s="5"/>
      <c r="S130" s="54"/>
      <c r="T130" s="518"/>
      <c r="U130" s="5"/>
      <c r="V130" s="5"/>
      <c r="W130" s="5"/>
      <c r="X130" s="5"/>
      <c r="Y130" s="54"/>
      <c r="Z130" s="54"/>
      <c r="AA130" s="5"/>
      <c r="AB130" s="5"/>
      <c r="AC130" s="5"/>
      <c r="AD130" s="54"/>
      <c r="AE130" s="17"/>
      <c r="AF130" s="10"/>
    </row>
    <row r="131" spans="2:32" ht="13.15" customHeight="1" x14ac:dyDescent="0.2">
      <c r="B131" s="7"/>
      <c r="C131" s="7"/>
      <c r="D131" s="5"/>
      <c r="E131" s="5"/>
      <c r="F131" s="9"/>
      <c r="G131" s="5"/>
      <c r="H131" s="5"/>
      <c r="I131" s="5"/>
      <c r="J131" s="5"/>
      <c r="K131" s="5"/>
      <c r="L131" s="5"/>
      <c r="M131" s="54"/>
      <c r="N131" s="54"/>
      <c r="O131" s="5"/>
      <c r="P131" s="5"/>
      <c r="Q131" s="5"/>
      <c r="R131" s="5"/>
      <c r="S131" s="54"/>
      <c r="T131" s="518"/>
      <c r="U131" s="5"/>
      <c r="V131" s="5"/>
      <c r="W131" s="5"/>
      <c r="X131" s="5"/>
      <c r="Y131" s="54"/>
      <c r="Z131" s="54"/>
      <c r="AA131" s="5"/>
      <c r="AB131" s="5"/>
      <c r="AC131" s="5"/>
      <c r="AD131" s="54"/>
      <c r="AE131" s="17"/>
      <c r="AF131" s="10"/>
    </row>
    <row r="132" spans="2:32" ht="13.15" customHeight="1" x14ac:dyDescent="0.2">
      <c r="B132" s="7"/>
      <c r="C132" s="7"/>
      <c r="D132" s="5"/>
      <c r="E132" s="5"/>
      <c r="F132" s="9"/>
      <c r="G132" s="5"/>
      <c r="H132" s="5"/>
      <c r="I132" s="5"/>
      <c r="J132" s="5"/>
      <c r="K132" s="5"/>
      <c r="L132" s="5"/>
      <c r="M132" s="54"/>
      <c r="N132" s="54"/>
      <c r="O132" s="5"/>
      <c r="P132" s="5"/>
      <c r="Q132" s="5"/>
      <c r="R132" s="5"/>
      <c r="S132" s="54"/>
      <c r="T132" s="518"/>
      <c r="U132" s="5"/>
      <c r="V132" s="5"/>
      <c r="W132" s="5"/>
      <c r="X132" s="5"/>
      <c r="Y132" s="54"/>
      <c r="Z132" s="54"/>
      <c r="AA132" s="5"/>
      <c r="AB132" s="5"/>
      <c r="AC132" s="5"/>
      <c r="AD132" s="54"/>
      <c r="AE132" s="17"/>
      <c r="AF132" s="10"/>
    </row>
    <row r="133" spans="2:32" ht="13.15" customHeight="1" x14ac:dyDescent="0.2">
      <c r="B133" s="7"/>
      <c r="C133" s="7"/>
      <c r="D133" s="5"/>
      <c r="E133" s="5"/>
      <c r="F133" s="9"/>
      <c r="G133" s="5"/>
      <c r="H133" s="5"/>
      <c r="I133" s="5"/>
      <c r="J133" s="5"/>
      <c r="K133" s="5"/>
      <c r="L133" s="5"/>
      <c r="M133" s="54"/>
      <c r="N133" s="54"/>
      <c r="O133" s="5"/>
      <c r="P133" s="5"/>
      <c r="Q133" s="5"/>
      <c r="R133" s="5"/>
      <c r="S133" s="54"/>
      <c r="T133" s="518"/>
      <c r="U133" s="5"/>
      <c r="V133" s="5"/>
      <c r="W133" s="5"/>
      <c r="X133" s="5"/>
      <c r="Y133" s="54"/>
      <c r="Z133" s="54"/>
      <c r="AA133" s="5"/>
      <c r="AB133" s="5"/>
      <c r="AC133" s="5"/>
      <c r="AD133" s="54"/>
      <c r="AE133" s="17"/>
      <c r="AF133" s="10"/>
    </row>
    <row r="134" spans="2:32" ht="21.95" customHeight="1" x14ac:dyDescent="0.2">
      <c r="B134" s="7"/>
      <c r="C134" s="7"/>
      <c r="D134" s="5"/>
      <c r="E134" s="5"/>
      <c r="F134" s="9"/>
      <c r="G134" s="5"/>
      <c r="H134" s="5"/>
      <c r="I134" s="5"/>
      <c r="J134" s="5"/>
      <c r="K134" s="5"/>
      <c r="L134" s="5"/>
      <c r="M134" s="54"/>
      <c r="N134" s="54"/>
      <c r="O134" s="5"/>
      <c r="P134" s="5"/>
      <c r="Q134" s="5"/>
      <c r="R134" s="5"/>
      <c r="S134" s="54"/>
      <c r="T134" s="518"/>
      <c r="U134" s="5"/>
      <c r="V134" s="5"/>
      <c r="W134" s="5"/>
      <c r="X134" s="5"/>
      <c r="Y134" s="54"/>
      <c r="Z134" s="54"/>
      <c r="AA134" s="5"/>
      <c r="AB134" s="5"/>
      <c r="AC134" s="5"/>
      <c r="AD134" s="54"/>
      <c r="AE134" s="17"/>
      <c r="AF134" s="10"/>
    </row>
    <row r="135" spans="2:32" ht="21.95" customHeight="1" x14ac:dyDescent="0.2">
      <c r="B135" s="7"/>
      <c r="C135" s="7"/>
      <c r="D135" s="5"/>
      <c r="E135" s="5"/>
      <c r="F135" s="9"/>
      <c r="G135" s="5"/>
      <c r="H135" s="5"/>
      <c r="I135" s="5"/>
      <c r="J135" s="5"/>
      <c r="K135" s="5"/>
      <c r="L135" s="5"/>
      <c r="M135" s="54"/>
      <c r="N135" s="54"/>
      <c r="O135" s="5"/>
      <c r="P135" s="5"/>
      <c r="Q135" s="5"/>
      <c r="R135" s="5"/>
      <c r="S135" s="54"/>
      <c r="T135" s="518"/>
      <c r="U135" s="5"/>
      <c r="V135" s="5"/>
      <c r="W135" s="5"/>
      <c r="X135" s="5"/>
      <c r="Y135" s="54"/>
      <c r="Z135" s="54"/>
      <c r="AA135" s="5"/>
      <c r="AB135" s="5"/>
      <c r="AC135" s="5"/>
      <c r="AD135" s="54"/>
      <c r="AE135" s="17"/>
      <c r="AF135" s="10"/>
    </row>
    <row r="136" spans="2:32" ht="13.15" customHeight="1" x14ac:dyDescent="0.2">
      <c r="B136" s="7"/>
      <c r="C136" s="7"/>
      <c r="D136" s="5"/>
      <c r="E136" s="5"/>
      <c r="F136" s="9"/>
      <c r="G136" s="5"/>
      <c r="H136" s="5"/>
      <c r="I136" s="5"/>
      <c r="J136" s="5"/>
      <c r="K136" s="5"/>
      <c r="L136" s="5"/>
      <c r="M136" s="54"/>
      <c r="N136" s="54"/>
      <c r="O136" s="5"/>
      <c r="P136" s="5"/>
      <c r="Q136" s="5"/>
      <c r="R136" s="5"/>
      <c r="S136" s="54"/>
      <c r="T136" s="518"/>
      <c r="U136" s="5"/>
      <c r="V136" s="5"/>
      <c r="W136" s="5"/>
      <c r="X136" s="5"/>
      <c r="Y136" s="54"/>
      <c r="Z136" s="54"/>
      <c r="AA136" s="5"/>
      <c r="AB136" s="5"/>
      <c r="AC136" s="5"/>
      <c r="AD136" s="54"/>
      <c r="AE136" s="17"/>
      <c r="AF136" s="10"/>
    </row>
    <row r="137" spans="2:32" ht="21.95" customHeight="1" x14ac:dyDescent="0.2">
      <c r="B137" s="7"/>
      <c r="C137" s="7"/>
      <c r="D137" s="5"/>
      <c r="E137" s="5"/>
      <c r="F137" s="9"/>
      <c r="G137" s="5"/>
      <c r="H137" s="5"/>
      <c r="I137" s="5"/>
      <c r="J137" s="5"/>
      <c r="K137" s="5"/>
      <c r="L137" s="5"/>
      <c r="M137" s="54"/>
      <c r="N137" s="54"/>
      <c r="O137" s="5"/>
      <c r="P137" s="5"/>
      <c r="Q137" s="5"/>
      <c r="R137" s="5"/>
      <c r="S137" s="54"/>
      <c r="T137" s="518"/>
      <c r="U137" s="5"/>
      <c r="V137" s="5"/>
      <c r="W137" s="5"/>
      <c r="X137" s="5"/>
      <c r="Y137" s="54"/>
      <c r="Z137" s="54"/>
      <c r="AA137" s="5"/>
      <c r="AB137" s="5"/>
      <c r="AC137" s="5"/>
      <c r="AD137" s="54"/>
      <c r="AE137" s="17"/>
      <c r="AF137" s="10"/>
    </row>
    <row r="138" spans="2:32" ht="13.15" customHeight="1" x14ac:dyDescent="0.2">
      <c r="B138" s="7"/>
      <c r="C138" s="7"/>
      <c r="D138" s="5"/>
      <c r="E138" s="5"/>
      <c r="F138" s="9"/>
      <c r="G138" s="5"/>
      <c r="H138" s="5"/>
      <c r="I138" s="5"/>
      <c r="J138" s="5"/>
      <c r="K138" s="5"/>
      <c r="L138" s="5"/>
      <c r="M138" s="54"/>
      <c r="N138" s="54"/>
      <c r="O138" s="5"/>
      <c r="P138" s="5"/>
      <c r="Q138" s="5"/>
      <c r="R138" s="5"/>
      <c r="S138" s="54"/>
      <c r="T138" s="518"/>
      <c r="U138" s="5"/>
      <c r="V138" s="5"/>
      <c r="W138" s="5"/>
      <c r="X138" s="5"/>
      <c r="Y138" s="54"/>
      <c r="Z138" s="54"/>
      <c r="AA138" s="5"/>
      <c r="AB138" s="5"/>
      <c r="AC138" s="5"/>
      <c r="AD138" s="54"/>
      <c r="AE138" s="17"/>
      <c r="AF138" s="10"/>
    </row>
    <row r="139" spans="2:32" ht="26.65" customHeight="1" x14ac:dyDescent="0.2">
      <c r="B139" s="7"/>
      <c r="C139" s="7"/>
      <c r="D139" s="5"/>
      <c r="E139" s="5"/>
      <c r="F139" s="9"/>
      <c r="G139" s="5"/>
      <c r="H139" s="5"/>
      <c r="I139" s="5"/>
      <c r="J139" s="5"/>
      <c r="K139" s="5"/>
      <c r="L139" s="5"/>
      <c r="M139" s="54"/>
      <c r="N139" s="54"/>
      <c r="O139" s="5"/>
      <c r="P139" s="5"/>
      <c r="Q139" s="5"/>
      <c r="R139" s="5"/>
      <c r="S139" s="54"/>
      <c r="T139" s="518"/>
      <c r="U139" s="5"/>
      <c r="V139" s="5"/>
      <c r="W139" s="5"/>
      <c r="X139" s="5"/>
      <c r="Y139" s="54"/>
      <c r="Z139" s="54"/>
      <c r="AA139" s="5"/>
      <c r="AB139" s="5"/>
      <c r="AC139" s="5"/>
      <c r="AD139" s="54"/>
      <c r="AE139" s="17"/>
      <c r="AF139" s="10"/>
    </row>
    <row r="140" spans="2:32" ht="26.65" customHeight="1" x14ac:dyDescent="0.2">
      <c r="B140" s="7"/>
      <c r="C140" s="7"/>
      <c r="D140" s="5"/>
      <c r="E140" s="5"/>
      <c r="F140" s="9"/>
      <c r="G140" s="5"/>
      <c r="H140" s="5"/>
      <c r="I140" s="5"/>
      <c r="J140" s="5"/>
      <c r="K140" s="5"/>
      <c r="L140" s="5"/>
      <c r="M140" s="54"/>
      <c r="N140" s="54"/>
      <c r="O140" s="5"/>
      <c r="P140" s="5"/>
      <c r="Q140" s="5"/>
      <c r="R140" s="5"/>
      <c r="S140" s="54"/>
      <c r="T140" s="518"/>
      <c r="U140" s="5"/>
      <c r="V140" s="5"/>
      <c r="W140" s="5"/>
      <c r="X140" s="5"/>
      <c r="Y140" s="54"/>
      <c r="Z140" s="54"/>
      <c r="AA140" s="5"/>
      <c r="AB140" s="5"/>
      <c r="AC140" s="5"/>
      <c r="AD140" s="54"/>
      <c r="AE140" s="17"/>
      <c r="AF140" s="10"/>
    </row>
    <row r="141" spans="2:32" ht="21.95" customHeight="1" x14ac:dyDescent="0.2">
      <c r="B141" s="7"/>
      <c r="C141" s="7"/>
      <c r="D141" s="5"/>
      <c r="E141" s="5"/>
      <c r="F141" s="9"/>
      <c r="G141" s="5"/>
      <c r="H141" s="5"/>
      <c r="I141" s="5"/>
      <c r="J141" s="5"/>
      <c r="K141" s="5"/>
      <c r="L141" s="5"/>
      <c r="M141" s="54"/>
      <c r="N141" s="54"/>
      <c r="O141" s="5"/>
      <c r="P141" s="5"/>
      <c r="Q141" s="5"/>
      <c r="R141" s="5"/>
      <c r="S141" s="54"/>
      <c r="T141" s="518"/>
      <c r="U141" s="5"/>
      <c r="V141" s="5"/>
      <c r="W141" s="5"/>
      <c r="X141" s="5"/>
      <c r="Y141" s="54"/>
      <c r="Z141" s="54"/>
      <c r="AA141" s="5"/>
      <c r="AB141" s="5"/>
      <c r="AC141" s="5"/>
      <c r="AD141" s="54"/>
      <c r="AE141" s="17"/>
      <c r="AF141" s="10"/>
    </row>
    <row r="142" spans="2:32" ht="13.15" customHeight="1" x14ac:dyDescent="0.2">
      <c r="B142" s="7"/>
      <c r="C142" s="7"/>
      <c r="D142" s="5"/>
      <c r="E142" s="5"/>
      <c r="F142" s="9"/>
      <c r="G142" s="5"/>
      <c r="H142" s="5"/>
      <c r="I142" s="5"/>
      <c r="J142" s="5"/>
      <c r="K142" s="5"/>
      <c r="L142" s="5"/>
      <c r="M142" s="54"/>
      <c r="N142" s="54"/>
      <c r="O142" s="5"/>
      <c r="P142" s="5"/>
      <c r="Q142" s="5"/>
      <c r="R142" s="5"/>
      <c r="S142" s="54"/>
      <c r="T142" s="518"/>
      <c r="U142" s="5"/>
      <c r="V142" s="5"/>
      <c r="W142" s="5"/>
      <c r="X142" s="5"/>
      <c r="Y142" s="54"/>
      <c r="Z142" s="54"/>
      <c r="AA142" s="5"/>
      <c r="AB142" s="5"/>
      <c r="AC142" s="5"/>
      <c r="AD142" s="54"/>
      <c r="AE142" s="17"/>
      <c r="AF142" s="10"/>
    </row>
    <row r="143" spans="2:32" ht="21.95" customHeight="1" x14ac:dyDescent="0.2">
      <c r="B143" s="7"/>
      <c r="C143" s="7"/>
      <c r="D143" s="5"/>
      <c r="E143" s="5"/>
      <c r="F143" s="9"/>
      <c r="G143" s="5"/>
      <c r="H143" s="5"/>
      <c r="I143" s="5"/>
      <c r="J143" s="5"/>
      <c r="K143" s="5"/>
      <c r="L143" s="5"/>
      <c r="M143" s="54"/>
      <c r="N143" s="54"/>
      <c r="O143" s="5"/>
      <c r="P143" s="5"/>
      <c r="Q143" s="5"/>
      <c r="R143" s="5"/>
      <c r="S143" s="54"/>
      <c r="T143" s="518"/>
      <c r="U143" s="5"/>
      <c r="V143" s="5"/>
      <c r="W143" s="5"/>
      <c r="X143" s="5"/>
      <c r="Y143" s="54"/>
      <c r="Z143" s="54"/>
      <c r="AA143" s="5"/>
      <c r="AB143" s="5"/>
      <c r="AC143" s="5"/>
      <c r="AD143" s="54"/>
      <c r="AE143" s="17"/>
      <c r="AF143" s="10"/>
    </row>
    <row r="144" spans="2:32" ht="21.95" customHeight="1" x14ac:dyDescent="0.2">
      <c r="B144" s="7"/>
      <c r="C144" s="7"/>
      <c r="D144" s="5"/>
      <c r="E144" s="5"/>
      <c r="F144" s="9"/>
      <c r="G144" s="5"/>
      <c r="H144" s="5"/>
      <c r="I144" s="5"/>
      <c r="J144" s="5"/>
      <c r="K144" s="5"/>
      <c r="L144" s="5"/>
      <c r="M144" s="54"/>
      <c r="N144" s="54"/>
      <c r="O144" s="5"/>
      <c r="P144" s="5"/>
      <c r="Q144" s="5"/>
      <c r="R144" s="5"/>
      <c r="S144" s="54"/>
      <c r="T144" s="518"/>
      <c r="U144" s="5"/>
      <c r="V144" s="5"/>
      <c r="W144" s="5"/>
      <c r="X144" s="5"/>
      <c r="Y144" s="54"/>
      <c r="Z144" s="54"/>
      <c r="AA144" s="5"/>
      <c r="AB144" s="5"/>
      <c r="AC144" s="5"/>
      <c r="AD144" s="54"/>
      <c r="AE144" s="17"/>
      <c r="AF144" s="10"/>
    </row>
    <row r="145" spans="2:32" ht="13.15" customHeight="1" x14ac:dyDescent="0.2">
      <c r="B145" s="7"/>
      <c r="C145" s="7"/>
      <c r="D145" s="5"/>
      <c r="E145" s="5"/>
      <c r="F145" s="9"/>
      <c r="G145" s="5"/>
      <c r="H145" s="5"/>
      <c r="I145" s="5"/>
      <c r="J145" s="5"/>
      <c r="K145" s="5"/>
      <c r="L145" s="5"/>
      <c r="M145" s="54"/>
      <c r="N145" s="54"/>
      <c r="O145" s="5"/>
      <c r="P145" s="5"/>
      <c r="Q145" s="5"/>
      <c r="R145" s="5"/>
      <c r="S145" s="54"/>
      <c r="T145" s="518"/>
      <c r="U145" s="5"/>
      <c r="V145" s="5"/>
      <c r="W145" s="5"/>
      <c r="X145" s="5"/>
      <c r="Y145" s="54"/>
      <c r="Z145" s="54"/>
      <c r="AA145" s="5"/>
      <c r="AB145" s="5"/>
      <c r="AC145" s="5"/>
      <c r="AD145" s="54"/>
      <c r="AE145" s="17"/>
      <c r="AF145" s="10"/>
    </row>
    <row r="146" spans="2:32" ht="13.15" customHeight="1" x14ac:dyDescent="0.2">
      <c r="B146" s="7"/>
      <c r="C146" s="7"/>
      <c r="D146" s="5"/>
      <c r="E146" s="5"/>
      <c r="F146" s="9"/>
      <c r="G146" s="5"/>
      <c r="H146" s="5"/>
      <c r="I146" s="5"/>
      <c r="J146" s="5"/>
      <c r="K146" s="5"/>
      <c r="L146" s="5"/>
      <c r="M146" s="54"/>
      <c r="N146" s="54"/>
      <c r="O146" s="5"/>
      <c r="P146" s="5"/>
      <c r="Q146" s="5"/>
      <c r="R146" s="5"/>
      <c r="S146" s="54"/>
      <c r="T146" s="518"/>
      <c r="U146" s="5"/>
      <c r="V146" s="5"/>
      <c r="W146" s="5"/>
      <c r="X146" s="5"/>
      <c r="Y146" s="54"/>
      <c r="Z146" s="54"/>
      <c r="AA146" s="5"/>
      <c r="AB146" s="5"/>
      <c r="AC146" s="5"/>
      <c r="AD146" s="54"/>
      <c r="AE146" s="17"/>
      <c r="AF146" s="10"/>
    </row>
    <row r="147" spans="2:32" ht="21.95" customHeight="1" x14ac:dyDescent="0.2">
      <c r="B147" s="7"/>
      <c r="C147" s="7"/>
      <c r="D147" s="5"/>
      <c r="E147" s="5"/>
      <c r="F147" s="9"/>
      <c r="G147" s="5"/>
      <c r="H147" s="5"/>
      <c r="I147" s="5"/>
      <c r="J147" s="5"/>
      <c r="K147" s="5"/>
      <c r="L147" s="5"/>
      <c r="M147" s="54"/>
      <c r="N147" s="54"/>
      <c r="O147" s="5"/>
      <c r="P147" s="5"/>
      <c r="Q147" s="5"/>
      <c r="R147" s="5"/>
      <c r="S147" s="54"/>
      <c r="T147" s="518"/>
      <c r="U147" s="5"/>
      <c r="V147" s="5"/>
      <c r="W147" s="5"/>
      <c r="X147" s="5"/>
      <c r="Y147" s="54"/>
      <c r="Z147" s="54"/>
      <c r="AA147" s="5"/>
      <c r="AB147" s="5"/>
      <c r="AC147" s="5"/>
      <c r="AD147" s="54"/>
      <c r="AE147" s="17"/>
      <c r="AF147" s="10"/>
    </row>
    <row r="148" spans="2:32" ht="13.15" customHeight="1" x14ac:dyDescent="0.2">
      <c r="B148" s="7"/>
      <c r="C148" s="7"/>
      <c r="D148" s="5"/>
      <c r="E148" s="5"/>
      <c r="F148" s="9"/>
      <c r="G148" s="5"/>
      <c r="H148" s="5"/>
      <c r="I148" s="5"/>
      <c r="J148" s="5"/>
      <c r="K148" s="5"/>
      <c r="L148" s="5"/>
      <c r="M148" s="54"/>
      <c r="N148" s="54"/>
      <c r="O148" s="5"/>
      <c r="P148" s="5"/>
      <c r="Q148" s="5"/>
      <c r="R148" s="5"/>
      <c r="S148" s="54"/>
      <c r="T148" s="518"/>
      <c r="U148" s="5"/>
      <c r="V148" s="5"/>
      <c r="W148" s="5"/>
      <c r="X148" s="5"/>
      <c r="Y148" s="54"/>
      <c r="Z148" s="54"/>
      <c r="AA148" s="5"/>
      <c r="AB148" s="5"/>
      <c r="AC148" s="5"/>
      <c r="AD148" s="54"/>
      <c r="AE148" s="17"/>
      <c r="AF148" s="10"/>
    </row>
    <row r="149" spans="2:32" ht="13.15" customHeight="1" x14ac:dyDescent="0.2">
      <c r="B149" s="7"/>
      <c r="C149" s="7"/>
      <c r="D149" s="5"/>
      <c r="E149" s="5"/>
      <c r="F149" s="9"/>
      <c r="G149" s="5"/>
      <c r="H149" s="5"/>
      <c r="I149" s="5"/>
      <c r="J149" s="5"/>
      <c r="K149" s="5"/>
      <c r="L149" s="5"/>
      <c r="M149" s="54"/>
      <c r="N149" s="54"/>
      <c r="O149" s="5"/>
      <c r="P149" s="5"/>
      <c r="Q149" s="5"/>
      <c r="R149" s="5"/>
      <c r="S149" s="54"/>
      <c r="T149" s="518"/>
      <c r="U149" s="5"/>
      <c r="V149" s="5"/>
      <c r="W149" s="5"/>
      <c r="X149" s="5"/>
      <c r="Y149" s="54"/>
      <c r="Z149" s="54"/>
      <c r="AA149" s="5"/>
      <c r="AB149" s="5"/>
      <c r="AC149" s="5"/>
      <c r="AD149" s="54"/>
      <c r="AE149" s="17"/>
      <c r="AF149" s="10"/>
    </row>
    <row r="150" spans="2:32" ht="13.15" customHeight="1" x14ac:dyDescent="0.2">
      <c r="B150" s="7"/>
      <c r="C150" s="7"/>
      <c r="D150" s="5"/>
      <c r="E150" s="5"/>
      <c r="F150" s="9"/>
      <c r="G150" s="5"/>
      <c r="H150" s="5"/>
      <c r="I150" s="5"/>
      <c r="J150" s="5"/>
      <c r="K150" s="5"/>
      <c r="L150" s="5"/>
      <c r="M150" s="54"/>
      <c r="N150" s="54"/>
      <c r="O150" s="5"/>
      <c r="P150" s="5"/>
      <c r="Q150" s="5"/>
      <c r="R150" s="5"/>
      <c r="S150" s="54"/>
      <c r="T150" s="518"/>
      <c r="U150" s="5"/>
      <c r="V150" s="5"/>
      <c r="W150" s="5"/>
      <c r="X150" s="5"/>
      <c r="Y150" s="54"/>
      <c r="Z150" s="54"/>
      <c r="AA150" s="5"/>
      <c r="AB150" s="5"/>
      <c r="AC150" s="5"/>
      <c r="AD150" s="54"/>
      <c r="AE150" s="17"/>
      <c r="AF150" s="10"/>
    </row>
    <row r="151" spans="2:32" ht="13.15" customHeight="1" x14ac:dyDescent="0.2">
      <c r="B151" s="7"/>
      <c r="C151" s="7"/>
      <c r="D151" s="5"/>
      <c r="E151" s="5"/>
      <c r="F151" s="9"/>
      <c r="G151" s="5"/>
      <c r="H151" s="5"/>
      <c r="I151" s="5"/>
      <c r="J151" s="5"/>
      <c r="K151" s="5"/>
      <c r="L151" s="5"/>
      <c r="M151" s="54"/>
      <c r="N151" s="54"/>
      <c r="O151" s="5"/>
      <c r="P151" s="5"/>
      <c r="Q151" s="5"/>
      <c r="R151" s="5"/>
      <c r="S151" s="54"/>
      <c r="T151" s="518"/>
      <c r="U151" s="5"/>
      <c r="V151" s="5"/>
      <c r="W151" s="5"/>
      <c r="X151" s="5"/>
      <c r="Y151" s="54"/>
      <c r="Z151" s="54"/>
      <c r="AA151" s="5"/>
      <c r="AB151" s="5"/>
      <c r="AC151" s="5"/>
      <c r="AD151" s="54"/>
      <c r="AE151" s="17"/>
      <c r="AF151" s="10"/>
    </row>
    <row r="152" spans="2:32" ht="13.15" customHeight="1" x14ac:dyDescent="0.2">
      <c r="B152" s="7"/>
      <c r="C152" s="7"/>
      <c r="D152" s="5"/>
      <c r="E152" s="5"/>
      <c r="F152" s="9"/>
      <c r="G152" s="5"/>
      <c r="H152" s="5"/>
      <c r="I152" s="5"/>
      <c r="J152" s="5"/>
      <c r="K152" s="5"/>
      <c r="L152" s="5"/>
      <c r="M152" s="54"/>
      <c r="N152" s="54"/>
      <c r="O152" s="5"/>
      <c r="P152" s="5"/>
      <c r="Q152" s="5"/>
      <c r="R152" s="5"/>
      <c r="S152" s="54"/>
      <c r="T152" s="518"/>
      <c r="U152" s="5"/>
      <c r="V152" s="5"/>
      <c r="W152" s="5"/>
      <c r="X152" s="5"/>
      <c r="Y152" s="54"/>
      <c r="Z152" s="54"/>
      <c r="AA152" s="5"/>
      <c r="AB152" s="5"/>
      <c r="AC152" s="5"/>
      <c r="AD152" s="54"/>
      <c r="AE152" s="17"/>
      <c r="AF152" s="10"/>
    </row>
    <row r="153" spans="2:32" ht="13.15" customHeight="1" x14ac:dyDescent="0.2">
      <c r="B153" s="7"/>
      <c r="C153" s="7"/>
      <c r="D153" s="5"/>
      <c r="E153" s="5"/>
      <c r="F153" s="9"/>
      <c r="G153" s="5"/>
      <c r="H153" s="5"/>
      <c r="I153" s="5"/>
      <c r="J153" s="5"/>
      <c r="K153" s="5"/>
      <c r="L153" s="5"/>
      <c r="M153" s="54"/>
      <c r="N153" s="54"/>
      <c r="O153" s="5"/>
      <c r="P153" s="5"/>
      <c r="Q153" s="5"/>
      <c r="R153" s="5"/>
      <c r="S153" s="54"/>
      <c r="T153" s="518"/>
      <c r="U153" s="5"/>
      <c r="V153" s="5"/>
      <c r="W153" s="5"/>
      <c r="X153" s="5"/>
      <c r="Y153" s="54"/>
      <c r="Z153" s="54"/>
      <c r="AA153" s="5"/>
      <c r="AB153" s="5"/>
      <c r="AC153" s="5"/>
      <c r="AD153" s="54"/>
      <c r="AE153" s="17"/>
      <c r="AF153" s="10"/>
    </row>
    <row r="154" spans="2:32" ht="13.15" customHeight="1" x14ac:dyDescent="0.2">
      <c r="B154" s="7"/>
      <c r="C154" s="7"/>
      <c r="D154" s="5"/>
      <c r="E154" s="5"/>
      <c r="F154" s="9"/>
      <c r="G154" s="5"/>
      <c r="H154" s="5"/>
      <c r="I154" s="5"/>
      <c r="J154" s="5"/>
      <c r="K154" s="5"/>
      <c r="L154" s="5"/>
      <c r="M154" s="54"/>
      <c r="N154" s="54"/>
      <c r="O154" s="5"/>
      <c r="P154" s="5"/>
      <c r="Q154" s="5"/>
      <c r="R154" s="5"/>
      <c r="S154" s="54"/>
      <c r="T154" s="518"/>
      <c r="U154" s="5"/>
      <c r="V154" s="5"/>
      <c r="W154" s="5"/>
      <c r="X154" s="5"/>
      <c r="Y154" s="54"/>
      <c r="Z154" s="54"/>
      <c r="AA154" s="5"/>
      <c r="AB154" s="5"/>
      <c r="AC154" s="5"/>
      <c r="AD154" s="54"/>
      <c r="AE154" s="17"/>
      <c r="AF154" s="10"/>
    </row>
    <row r="155" spans="2:32" ht="13.15" customHeight="1" x14ac:dyDescent="0.2">
      <c r="B155" s="7"/>
      <c r="C155" s="7"/>
      <c r="D155" s="5"/>
      <c r="E155" s="5"/>
      <c r="F155" s="9"/>
      <c r="G155" s="5"/>
      <c r="H155" s="5"/>
      <c r="I155" s="5"/>
      <c r="J155" s="5"/>
      <c r="K155" s="5"/>
      <c r="L155" s="5"/>
      <c r="M155" s="54"/>
      <c r="N155" s="54"/>
      <c r="O155" s="5"/>
      <c r="P155" s="5"/>
      <c r="Q155" s="5"/>
      <c r="R155" s="5"/>
      <c r="S155" s="54"/>
      <c r="T155" s="518"/>
      <c r="U155" s="5"/>
      <c r="V155" s="5"/>
      <c r="W155" s="5"/>
      <c r="X155" s="5"/>
      <c r="Y155" s="54"/>
      <c r="Z155" s="54"/>
      <c r="AA155" s="5"/>
      <c r="AB155" s="5"/>
      <c r="AC155" s="5"/>
      <c r="AD155" s="54"/>
      <c r="AE155" s="17"/>
      <c r="AF155" s="10"/>
    </row>
    <row r="156" spans="2:32" ht="13.15" customHeight="1" x14ac:dyDescent="0.2">
      <c r="B156" s="7"/>
      <c r="C156" s="7"/>
      <c r="D156" s="5"/>
      <c r="E156" s="5"/>
      <c r="F156" s="9"/>
      <c r="G156" s="5"/>
      <c r="H156" s="5"/>
      <c r="I156" s="5"/>
      <c r="J156" s="5"/>
      <c r="K156" s="5"/>
      <c r="L156" s="5"/>
      <c r="M156" s="54"/>
      <c r="N156" s="54"/>
      <c r="O156" s="5"/>
      <c r="P156" s="5"/>
      <c r="Q156" s="5"/>
      <c r="R156" s="5"/>
      <c r="S156" s="54"/>
      <c r="T156" s="518"/>
      <c r="U156" s="5"/>
      <c r="V156" s="5"/>
      <c r="W156" s="5"/>
      <c r="X156" s="5"/>
      <c r="Y156" s="54"/>
      <c r="Z156" s="54"/>
      <c r="AA156" s="5"/>
      <c r="AB156" s="5"/>
      <c r="AC156" s="5"/>
      <c r="AD156" s="54"/>
      <c r="AE156" s="17"/>
      <c r="AF156" s="10"/>
    </row>
    <row r="157" spans="2:32" ht="26.65" customHeight="1" x14ac:dyDescent="0.2">
      <c r="B157" s="7"/>
      <c r="C157" s="7"/>
      <c r="D157" s="5"/>
      <c r="E157" s="5"/>
      <c r="F157" s="9"/>
      <c r="G157" s="5"/>
      <c r="H157" s="5"/>
      <c r="I157" s="5"/>
      <c r="J157" s="5"/>
      <c r="K157" s="5"/>
      <c r="L157" s="5"/>
      <c r="M157" s="54"/>
      <c r="N157" s="54"/>
      <c r="O157" s="5"/>
      <c r="P157" s="5"/>
      <c r="Q157" s="5"/>
      <c r="R157" s="5"/>
      <c r="S157" s="54"/>
      <c r="T157" s="518"/>
      <c r="U157" s="5"/>
      <c r="V157" s="5"/>
      <c r="W157" s="5"/>
      <c r="X157" s="5"/>
      <c r="Y157" s="54"/>
      <c r="Z157" s="54"/>
      <c r="AA157" s="5"/>
      <c r="AB157" s="5"/>
      <c r="AC157" s="5"/>
      <c r="AD157" s="54"/>
      <c r="AE157" s="17"/>
      <c r="AF157" s="10"/>
    </row>
    <row r="158" spans="2:32" ht="13.15" customHeight="1" x14ac:dyDescent="0.2">
      <c r="B158" s="7"/>
      <c r="C158" s="7"/>
      <c r="D158" s="5"/>
      <c r="E158" s="5"/>
      <c r="F158" s="9"/>
      <c r="G158" s="5"/>
      <c r="H158" s="5"/>
      <c r="I158" s="5"/>
      <c r="J158" s="5"/>
      <c r="K158" s="5"/>
      <c r="L158" s="5"/>
      <c r="M158" s="54"/>
      <c r="N158" s="54"/>
      <c r="O158" s="5"/>
      <c r="P158" s="5"/>
      <c r="Q158" s="5"/>
      <c r="R158" s="5"/>
      <c r="S158" s="54"/>
      <c r="T158" s="518"/>
      <c r="U158" s="5"/>
      <c r="V158" s="5"/>
      <c r="W158" s="5"/>
      <c r="X158" s="5"/>
      <c r="Y158" s="54"/>
      <c r="Z158" s="54"/>
      <c r="AA158" s="5"/>
      <c r="AB158" s="5"/>
      <c r="AC158" s="5"/>
      <c r="AD158" s="54"/>
      <c r="AE158" s="17"/>
      <c r="AF158" s="10"/>
    </row>
    <row r="159" spans="2:32" ht="21.95" customHeight="1" x14ac:dyDescent="0.2">
      <c r="B159" s="7"/>
      <c r="C159" s="7"/>
      <c r="D159" s="5"/>
      <c r="E159" s="5"/>
      <c r="F159" s="9"/>
      <c r="G159" s="5"/>
      <c r="H159" s="5"/>
      <c r="I159" s="5"/>
      <c r="J159" s="5"/>
      <c r="K159" s="5"/>
      <c r="L159" s="5"/>
      <c r="M159" s="54"/>
      <c r="N159" s="54"/>
      <c r="O159" s="5"/>
      <c r="P159" s="5"/>
      <c r="Q159" s="5"/>
      <c r="R159" s="5"/>
      <c r="S159" s="54"/>
      <c r="T159" s="518"/>
      <c r="U159" s="5"/>
      <c r="V159" s="5"/>
      <c r="W159" s="5"/>
      <c r="X159" s="5"/>
      <c r="Y159" s="54"/>
      <c r="Z159" s="54"/>
      <c r="AA159" s="5"/>
      <c r="AB159" s="5"/>
      <c r="AC159" s="5"/>
      <c r="AD159" s="54"/>
      <c r="AE159" s="17"/>
      <c r="AF159" s="10"/>
    </row>
    <row r="160" spans="2:32" ht="21.95" customHeight="1" x14ac:dyDescent="0.2">
      <c r="B160" s="7"/>
      <c r="C160" s="7"/>
      <c r="D160" s="5"/>
      <c r="E160" s="5"/>
      <c r="F160" s="9"/>
      <c r="G160" s="5"/>
      <c r="H160" s="5"/>
      <c r="I160" s="5"/>
      <c r="J160" s="5"/>
      <c r="K160" s="5"/>
      <c r="L160" s="5"/>
      <c r="M160" s="54"/>
      <c r="N160" s="54"/>
      <c r="O160" s="5"/>
      <c r="P160" s="5"/>
      <c r="Q160" s="5"/>
      <c r="R160" s="5"/>
      <c r="S160" s="54"/>
      <c r="T160" s="518"/>
      <c r="U160" s="5"/>
      <c r="V160" s="5"/>
      <c r="W160" s="5"/>
      <c r="X160" s="5"/>
      <c r="Y160" s="54"/>
      <c r="Z160" s="54"/>
      <c r="AA160" s="5"/>
      <c r="AB160" s="5"/>
      <c r="AC160" s="5"/>
      <c r="AD160" s="54"/>
      <c r="AE160" s="17"/>
      <c r="AF160" s="10"/>
    </row>
    <row r="161" spans="2:32" ht="21.95" customHeight="1" x14ac:dyDescent="0.2">
      <c r="B161" s="7"/>
      <c r="C161" s="7"/>
      <c r="D161" s="5"/>
      <c r="E161" s="5"/>
      <c r="F161" s="9"/>
      <c r="G161" s="5"/>
      <c r="H161" s="5"/>
      <c r="I161" s="5"/>
      <c r="J161" s="5"/>
      <c r="K161" s="5"/>
      <c r="L161" s="5"/>
      <c r="M161" s="54"/>
      <c r="N161" s="54"/>
      <c r="O161" s="5"/>
      <c r="P161" s="5"/>
      <c r="Q161" s="5"/>
      <c r="R161" s="5"/>
      <c r="S161" s="54"/>
      <c r="T161" s="518"/>
      <c r="U161" s="5"/>
      <c r="V161" s="5"/>
      <c r="W161" s="5"/>
      <c r="X161" s="5"/>
      <c r="Y161" s="54"/>
      <c r="Z161" s="54"/>
      <c r="AA161" s="5"/>
      <c r="AB161" s="5"/>
      <c r="AC161" s="5"/>
      <c r="AD161" s="54"/>
      <c r="AE161" s="17"/>
      <c r="AF161" s="10"/>
    </row>
    <row r="162" spans="2:32" ht="13.15" customHeight="1" x14ac:dyDescent="0.2">
      <c r="B162" s="7"/>
      <c r="C162" s="7"/>
      <c r="D162" s="5"/>
      <c r="E162" s="5"/>
      <c r="F162" s="9"/>
      <c r="G162" s="5"/>
      <c r="H162" s="5"/>
      <c r="I162" s="5"/>
      <c r="J162" s="5"/>
      <c r="K162" s="5"/>
      <c r="L162" s="5"/>
      <c r="M162" s="54"/>
      <c r="N162" s="54"/>
      <c r="O162" s="5"/>
      <c r="P162" s="5"/>
      <c r="Q162" s="5"/>
      <c r="R162" s="5"/>
      <c r="S162" s="54"/>
      <c r="T162" s="518"/>
      <c r="U162" s="5"/>
      <c r="V162" s="5"/>
      <c r="W162" s="5"/>
      <c r="X162" s="5"/>
      <c r="Y162" s="54"/>
      <c r="Z162" s="54"/>
      <c r="AA162" s="5"/>
      <c r="AB162" s="5"/>
      <c r="AC162" s="5"/>
      <c r="AD162" s="54"/>
      <c r="AE162" s="17"/>
      <c r="AF162" s="10"/>
    </row>
    <row r="163" spans="2:32" ht="13.15" customHeight="1" x14ac:dyDescent="0.2">
      <c r="B163" s="7"/>
      <c r="C163" s="7"/>
      <c r="D163" s="5"/>
      <c r="E163" s="5"/>
      <c r="F163" s="9"/>
      <c r="G163" s="5"/>
      <c r="H163" s="5"/>
      <c r="I163" s="5"/>
      <c r="J163" s="5"/>
      <c r="K163" s="5"/>
      <c r="L163" s="5"/>
      <c r="M163" s="54"/>
      <c r="N163" s="54"/>
      <c r="O163" s="5"/>
      <c r="P163" s="5"/>
      <c r="Q163" s="5"/>
      <c r="R163" s="5"/>
      <c r="S163" s="54"/>
      <c r="T163" s="518"/>
      <c r="U163" s="5"/>
      <c r="V163" s="5"/>
      <c r="W163" s="5"/>
      <c r="X163" s="5"/>
      <c r="Y163" s="54"/>
      <c r="Z163" s="54"/>
      <c r="AA163" s="5"/>
      <c r="AB163" s="5"/>
      <c r="AC163" s="5"/>
      <c r="AD163" s="54"/>
      <c r="AE163" s="17"/>
      <c r="AF163" s="10"/>
    </row>
    <row r="164" spans="2:32" ht="21.95" customHeight="1" x14ac:dyDescent="0.2">
      <c r="B164" s="7"/>
      <c r="C164" s="7"/>
      <c r="D164" s="5"/>
      <c r="E164" s="5"/>
      <c r="F164" s="9"/>
      <c r="G164" s="5"/>
      <c r="H164" s="5"/>
      <c r="I164" s="5"/>
      <c r="J164" s="5"/>
      <c r="K164" s="5"/>
      <c r="L164" s="5"/>
      <c r="M164" s="54"/>
      <c r="N164" s="54"/>
      <c r="O164" s="5"/>
      <c r="P164" s="5"/>
      <c r="Q164" s="5"/>
      <c r="R164" s="5"/>
      <c r="S164" s="54"/>
      <c r="T164" s="518"/>
      <c r="U164" s="5"/>
      <c r="V164" s="5"/>
      <c r="W164" s="5"/>
      <c r="X164" s="5"/>
      <c r="Y164" s="54"/>
      <c r="Z164" s="54"/>
      <c r="AA164" s="5"/>
      <c r="AB164" s="5"/>
      <c r="AC164" s="5"/>
      <c r="AD164" s="54"/>
      <c r="AE164" s="17"/>
      <c r="AF164" s="10"/>
    </row>
    <row r="165" spans="2:32" ht="21.95" customHeight="1" x14ac:dyDescent="0.2">
      <c r="B165" s="7"/>
      <c r="C165" s="7"/>
      <c r="D165" s="5"/>
      <c r="E165" s="5"/>
      <c r="F165" s="9"/>
      <c r="G165" s="5"/>
      <c r="H165" s="5"/>
      <c r="I165" s="5"/>
      <c r="J165" s="5"/>
      <c r="K165" s="5"/>
      <c r="L165" s="5"/>
      <c r="M165" s="54"/>
      <c r="N165" s="54"/>
      <c r="O165" s="5"/>
      <c r="P165" s="5"/>
      <c r="Q165" s="5"/>
      <c r="R165" s="5"/>
      <c r="S165" s="54"/>
      <c r="T165" s="518"/>
      <c r="U165" s="5"/>
      <c r="V165" s="5"/>
      <c r="W165" s="5"/>
      <c r="X165" s="5"/>
      <c r="Y165" s="54"/>
      <c r="Z165" s="54"/>
      <c r="AA165" s="5"/>
      <c r="AB165" s="5"/>
      <c r="AC165" s="5"/>
      <c r="AD165" s="54"/>
      <c r="AE165" s="17"/>
      <c r="AF165" s="10"/>
    </row>
    <row r="166" spans="2:32" ht="13.15" customHeight="1" x14ac:dyDescent="0.2">
      <c r="B166" s="7"/>
      <c r="C166" s="7"/>
      <c r="D166" s="5"/>
      <c r="E166" s="5"/>
      <c r="F166" s="9"/>
      <c r="G166" s="5"/>
      <c r="H166" s="5"/>
      <c r="I166" s="5"/>
      <c r="J166" s="5"/>
      <c r="K166" s="5"/>
      <c r="L166" s="5"/>
      <c r="M166" s="54"/>
      <c r="N166" s="54"/>
      <c r="O166" s="5"/>
      <c r="P166" s="5"/>
      <c r="Q166" s="5"/>
      <c r="R166" s="5"/>
      <c r="S166" s="54"/>
      <c r="T166" s="518"/>
      <c r="U166" s="5"/>
      <c r="V166" s="5"/>
      <c r="W166" s="5"/>
      <c r="X166" s="5"/>
      <c r="Y166" s="54"/>
      <c r="Z166" s="54"/>
      <c r="AA166" s="5"/>
      <c r="AB166" s="5"/>
      <c r="AC166" s="5"/>
      <c r="AD166" s="54"/>
      <c r="AE166" s="17"/>
      <c r="AF166" s="10"/>
    </row>
    <row r="167" spans="2:32" ht="13.15" customHeight="1" x14ac:dyDescent="0.2">
      <c r="B167" s="7"/>
      <c r="C167" s="7"/>
      <c r="D167" s="5"/>
      <c r="E167" s="5"/>
      <c r="F167" s="9"/>
      <c r="G167" s="5"/>
      <c r="H167" s="5"/>
      <c r="I167" s="5"/>
      <c r="J167" s="5"/>
      <c r="K167" s="5"/>
      <c r="L167" s="5"/>
      <c r="M167" s="54"/>
      <c r="N167" s="54"/>
      <c r="O167" s="5"/>
      <c r="P167" s="5"/>
      <c r="Q167" s="5"/>
      <c r="R167" s="5"/>
      <c r="S167" s="54"/>
      <c r="T167" s="518"/>
      <c r="U167" s="5"/>
      <c r="V167" s="5"/>
      <c r="W167" s="5"/>
      <c r="X167" s="5"/>
      <c r="Y167" s="54"/>
      <c r="Z167" s="54"/>
      <c r="AA167" s="5"/>
      <c r="AB167" s="5"/>
      <c r="AC167" s="5"/>
      <c r="AD167" s="54"/>
      <c r="AE167" s="17"/>
      <c r="AF167" s="10"/>
    </row>
    <row r="168" spans="2:32" ht="13.15" customHeight="1" x14ac:dyDescent="0.2">
      <c r="B168" s="7"/>
      <c r="C168" s="7"/>
      <c r="D168" s="5"/>
      <c r="E168" s="5"/>
      <c r="F168" s="9"/>
      <c r="G168" s="5"/>
      <c r="H168" s="5"/>
      <c r="I168" s="5"/>
      <c r="J168" s="5"/>
      <c r="K168" s="5"/>
      <c r="L168" s="5"/>
      <c r="M168" s="54"/>
      <c r="N168" s="54"/>
      <c r="O168" s="5"/>
      <c r="P168" s="5"/>
      <c r="Q168" s="5"/>
      <c r="R168" s="5"/>
      <c r="S168" s="54"/>
      <c r="T168" s="518"/>
      <c r="U168" s="5"/>
      <c r="V168" s="5"/>
      <c r="W168" s="5"/>
      <c r="X168" s="5"/>
      <c r="Y168" s="54"/>
      <c r="Z168" s="54"/>
      <c r="AA168" s="5"/>
      <c r="AB168" s="5"/>
      <c r="AC168" s="5"/>
      <c r="AD168" s="54"/>
      <c r="AE168" s="17"/>
      <c r="AF168" s="10"/>
    </row>
    <row r="169" spans="2:32" ht="21.95" customHeight="1" x14ac:dyDescent="0.2">
      <c r="B169" s="7"/>
      <c r="C169" s="7"/>
      <c r="D169" s="5"/>
      <c r="E169" s="5"/>
      <c r="F169" s="9"/>
      <c r="G169" s="5"/>
      <c r="H169" s="5"/>
      <c r="I169" s="5"/>
      <c r="J169" s="5"/>
      <c r="K169" s="5"/>
      <c r="L169" s="5"/>
      <c r="M169" s="54"/>
      <c r="N169" s="54"/>
      <c r="O169" s="5"/>
      <c r="P169" s="5"/>
      <c r="Q169" s="5"/>
      <c r="R169" s="5"/>
      <c r="S169" s="54"/>
      <c r="T169" s="518"/>
      <c r="U169" s="5"/>
      <c r="V169" s="5"/>
      <c r="W169" s="5"/>
      <c r="X169" s="5"/>
      <c r="Y169" s="54"/>
      <c r="Z169" s="54"/>
      <c r="AA169" s="5"/>
      <c r="AB169" s="5"/>
      <c r="AC169" s="5"/>
      <c r="AD169" s="54"/>
      <c r="AE169" s="17"/>
      <c r="AF169" s="10"/>
    </row>
    <row r="170" spans="2:32" ht="21.95" customHeight="1" x14ac:dyDescent="0.2">
      <c r="B170" s="7"/>
      <c r="C170" s="7"/>
      <c r="D170" s="5"/>
      <c r="E170" s="5"/>
      <c r="F170" s="9"/>
      <c r="G170" s="5"/>
      <c r="H170" s="5"/>
      <c r="I170" s="5"/>
      <c r="J170" s="5"/>
      <c r="K170" s="5"/>
      <c r="L170" s="5"/>
      <c r="M170" s="54"/>
      <c r="N170" s="54"/>
      <c r="O170" s="5"/>
      <c r="P170" s="5"/>
      <c r="Q170" s="5"/>
      <c r="R170" s="5"/>
      <c r="S170" s="54"/>
      <c r="T170" s="518"/>
      <c r="U170" s="5"/>
      <c r="V170" s="5"/>
      <c r="W170" s="5"/>
      <c r="X170" s="5"/>
      <c r="Y170" s="54"/>
      <c r="Z170" s="54"/>
      <c r="AA170" s="5"/>
      <c r="AB170" s="5"/>
      <c r="AC170" s="5"/>
      <c r="AD170" s="54"/>
      <c r="AE170" s="17"/>
      <c r="AF170" s="10"/>
    </row>
    <row r="171" spans="2:32" ht="13.15" customHeight="1" x14ac:dyDescent="0.2">
      <c r="B171" s="7"/>
      <c r="C171" s="7"/>
      <c r="D171" s="5"/>
      <c r="E171" s="5"/>
      <c r="F171" s="9"/>
      <c r="G171" s="5"/>
      <c r="H171" s="5"/>
      <c r="I171" s="5"/>
      <c r="J171" s="5"/>
      <c r="K171" s="5"/>
      <c r="L171" s="5"/>
      <c r="M171" s="54"/>
      <c r="N171" s="54"/>
      <c r="O171" s="5"/>
      <c r="P171" s="5"/>
      <c r="Q171" s="5"/>
      <c r="R171" s="5"/>
      <c r="S171" s="54"/>
      <c r="T171" s="518"/>
      <c r="U171" s="5"/>
      <c r="V171" s="5"/>
      <c r="W171" s="5"/>
      <c r="X171" s="5"/>
      <c r="Y171" s="54"/>
      <c r="Z171" s="54"/>
      <c r="AA171" s="5"/>
      <c r="AB171" s="5"/>
      <c r="AC171" s="5"/>
      <c r="AD171" s="54"/>
      <c r="AE171" s="17"/>
      <c r="AF171" s="10"/>
    </row>
    <row r="172" spans="2:32" ht="13.15" customHeight="1" x14ac:dyDescent="0.2">
      <c r="B172" s="7"/>
      <c r="C172" s="7"/>
      <c r="D172" s="5"/>
      <c r="E172" s="5"/>
      <c r="F172" s="9"/>
      <c r="G172" s="5"/>
      <c r="H172" s="5"/>
      <c r="I172" s="5"/>
      <c r="J172" s="5"/>
      <c r="K172" s="5"/>
      <c r="L172" s="5"/>
      <c r="M172" s="54"/>
      <c r="N172" s="54"/>
      <c r="O172" s="5"/>
      <c r="P172" s="5"/>
      <c r="Q172" s="5"/>
      <c r="R172" s="5"/>
      <c r="S172" s="54"/>
      <c r="T172" s="518"/>
      <c r="U172" s="5"/>
      <c r="V172" s="5"/>
      <c r="W172" s="5"/>
      <c r="X172" s="5"/>
      <c r="Y172" s="54"/>
      <c r="Z172" s="54"/>
      <c r="AA172" s="5"/>
      <c r="AB172" s="5"/>
      <c r="AC172" s="5"/>
      <c r="AD172" s="54"/>
      <c r="AE172" s="17"/>
      <c r="AF172" s="10"/>
    </row>
    <row r="173" spans="2:32" ht="13.15" customHeight="1" x14ac:dyDescent="0.2">
      <c r="B173" s="7"/>
      <c r="C173" s="7"/>
      <c r="D173" s="5"/>
      <c r="E173" s="5"/>
      <c r="F173" s="9"/>
      <c r="G173" s="5"/>
      <c r="H173" s="5"/>
      <c r="I173" s="5"/>
      <c r="J173" s="5"/>
      <c r="K173" s="5"/>
      <c r="L173" s="5"/>
      <c r="M173" s="54"/>
      <c r="N173" s="54"/>
      <c r="O173" s="5"/>
      <c r="P173" s="5"/>
      <c r="Q173" s="5"/>
      <c r="R173" s="5"/>
      <c r="S173" s="54"/>
      <c r="T173" s="518"/>
      <c r="U173" s="5"/>
      <c r="V173" s="5"/>
      <c r="W173" s="5"/>
      <c r="X173" s="5"/>
      <c r="Y173" s="54"/>
      <c r="Z173" s="54"/>
      <c r="AA173" s="5"/>
      <c r="AB173" s="5"/>
      <c r="AC173" s="5"/>
      <c r="AD173" s="54"/>
      <c r="AE173" s="17"/>
      <c r="AF173" s="10"/>
    </row>
    <row r="174" spans="2:32" ht="13.15" customHeight="1" x14ac:dyDescent="0.2">
      <c r="B174" s="7"/>
      <c r="C174" s="7"/>
      <c r="D174" s="5"/>
      <c r="E174" s="5"/>
      <c r="F174" s="9"/>
      <c r="G174" s="5"/>
      <c r="H174" s="5"/>
      <c r="I174" s="5"/>
      <c r="J174" s="5"/>
      <c r="K174" s="5"/>
      <c r="L174" s="5"/>
      <c r="M174" s="54"/>
      <c r="N174" s="54"/>
      <c r="O174" s="5"/>
      <c r="P174" s="5"/>
      <c r="Q174" s="5"/>
      <c r="R174" s="5"/>
      <c r="S174" s="54"/>
      <c r="T174" s="518"/>
      <c r="U174" s="5"/>
      <c r="V174" s="5"/>
      <c r="W174" s="5"/>
      <c r="X174" s="5"/>
      <c r="Y174" s="54"/>
      <c r="Z174" s="54"/>
      <c r="AA174" s="5"/>
      <c r="AB174" s="5"/>
      <c r="AC174" s="5"/>
      <c r="AD174" s="54"/>
      <c r="AE174" s="17"/>
      <c r="AF174" s="10"/>
    </row>
    <row r="175" spans="2:32" ht="21.95" customHeight="1" x14ac:dyDescent="0.2">
      <c r="B175" s="7"/>
      <c r="C175" s="7"/>
      <c r="D175" s="5"/>
      <c r="E175" s="5"/>
      <c r="F175" s="9"/>
      <c r="G175" s="5"/>
      <c r="H175" s="5"/>
      <c r="I175" s="5"/>
      <c r="J175" s="5"/>
      <c r="K175" s="5"/>
      <c r="L175" s="5"/>
      <c r="M175" s="54"/>
      <c r="N175" s="54"/>
      <c r="O175" s="5"/>
      <c r="P175" s="5"/>
      <c r="Q175" s="5"/>
      <c r="R175" s="5"/>
      <c r="S175" s="54"/>
      <c r="T175" s="518"/>
      <c r="U175" s="5"/>
      <c r="V175" s="5"/>
      <c r="W175" s="5"/>
      <c r="X175" s="5"/>
      <c r="Y175" s="54"/>
      <c r="Z175" s="54"/>
      <c r="AA175" s="5"/>
      <c r="AB175" s="5"/>
      <c r="AC175" s="5"/>
      <c r="AD175" s="54"/>
      <c r="AE175" s="17"/>
      <c r="AF175" s="10"/>
    </row>
    <row r="176" spans="2:32" ht="21.95" customHeight="1" x14ac:dyDescent="0.2">
      <c r="B176" s="7"/>
      <c r="C176" s="7"/>
      <c r="D176" s="5"/>
      <c r="E176" s="5"/>
      <c r="F176" s="9"/>
      <c r="G176" s="5"/>
      <c r="H176" s="5"/>
      <c r="I176" s="5"/>
      <c r="J176" s="5"/>
      <c r="K176" s="5"/>
      <c r="L176" s="5"/>
      <c r="M176" s="54"/>
      <c r="N176" s="54"/>
      <c r="O176" s="5"/>
      <c r="P176" s="5"/>
      <c r="Q176" s="5"/>
      <c r="R176" s="5"/>
      <c r="S176" s="54"/>
      <c r="T176" s="518"/>
      <c r="U176" s="5"/>
      <c r="V176" s="5"/>
      <c r="W176" s="5"/>
      <c r="X176" s="5"/>
      <c r="Y176" s="54"/>
      <c r="Z176" s="54"/>
      <c r="AA176" s="5"/>
      <c r="AB176" s="5"/>
      <c r="AC176" s="5"/>
      <c r="AD176" s="54"/>
      <c r="AE176" s="17"/>
      <c r="AF176" s="10"/>
    </row>
    <row r="177" spans="2:32" ht="21.95" customHeight="1" x14ac:dyDescent="0.2">
      <c r="B177" s="7"/>
      <c r="C177" s="7"/>
      <c r="D177" s="5"/>
      <c r="E177" s="5"/>
      <c r="F177" s="9"/>
      <c r="G177" s="5"/>
      <c r="H177" s="5"/>
      <c r="I177" s="5"/>
      <c r="J177" s="5"/>
      <c r="K177" s="5"/>
      <c r="L177" s="5"/>
      <c r="M177" s="54"/>
      <c r="N177" s="54"/>
      <c r="O177" s="5"/>
      <c r="P177" s="5"/>
      <c r="Q177" s="5"/>
      <c r="R177" s="5"/>
      <c r="S177" s="54"/>
      <c r="T177" s="518"/>
      <c r="U177" s="5"/>
      <c r="V177" s="5"/>
      <c r="W177" s="5"/>
      <c r="X177" s="5"/>
      <c r="Y177" s="54"/>
      <c r="Z177" s="54"/>
      <c r="AA177" s="5"/>
      <c r="AB177" s="5"/>
      <c r="AC177" s="5"/>
      <c r="AD177" s="54"/>
      <c r="AE177" s="17"/>
      <c r="AF177" s="10"/>
    </row>
    <row r="178" spans="2:32" ht="13.15" customHeight="1" x14ac:dyDescent="0.2">
      <c r="B178" s="7"/>
      <c r="C178" s="7"/>
      <c r="D178" s="5"/>
      <c r="E178" s="5"/>
      <c r="F178" s="9"/>
      <c r="G178" s="5"/>
      <c r="H178" s="5"/>
      <c r="I178" s="5"/>
      <c r="J178" s="5"/>
      <c r="K178" s="5"/>
      <c r="L178" s="5"/>
      <c r="M178" s="54"/>
      <c r="N178" s="54"/>
      <c r="O178" s="5"/>
      <c r="P178" s="5"/>
      <c r="Q178" s="5"/>
      <c r="R178" s="5"/>
      <c r="S178" s="54"/>
      <c r="T178" s="518"/>
      <c r="U178" s="5"/>
      <c r="V178" s="5"/>
      <c r="W178" s="5"/>
      <c r="X178" s="5"/>
      <c r="Y178" s="54"/>
      <c r="Z178" s="54"/>
      <c r="AA178" s="5"/>
      <c r="AB178" s="5"/>
      <c r="AC178" s="5"/>
      <c r="AD178" s="54"/>
      <c r="AE178" s="17"/>
      <c r="AF178" s="10"/>
    </row>
    <row r="179" spans="2:32" ht="26.65" customHeight="1" x14ac:dyDescent="0.2">
      <c r="B179" s="7"/>
      <c r="C179" s="7"/>
      <c r="D179" s="5"/>
      <c r="E179" s="5"/>
      <c r="F179" s="9"/>
      <c r="G179" s="5"/>
      <c r="H179" s="5"/>
      <c r="I179" s="5"/>
      <c r="J179" s="5"/>
      <c r="K179" s="5"/>
      <c r="L179" s="5"/>
      <c r="M179" s="54"/>
      <c r="N179" s="54"/>
      <c r="O179" s="5"/>
      <c r="P179" s="5"/>
      <c r="Q179" s="5"/>
      <c r="R179" s="5"/>
      <c r="S179" s="54"/>
      <c r="T179" s="518"/>
      <c r="U179" s="5"/>
      <c r="V179" s="5"/>
      <c r="W179" s="5"/>
      <c r="X179" s="5"/>
      <c r="Y179" s="54"/>
      <c r="Z179" s="54"/>
      <c r="AA179" s="5"/>
      <c r="AB179" s="5"/>
      <c r="AC179" s="5"/>
      <c r="AD179" s="54"/>
      <c r="AE179" s="17"/>
      <c r="AF179" s="10"/>
    </row>
    <row r="180" spans="2:32" ht="13.15" customHeight="1" x14ac:dyDescent="0.2">
      <c r="B180" s="7"/>
      <c r="C180" s="7"/>
      <c r="D180" s="5"/>
      <c r="E180" s="5"/>
      <c r="F180" s="9"/>
      <c r="G180" s="5"/>
      <c r="H180" s="5"/>
      <c r="I180" s="5"/>
      <c r="J180" s="5"/>
      <c r="K180" s="5"/>
      <c r="L180" s="5"/>
      <c r="M180" s="54"/>
      <c r="N180" s="54"/>
      <c r="O180" s="5"/>
      <c r="P180" s="5"/>
      <c r="Q180" s="5"/>
      <c r="R180" s="5"/>
      <c r="S180" s="54"/>
      <c r="T180" s="518"/>
      <c r="U180" s="5"/>
      <c r="V180" s="5"/>
      <c r="W180" s="5"/>
      <c r="X180" s="5"/>
      <c r="Y180" s="54"/>
      <c r="Z180" s="54"/>
      <c r="AA180" s="5"/>
      <c r="AB180" s="5"/>
      <c r="AC180" s="5"/>
      <c r="AD180" s="54"/>
      <c r="AE180" s="17"/>
      <c r="AF180" s="10"/>
    </row>
    <row r="181" spans="2:32" ht="13.15" customHeight="1" x14ac:dyDescent="0.2">
      <c r="B181" s="7"/>
      <c r="C181" s="7"/>
      <c r="D181" s="5"/>
      <c r="E181" s="5"/>
      <c r="F181" s="9"/>
      <c r="G181" s="5"/>
      <c r="H181" s="5"/>
      <c r="I181" s="5"/>
      <c r="J181" s="5"/>
      <c r="K181" s="5"/>
      <c r="L181" s="5"/>
      <c r="M181" s="54"/>
      <c r="N181" s="54"/>
      <c r="O181" s="5"/>
      <c r="P181" s="5"/>
      <c r="Q181" s="5"/>
      <c r="R181" s="5"/>
      <c r="S181" s="54"/>
      <c r="T181" s="518"/>
      <c r="U181" s="5"/>
      <c r="V181" s="5"/>
      <c r="W181" s="5"/>
      <c r="X181" s="5"/>
      <c r="Y181" s="54"/>
      <c r="Z181" s="54"/>
      <c r="AA181" s="5"/>
      <c r="AB181" s="5"/>
      <c r="AC181" s="5"/>
      <c r="AD181" s="54"/>
      <c r="AE181" s="17"/>
      <c r="AF181" s="10"/>
    </row>
    <row r="182" spans="2:32" ht="21.95" customHeight="1" x14ac:dyDescent="0.2">
      <c r="B182" s="7"/>
      <c r="C182" s="7"/>
      <c r="D182" s="5"/>
      <c r="E182" s="5"/>
      <c r="F182" s="9"/>
      <c r="G182" s="5"/>
      <c r="H182" s="5"/>
      <c r="I182" s="5"/>
      <c r="J182" s="5"/>
      <c r="K182" s="5"/>
      <c r="L182" s="5"/>
      <c r="M182" s="54"/>
      <c r="N182" s="54"/>
      <c r="O182" s="5"/>
      <c r="P182" s="5"/>
      <c r="Q182" s="5"/>
      <c r="R182" s="5"/>
      <c r="S182" s="54"/>
      <c r="T182" s="518"/>
      <c r="U182" s="5"/>
      <c r="V182" s="5"/>
      <c r="W182" s="5"/>
      <c r="X182" s="5"/>
      <c r="Y182" s="54"/>
      <c r="Z182" s="54"/>
      <c r="AA182" s="5"/>
      <c r="AB182" s="5"/>
      <c r="AC182" s="5"/>
      <c r="AD182" s="54"/>
      <c r="AE182" s="17"/>
      <c r="AF182" s="10"/>
    </row>
    <row r="183" spans="2:32" ht="21.95" customHeight="1" x14ac:dyDescent="0.2">
      <c r="B183" s="7"/>
      <c r="C183" s="7"/>
      <c r="D183" s="5"/>
      <c r="E183" s="5"/>
      <c r="F183" s="9"/>
      <c r="G183" s="5"/>
      <c r="H183" s="5"/>
      <c r="I183" s="5"/>
      <c r="J183" s="5"/>
      <c r="K183" s="5"/>
      <c r="L183" s="5"/>
      <c r="M183" s="54"/>
      <c r="N183" s="54"/>
      <c r="O183" s="5"/>
      <c r="P183" s="5"/>
      <c r="Q183" s="5"/>
      <c r="R183" s="5"/>
      <c r="S183" s="54"/>
      <c r="T183" s="518"/>
      <c r="U183" s="5"/>
      <c r="V183" s="5"/>
      <c r="W183" s="5"/>
      <c r="X183" s="5"/>
      <c r="Y183" s="54"/>
      <c r="Z183" s="54"/>
      <c r="AA183" s="5"/>
      <c r="AB183" s="5"/>
      <c r="AC183" s="5"/>
      <c r="AD183" s="54"/>
      <c r="AE183" s="17"/>
      <c r="AF183" s="10"/>
    </row>
    <row r="184" spans="2:32" x14ac:dyDescent="0.2">
      <c r="D184" s="25"/>
    </row>
    <row r="185" spans="2:32" x14ac:dyDescent="0.2">
      <c r="D185" s="25"/>
    </row>
    <row r="186" spans="2:32" x14ac:dyDescent="0.2">
      <c r="D186" s="25"/>
    </row>
    <row r="187" spans="2:32" x14ac:dyDescent="0.2">
      <c r="D187" s="25"/>
    </row>
    <row r="188" spans="2:32" x14ac:dyDescent="0.2">
      <c r="D188" s="25"/>
    </row>
    <row r="189" spans="2:32" x14ac:dyDescent="0.2">
      <c r="D189" s="25"/>
    </row>
    <row r="190" spans="2:32" x14ac:dyDescent="0.2">
      <c r="D190" s="25"/>
    </row>
    <row r="191" spans="2:32" x14ac:dyDescent="0.2">
      <c r="D191" s="25"/>
    </row>
    <row r="192" spans="2:32" x14ac:dyDescent="0.2">
      <c r="D192" s="25"/>
    </row>
    <row r="193" spans="4:4" x14ac:dyDescent="0.2">
      <c r="D193" s="25"/>
    </row>
    <row r="194" spans="4:4" x14ac:dyDescent="0.2">
      <c r="D194" s="25"/>
    </row>
    <row r="195" spans="4:4" x14ac:dyDescent="0.2">
      <c r="D195" s="25"/>
    </row>
    <row r="196" spans="4:4" x14ac:dyDescent="0.2">
      <c r="D196" s="25"/>
    </row>
    <row r="197" spans="4:4" x14ac:dyDescent="0.2">
      <c r="D197" s="25"/>
    </row>
    <row r="198" spans="4:4" x14ac:dyDescent="0.2">
      <c r="D198" s="25"/>
    </row>
    <row r="199" spans="4:4" x14ac:dyDescent="0.2">
      <c r="D199" s="25"/>
    </row>
    <row r="200" spans="4:4" x14ac:dyDescent="0.2">
      <c r="D200" s="25"/>
    </row>
    <row r="201" spans="4:4" x14ac:dyDescent="0.2">
      <c r="D201" s="25"/>
    </row>
    <row r="202" spans="4:4" x14ac:dyDescent="0.2">
      <c r="D202" s="25"/>
    </row>
    <row r="203" spans="4:4" x14ac:dyDescent="0.2">
      <c r="D203" s="25"/>
    </row>
    <row r="204" spans="4:4" x14ac:dyDescent="0.2">
      <c r="D204" s="25"/>
    </row>
    <row r="205" spans="4:4" x14ac:dyDescent="0.2">
      <c r="D205" s="25"/>
    </row>
    <row r="206" spans="4:4" x14ac:dyDescent="0.2">
      <c r="D206" s="25"/>
    </row>
    <row r="207" spans="4:4" x14ac:dyDescent="0.2">
      <c r="D207" s="25"/>
    </row>
    <row r="208" spans="4:4" x14ac:dyDescent="0.2">
      <c r="D208" s="25"/>
    </row>
    <row r="209" spans="4:4" x14ac:dyDescent="0.2">
      <c r="D209" s="25"/>
    </row>
    <row r="210" spans="4:4" x14ac:dyDescent="0.2">
      <c r="D210" s="25"/>
    </row>
    <row r="211" spans="4:4" x14ac:dyDescent="0.2">
      <c r="D211" s="25"/>
    </row>
    <row r="212" spans="4:4" x14ac:dyDescent="0.2">
      <c r="D212" s="25"/>
    </row>
    <row r="213" spans="4:4" x14ac:dyDescent="0.2">
      <c r="D213" s="25"/>
    </row>
    <row r="214" spans="4:4" x14ac:dyDescent="0.2">
      <c r="D214" s="25"/>
    </row>
    <row r="215" spans="4:4" x14ac:dyDescent="0.2">
      <c r="D215" s="25"/>
    </row>
    <row r="216" spans="4:4" x14ac:dyDescent="0.2">
      <c r="D216" s="25"/>
    </row>
    <row r="217" spans="4:4" x14ac:dyDescent="0.2">
      <c r="D217" s="25"/>
    </row>
    <row r="218" spans="4:4" x14ac:dyDescent="0.2">
      <c r="D218" s="25"/>
    </row>
    <row r="219" spans="4:4" x14ac:dyDescent="0.2">
      <c r="D219" s="25"/>
    </row>
    <row r="220" spans="4:4" x14ac:dyDescent="0.2">
      <c r="D220" s="25"/>
    </row>
    <row r="221" spans="4:4" x14ac:dyDescent="0.2">
      <c r="D221" s="25"/>
    </row>
    <row r="222" spans="4:4" x14ac:dyDescent="0.2">
      <c r="D222" s="25"/>
    </row>
    <row r="223" spans="4:4" x14ac:dyDescent="0.2">
      <c r="D223" s="25"/>
    </row>
    <row r="224" spans="4:4" x14ac:dyDescent="0.2">
      <c r="D224" s="25"/>
    </row>
    <row r="225" spans="4:4" x14ac:dyDescent="0.2">
      <c r="D225" s="25"/>
    </row>
    <row r="226" spans="4:4" x14ac:dyDescent="0.2">
      <c r="D226" s="25"/>
    </row>
    <row r="227" spans="4:4" x14ac:dyDescent="0.2">
      <c r="D227" s="25"/>
    </row>
    <row r="228" spans="4:4" x14ac:dyDescent="0.2">
      <c r="D228" s="25"/>
    </row>
    <row r="229" spans="4:4" x14ac:dyDescent="0.2">
      <c r="D229" s="25"/>
    </row>
    <row r="230" spans="4:4" x14ac:dyDescent="0.2">
      <c r="D230" s="25"/>
    </row>
    <row r="231" spans="4:4" x14ac:dyDescent="0.2">
      <c r="D231" s="25"/>
    </row>
    <row r="232" spans="4:4" x14ac:dyDescent="0.2">
      <c r="D232" s="25"/>
    </row>
    <row r="233" spans="4:4" x14ac:dyDescent="0.2">
      <c r="D233" s="25"/>
    </row>
    <row r="234" spans="4:4" x14ac:dyDescent="0.2">
      <c r="D234" s="25"/>
    </row>
    <row r="235" spans="4:4" x14ac:dyDescent="0.2">
      <c r="D235" s="25"/>
    </row>
    <row r="236" spans="4:4" x14ac:dyDescent="0.2">
      <c r="D236" s="25"/>
    </row>
    <row r="237" spans="4:4" x14ac:dyDescent="0.2">
      <c r="D237" s="25"/>
    </row>
    <row r="238" spans="4:4" x14ac:dyDescent="0.2">
      <c r="D238" s="25"/>
    </row>
    <row r="239" spans="4:4" x14ac:dyDescent="0.2">
      <c r="D239" s="25"/>
    </row>
    <row r="240" spans="4:4" x14ac:dyDescent="0.2">
      <c r="D240" s="25"/>
    </row>
    <row r="241" spans="4:4" x14ac:dyDescent="0.2">
      <c r="D241" s="25"/>
    </row>
    <row r="242" spans="4:4" x14ac:dyDescent="0.2">
      <c r="D242" s="25"/>
    </row>
    <row r="243" spans="4:4" x14ac:dyDescent="0.2">
      <c r="D243" s="25"/>
    </row>
    <row r="244" spans="4:4" x14ac:dyDescent="0.2">
      <c r="D244" s="25"/>
    </row>
    <row r="245" spans="4:4" x14ac:dyDescent="0.2">
      <c r="D245" s="25"/>
    </row>
    <row r="246" spans="4:4" x14ac:dyDescent="0.2">
      <c r="D246" s="25"/>
    </row>
    <row r="247" spans="4:4" x14ac:dyDescent="0.2">
      <c r="D247" s="25"/>
    </row>
    <row r="248" spans="4:4" x14ac:dyDescent="0.2">
      <c r="D248" s="25"/>
    </row>
    <row r="249" spans="4:4" x14ac:dyDescent="0.2">
      <c r="D249" s="25"/>
    </row>
    <row r="250" spans="4:4" x14ac:dyDescent="0.2">
      <c r="D250" s="25"/>
    </row>
    <row r="251" spans="4:4" x14ac:dyDescent="0.2">
      <c r="D251" s="25"/>
    </row>
    <row r="252" spans="4:4" x14ac:dyDescent="0.2">
      <c r="D252" s="25"/>
    </row>
    <row r="253" spans="4:4" x14ac:dyDescent="0.2">
      <c r="D253" s="25"/>
    </row>
    <row r="254" spans="4:4" x14ac:dyDescent="0.2">
      <c r="D254" s="25"/>
    </row>
    <row r="255" spans="4:4" x14ac:dyDescent="0.2">
      <c r="D255" s="25"/>
    </row>
    <row r="256" spans="4:4" x14ac:dyDescent="0.2">
      <c r="D256" s="25"/>
    </row>
    <row r="257" spans="4:4" x14ac:dyDescent="0.2">
      <c r="D257" s="25"/>
    </row>
    <row r="258" spans="4:4" x14ac:dyDescent="0.2">
      <c r="D258" s="25"/>
    </row>
    <row r="259" spans="4:4" x14ac:dyDescent="0.2">
      <c r="D259" s="25"/>
    </row>
    <row r="260" spans="4:4" x14ac:dyDescent="0.2">
      <c r="D260" s="25"/>
    </row>
    <row r="261" spans="4:4" x14ac:dyDescent="0.2">
      <c r="D261" s="25"/>
    </row>
    <row r="262" spans="4:4" x14ac:dyDescent="0.2">
      <c r="D262" s="25"/>
    </row>
    <row r="263" spans="4:4" x14ac:dyDescent="0.2">
      <c r="D263" s="25"/>
    </row>
    <row r="264" spans="4:4" x14ac:dyDescent="0.2">
      <c r="D264" s="25"/>
    </row>
    <row r="265" spans="4:4" x14ac:dyDescent="0.2">
      <c r="D265" s="25"/>
    </row>
    <row r="266" spans="4:4" x14ac:dyDescent="0.2">
      <c r="D266" s="25"/>
    </row>
    <row r="267" spans="4:4" x14ac:dyDescent="0.2">
      <c r="D267" s="25"/>
    </row>
    <row r="268" spans="4:4" x14ac:dyDescent="0.2">
      <c r="D268" s="25"/>
    </row>
    <row r="269" spans="4:4" x14ac:dyDescent="0.2">
      <c r="D269" s="25"/>
    </row>
    <row r="270" spans="4:4" x14ac:dyDescent="0.2">
      <c r="D270" s="25"/>
    </row>
    <row r="271" spans="4:4" x14ac:dyDescent="0.2">
      <c r="D271" s="25"/>
    </row>
    <row r="272" spans="4:4" x14ac:dyDescent="0.2">
      <c r="D272" s="25"/>
    </row>
    <row r="273" spans="4:4" x14ac:dyDescent="0.2">
      <c r="D273" s="25"/>
    </row>
    <row r="274" spans="4:4" x14ac:dyDescent="0.2">
      <c r="D274" s="25"/>
    </row>
    <row r="275" spans="4:4" x14ac:dyDescent="0.2">
      <c r="D275" s="25"/>
    </row>
    <row r="276" spans="4:4" x14ac:dyDescent="0.2">
      <c r="D276" s="25"/>
    </row>
    <row r="277" spans="4:4" x14ac:dyDescent="0.2">
      <c r="D277" s="25"/>
    </row>
    <row r="278" spans="4:4" x14ac:dyDescent="0.2">
      <c r="D278" s="25"/>
    </row>
    <row r="279" spans="4:4" x14ac:dyDescent="0.2">
      <c r="D279" s="25"/>
    </row>
    <row r="280" spans="4:4" x14ac:dyDescent="0.2">
      <c r="D280" s="25"/>
    </row>
    <row r="281" spans="4:4" x14ac:dyDescent="0.2">
      <c r="D281" s="25"/>
    </row>
    <row r="282" spans="4:4" x14ac:dyDescent="0.2">
      <c r="D282" s="25"/>
    </row>
    <row r="283" spans="4:4" x14ac:dyDescent="0.2">
      <c r="D283" s="25"/>
    </row>
    <row r="284" spans="4:4" x14ac:dyDescent="0.2">
      <c r="D284" s="25"/>
    </row>
  </sheetData>
  <mergeCells count="8">
    <mergeCell ref="J8:L8"/>
    <mergeCell ref="P8:R8"/>
    <mergeCell ref="A1:AF1"/>
    <mergeCell ref="A2:AF2"/>
    <mergeCell ref="A5:AF5"/>
    <mergeCell ref="A6:AF6"/>
    <mergeCell ref="A7:AF7"/>
    <mergeCell ref="V8:X8"/>
  </mergeCells>
  <printOptions horizontalCentered="1"/>
  <pageMargins left="0.32" right="0" top="0.19" bottom="0.14000000000000001" header="0.22" footer="0.13"/>
  <pageSetup paperSize="9" scale="65" orientation="portrait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5" tint="-0.249977111117893"/>
  </sheetPr>
  <dimension ref="A1:AG297"/>
  <sheetViews>
    <sheetView topLeftCell="I1" zoomScale="85" zoomScaleNormal="85" zoomScaleSheetLayoutView="204" workbookViewId="0">
      <pane ySplit="10" topLeftCell="A40" activePane="bottomLeft" state="frozen"/>
      <selection activeCell="I1" sqref="I1"/>
      <selection pane="bottomLeft" activeCell="X48" sqref="X48"/>
    </sheetView>
  </sheetViews>
  <sheetFormatPr defaultColWidth="9.140625" defaultRowHeight="13.5" x14ac:dyDescent="0.25"/>
  <cols>
    <col min="1" max="1" width="9.140625" style="1" customWidth="1"/>
    <col min="2" max="2" width="5.42578125" style="1" customWidth="1"/>
    <col min="3" max="3" width="17" style="1" bestFit="1" customWidth="1"/>
    <col min="4" max="4" width="18.5703125" style="11" customWidth="1"/>
    <col min="5" max="5" width="5.28515625" style="1" customWidth="1"/>
    <col min="6" max="6" width="7.85546875" style="1" customWidth="1"/>
    <col min="7" max="7" width="11.5703125" style="1" customWidth="1"/>
    <col min="8" max="8" width="12.42578125" style="355" customWidth="1"/>
    <col min="9" max="9" width="13.140625" style="1" customWidth="1"/>
    <col min="10" max="10" width="14.5703125" style="1" customWidth="1"/>
    <col min="11" max="11" width="15.42578125" style="1" customWidth="1"/>
    <col min="12" max="12" width="12.42578125" style="1" customWidth="1"/>
    <col min="13" max="13" width="10.5703125" style="15" customWidth="1"/>
    <col min="14" max="14" width="4.42578125" style="15" customWidth="1"/>
    <col min="15" max="15" width="13.140625" style="1" customWidth="1"/>
    <col min="16" max="16" width="12.85546875" style="1" customWidth="1"/>
    <col min="17" max="17" width="17.140625" style="1" customWidth="1"/>
    <col min="18" max="18" width="13.28515625" style="1" customWidth="1"/>
    <col min="19" max="19" width="11.85546875" style="15" customWidth="1"/>
    <col min="20" max="20" width="3.5703125" style="373" customWidth="1"/>
    <col min="21" max="21" width="13.140625" style="1" customWidth="1"/>
    <col min="22" max="22" width="12.5703125" style="1" customWidth="1"/>
    <col min="23" max="23" width="13.42578125" style="1" customWidth="1"/>
    <col min="24" max="24" width="12.140625" style="1" customWidth="1"/>
    <col min="25" max="25" width="13" style="15" customWidth="1"/>
    <col min="26" max="26" width="12.42578125" style="1" customWidth="1"/>
    <col min="27" max="27" width="10.5703125" style="1" customWidth="1"/>
    <col min="28" max="28" width="13" style="1" customWidth="1"/>
    <col min="29" max="29" width="12.5703125" style="15" customWidth="1"/>
    <col min="30" max="30" width="25.85546875" style="18" customWidth="1"/>
    <col min="31" max="31" width="50.28515625" style="12" customWidth="1"/>
    <col min="32" max="32" width="44" style="1" customWidth="1"/>
    <col min="33" max="33" width="18" style="1" customWidth="1"/>
    <col min="34" max="16384" width="9.140625" style="1"/>
  </cols>
  <sheetData>
    <row r="1" spans="1:33" ht="43.5" customHeight="1" x14ac:dyDescent="0.2">
      <c r="A1" s="1177" t="s">
        <v>164</v>
      </c>
      <c r="B1" s="1177"/>
      <c r="C1" s="1177"/>
      <c r="D1" s="1177"/>
      <c r="E1" s="1177"/>
      <c r="F1" s="1177"/>
      <c r="G1" s="1177"/>
      <c r="H1" s="1177"/>
      <c r="I1" s="1177"/>
      <c r="J1" s="1177"/>
      <c r="K1" s="1177"/>
      <c r="L1" s="1177"/>
      <c r="M1" s="1177"/>
      <c r="N1" s="1177"/>
      <c r="O1" s="1177"/>
      <c r="P1" s="1177"/>
      <c r="Q1" s="1177"/>
      <c r="R1" s="1177"/>
      <c r="S1" s="1177"/>
      <c r="T1" s="1177"/>
      <c r="U1" s="1177"/>
      <c r="V1" s="1177"/>
      <c r="W1" s="1177"/>
      <c r="X1" s="1177"/>
      <c r="Y1" s="1177"/>
      <c r="Z1" s="1177"/>
      <c r="AA1" s="1177"/>
      <c r="AB1" s="1177"/>
      <c r="AC1" s="1177"/>
      <c r="AD1" s="1177"/>
      <c r="AE1" s="1177"/>
    </row>
    <row r="2" spans="1:33" ht="22.5" customHeight="1" x14ac:dyDescent="0.4">
      <c r="A2" s="1179" t="s">
        <v>163</v>
      </c>
      <c r="B2" s="1179"/>
      <c r="C2" s="1179"/>
      <c r="D2" s="1179"/>
      <c r="E2" s="1179"/>
      <c r="F2" s="1179"/>
      <c r="G2" s="1179"/>
      <c r="H2" s="1179"/>
      <c r="I2" s="1179"/>
      <c r="J2" s="1179"/>
      <c r="K2" s="1179"/>
      <c r="L2" s="1179"/>
      <c r="M2" s="1179"/>
      <c r="N2" s="1179"/>
      <c r="O2" s="1179"/>
      <c r="P2" s="1179"/>
      <c r="Q2" s="1179"/>
      <c r="R2" s="1179"/>
      <c r="S2" s="1179"/>
      <c r="T2" s="1179"/>
      <c r="U2" s="1179"/>
      <c r="V2" s="1179"/>
      <c r="W2" s="1179"/>
      <c r="X2" s="1179"/>
      <c r="Y2" s="1179"/>
      <c r="Z2" s="1179"/>
      <c r="AA2" s="1179"/>
      <c r="AB2" s="1179"/>
      <c r="AC2" s="1179"/>
      <c r="AD2" s="1179"/>
      <c r="AE2" s="1179"/>
    </row>
    <row r="3" spans="1:33" x14ac:dyDescent="0.25">
      <c r="A3" s="118"/>
      <c r="B3" s="118"/>
      <c r="C3" s="118"/>
      <c r="D3" s="182"/>
      <c r="E3" s="118"/>
      <c r="F3" s="118"/>
      <c r="G3" s="118"/>
      <c r="H3" s="350"/>
      <c r="I3" s="118"/>
      <c r="J3" s="118"/>
      <c r="K3" s="118"/>
      <c r="L3" s="118"/>
      <c r="M3" s="183"/>
      <c r="N3" s="183"/>
      <c r="O3" s="118"/>
      <c r="P3" s="118"/>
      <c r="Q3" s="118"/>
      <c r="R3" s="118"/>
      <c r="S3" s="183"/>
      <c r="T3" s="372"/>
      <c r="U3" s="118"/>
      <c r="V3" s="118"/>
      <c r="W3" s="118"/>
      <c r="X3" s="118"/>
      <c r="Y3" s="183"/>
      <c r="Z3" s="118"/>
      <c r="AA3" s="118"/>
      <c r="AB3" s="118"/>
      <c r="AC3" s="183"/>
      <c r="AD3" s="184"/>
      <c r="AE3" s="185"/>
    </row>
    <row r="4" spans="1:33" s="118" customFormat="1" ht="14.25" thickBot="1" x14ac:dyDescent="0.3">
      <c r="D4" s="182"/>
      <c r="H4" s="350"/>
      <c r="M4" s="183"/>
      <c r="N4" s="183"/>
      <c r="S4" s="183"/>
      <c r="T4" s="372"/>
      <c r="Y4" s="183"/>
      <c r="AC4" s="183"/>
      <c r="AD4" s="184"/>
      <c r="AE4" s="185"/>
    </row>
    <row r="5" spans="1:33" ht="27" customHeight="1" thickTop="1" x14ac:dyDescent="0.2">
      <c r="A5" s="1181" t="s">
        <v>1031</v>
      </c>
      <c r="B5" s="1181"/>
      <c r="C5" s="1181"/>
      <c r="D5" s="1181"/>
      <c r="E5" s="1181"/>
      <c r="F5" s="1181"/>
      <c r="G5" s="1181"/>
      <c r="H5" s="1181"/>
      <c r="I5" s="1181"/>
      <c r="J5" s="1181"/>
      <c r="K5" s="1181"/>
      <c r="L5" s="1181"/>
      <c r="M5" s="1181"/>
      <c r="N5" s="1181"/>
      <c r="O5" s="1181"/>
      <c r="P5" s="1181"/>
      <c r="Q5" s="1181"/>
      <c r="R5" s="1181"/>
      <c r="S5" s="1181"/>
      <c r="T5" s="1181"/>
      <c r="U5" s="1181"/>
      <c r="V5" s="1181"/>
      <c r="W5" s="1181"/>
      <c r="X5" s="1181"/>
      <c r="Y5" s="1181"/>
      <c r="Z5" s="1181"/>
      <c r="AA5" s="1181"/>
      <c r="AB5" s="1181"/>
      <c r="AC5" s="1181"/>
      <c r="AD5" s="1181"/>
      <c r="AE5" s="1181"/>
    </row>
    <row r="6" spans="1:33" ht="27" customHeight="1" x14ac:dyDescent="0.2">
      <c r="A6" s="1170" t="s">
        <v>3172</v>
      </c>
      <c r="B6" s="1170"/>
      <c r="C6" s="1170"/>
      <c r="D6" s="1170"/>
      <c r="E6" s="1170"/>
      <c r="F6" s="1170"/>
      <c r="G6" s="1170"/>
      <c r="H6" s="1170"/>
      <c r="I6" s="1170"/>
      <c r="J6" s="1170"/>
      <c r="K6" s="1170"/>
      <c r="L6" s="1170"/>
      <c r="M6" s="1170"/>
      <c r="N6" s="1170"/>
      <c r="O6" s="1170"/>
      <c r="P6" s="1170"/>
      <c r="Q6" s="1170"/>
      <c r="R6" s="1170"/>
      <c r="S6" s="1170"/>
      <c r="T6" s="1170"/>
      <c r="U6" s="1170"/>
      <c r="V6" s="1170"/>
      <c r="W6" s="1170"/>
      <c r="X6" s="1170"/>
      <c r="Y6" s="1170"/>
      <c r="Z6" s="1170"/>
      <c r="AA6" s="1170"/>
      <c r="AB6" s="1170"/>
      <c r="AC6" s="1170"/>
      <c r="AD6" s="1170"/>
      <c r="AE6" s="1170"/>
    </row>
    <row r="7" spans="1:33" ht="26.25" customHeight="1" thickBot="1" x14ac:dyDescent="0.25">
      <c r="A7" s="1170" t="s">
        <v>1924</v>
      </c>
      <c r="B7" s="1170"/>
      <c r="C7" s="1170"/>
      <c r="D7" s="1170"/>
      <c r="E7" s="1170"/>
      <c r="F7" s="1170"/>
      <c r="G7" s="1170"/>
      <c r="H7" s="1170"/>
      <c r="I7" s="1170"/>
      <c r="J7" s="1170"/>
      <c r="K7" s="1170"/>
      <c r="L7" s="1170"/>
      <c r="M7" s="1170"/>
      <c r="N7" s="1170"/>
      <c r="O7" s="1170"/>
      <c r="P7" s="1170"/>
      <c r="Q7" s="1170"/>
      <c r="R7" s="1170"/>
      <c r="S7" s="1170"/>
      <c r="T7" s="1170"/>
      <c r="U7" s="1170"/>
      <c r="V7" s="1170"/>
      <c r="W7" s="1170"/>
      <c r="X7" s="1170"/>
      <c r="Y7" s="1170"/>
      <c r="Z7" s="1170"/>
      <c r="AA7" s="1170"/>
      <c r="AB7" s="1170"/>
      <c r="AC7" s="1170"/>
      <c r="AD7" s="1170"/>
      <c r="AE7" s="1170"/>
    </row>
    <row r="8" spans="1:33" s="203" customFormat="1" ht="25.5" customHeight="1" thickTop="1" thickBot="1" x14ac:dyDescent="0.25">
      <c r="A8" s="197" t="s">
        <v>24</v>
      </c>
      <c r="B8" s="198" t="s">
        <v>0</v>
      </c>
      <c r="C8" s="199" t="s">
        <v>7</v>
      </c>
      <c r="D8" s="200" t="s">
        <v>1</v>
      </c>
      <c r="E8" s="199" t="s">
        <v>2</v>
      </c>
      <c r="F8" s="199" t="s">
        <v>3</v>
      </c>
      <c r="G8" s="199" t="s">
        <v>4</v>
      </c>
      <c r="H8" s="356" t="s">
        <v>5</v>
      </c>
      <c r="I8" s="201" t="s">
        <v>54</v>
      </c>
      <c r="J8" s="1194" t="s">
        <v>689</v>
      </c>
      <c r="K8" s="1195"/>
      <c r="L8" s="1196"/>
      <c r="M8" s="201" t="s">
        <v>55</v>
      </c>
      <c r="N8" s="195" t="s">
        <v>422</v>
      </c>
      <c r="O8" s="250" t="s">
        <v>53</v>
      </c>
      <c r="P8" s="1197" t="s">
        <v>689</v>
      </c>
      <c r="Q8" s="1197"/>
      <c r="R8" s="1198"/>
      <c r="S8" s="201" t="s">
        <v>55</v>
      </c>
      <c r="T8" s="251" t="s">
        <v>422</v>
      </c>
      <c r="U8" s="201" t="s">
        <v>56</v>
      </c>
      <c r="V8" s="1197" t="s">
        <v>689</v>
      </c>
      <c r="W8" s="1197"/>
      <c r="X8" s="1198"/>
      <c r="Y8" s="201" t="s">
        <v>55</v>
      </c>
      <c r="Z8" s="201" t="s">
        <v>57</v>
      </c>
      <c r="AA8" s="201" t="s">
        <v>148</v>
      </c>
      <c r="AB8" s="201" t="s">
        <v>149</v>
      </c>
      <c r="AC8" s="201" t="s">
        <v>55</v>
      </c>
      <c r="AD8" s="201" t="s">
        <v>8</v>
      </c>
      <c r="AE8" s="202" t="s">
        <v>9</v>
      </c>
    </row>
    <row r="9" spans="1:33" ht="17.25" thickTop="1" x14ac:dyDescent="0.2">
      <c r="A9" s="123"/>
      <c r="B9" s="124"/>
      <c r="C9" s="124"/>
      <c r="D9" s="125"/>
      <c r="E9" s="124"/>
      <c r="F9" s="124"/>
      <c r="G9" s="124"/>
      <c r="H9" s="351"/>
      <c r="I9" s="126"/>
      <c r="J9" s="333">
        <v>41708</v>
      </c>
      <c r="K9" s="136" t="s">
        <v>3562</v>
      </c>
      <c r="L9" s="333">
        <v>41714</v>
      </c>
      <c r="M9" s="244"/>
      <c r="N9" s="244"/>
      <c r="O9" s="147"/>
      <c r="P9" s="333">
        <v>41806</v>
      </c>
      <c r="Q9" s="136" t="s">
        <v>3743</v>
      </c>
      <c r="R9" s="333">
        <v>41812</v>
      </c>
      <c r="S9" s="728"/>
      <c r="T9" s="255"/>
      <c r="U9" s="147"/>
      <c r="V9" s="333">
        <v>41806</v>
      </c>
      <c r="W9" s="136" t="s">
        <v>3743</v>
      </c>
      <c r="X9" s="333">
        <v>41812</v>
      </c>
      <c r="Y9" s="728"/>
      <c r="Z9" s="126"/>
      <c r="AA9" s="126"/>
      <c r="AB9" s="126"/>
      <c r="AC9" s="126"/>
      <c r="AD9" s="126"/>
      <c r="AE9" s="127"/>
    </row>
    <row r="10" spans="1:33" ht="15.75" customHeight="1" x14ac:dyDescent="0.2">
      <c r="A10" s="144"/>
      <c r="B10" s="145"/>
      <c r="C10" s="145"/>
      <c r="D10" s="146"/>
      <c r="E10" s="145"/>
      <c r="F10" s="145"/>
      <c r="G10" s="145"/>
      <c r="H10" s="352"/>
      <c r="I10" s="167" t="s">
        <v>683</v>
      </c>
      <c r="J10" s="167" t="s">
        <v>684</v>
      </c>
      <c r="K10" s="167" t="s">
        <v>1020</v>
      </c>
      <c r="L10" s="167" t="s">
        <v>690</v>
      </c>
      <c r="M10" s="167" t="s">
        <v>691</v>
      </c>
      <c r="N10" s="229"/>
      <c r="O10" s="228" t="s">
        <v>683</v>
      </c>
      <c r="P10" s="228" t="s">
        <v>684</v>
      </c>
      <c r="Q10" s="168" t="s">
        <v>685</v>
      </c>
      <c r="R10" s="228" t="s">
        <v>690</v>
      </c>
      <c r="S10" s="168" t="s">
        <v>1010</v>
      </c>
      <c r="T10" s="72"/>
      <c r="U10" s="228" t="s">
        <v>683</v>
      </c>
      <c r="V10" s="228" t="s">
        <v>684</v>
      </c>
      <c r="W10" s="168" t="s">
        <v>685</v>
      </c>
      <c r="X10" s="228" t="s">
        <v>690</v>
      </c>
      <c r="Y10" s="168" t="s">
        <v>1010</v>
      </c>
      <c r="Z10" s="147"/>
      <c r="AA10" s="147"/>
      <c r="AB10" s="147"/>
      <c r="AC10" s="147"/>
      <c r="AD10" s="147"/>
      <c r="AE10" s="148"/>
    </row>
    <row r="11" spans="1:33" s="90" customFormat="1" ht="26.25" x14ac:dyDescent="0.25">
      <c r="A11" s="808">
        <v>1376</v>
      </c>
      <c r="B11" s="807">
        <v>1</v>
      </c>
      <c r="C11" s="809" t="s">
        <v>405</v>
      </c>
      <c r="D11" s="806" t="s">
        <v>2480</v>
      </c>
      <c r="E11" s="810" t="s">
        <v>69</v>
      </c>
      <c r="F11" s="805" t="s">
        <v>10</v>
      </c>
      <c r="G11" s="805" t="s">
        <v>21</v>
      </c>
      <c r="H11" s="718">
        <v>33007</v>
      </c>
      <c r="I11" s="812">
        <v>300</v>
      </c>
      <c r="J11" s="812">
        <v>300</v>
      </c>
      <c r="K11" s="812"/>
      <c r="L11" s="812">
        <f t="shared" ref="L11:L48" si="0">J11+K11</f>
        <v>300</v>
      </c>
      <c r="M11" s="813">
        <f t="shared" ref="M11:M48" si="1">I11-L11</f>
        <v>0</v>
      </c>
      <c r="N11" s="822">
        <v>1</v>
      </c>
      <c r="O11" s="812">
        <v>300</v>
      </c>
      <c r="P11" s="812">
        <v>300</v>
      </c>
      <c r="Q11" s="812"/>
      <c r="R11" s="812">
        <f t="shared" ref="R11:R48" si="2">SUM(P11+Q11)</f>
        <v>300</v>
      </c>
      <c r="S11" s="926">
        <f t="shared" ref="S11:S48" si="3">SUM(O11-R11)</f>
        <v>0</v>
      </c>
      <c r="T11" s="950">
        <v>1</v>
      </c>
      <c r="U11" s="812">
        <v>300</v>
      </c>
      <c r="V11" s="812">
        <v>150</v>
      </c>
      <c r="W11" s="812"/>
      <c r="X11" s="812">
        <f t="shared" ref="X11:X48" si="4">SUM(V11+W11)</f>
        <v>150</v>
      </c>
      <c r="Y11" s="926">
        <f t="shared" ref="Y11:Y48" si="5">SUM(U11-X11)</f>
        <v>150</v>
      </c>
      <c r="Z11" s="856">
        <v>300</v>
      </c>
      <c r="AA11" s="856">
        <v>0</v>
      </c>
      <c r="AB11" s="856"/>
      <c r="AC11" s="948">
        <f t="shared" ref="AC11:AC30" si="6">Z11-AA11-AB11</f>
        <v>300</v>
      </c>
      <c r="AD11" s="949" t="s">
        <v>2418</v>
      </c>
      <c r="AE11" s="951" t="s">
        <v>401</v>
      </c>
      <c r="AF11" s="825" t="s">
        <v>3623</v>
      </c>
      <c r="AG11" s="825"/>
    </row>
    <row r="12" spans="1:33" s="75" customFormat="1" ht="26.25" x14ac:dyDescent="0.25">
      <c r="A12" s="808">
        <v>1354</v>
      </c>
      <c r="B12" s="807">
        <v>2</v>
      </c>
      <c r="C12" s="809" t="s">
        <v>414</v>
      </c>
      <c r="D12" s="806" t="s">
        <v>415</v>
      </c>
      <c r="E12" s="810" t="s">
        <v>69</v>
      </c>
      <c r="F12" s="805" t="s">
        <v>10</v>
      </c>
      <c r="G12" s="805" t="s">
        <v>14</v>
      </c>
      <c r="H12" s="718">
        <v>33612</v>
      </c>
      <c r="I12" s="812">
        <v>300</v>
      </c>
      <c r="J12" s="812">
        <v>300</v>
      </c>
      <c r="K12" s="812"/>
      <c r="L12" s="812">
        <f t="shared" si="0"/>
        <v>300</v>
      </c>
      <c r="M12" s="813">
        <f t="shared" si="1"/>
        <v>0</v>
      </c>
      <c r="N12" s="822">
        <v>1</v>
      </c>
      <c r="O12" s="812">
        <v>300</v>
      </c>
      <c r="P12" s="812">
        <v>300</v>
      </c>
      <c r="Q12" s="812"/>
      <c r="R12" s="812">
        <f t="shared" si="2"/>
        <v>300</v>
      </c>
      <c r="S12" s="926">
        <f t="shared" si="3"/>
        <v>0</v>
      </c>
      <c r="T12" s="950">
        <v>1</v>
      </c>
      <c r="U12" s="812">
        <v>300</v>
      </c>
      <c r="V12" s="812">
        <v>20</v>
      </c>
      <c r="W12" s="812"/>
      <c r="X12" s="812">
        <f t="shared" si="4"/>
        <v>20</v>
      </c>
      <c r="Y12" s="926">
        <f t="shared" si="5"/>
        <v>280</v>
      </c>
      <c r="Z12" s="856">
        <v>300</v>
      </c>
      <c r="AA12" s="800">
        <v>0</v>
      </c>
      <c r="AB12" s="800"/>
      <c r="AC12" s="919">
        <f t="shared" si="6"/>
        <v>300</v>
      </c>
      <c r="AD12" s="920" t="s">
        <v>2336</v>
      </c>
      <c r="AE12" s="848" t="s">
        <v>416</v>
      </c>
      <c r="AF12" s="816"/>
      <c r="AG12" s="816"/>
    </row>
    <row r="13" spans="1:33" s="212" customFormat="1" ht="26.25" x14ac:dyDescent="0.25">
      <c r="A13" s="808">
        <v>1407</v>
      </c>
      <c r="B13" s="807">
        <v>3</v>
      </c>
      <c r="C13" s="809" t="s">
        <v>461</v>
      </c>
      <c r="D13" s="806" t="s">
        <v>462</v>
      </c>
      <c r="E13" s="810" t="s">
        <v>70</v>
      </c>
      <c r="F13" s="805" t="s">
        <v>10</v>
      </c>
      <c r="G13" s="805" t="s">
        <v>21</v>
      </c>
      <c r="H13" s="718">
        <v>33003</v>
      </c>
      <c r="I13" s="812">
        <v>300</v>
      </c>
      <c r="J13" s="812">
        <v>300</v>
      </c>
      <c r="K13" s="812"/>
      <c r="L13" s="812">
        <f t="shared" si="0"/>
        <v>300</v>
      </c>
      <c r="M13" s="813">
        <f t="shared" si="1"/>
        <v>0</v>
      </c>
      <c r="N13" s="822">
        <v>1</v>
      </c>
      <c r="O13" s="812">
        <v>300</v>
      </c>
      <c r="P13" s="812">
        <v>300</v>
      </c>
      <c r="Q13" s="812"/>
      <c r="R13" s="812">
        <f t="shared" si="2"/>
        <v>300</v>
      </c>
      <c r="S13" s="926">
        <f t="shared" si="3"/>
        <v>0</v>
      </c>
      <c r="T13" s="950">
        <v>1</v>
      </c>
      <c r="U13" s="812">
        <v>300</v>
      </c>
      <c r="V13" s="812">
        <v>150</v>
      </c>
      <c r="W13" s="812"/>
      <c r="X13" s="812">
        <f t="shared" si="4"/>
        <v>150</v>
      </c>
      <c r="Y13" s="926">
        <f t="shared" si="5"/>
        <v>150</v>
      </c>
      <c r="Z13" s="856">
        <v>300</v>
      </c>
      <c r="AA13" s="800">
        <v>0</v>
      </c>
      <c r="AB13" s="800"/>
      <c r="AC13" s="919">
        <f t="shared" si="6"/>
        <v>300</v>
      </c>
      <c r="AD13" s="14" t="s">
        <v>460</v>
      </c>
      <c r="AE13" s="842" t="s">
        <v>61</v>
      </c>
      <c r="AF13" s="953" t="s">
        <v>2479</v>
      </c>
      <c r="AG13" s="954"/>
    </row>
    <row r="14" spans="1:33" s="120" customFormat="1" ht="26.25" x14ac:dyDescent="0.25">
      <c r="A14" s="808">
        <v>1408</v>
      </c>
      <c r="B14" s="807">
        <v>4</v>
      </c>
      <c r="C14" s="809" t="s">
        <v>463</v>
      </c>
      <c r="D14" s="806" t="s">
        <v>464</v>
      </c>
      <c r="E14" s="810" t="s">
        <v>70</v>
      </c>
      <c r="F14" s="805" t="s">
        <v>10</v>
      </c>
      <c r="G14" s="805" t="s">
        <v>21</v>
      </c>
      <c r="H14" s="718">
        <v>34015</v>
      </c>
      <c r="I14" s="812">
        <v>300</v>
      </c>
      <c r="J14" s="812">
        <v>300</v>
      </c>
      <c r="K14" s="812"/>
      <c r="L14" s="812">
        <f t="shared" si="0"/>
        <v>300</v>
      </c>
      <c r="M14" s="926">
        <f t="shared" si="1"/>
        <v>0</v>
      </c>
      <c r="N14" s="822">
        <v>1</v>
      </c>
      <c r="O14" s="812">
        <v>300</v>
      </c>
      <c r="P14" s="812">
        <v>300</v>
      </c>
      <c r="Q14" s="812"/>
      <c r="R14" s="812">
        <f t="shared" si="2"/>
        <v>300</v>
      </c>
      <c r="S14" s="926">
        <f t="shared" si="3"/>
        <v>0</v>
      </c>
      <c r="T14" s="950">
        <v>1</v>
      </c>
      <c r="U14" s="812">
        <v>300</v>
      </c>
      <c r="V14" s="812">
        <v>150</v>
      </c>
      <c r="W14" s="945"/>
      <c r="X14" s="812">
        <f t="shared" si="4"/>
        <v>150</v>
      </c>
      <c r="Y14" s="926">
        <f t="shared" si="5"/>
        <v>150</v>
      </c>
      <c r="Z14" s="856">
        <v>300</v>
      </c>
      <c r="AA14" s="800">
        <v>0</v>
      </c>
      <c r="AB14" s="800"/>
      <c r="AC14" s="919">
        <f t="shared" si="6"/>
        <v>300</v>
      </c>
      <c r="AD14" s="14" t="s">
        <v>2374</v>
      </c>
      <c r="AE14" s="842" t="s">
        <v>465</v>
      </c>
      <c r="AF14" s="955"/>
      <c r="AG14" s="956"/>
    </row>
    <row r="15" spans="1:33" s="212" customFormat="1" ht="26.25" x14ac:dyDescent="0.25">
      <c r="A15" s="808">
        <v>1413</v>
      </c>
      <c r="B15" s="807">
        <v>5</v>
      </c>
      <c r="C15" s="809" t="s">
        <v>471</v>
      </c>
      <c r="D15" s="806" t="s">
        <v>472</v>
      </c>
      <c r="E15" s="810" t="s">
        <v>69</v>
      </c>
      <c r="F15" s="805" t="s">
        <v>10</v>
      </c>
      <c r="G15" s="805" t="s">
        <v>473</v>
      </c>
      <c r="H15" s="718">
        <v>33706</v>
      </c>
      <c r="I15" s="812">
        <v>300</v>
      </c>
      <c r="J15" s="812">
        <v>300</v>
      </c>
      <c r="K15" s="812"/>
      <c r="L15" s="812">
        <f t="shared" si="0"/>
        <v>300</v>
      </c>
      <c r="M15" s="813">
        <f t="shared" si="1"/>
        <v>0</v>
      </c>
      <c r="N15" s="822">
        <v>1</v>
      </c>
      <c r="O15" s="812">
        <v>300</v>
      </c>
      <c r="P15" s="812">
        <v>300</v>
      </c>
      <c r="Q15" s="812"/>
      <c r="R15" s="812">
        <f t="shared" si="2"/>
        <v>300</v>
      </c>
      <c r="S15" s="926">
        <f t="shared" si="3"/>
        <v>0</v>
      </c>
      <c r="T15" s="950">
        <v>1</v>
      </c>
      <c r="U15" s="812">
        <v>300</v>
      </c>
      <c r="V15" s="812">
        <v>90</v>
      </c>
      <c r="W15" s="812"/>
      <c r="X15" s="812">
        <f t="shared" si="4"/>
        <v>90</v>
      </c>
      <c r="Y15" s="926">
        <f t="shared" si="5"/>
        <v>210</v>
      </c>
      <c r="Z15" s="856">
        <v>300</v>
      </c>
      <c r="AA15" s="800">
        <v>0</v>
      </c>
      <c r="AB15" s="800"/>
      <c r="AC15" s="919">
        <f t="shared" si="6"/>
        <v>300</v>
      </c>
      <c r="AD15" s="362" t="s">
        <v>3682</v>
      </c>
      <c r="AE15" s="842" t="s">
        <v>437</v>
      </c>
      <c r="AF15" s="953" t="s">
        <v>2477</v>
      </c>
      <c r="AG15" s="954"/>
    </row>
    <row r="16" spans="1:33" s="212" customFormat="1" ht="26.25" x14ac:dyDescent="0.25">
      <c r="A16" s="808">
        <v>1435</v>
      </c>
      <c r="B16" s="807">
        <v>6</v>
      </c>
      <c r="C16" s="809" t="s">
        <v>493</v>
      </c>
      <c r="D16" s="806" t="s">
        <v>494</v>
      </c>
      <c r="E16" s="810" t="s">
        <v>70</v>
      </c>
      <c r="F16" s="805" t="s">
        <v>10</v>
      </c>
      <c r="G16" s="805" t="s">
        <v>21</v>
      </c>
      <c r="H16" s="718">
        <v>33137</v>
      </c>
      <c r="I16" s="812">
        <v>300</v>
      </c>
      <c r="J16" s="812">
        <v>300</v>
      </c>
      <c r="K16" s="812"/>
      <c r="L16" s="812">
        <f t="shared" si="0"/>
        <v>300</v>
      </c>
      <c r="M16" s="813">
        <f t="shared" si="1"/>
        <v>0</v>
      </c>
      <c r="N16" s="822">
        <v>1</v>
      </c>
      <c r="O16" s="812">
        <v>300</v>
      </c>
      <c r="P16" s="812">
        <v>300</v>
      </c>
      <c r="Q16" s="812"/>
      <c r="R16" s="812">
        <f t="shared" si="2"/>
        <v>300</v>
      </c>
      <c r="S16" s="926">
        <f t="shared" si="3"/>
        <v>0</v>
      </c>
      <c r="T16" s="950">
        <v>1</v>
      </c>
      <c r="U16" s="812">
        <v>300</v>
      </c>
      <c r="V16" s="812">
        <v>130</v>
      </c>
      <c r="W16" s="812"/>
      <c r="X16" s="812">
        <f t="shared" si="4"/>
        <v>130</v>
      </c>
      <c r="Y16" s="926">
        <f t="shared" si="5"/>
        <v>170</v>
      </c>
      <c r="Z16" s="856">
        <v>300</v>
      </c>
      <c r="AA16" s="800">
        <v>0</v>
      </c>
      <c r="AB16" s="800"/>
      <c r="AC16" s="919">
        <f t="shared" si="6"/>
        <v>300</v>
      </c>
      <c r="AD16" s="14" t="s">
        <v>2161</v>
      </c>
      <c r="AE16" s="842" t="s">
        <v>495</v>
      </c>
      <c r="AF16" s="953"/>
      <c r="AG16" s="954"/>
    </row>
    <row r="17" spans="1:33" s="301" customFormat="1" ht="26.25" x14ac:dyDescent="0.25">
      <c r="A17" s="808">
        <v>1427</v>
      </c>
      <c r="B17" s="807">
        <v>7</v>
      </c>
      <c r="C17" s="809" t="s">
        <v>496</v>
      </c>
      <c r="D17" s="806" t="s">
        <v>497</v>
      </c>
      <c r="E17" s="810" t="s">
        <v>70</v>
      </c>
      <c r="F17" s="805" t="s">
        <v>10</v>
      </c>
      <c r="G17" s="805" t="s">
        <v>21</v>
      </c>
      <c r="H17" s="718">
        <v>34009</v>
      </c>
      <c r="I17" s="812">
        <v>300</v>
      </c>
      <c r="J17" s="812">
        <v>300</v>
      </c>
      <c r="K17" s="812"/>
      <c r="L17" s="812">
        <f t="shared" si="0"/>
        <v>300</v>
      </c>
      <c r="M17" s="926">
        <f t="shared" si="1"/>
        <v>0</v>
      </c>
      <c r="N17" s="822">
        <v>1</v>
      </c>
      <c r="O17" s="812">
        <v>300</v>
      </c>
      <c r="P17" s="812">
        <v>300</v>
      </c>
      <c r="Q17" s="812"/>
      <c r="R17" s="812">
        <f t="shared" si="2"/>
        <v>300</v>
      </c>
      <c r="S17" s="926">
        <f t="shared" si="3"/>
        <v>0</v>
      </c>
      <c r="T17" s="950">
        <v>1</v>
      </c>
      <c r="U17" s="812">
        <v>300</v>
      </c>
      <c r="V17" s="812">
        <v>70</v>
      </c>
      <c r="W17" s="945"/>
      <c r="X17" s="812">
        <f t="shared" si="4"/>
        <v>70</v>
      </c>
      <c r="Y17" s="926">
        <f t="shared" si="5"/>
        <v>230</v>
      </c>
      <c r="Z17" s="856">
        <v>300</v>
      </c>
      <c r="AA17" s="856">
        <v>0</v>
      </c>
      <c r="AB17" s="856"/>
      <c r="AC17" s="948">
        <f t="shared" si="6"/>
        <v>300</v>
      </c>
      <c r="AD17" s="957" t="s">
        <v>3683</v>
      </c>
      <c r="AE17" s="850" t="s">
        <v>437</v>
      </c>
      <c r="AF17" s="958"/>
      <c r="AG17" s="959"/>
    </row>
    <row r="18" spans="1:33" s="120" customFormat="1" ht="26.25" x14ac:dyDescent="0.25">
      <c r="A18" s="808">
        <v>1434</v>
      </c>
      <c r="B18" s="807">
        <v>8</v>
      </c>
      <c r="C18" s="809" t="s">
        <v>504</v>
      </c>
      <c r="D18" s="806" t="s">
        <v>838</v>
      </c>
      <c r="E18" s="810" t="s">
        <v>70</v>
      </c>
      <c r="F18" s="805" t="s">
        <v>10</v>
      </c>
      <c r="G18" s="805" t="s">
        <v>21</v>
      </c>
      <c r="H18" s="718">
        <v>33341</v>
      </c>
      <c r="I18" s="812">
        <v>300</v>
      </c>
      <c r="J18" s="812">
        <v>300</v>
      </c>
      <c r="K18" s="812"/>
      <c r="L18" s="812">
        <f t="shared" si="0"/>
        <v>300</v>
      </c>
      <c r="M18" s="926">
        <f t="shared" si="1"/>
        <v>0</v>
      </c>
      <c r="N18" s="822">
        <v>1</v>
      </c>
      <c r="O18" s="812">
        <v>300</v>
      </c>
      <c r="P18" s="812">
        <v>300</v>
      </c>
      <c r="Q18" s="812"/>
      <c r="R18" s="812">
        <f t="shared" si="2"/>
        <v>300</v>
      </c>
      <c r="S18" s="926">
        <f t="shared" si="3"/>
        <v>0</v>
      </c>
      <c r="T18" s="950">
        <v>1</v>
      </c>
      <c r="U18" s="812">
        <v>300</v>
      </c>
      <c r="V18" s="812">
        <v>80</v>
      </c>
      <c r="W18" s="945"/>
      <c r="X18" s="812">
        <f t="shared" si="4"/>
        <v>80</v>
      </c>
      <c r="Y18" s="926">
        <f t="shared" si="5"/>
        <v>220</v>
      </c>
      <c r="Z18" s="856">
        <v>300</v>
      </c>
      <c r="AA18" s="800">
        <v>0</v>
      </c>
      <c r="AB18" s="800"/>
      <c r="AC18" s="919">
        <f t="shared" si="6"/>
        <v>300</v>
      </c>
      <c r="AD18" s="14" t="s">
        <v>505</v>
      </c>
      <c r="AE18" s="842" t="s">
        <v>495</v>
      </c>
      <c r="AF18" s="955"/>
      <c r="AG18" s="956"/>
    </row>
    <row r="19" spans="1:33" s="121" customFormat="1" ht="26.25" x14ac:dyDescent="0.25">
      <c r="A19" s="808">
        <v>1432</v>
      </c>
      <c r="B19" s="807">
        <v>9</v>
      </c>
      <c r="C19" s="809" t="s">
        <v>506</v>
      </c>
      <c r="D19" s="806" t="s">
        <v>507</v>
      </c>
      <c r="E19" s="810" t="s">
        <v>70</v>
      </c>
      <c r="F19" s="805" t="s">
        <v>10</v>
      </c>
      <c r="G19" s="805" t="s">
        <v>21</v>
      </c>
      <c r="H19" s="718">
        <v>34213</v>
      </c>
      <c r="I19" s="812">
        <v>300</v>
      </c>
      <c r="J19" s="812">
        <v>300</v>
      </c>
      <c r="K19" s="812"/>
      <c r="L19" s="812">
        <f t="shared" si="0"/>
        <v>300</v>
      </c>
      <c r="M19" s="926">
        <f t="shared" si="1"/>
        <v>0</v>
      </c>
      <c r="N19" s="822">
        <v>1</v>
      </c>
      <c r="O19" s="812">
        <v>300</v>
      </c>
      <c r="P19" s="812">
        <v>300</v>
      </c>
      <c r="Q19" s="812"/>
      <c r="R19" s="812">
        <f t="shared" si="2"/>
        <v>300</v>
      </c>
      <c r="S19" s="926">
        <f t="shared" si="3"/>
        <v>0</v>
      </c>
      <c r="T19" s="950">
        <v>1</v>
      </c>
      <c r="U19" s="812">
        <v>300</v>
      </c>
      <c r="V19" s="812">
        <v>80</v>
      </c>
      <c r="W19" s="945"/>
      <c r="X19" s="812">
        <f t="shared" si="4"/>
        <v>80</v>
      </c>
      <c r="Y19" s="926">
        <f t="shared" si="5"/>
        <v>220</v>
      </c>
      <c r="Z19" s="856">
        <v>300</v>
      </c>
      <c r="AA19" s="800">
        <v>0</v>
      </c>
      <c r="AB19" s="800"/>
      <c r="AC19" s="919">
        <f t="shared" si="6"/>
        <v>300</v>
      </c>
      <c r="AD19" s="14" t="s">
        <v>2223</v>
      </c>
      <c r="AE19" s="842" t="s">
        <v>508</v>
      </c>
      <c r="AF19" s="960" t="s">
        <v>3684</v>
      </c>
      <c r="AG19" s="961"/>
    </row>
    <row r="20" spans="1:33" s="212" customFormat="1" ht="26.25" x14ac:dyDescent="0.25">
      <c r="A20" s="808">
        <v>1430</v>
      </c>
      <c r="B20" s="807">
        <v>10</v>
      </c>
      <c r="C20" s="809" t="s">
        <v>510</v>
      </c>
      <c r="D20" s="806" t="s">
        <v>511</v>
      </c>
      <c r="E20" s="810" t="s">
        <v>69</v>
      </c>
      <c r="F20" s="805" t="s">
        <v>10</v>
      </c>
      <c r="G20" s="805" t="s">
        <v>529</v>
      </c>
      <c r="H20" s="718">
        <v>34047</v>
      </c>
      <c r="I20" s="812">
        <v>300</v>
      </c>
      <c r="J20" s="812">
        <v>300</v>
      </c>
      <c r="K20" s="812"/>
      <c r="L20" s="812">
        <f t="shared" si="0"/>
        <v>300</v>
      </c>
      <c r="M20" s="813">
        <f t="shared" si="1"/>
        <v>0</v>
      </c>
      <c r="N20" s="822">
        <v>1</v>
      </c>
      <c r="O20" s="812">
        <v>300</v>
      </c>
      <c r="P20" s="812">
        <v>300</v>
      </c>
      <c r="Q20" s="812"/>
      <c r="R20" s="812">
        <f t="shared" si="2"/>
        <v>300</v>
      </c>
      <c r="S20" s="926">
        <f t="shared" si="3"/>
        <v>0</v>
      </c>
      <c r="T20" s="950">
        <v>1</v>
      </c>
      <c r="U20" s="812">
        <v>300</v>
      </c>
      <c r="V20" s="812">
        <v>120</v>
      </c>
      <c r="W20" s="812"/>
      <c r="X20" s="812">
        <f t="shared" si="4"/>
        <v>120</v>
      </c>
      <c r="Y20" s="926">
        <f t="shared" si="5"/>
        <v>180</v>
      </c>
      <c r="Z20" s="856">
        <v>300</v>
      </c>
      <c r="AA20" s="800">
        <v>0</v>
      </c>
      <c r="AB20" s="800"/>
      <c r="AC20" s="919">
        <f t="shared" si="6"/>
        <v>300</v>
      </c>
      <c r="AD20" s="14">
        <v>98436766</v>
      </c>
      <c r="AE20" s="842" t="s">
        <v>358</v>
      </c>
      <c r="AF20" s="953"/>
      <c r="AG20" s="954"/>
    </row>
    <row r="21" spans="1:33" s="120" customFormat="1" ht="26.25" x14ac:dyDescent="0.25">
      <c r="A21" s="808">
        <v>1440</v>
      </c>
      <c r="B21" s="807">
        <v>11</v>
      </c>
      <c r="C21" s="809" t="s">
        <v>520</v>
      </c>
      <c r="D21" s="806" t="s">
        <v>521</v>
      </c>
      <c r="E21" s="810" t="s">
        <v>70</v>
      </c>
      <c r="F21" s="805" t="s">
        <v>15</v>
      </c>
      <c r="G21" s="805" t="s">
        <v>11</v>
      </c>
      <c r="H21" s="718">
        <v>31088</v>
      </c>
      <c r="I21" s="812">
        <v>300</v>
      </c>
      <c r="J21" s="812">
        <v>300</v>
      </c>
      <c r="K21" s="812"/>
      <c r="L21" s="812">
        <f t="shared" si="0"/>
        <v>300</v>
      </c>
      <c r="M21" s="813">
        <f t="shared" si="1"/>
        <v>0</v>
      </c>
      <c r="N21" s="822">
        <v>1</v>
      </c>
      <c r="O21" s="812">
        <v>300</v>
      </c>
      <c r="P21" s="812">
        <v>300</v>
      </c>
      <c r="Q21" s="812"/>
      <c r="R21" s="812">
        <f t="shared" si="2"/>
        <v>300</v>
      </c>
      <c r="S21" s="926">
        <f t="shared" si="3"/>
        <v>0</v>
      </c>
      <c r="T21" s="950">
        <v>1</v>
      </c>
      <c r="U21" s="812">
        <v>300</v>
      </c>
      <c r="V21" s="812">
        <v>200</v>
      </c>
      <c r="W21" s="812"/>
      <c r="X21" s="812">
        <f t="shared" si="4"/>
        <v>200</v>
      </c>
      <c r="Y21" s="926">
        <f t="shared" si="5"/>
        <v>100</v>
      </c>
      <c r="Z21" s="856">
        <v>300</v>
      </c>
      <c r="AA21" s="800">
        <v>0</v>
      </c>
      <c r="AB21" s="800"/>
      <c r="AC21" s="919">
        <f t="shared" si="6"/>
        <v>300</v>
      </c>
      <c r="AD21" s="14">
        <v>976616891</v>
      </c>
      <c r="AE21" s="842"/>
      <c r="AF21" s="955"/>
      <c r="AG21" s="956"/>
    </row>
    <row r="22" spans="1:33" s="120" customFormat="1" ht="26.25" x14ac:dyDescent="0.25">
      <c r="A22" s="808">
        <v>1469</v>
      </c>
      <c r="B22" s="807">
        <v>12</v>
      </c>
      <c r="C22" s="809" t="s">
        <v>524</v>
      </c>
      <c r="D22" s="806" t="s">
        <v>525</v>
      </c>
      <c r="E22" s="810" t="s">
        <v>70</v>
      </c>
      <c r="F22" s="805" t="s">
        <v>10</v>
      </c>
      <c r="G22" s="805" t="s">
        <v>11</v>
      </c>
      <c r="H22" s="718">
        <v>34104</v>
      </c>
      <c r="I22" s="812">
        <v>300</v>
      </c>
      <c r="J22" s="812">
        <v>300</v>
      </c>
      <c r="K22" s="812"/>
      <c r="L22" s="812">
        <f t="shared" si="0"/>
        <v>300</v>
      </c>
      <c r="M22" s="926">
        <f t="shared" si="1"/>
        <v>0</v>
      </c>
      <c r="N22" s="822">
        <v>1</v>
      </c>
      <c r="O22" s="812">
        <v>300</v>
      </c>
      <c r="P22" s="812">
        <v>300</v>
      </c>
      <c r="Q22" s="812"/>
      <c r="R22" s="812">
        <f t="shared" si="2"/>
        <v>300</v>
      </c>
      <c r="S22" s="926">
        <f t="shared" si="3"/>
        <v>0</v>
      </c>
      <c r="T22" s="950">
        <v>1</v>
      </c>
      <c r="U22" s="812">
        <v>300</v>
      </c>
      <c r="V22" s="812">
        <v>150</v>
      </c>
      <c r="W22" s="945"/>
      <c r="X22" s="812">
        <f t="shared" si="4"/>
        <v>150</v>
      </c>
      <c r="Y22" s="926">
        <f t="shared" si="5"/>
        <v>150</v>
      </c>
      <c r="Z22" s="856">
        <v>300</v>
      </c>
      <c r="AA22" s="800">
        <v>0</v>
      </c>
      <c r="AB22" s="800"/>
      <c r="AC22" s="919">
        <f t="shared" si="6"/>
        <v>300</v>
      </c>
      <c r="AD22" s="14" t="s">
        <v>2369</v>
      </c>
      <c r="AE22" s="842" t="s">
        <v>526</v>
      </c>
      <c r="AF22" s="955"/>
      <c r="AG22" s="956"/>
    </row>
    <row r="23" spans="1:33" s="301" customFormat="1" ht="26.25" x14ac:dyDescent="0.25">
      <c r="A23" s="808">
        <v>1456</v>
      </c>
      <c r="B23" s="807">
        <v>13</v>
      </c>
      <c r="C23" s="809" t="s">
        <v>541</v>
      </c>
      <c r="D23" s="806" t="s">
        <v>542</v>
      </c>
      <c r="E23" s="810" t="s">
        <v>70</v>
      </c>
      <c r="F23" s="805" t="s">
        <v>10</v>
      </c>
      <c r="G23" s="805" t="s">
        <v>21</v>
      </c>
      <c r="H23" s="718">
        <v>33917</v>
      </c>
      <c r="I23" s="812">
        <v>300</v>
      </c>
      <c r="J23" s="812">
        <v>300</v>
      </c>
      <c r="K23" s="812"/>
      <c r="L23" s="812">
        <f t="shared" si="0"/>
        <v>300</v>
      </c>
      <c r="M23" s="926">
        <f t="shared" si="1"/>
        <v>0</v>
      </c>
      <c r="N23" s="822">
        <v>1</v>
      </c>
      <c r="O23" s="812">
        <v>300</v>
      </c>
      <c r="P23" s="812">
        <v>300</v>
      </c>
      <c r="Q23" s="812"/>
      <c r="R23" s="812">
        <f t="shared" si="2"/>
        <v>300</v>
      </c>
      <c r="S23" s="926">
        <f t="shared" si="3"/>
        <v>0</v>
      </c>
      <c r="T23" s="950">
        <v>1</v>
      </c>
      <c r="U23" s="812">
        <v>300</v>
      </c>
      <c r="V23" s="812">
        <v>200</v>
      </c>
      <c r="W23" s="945"/>
      <c r="X23" s="812">
        <f t="shared" si="4"/>
        <v>200</v>
      </c>
      <c r="Y23" s="926">
        <f t="shared" si="5"/>
        <v>100</v>
      </c>
      <c r="Z23" s="856">
        <v>300</v>
      </c>
      <c r="AA23" s="856">
        <v>0</v>
      </c>
      <c r="AB23" s="856"/>
      <c r="AC23" s="948">
        <f t="shared" si="6"/>
        <v>300</v>
      </c>
      <c r="AD23" s="957" t="s">
        <v>2560</v>
      </c>
      <c r="AE23" s="850" t="s">
        <v>537</v>
      </c>
      <c r="AF23" s="998" t="s">
        <v>3685</v>
      </c>
      <c r="AG23" s="959"/>
    </row>
    <row r="24" spans="1:33" s="301" customFormat="1" ht="26.25" x14ac:dyDescent="0.25">
      <c r="A24" s="808">
        <v>1447</v>
      </c>
      <c r="B24" s="807">
        <v>14</v>
      </c>
      <c r="C24" s="809" t="s">
        <v>1964</v>
      </c>
      <c r="D24" s="806" t="s">
        <v>1965</v>
      </c>
      <c r="E24" s="810" t="s">
        <v>70</v>
      </c>
      <c r="F24" s="805" t="s">
        <v>10</v>
      </c>
      <c r="G24" s="805" t="s">
        <v>21</v>
      </c>
      <c r="H24" s="718">
        <v>32883</v>
      </c>
      <c r="I24" s="812">
        <v>300</v>
      </c>
      <c r="J24" s="812">
        <v>300</v>
      </c>
      <c r="K24" s="812"/>
      <c r="L24" s="812">
        <f t="shared" si="0"/>
        <v>300</v>
      </c>
      <c r="M24" s="926">
        <f t="shared" si="1"/>
        <v>0</v>
      </c>
      <c r="N24" s="822">
        <v>1</v>
      </c>
      <c r="O24" s="812">
        <v>300</v>
      </c>
      <c r="P24" s="812">
        <v>300</v>
      </c>
      <c r="Q24" s="812"/>
      <c r="R24" s="812">
        <f t="shared" si="2"/>
        <v>300</v>
      </c>
      <c r="S24" s="926">
        <f t="shared" si="3"/>
        <v>0</v>
      </c>
      <c r="T24" s="950">
        <v>1</v>
      </c>
      <c r="U24" s="812">
        <v>300</v>
      </c>
      <c r="V24" s="812">
        <v>80</v>
      </c>
      <c r="W24" s="945"/>
      <c r="X24" s="812">
        <f t="shared" si="4"/>
        <v>80</v>
      </c>
      <c r="Y24" s="926">
        <f t="shared" si="5"/>
        <v>220</v>
      </c>
      <c r="Z24" s="856">
        <v>300</v>
      </c>
      <c r="AA24" s="922"/>
      <c r="AB24" s="959"/>
      <c r="AC24" s="948">
        <f t="shared" si="6"/>
        <v>300</v>
      </c>
      <c r="AD24" s="959" t="s">
        <v>1966</v>
      </c>
      <c r="AE24" s="850" t="s">
        <v>545</v>
      </c>
      <c r="AF24" s="959"/>
      <c r="AG24" s="959"/>
    </row>
    <row r="25" spans="1:33" s="120" customFormat="1" ht="26.25" x14ac:dyDescent="0.25">
      <c r="A25" s="808">
        <v>1446</v>
      </c>
      <c r="B25" s="807">
        <v>15</v>
      </c>
      <c r="C25" s="809" t="s">
        <v>557</v>
      </c>
      <c r="D25" s="806" t="s">
        <v>558</v>
      </c>
      <c r="E25" s="810" t="s">
        <v>70</v>
      </c>
      <c r="F25" s="805" t="s">
        <v>10</v>
      </c>
      <c r="G25" s="805" t="s">
        <v>21</v>
      </c>
      <c r="H25" s="718">
        <v>32967</v>
      </c>
      <c r="I25" s="812">
        <v>300</v>
      </c>
      <c r="J25" s="812">
        <v>300</v>
      </c>
      <c r="K25" s="812"/>
      <c r="L25" s="812">
        <f t="shared" si="0"/>
        <v>300</v>
      </c>
      <c r="M25" s="926">
        <f t="shared" si="1"/>
        <v>0</v>
      </c>
      <c r="N25" s="822">
        <v>1</v>
      </c>
      <c r="O25" s="812">
        <v>300</v>
      </c>
      <c r="P25" s="812">
        <v>300</v>
      </c>
      <c r="Q25" s="812"/>
      <c r="R25" s="812">
        <f t="shared" si="2"/>
        <v>300</v>
      </c>
      <c r="S25" s="926">
        <f t="shared" si="3"/>
        <v>0</v>
      </c>
      <c r="T25" s="950">
        <v>1</v>
      </c>
      <c r="U25" s="812">
        <v>300</v>
      </c>
      <c r="V25" s="812">
        <v>130</v>
      </c>
      <c r="W25" s="945"/>
      <c r="X25" s="812">
        <f t="shared" si="4"/>
        <v>130</v>
      </c>
      <c r="Y25" s="926">
        <f t="shared" si="5"/>
        <v>170</v>
      </c>
      <c r="Z25" s="856">
        <v>300</v>
      </c>
      <c r="AA25" s="856">
        <v>0</v>
      </c>
      <c r="AB25" s="856"/>
      <c r="AC25" s="948">
        <f t="shared" si="6"/>
        <v>300</v>
      </c>
      <c r="AD25" s="957" t="s">
        <v>2146</v>
      </c>
      <c r="AE25" s="850" t="s">
        <v>324</v>
      </c>
      <c r="AF25" s="962"/>
      <c r="AG25" s="956"/>
    </row>
    <row r="26" spans="1:33" s="297" customFormat="1" ht="26.25" x14ac:dyDescent="0.25">
      <c r="A26" s="808">
        <v>1472</v>
      </c>
      <c r="B26" s="807">
        <v>16</v>
      </c>
      <c r="C26" s="809" t="s">
        <v>559</v>
      </c>
      <c r="D26" s="806" t="s">
        <v>560</v>
      </c>
      <c r="E26" s="810" t="s">
        <v>70</v>
      </c>
      <c r="F26" s="805" t="s">
        <v>10</v>
      </c>
      <c r="G26" s="805" t="s">
        <v>21</v>
      </c>
      <c r="H26" s="718">
        <v>33488</v>
      </c>
      <c r="I26" s="812">
        <v>300</v>
      </c>
      <c r="J26" s="812">
        <v>300</v>
      </c>
      <c r="K26" s="812"/>
      <c r="L26" s="812">
        <f t="shared" si="0"/>
        <v>300</v>
      </c>
      <c r="M26" s="813">
        <f t="shared" si="1"/>
        <v>0</v>
      </c>
      <c r="N26" s="822">
        <v>1</v>
      </c>
      <c r="O26" s="812">
        <v>300</v>
      </c>
      <c r="P26" s="812">
        <v>300</v>
      </c>
      <c r="Q26" s="812"/>
      <c r="R26" s="812">
        <f t="shared" si="2"/>
        <v>300</v>
      </c>
      <c r="S26" s="926">
        <f t="shared" si="3"/>
        <v>0</v>
      </c>
      <c r="T26" s="950">
        <v>1</v>
      </c>
      <c r="U26" s="812">
        <v>300</v>
      </c>
      <c r="V26" s="812">
        <v>150</v>
      </c>
      <c r="W26" s="812"/>
      <c r="X26" s="812">
        <f t="shared" si="4"/>
        <v>150</v>
      </c>
      <c r="Y26" s="926">
        <f t="shared" si="5"/>
        <v>150</v>
      </c>
      <c r="Z26" s="856">
        <v>300</v>
      </c>
      <c r="AA26" s="800">
        <v>0</v>
      </c>
      <c r="AB26" s="800"/>
      <c r="AC26" s="919">
        <f t="shared" si="6"/>
        <v>300</v>
      </c>
      <c r="AD26" s="14" t="s">
        <v>561</v>
      </c>
      <c r="AE26" s="842" t="s">
        <v>562</v>
      </c>
      <c r="AF26" s="955"/>
      <c r="AG26" s="963"/>
    </row>
    <row r="27" spans="1:33" s="212" customFormat="1" ht="26.25" x14ac:dyDescent="0.25">
      <c r="A27" s="808">
        <v>1474</v>
      </c>
      <c r="B27" s="807">
        <v>17</v>
      </c>
      <c r="C27" s="809" t="s">
        <v>564</v>
      </c>
      <c r="D27" s="806" t="s">
        <v>565</v>
      </c>
      <c r="E27" s="810" t="s">
        <v>70</v>
      </c>
      <c r="F27" s="805" t="s">
        <v>10</v>
      </c>
      <c r="G27" s="805" t="s">
        <v>21</v>
      </c>
      <c r="H27" s="718">
        <v>34121</v>
      </c>
      <c r="I27" s="812">
        <v>300</v>
      </c>
      <c r="J27" s="812">
        <v>300</v>
      </c>
      <c r="K27" s="812"/>
      <c r="L27" s="812">
        <f t="shared" si="0"/>
        <v>300</v>
      </c>
      <c r="M27" s="926">
        <f t="shared" si="1"/>
        <v>0</v>
      </c>
      <c r="N27" s="822">
        <v>1</v>
      </c>
      <c r="O27" s="812">
        <v>300</v>
      </c>
      <c r="P27" s="812">
        <v>300</v>
      </c>
      <c r="Q27" s="812"/>
      <c r="R27" s="812">
        <f t="shared" si="2"/>
        <v>300</v>
      </c>
      <c r="S27" s="926">
        <f t="shared" si="3"/>
        <v>0</v>
      </c>
      <c r="T27" s="950">
        <v>1</v>
      </c>
      <c r="U27" s="812">
        <v>300</v>
      </c>
      <c r="V27" s="812">
        <v>150</v>
      </c>
      <c r="W27" s="945"/>
      <c r="X27" s="812">
        <f t="shared" si="4"/>
        <v>150</v>
      </c>
      <c r="Y27" s="926">
        <f t="shared" si="5"/>
        <v>150</v>
      </c>
      <c r="Z27" s="856">
        <v>300</v>
      </c>
      <c r="AA27" s="800">
        <v>0</v>
      </c>
      <c r="AB27" s="800"/>
      <c r="AC27" s="919">
        <f t="shared" si="6"/>
        <v>300</v>
      </c>
      <c r="AD27" s="14" t="s">
        <v>566</v>
      </c>
      <c r="AE27" s="842" t="s">
        <v>61</v>
      </c>
      <c r="AF27" s="953" t="s">
        <v>2479</v>
      </c>
      <c r="AG27" s="954"/>
    </row>
    <row r="28" spans="1:33" s="120" customFormat="1" ht="26.25" x14ac:dyDescent="0.25">
      <c r="A28" s="808">
        <v>1473</v>
      </c>
      <c r="B28" s="807">
        <v>18</v>
      </c>
      <c r="C28" s="809" t="s">
        <v>567</v>
      </c>
      <c r="D28" s="806" t="s">
        <v>568</v>
      </c>
      <c r="E28" s="810" t="s">
        <v>70</v>
      </c>
      <c r="F28" s="805" t="s">
        <v>10</v>
      </c>
      <c r="G28" s="805" t="s">
        <v>21</v>
      </c>
      <c r="H28" s="718">
        <v>34341</v>
      </c>
      <c r="I28" s="812">
        <v>300</v>
      </c>
      <c r="J28" s="812">
        <v>300</v>
      </c>
      <c r="K28" s="812"/>
      <c r="L28" s="812">
        <f t="shared" si="0"/>
        <v>300</v>
      </c>
      <c r="M28" s="813">
        <f t="shared" si="1"/>
        <v>0</v>
      </c>
      <c r="N28" s="822">
        <v>1</v>
      </c>
      <c r="O28" s="812">
        <v>300</v>
      </c>
      <c r="P28" s="812">
        <v>300</v>
      </c>
      <c r="Q28" s="812"/>
      <c r="R28" s="812">
        <f t="shared" si="2"/>
        <v>300</v>
      </c>
      <c r="S28" s="926">
        <f t="shared" si="3"/>
        <v>0</v>
      </c>
      <c r="T28" s="950">
        <v>1</v>
      </c>
      <c r="U28" s="812">
        <v>300</v>
      </c>
      <c r="V28" s="812">
        <v>220</v>
      </c>
      <c r="W28" s="812"/>
      <c r="X28" s="812">
        <f t="shared" si="4"/>
        <v>220</v>
      </c>
      <c r="Y28" s="926">
        <f t="shared" si="5"/>
        <v>80</v>
      </c>
      <c r="Z28" s="856">
        <v>300</v>
      </c>
      <c r="AA28" s="800">
        <v>0</v>
      </c>
      <c r="AB28" s="800"/>
      <c r="AC28" s="919">
        <f t="shared" si="6"/>
        <v>300</v>
      </c>
      <c r="AD28" s="14">
        <v>69677320</v>
      </c>
      <c r="AE28" s="842" t="s">
        <v>61</v>
      </c>
      <c r="AF28" s="955"/>
      <c r="AG28" s="956"/>
    </row>
    <row r="29" spans="1:33" s="120" customFormat="1" ht="26.25" x14ac:dyDescent="0.25">
      <c r="A29" s="808">
        <v>1489</v>
      </c>
      <c r="B29" s="807">
        <v>19</v>
      </c>
      <c r="C29" s="809" t="s">
        <v>569</v>
      </c>
      <c r="D29" s="806" t="s">
        <v>570</v>
      </c>
      <c r="E29" s="810" t="s">
        <v>69</v>
      </c>
      <c r="F29" s="805" t="s">
        <v>10</v>
      </c>
      <c r="G29" s="805" t="s">
        <v>23</v>
      </c>
      <c r="H29" s="718">
        <v>32599</v>
      </c>
      <c r="I29" s="812">
        <v>300</v>
      </c>
      <c r="J29" s="812">
        <v>300</v>
      </c>
      <c r="K29" s="812"/>
      <c r="L29" s="812">
        <f t="shared" si="0"/>
        <v>300</v>
      </c>
      <c r="M29" s="813">
        <f t="shared" si="1"/>
        <v>0</v>
      </c>
      <c r="N29" s="822">
        <v>1</v>
      </c>
      <c r="O29" s="812">
        <v>300</v>
      </c>
      <c r="P29" s="812">
        <v>300</v>
      </c>
      <c r="Q29" s="812"/>
      <c r="R29" s="812">
        <f t="shared" si="2"/>
        <v>300</v>
      </c>
      <c r="S29" s="926">
        <f t="shared" si="3"/>
        <v>0</v>
      </c>
      <c r="T29" s="950">
        <v>1</v>
      </c>
      <c r="U29" s="812">
        <v>300</v>
      </c>
      <c r="V29" s="812">
        <v>260</v>
      </c>
      <c r="W29" s="812"/>
      <c r="X29" s="812">
        <f t="shared" si="4"/>
        <v>260</v>
      </c>
      <c r="Y29" s="926">
        <f t="shared" si="5"/>
        <v>40</v>
      </c>
      <c r="Z29" s="856">
        <v>300</v>
      </c>
      <c r="AA29" s="800">
        <v>0</v>
      </c>
      <c r="AB29" s="800"/>
      <c r="AC29" s="919">
        <f t="shared" si="6"/>
        <v>300</v>
      </c>
      <c r="AD29" s="14" t="s">
        <v>1968</v>
      </c>
      <c r="AE29" s="842" t="s">
        <v>571</v>
      </c>
      <c r="AF29" s="955" t="s">
        <v>2150</v>
      </c>
      <c r="AG29" s="956"/>
    </row>
    <row r="30" spans="1:33" s="212" customFormat="1" ht="26.25" x14ac:dyDescent="0.25">
      <c r="A30" s="808">
        <v>1479</v>
      </c>
      <c r="B30" s="807">
        <v>20</v>
      </c>
      <c r="C30" s="809" t="s">
        <v>572</v>
      </c>
      <c r="D30" s="806" t="s">
        <v>573</v>
      </c>
      <c r="E30" s="810" t="s">
        <v>70</v>
      </c>
      <c r="F30" s="805" t="s">
        <v>10</v>
      </c>
      <c r="G30" s="805" t="s">
        <v>21</v>
      </c>
      <c r="H30" s="718">
        <v>33460</v>
      </c>
      <c r="I30" s="812">
        <v>300</v>
      </c>
      <c r="J30" s="812">
        <v>300</v>
      </c>
      <c r="K30" s="812"/>
      <c r="L30" s="812">
        <f t="shared" si="0"/>
        <v>300</v>
      </c>
      <c r="M30" s="926">
        <f t="shared" si="1"/>
        <v>0</v>
      </c>
      <c r="N30" s="822">
        <v>1</v>
      </c>
      <c r="O30" s="812">
        <v>300</v>
      </c>
      <c r="P30" s="812">
        <v>300</v>
      </c>
      <c r="Q30" s="812"/>
      <c r="R30" s="812">
        <f t="shared" si="2"/>
        <v>300</v>
      </c>
      <c r="S30" s="926">
        <f t="shared" si="3"/>
        <v>0</v>
      </c>
      <c r="T30" s="950">
        <v>1</v>
      </c>
      <c r="U30" s="812">
        <v>300</v>
      </c>
      <c r="V30" s="812">
        <v>20</v>
      </c>
      <c r="W30" s="945"/>
      <c r="X30" s="812">
        <f t="shared" si="4"/>
        <v>20</v>
      </c>
      <c r="Y30" s="926">
        <f t="shared" si="5"/>
        <v>280</v>
      </c>
      <c r="Z30" s="856">
        <v>300</v>
      </c>
      <c r="AA30" s="800">
        <v>0</v>
      </c>
      <c r="AB30" s="800"/>
      <c r="AC30" s="919">
        <f t="shared" si="6"/>
        <v>300</v>
      </c>
      <c r="AD30" s="14" t="s">
        <v>2513</v>
      </c>
      <c r="AE30" s="842" t="s">
        <v>574</v>
      </c>
      <c r="AF30" s="953"/>
      <c r="AG30" s="954"/>
    </row>
    <row r="31" spans="1:33" s="212" customFormat="1" ht="26.25" x14ac:dyDescent="0.25">
      <c r="A31" s="808">
        <v>1483</v>
      </c>
      <c r="B31" s="807">
        <v>21</v>
      </c>
      <c r="C31" s="809" t="s">
        <v>598</v>
      </c>
      <c r="D31" s="806" t="s">
        <v>599</v>
      </c>
      <c r="E31" s="810" t="s">
        <v>70</v>
      </c>
      <c r="F31" s="805" t="s">
        <v>10</v>
      </c>
      <c r="G31" s="805" t="s">
        <v>11</v>
      </c>
      <c r="H31" s="718">
        <v>33334</v>
      </c>
      <c r="I31" s="812">
        <v>300</v>
      </c>
      <c r="J31" s="812">
        <v>300</v>
      </c>
      <c r="K31" s="812"/>
      <c r="L31" s="812">
        <f t="shared" si="0"/>
        <v>300</v>
      </c>
      <c r="M31" s="813">
        <f t="shared" si="1"/>
        <v>0</v>
      </c>
      <c r="N31" s="822">
        <v>1</v>
      </c>
      <c r="O31" s="812">
        <v>300</v>
      </c>
      <c r="P31" s="812">
        <v>300</v>
      </c>
      <c r="Q31" s="812"/>
      <c r="R31" s="812">
        <f t="shared" si="2"/>
        <v>300</v>
      </c>
      <c r="S31" s="926">
        <f t="shared" si="3"/>
        <v>0</v>
      </c>
      <c r="T31" s="950">
        <v>1</v>
      </c>
      <c r="U31" s="812">
        <v>300</v>
      </c>
      <c r="V31" s="812">
        <v>140</v>
      </c>
      <c r="W31" s="812"/>
      <c r="X31" s="812">
        <f t="shared" si="4"/>
        <v>140</v>
      </c>
      <c r="Y31" s="926">
        <f t="shared" si="5"/>
        <v>160</v>
      </c>
      <c r="Z31" s="856">
        <v>300</v>
      </c>
      <c r="AA31" s="800">
        <v>0</v>
      </c>
      <c r="AB31" s="800"/>
      <c r="AC31" s="919">
        <f t="shared" ref="AC31:AC39" si="7">Z31-AA31-AB31</f>
        <v>300</v>
      </c>
      <c r="AD31" s="14" t="s">
        <v>3339</v>
      </c>
      <c r="AE31" s="842" t="s">
        <v>600</v>
      </c>
      <c r="AF31" s="953" t="s">
        <v>2150</v>
      </c>
      <c r="AG31" s="954" t="s">
        <v>2126</v>
      </c>
    </row>
    <row r="32" spans="1:33" s="212" customFormat="1" ht="26.25" x14ac:dyDescent="0.25">
      <c r="A32" s="808">
        <v>1502</v>
      </c>
      <c r="B32" s="807">
        <v>22</v>
      </c>
      <c r="C32" s="809" t="s">
        <v>615</v>
      </c>
      <c r="D32" s="806" t="s">
        <v>616</v>
      </c>
      <c r="E32" s="810" t="s">
        <v>70</v>
      </c>
      <c r="F32" s="805" t="s">
        <v>10</v>
      </c>
      <c r="G32" s="805" t="s">
        <v>21</v>
      </c>
      <c r="H32" s="718">
        <v>33708</v>
      </c>
      <c r="I32" s="812">
        <v>300</v>
      </c>
      <c r="J32" s="812">
        <v>300</v>
      </c>
      <c r="K32" s="812"/>
      <c r="L32" s="812">
        <f t="shared" si="0"/>
        <v>300</v>
      </c>
      <c r="M32" s="926">
        <f t="shared" si="1"/>
        <v>0</v>
      </c>
      <c r="N32" s="822">
        <v>1</v>
      </c>
      <c r="O32" s="812">
        <v>300</v>
      </c>
      <c r="P32" s="812">
        <v>300</v>
      </c>
      <c r="Q32" s="812"/>
      <c r="R32" s="812">
        <f t="shared" si="2"/>
        <v>300</v>
      </c>
      <c r="S32" s="926">
        <f t="shared" si="3"/>
        <v>0</v>
      </c>
      <c r="T32" s="950">
        <v>1</v>
      </c>
      <c r="U32" s="812">
        <v>300</v>
      </c>
      <c r="V32" s="812">
        <v>225</v>
      </c>
      <c r="W32" s="945"/>
      <c r="X32" s="812">
        <f t="shared" si="4"/>
        <v>225</v>
      </c>
      <c r="Y32" s="926">
        <f t="shared" si="5"/>
        <v>75</v>
      </c>
      <c r="Z32" s="856">
        <v>300</v>
      </c>
      <c r="AA32" s="800">
        <v>0</v>
      </c>
      <c r="AB32" s="800"/>
      <c r="AC32" s="919">
        <f t="shared" si="7"/>
        <v>300</v>
      </c>
      <c r="AD32" s="14" t="s">
        <v>617</v>
      </c>
      <c r="AE32" s="842" t="s">
        <v>63</v>
      </c>
      <c r="AF32" s="953"/>
      <c r="AG32" s="954"/>
    </row>
    <row r="33" spans="1:33" s="212" customFormat="1" ht="26.25" x14ac:dyDescent="0.25">
      <c r="A33" s="808">
        <v>1503</v>
      </c>
      <c r="B33" s="807">
        <v>23</v>
      </c>
      <c r="C33" s="809" t="s">
        <v>618</v>
      </c>
      <c r="D33" s="806" t="s">
        <v>619</v>
      </c>
      <c r="E33" s="810" t="s">
        <v>70</v>
      </c>
      <c r="F33" s="805" t="s">
        <v>10</v>
      </c>
      <c r="G33" s="805" t="s">
        <v>529</v>
      </c>
      <c r="H33" s="718">
        <v>32700</v>
      </c>
      <c r="I33" s="812">
        <v>300</v>
      </c>
      <c r="J33" s="812">
        <v>300</v>
      </c>
      <c r="K33" s="812"/>
      <c r="L33" s="812">
        <f t="shared" si="0"/>
        <v>300</v>
      </c>
      <c r="M33" s="813">
        <f t="shared" si="1"/>
        <v>0</v>
      </c>
      <c r="N33" s="822">
        <v>1</v>
      </c>
      <c r="O33" s="812">
        <v>300</v>
      </c>
      <c r="P33" s="812">
        <v>300</v>
      </c>
      <c r="Q33" s="812"/>
      <c r="R33" s="812">
        <f t="shared" si="2"/>
        <v>300</v>
      </c>
      <c r="S33" s="926">
        <f t="shared" si="3"/>
        <v>0</v>
      </c>
      <c r="T33" s="950">
        <v>1</v>
      </c>
      <c r="U33" s="812">
        <v>300</v>
      </c>
      <c r="V33" s="812">
        <v>225</v>
      </c>
      <c r="W33" s="812"/>
      <c r="X33" s="812">
        <f t="shared" si="4"/>
        <v>225</v>
      </c>
      <c r="Y33" s="926">
        <f t="shared" si="5"/>
        <v>75</v>
      </c>
      <c r="Z33" s="856">
        <v>300</v>
      </c>
      <c r="AA33" s="800">
        <v>0</v>
      </c>
      <c r="AB33" s="800"/>
      <c r="AC33" s="919">
        <f t="shared" si="7"/>
        <v>300</v>
      </c>
      <c r="AD33" s="14" t="s">
        <v>620</v>
      </c>
      <c r="AE33" s="842" t="s">
        <v>63</v>
      </c>
      <c r="AF33" s="953"/>
      <c r="AG33" s="954"/>
    </row>
    <row r="34" spans="1:33" s="212" customFormat="1" ht="26.25" x14ac:dyDescent="0.25">
      <c r="A34" s="808">
        <v>1514</v>
      </c>
      <c r="B34" s="807">
        <v>24</v>
      </c>
      <c r="C34" s="809" t="s">
        <v>631</v>
      </c>
      <c r="D34" s="806" t="s">
        <v>848</v>
      </c>
      <c r="E34" s="810" t="s">
        <v>70</v>
      </c>
      <c r="F34" s="805" t="s">
        <v>10</v>
      </c>
      <c r="G34" s="805" t="s">
        <v>21</v>
      </c>
      <c r="H34" s="718">
        <v>34125</v>
      </c>
      <c r="I34" s="812">
        <v>300</v>
      </c>
      <c r="J34" s="812">
        <v>300</v>
      </c>
      <c r="K34" s="812"/>
      <c r="L34" s="812">
        <f t="shared" si="0"/>
        <v>300</v>
      </c>
      <c r="M34" s="926">
        <f t="shared" si="1"/>
        <v>0</v>
      </c>
      <c r="N34" s="822">
        <v>1</v>
      </c>
      <c r="O34" s="812">
        <v>300</v>
      </c>
      <c r="P34" s="812">
        <v>300</v>
      </c>
      <c r="Q34" s="812"/>
      <c r="R34" s="812">
        <f t="shared" si="2"/>
        <v>300</v>
      </c>
      <c r="S34" s="926">
        <f t="shared" si="3"/>
        <v>0</v>
      </c>
      <c r="T34" s="950">
        <v>1</v>
      </c>
      <c r="U34" s="812">
        <v>300</v>
      </c>
      <c r="V34" s="812">
        <v>200</v>
      </c>
      <c r="W34" s="945"/>
      <c r="X34" s="812">
        <f t="shared" si="4"/>
        <v>200</v>
      </c>
      <c r="Y34" s="926">
        <f t="shared" si="5"/>
        <v>100</v>
      </c>
      <c r="Z34" s="856">
        <v>300</v>
      </c>
      <c r="AA34" s="800">
        <v>0</v>
      </c>
      <c r="AB34" s="800"/>
      <c r="AC34" s="919">
        <f t="shared" si="7"/>
        <v>300</v>
      </c>
      <c r="AD34" s="14" t="s">
        <v>2371</v>
      </c>
      <c r="AE34" s="842" t="s">
        <v>526</v>
      </c>
      <c r="AF34" s="953" t="s">
        <v>3612</v>
      </c>
      <c r="AG34" s="954"/>
    </row>
    <row r="35" spans="1:33" s="681" customFormat="1" ht="26.25" x14ac:dyDescent="0.25">
      <c r="A35" s="808">
        <v>1534</v>
      </c>
      <c r="B35" s="807">
        <v>25</v>
      </c>
      <c r="C35" s="809" t="s">
        <v>644</v>
      </c>
      <c r="D35" s="806" t="s">
        <v>645</v>
      </c>
      <c r="E35" s="810" t="s">
        <v>70</v>
      </c>
      <c r="F35" s="805" t="s">
        <v>15</v>
      </c>
      <c r="G35" s="805" t="s">
        <v>21</v>
      </c>
      <c r="H35" s="718">
        <v>33438</v>
      </c>
      <c r="I35" s="812">
        <v>300</v>
      </c>
      <c r="J35" s="812">
        <v>300</v>
      </c>
      <c r="K35" s="812"/>
      <c r="L35" s="812">
        <f t="shared" si="0"/>
        <v>300</v>
      </c>
      <c r="M35" s="926">
        <f t="shared" si="1"/>
        <v>0</v>
      </c>
      <c r="N35" s="822">
        <v>1</v>
      </c>
      <c r="O35" s="812">
        <v>300</v>
      </c>
      <c r="P35" s="812">
        <v>300</v>
      </c>
      <c r="Q35" s="812"/>
      <c r="R35" s="812">
        <f t="shared" si="2"/>
        <v>300</v>
      </c>
      <c r="S35" s="926">
        <f t="shared" si="3"/>
        <v>0</v>
      </c>
      <c r="T35" s="950">
        <v>1</v>
      </c>
      <c r="U35" s="812">
        <v>300</v>
      </c>
      <c r="V35" s="812">
        <v>250</v>
      </c>
      <c r="W35" s="945"/>
      <c r="X35" s="812">
        <f t="shared" si="4"/>
        <v>250</v>
      </c>
      <c r="Y35" s="926">
        <f t="shared" si="5"/>
        <v>50</v>
      </c>
      <c r="Z35" s="856">
        <v>300</v>
      </c>
      <c r="AA35" s="964">
        <v>0</v>
      </c>
      <c r="AB35" s="964"/>
      <c r="AC35" s="965">
        <f t="shared" si="7"/>
        <v>300</v>
      </c>
      <c r="AD35" s="966" t="s">
        <v>3437</v>
      </c>
      <c r="AE35" s="967" t="s">
        <v>61</v>
      </c>
      <c r="AF35" s="968" t="s">
        <v>3434</v>
      </c>
      <c r="AG35" s="969"/>
    </row>
    <row r="36" spans="1:33" s="297" customFormat="1" ht="26.25" x14ac:dyDescent="0.25">
      <c r="A36" s="808">
        <v>1535</v>
      </c>
      <c r="B36" s="807">
        <v>26</v>
      </c>
      <c r="C36" s="809" t="s">
        <v>651</v>
      </c>
      <c r="D36" s="806" t="s">
        <v>652</v>
      </c>
      <c r="E36" s="810" t="s">
        <v>69</v>
      </c>
      <c r="F36" s="805" t="s">
        <v>10</v>
      </c>
      <c r="G36" s="805" t="s">
        <v>23</v>
      </c>
      <c r="H36" s="718">
        <v>33617</v>
      </c>
      <c r="I36" s="812">
        <v>300</v>
      </c>
      <c r="J36" s="812">
        <v>300</v>
      </c>
      <c r="K36" s="812"/>
      <c r="L36" s="812">
        <f t="shared" si="0"/>
        <v>300</v>
      </c>
      <c r="M36" s="813">
        <f t="shared" si="1"/>
        <v>0</v>
      </c>
      <c r="N36" s="822">
        <v>1</v>
      </c>
      <c r="O36" s="812">
        <v>300</v>
      </c>
      <c r="P36" s="812">
        <v>300</v>
      </c>
      <c r="Q36" s="812"/>
      <c r="R36" s="812">
        <f t="shared" si="2"/>
        <v>300</v>
      </c>
      <c r="S36" s="926">
        <f t="shared" si="3"/>
        <v>0</v>
      </c>
      <c r="T36" s="950">
        <v>1</v>
      </c>
      <c r="U36" s="812">
        <v>300</v>
      </c>
      <c r="V36" s="812">
        <v>150</v>
      </c>
      <c r="W36" s="812"/>
      <c r="X36" s="812">
        <f t="shared" si="4"/>
        <v>150</v>
      </c>
      <c r="Y36" s="926">
        <f t="shared" si="5"/>
        <v>150</v>
      </c>
      <c r="Z36" s="856">
        <v>300</v>
      </c>
      <c r="AA36" s="856">
        <v>0</v>
      </c>
      <c r="AB36" s="856"/>
      <c r="AC36" s="948">
        <f t="shared" si="7"/>
        <v>300</v>
      </c>
      <c r="AD36" s="957" t="s">
        <v>3686</v>
      </c>
      <c r="AE36" s="850"/>
      <c r="AF36" s="962"/>
      <c r="AG36" s="963"/>
    </row>
    <row r="37" spans="1:33" s="297" customFormat="1" ht="26.25" x14ac:dyDescent="0.25">
      <c r="A37" s="808">
        <v>1546</v>
      </c>
      <c r="B37" s="807">
        <v>27</v>
      </c>
      <c r="C37" s="809" t="s">
        <v>662</v>
      </c>
      <c r="D37" s="806" t="s">
        <v>665</v>
      </c>
      <c r="E37" s="810" t="s">
        <v>70</v>
      </c>
      <c r="F37" s="805" t="s">
        <v>10</v>
      </c>
      <c r="G37" s="805" t="s">
        <v>663</v>
      </c>
      <c r="H37" s="718">
        <v>33329</v>
      </c>
      <c r="I37" s="812">
        <v>300</v>
      </c>
      <c r="J37" s="812">
        <v>300</v>
      </c>
      <c r="K37" s="812"/>
      <c r="L37" s="812">
        <f t="shared" si="0"/>
        <v>300</v>
      </c>
      <c r="M37" s="813">
        <f t="shared" si="1"/>
        <v>0</v>
      </c>
      <c r="N37" s="822">
        <v>1</v>
      </c>
      <c r="O37" s="812">
        <v>300</v>
      </c>
      <c r="P37" s="812">
        <v>300</v>
      </c>
      <c r="Q37" s="812"/>
      <c r="R37" s="812">
        <f t="shared" si="2"/>
        <v>300</v>
      </c>
      <c r="S37" s="926">
        <f t="shared" si="3"/>
        <v>0</v>
      </c>
      <c r="T37" s="950">
        <v>1</v>
      </c>
      <c r="U37" s="812">
        <v>300</v>
      </c>
      <c r="V37" s="812">
        <v>130</v>
      </c>
      <c r="W37" s="812"/>
      <c r="X37" s="812">
        <f t="shared" si="4"/>
        <v>130</v>
      </c>
      <c r="Y37" s="926">
        <f t="shared" si="5"/>
        <v>170</v>
      </c>
      <c r="Z37" s="856">
        <v>300</v>
      </c>
      <c r="AA37" s="856"/>
      <c r="AB37" s="856"/>
      <c r="AC37" s="948">
        <f t="shared" si="7"/>
        <v>300</v>
      </c>
      <c r="AD37" s="949" t="s">
        <v>664</v>
      </c>
      <c r="AE37" s="850" t="s">
        <v>3143</v>
      </c>
      <c r="AF37" s="970"/>
      <c r="AG37" s="963"/>
    </row>
    <row r="38" spans="1:33" s="302" customFormat="1" ht="26.25" x14ac:dyDescent="0.25">
      <c r="A38" s="808">
        <v>1562</v>
      </c>
      <c r="B38" s="807">
        <v>28</v>
      </c>
      <c r="C38" s="809" t="s">
        <v>696</v>
      </c>
      <c r="D38" s="806" t="s">
        <v>697</v>
      </c>
      <c r="E38" s="810" t="s">
        <v>69</v>
      </c>
      <c r="F38" s="805" t="s">
        <v>10</v>
      </c>
      <c r="G38" s="805" t="s">
        <v>11</v>
      </c>
      <c r="H38" s="718">
        <v>34290</v>
      </c>
      <c r="I38" s="812">
        <v>300</v>
      </c>
      <c r="J38" s="812">
        <v>300</v>
      </c>
      <c r="K38" s="812"/>
      <c r="L38" s="812">
        <f t="shared" si="0"/>
        <v>300</v>
      </c>
      <c r="M38" s="813">
        <f t="shared" si="1"/>
        <v>0</v>
      </c>
      <c r="N38" s="822">
        <v>1</v>
      </c>
      <c r="O38" s="812">
        <v>300</v>
      </c>
      <c r="P38" s="812">
        <v>300</v>
      </c>
      <c r="Q38" s="926"/>
      <c r="R38" s="812">
        <f t="shared" si="2"/>
        <v>300</v>
      </c>
      <c r="S38" s="926">
        <f t="shared" si="3"/>
        <v>0</v>
      </c>
      <c r="T38" s="950">
        <v>1</v>
      </c>
      <c r="U38" s="812">
        <v>300</v>
      </c>
      <c r="V38" s="926">
        <v>300</v>
      </c>
      <c r="W38" s="926"/>
      <c r="X38" s="812">
        <f t="shared" si="4"/>
        <v>300</v>
      </c>
      <c r="Y38" s="926">
        <f t="shared" si="5"/>
        <v>0</v>
      </c>
      <c r="Z38" s="856">
        <v>300</v>
      </c>
      <c r="AA38" s="949"/>
      <c r="AB38" s="922"/>
      <c r="AC38" s="948">
        <f t="shared" si="7"/>
        <v>300</v>
      </c>
      <c r="AD38" s="949" t="s">
        <v>2318</v>
      </c>
      <c r="AE38" s="850" t="s">
        <v>162</v>
      </c>
      <c r="AF38" s="970"/>
      <c r="AG38" s="970"/>
    </row>
    <row r="39" spans="1:33" s="651" customFormat="1" ht="26.25" x14ac:dyDescent="0.25">
      <c r="A39" s="808">
        <v>1575</v>
      </c>
      <c r="B39" s="807">
        <v>29</v>
      </c>
      <c r="C39" s="809" t="s">
        <v>715</v>
      </c>
      <c r="D39" s="806" t="s">
        <v>716</v>
      </c>
      <c r="E39" s="810" t="s">
        <v>70</v>
      </c>
      <c r="F39" s="805" t="s">
        <v>10</v>
      </c>
      <c r="G39" s="805" t="s">
        <v>21</v>
      </c>
      <c r="H39" s="718">
        <v>34094</v>
      </c>
      <c r="I39" s="812">
        <v>300</v>
      </c>
      <c r="J39" s="812">
        <v>300</v>
      </c>
      <c r="K39" s="812"/>
      <c r="L39" s="812">
        <f t="shared" si="0"/>
        <v>300</v>
      </c>
      <c r="M39" s="926">
        <f t="shared" si="1"/>
        <v>0</v>
      </c>
      <c r="N39" s="822">
        <v>1</v>
      </c>
      <c r="O39" s="812">
        <v>300</v>
      </c>
      <c r="P39" s="812">
        <v>300</v>
      </c>
      <c r="Q39" s="812"/>
      <c r="R39" s="812">
        <f t="shared" si="2"/>
        <v>300</v>
      </c>
      <c r="S39" s="926">
        <f t="shared" si="3"/>
        <v>0</v>
      </c>
      <c r="T39" s="950">
        <v>1</v>
      </c>
      <c r="U39" s="812">
        <v>300</v>
      </c>
      <c r="V39" s="812">
        <v>67</v>
      </c>
      <c r="W39" s="945"/>
      <c r="X39" s="812">
        <f t="shared" si="4"/>
        <v>67</v>
      </c>
      <c r="Y39" s="926">
        <f t="shared" si="5"/>
        <v>233</v>
      </c>
      <c r="Z39" s="856">
        <v>300</v>
      </c>
      <c r="AA39" s="920"/>
      <c r="AB39" s="401"/>
      <c r="AC39" s="919">
        <f t="shared" si="7"/>
        <v>300</v>
      </c>
      <c r="AD39" s="920" t="s">
        <v>2443</v>
      </c>
      <c r="AE39" s="842" t="s">
        <v>717</v>
      </c>
      <c r="AF39" s="971"/>
      <c r="AG39" s="971"/>
    </row>
    <row r="40" spans="1:33" s="302" customFormat="1" ht="26.25" x14ac:dyDescent="0.25">
      <c r="A40" s="808">
        <v>1297</v>
      </c>
      <c r="B40" s="807">
        <v>30</v>
      </c>
      <c r="C40" s="809" t="s">
        <v>312</v>
      </c>
      <c r="D40" s="806" t="s">
        <v>313</v>
      </c>
      <c r="E40" s="810" t="s">
        <v>69</v>
      </c>
      <c r="F40" s="805" t="s">
        <v>10</v>
      </c>
      <c r="G40" s="805" t="s">
        <v>11</v>
      </c>
      <c r="H40" s="718">
        <v>33001</v>
      </c>
      <c r="I40" s="812">
        <v>300</v>
      </c>
      <c r="J40" s="812">
        <v>300</v>
      </c>
      <c r="K40" s="812"/>
      <c r="L40" s="812">
        <f t="shared" si="0"/>
        <v>300</v>
      </c>
      <c r="M40" s="813">
        <f t="shared" si="1"/>
        <v>0</v>
      </c>
      <c r="N40" s="822">
        <v>1</v>
      </c>
      <c r="O40" s="812">
        <v>300</v>
      </c>
      <c r="P40" s="812">
        <v>300</v>
      </c>
      <c r="Q40" s="812"/>
      <c r="R40" s="812">
        <f t="shared" si="2"/>
        <v>300</v>
      </c>
      <c r="S40" s="926">
        <f t="shared" si="3"/>
        <v>0</v>
      </c>
      <c r="T40" s="950">
        <v>1</v>
      </c>
      <c r="U40" s="812">
        <v>300</v>
      </c>
      <c r="V40" s="812">
        <v>20</v>
      </c>
      <c r="W40" s="812"/>
      <c r="X40" s="812">
        <f t="shared" si="4"/>
        <v>20</v>
      </c>
      <c r="Y40" s="926">
        <f t="shared" si="5"/>
        <v>280</v>
      </c>
      <c r="Z40" s="856">
        <v>300</v>
      </c>
      <c r="AA40" s="856"/>
      <c r="AB40" s="856"/>
      <c r="AC40" s="948">
        <f t="shared" ref="AC40:AC43" si="8">Z40-AA40-AB40</f>
        <v>300</v>
      </c>
      <c r="AD40" s="949" t="s">
        <v>2297</v>
      </c>
      <c r="AE40" s="951" t="s">
        <v>653</v>
      </c>
      <c r="AF40" s="970"/>
      <c r="AG40" s="970"/>
    </row>
    <row r="41" spans="1:33" s="302" customFormat="1" ht="26.25" x14ac:dyDescent="0.25">
      <c r="A41" s="808">
        <v>1442</v>
      </c>
      <c r="B41" s="807">
        <v>31</v>
      </c>
      <c r="C41" s="809" t="s">
        <v>546</v>
      </c>
      <c r="D41" s="806" t="s">
        <v>547</v>
      </c>
      <c r="E41" s="810" t="s">
        <v>70</v>
      </c>
      <c r="F41" s="805" t="s">
        <v>10</v>
      </c>
      <c r="G41" s="805" t="s">
        <v>11</v>
      </c>
      <c r="H41" s="718">
        <v>33801</v>
      </c>
      <c r="I41" s="812">
        <v>300</v>
      </c>
      <c r="J41" s="812">
        <v>300</v>
      </c>
      <c r="K41" s="812"/>
      <c r="L41" s="812">
        <f t="shared" si="0"/>
        <v>300</v>
      </c>
      <c r="M41" s="813">
        <f t="shared" si="1"/>
        <v>0</v>
      </c>
      <c r="N41" s="822">
        <v>1</v>
      </c>
      <c r="O41" s="812">
        <v>300</v>
      </c>
      <c r="P41" s="812">
        <v>300</v>
      </c>
      <c r="Q41" s="812"/>
      <c r="R41" s="812">
        <f t="shared" si="2"/>
        <v>300</v>
      </c>
      <c r="S41" s="926">
        <f t="shared" si="3"/>
        <v>0</v>
      </c>
      <c r="T41" s="950">
        <v>1</v>
      </c>
      <c r="U41" s="812">
        <v>300</v>
      </c>
      <c r="V41" s="812">
        <v>150</v>
      </c>
      <c r="W41" s="812"/>
      <c r="X41" s="812">
        <f t="shared" si="4"/>
        <v>150</v>
      </c>
      <c r="Y41" s="926">
        <f t="shared" si="5"/>
        <v>150</v>
      </c>
      <c r="Z41" s="856">
        <v>300</v>
      </c>
      <c r="AA41" s="856"/>
      <c r="AB41" s="856"/>
      <c r="AC41" s="948">
        <f t="shared" si="8"/>
        <v>300</v>
      </c>
      <c r="AD41" s="949" t="s">
        <v>2370</v>
      </c>
      <c r="AE41" s="951" t="s">
        <v>61</v>
      </c>
      <c r="AF41" s="970"/>
      <c r="AG41" s="970"/>
    </row>
    <row r="42" spans="1:33" s="618" customFormat="1" ht="26.25" x14ac:dyDescent="0.25">
      <c r="A42" s="808">
        <v>1500</v>
      </c>
      <c r="B42" s="807">
        <v>32</v>
      </c>
      <c r="C42" s="809" t="s">
        <v>626</v>
      </c>
      <c r="D42" s="806" t="s">
        <v>627</v>
      </c>
      <c r="E42" s="810" t="s">
        <v>69</v>
      </c>
      <c r="F42" s="805" t="s">
        <v>10</v>
      </c>
      <c r="G42" s="805" t="s">
        <v>628</v>
      </c>
      <c r="H42" s="718">
        <v>33859</v>
      </c>
      <c r="I42" s="812">
        <v>300</v>
      </c>
      <c r="J42" s="812">
        <v>300</v>
      </c>
      <c r="K42" s="812"/>
      <c r="L42" s="812">
        <f t="shared" si="0"/>
        <v>300</v>
      </c>
      <c r="M42" s="813">
        <f t="shared" si="1"/>
        <v>0</v>
      </c>
      <c r="N42" s="822">
        <v>1</v>
      </c>
      <c r="O42" s="812">
        <v>300</v>
      </c>
      <c r="P42" s="812">
        <v>300</v>
      </c>
      <c r="Q42" s="812"/>
      <c r="R42" s="812">
        <f t="shared" si="2"/>
        <v>300</v>
      </c>
      <c r="S42" s="926">
        <f t="shared" si="3"/>
        <v>0</v>
      </c>
      <c r="T42" s="950">
        <v>1</v>
      </c>
      <c r="U42" s="812">
        <v>300</v>
      </c>
      <c r="V42" s="812">
        <v>225</v>
      </c>
      <c r="W42" s="812"/>
      <c r="X42" s="812">
        <f t="shared" si="4"/>
        <v>225</v>
      </c>
      <c r="Y42" s="926">
        <f t="shared" si="5"/>
        <v>75</v>
      </c>
      <c r="Z42" s="856">
        <v>300</v>
      </c>
      <c r="AA42" s="972"/>
      <c r="AB42" s="972"/>
      <c r="AC42" s="973">
        <f t="shared" si="8"/>
        <v>300</v>
      </c>
      <c r="AD42" s="974" t="s">
        <v>2180</v>
      </c>
      <c r="AE42" s="975" t="s">
        <v>63</v>
      </c>
      <c r="AF42" s="976"/>
      <c r="AG42" s="976"/>
    </row>
    <row r="43" spans="1:33" s="618" customFormat="1" ht="26.25" x14ac:dyDescent="0.25">
      <c r="A43" s="808">
        <v>1497</v>
      </c>
      <c r="B43" s="807">
        <v>33</v>
      </c>
      <c r="C43" s="809" t="s">
        <v>629</v>
      </c>
      <c r="D43" s="806" t="s">
        <v>630</v>
      </c>
      <c r="E43" s="810" t="s">
        <v>70</v>
      </c>
      <c r="F43" s="805" t="s">
        <v>10</v>
      </c>
      <c r="G43" s="805" t="s">
        <v>21</v>
      </c>
      <c r="H43" s="718">
        <v>32574</v>
      </c>
      <c r="I43" s="812">
        <v>300</v>
      </c>
      <c r="J43" s="812">
        <v>300</v>
      </c>
      <c r="K43" s="812"/>
      <c r="L43" s="812">
        <f t="shared" si="0"/>
        <v>300</v>
      </c>
      <c r="M43" s="813">
        <f t="shared" si="1"/>
        <v>0</v>
      </c>
      <c r="N43" s="822">
        <v>1</v>
      </c>
      <c r="O43" s="812">
        <v>300</v>
      </c>
      <c r="P43" s="812">
        <v>300</v>
      </c>
      <c r="Q43" s="812"/>
      <c r="R43" s="812">
        <f t="shared" si="2"/>
        <v>300</v>
      </c>
      <c r="S43" s="926">
        <f t="shared" si="3"/>
        <v>0</v>
      </c>
      <c r="T43" s="950">
        <v>1</v>
      </c>
      <c r="U43" s="812">
        <v>300</v>
      </c>
      <c r="V43" s="812">
        <v>225</v>
      </c>
      <c r="W43" s="812"/>
      <c r="X43" s="812">
        <f t="shared" si="4"/>
        <v>225</v>
      </c>
      <c r="Y43" s="926">
        <f t="shared" si="5"/>
        <v>75</v>
      </c>
      <c r="Z43" s="856">
        <v>300</v>
      </c>
      <c r="AA43" s="972"/>
      <c r="AB43" s="972"/>
      <c r="AC43" s="973">
        <f t="shared" si="8"/>
        <v>300</v>
      </c>
      <c r="AD43" s="974" t="s">
        <v>2455</v>
      </c>
      <c r="AE43" s="975" t="s">
        <v>63</v>
      </c>
      <c r="AF43" s="976"/>
      <c r="AG43" s="976"/>
    </row>
    <row r="44" spans="1:33" s="302" customFormat="1" ht="26.25" x14ac:dyDescent="0.25">
      <c r="A44" s="808">
        <v>1424</v>
      </c>
      <c r="B44" s="807">
        <v>34</v>
      </c>
      <c r="C44" s="809" t="s">
        <v>488</v>
      </c>
      <c r="D44" s="806" t="s">
        <v>489</v>
      </c>
      <c r="E44" s="810" t="s">
        <v>70</v>
      </c>
      <c r="F44" s="805" t="s">
        <v>10</v>
      </c>
      <c r="G44" s="805" t="s">
        <v>21</v>
      </c>
      <c r="H44" s="718">
        <v>35053</v>
      </c>
      <c r="I44" s="812">
        <v>300</v>
      </c>
      <c r="J44" s="812">
        <v>300</v>
      </c>
      <c r="K44" s="812"/>
      <c r="L44" s="812">
        <f t="shared" si="0"/>
        <v>300</v>
      </c>
      <c r="M44" s="813">
        <f t="shared" si="1"/>
        <v>0</v>
      </c>
      <c r="N44" s="822">
        <v>1</v>
      </c>
      <c r="O44" s="812">
        <v>300</v>
      </c>
      <c r="P44" s="812">
        <v>300</v>
      </c>
      <c r="Q44" s="812"/>
      <c r="R44" s="812">
        <f t="shared" si="2"/>
        <v>300</v>
      </c>
      <c r="S44" s="926">
        <f t="shared" si="3"/>
        <v>0</v>
      </c>
      <c r="T44" s="950">
        <v>1</v>
      </c>
      <c r="U44" s="812">
        <v>300</v>
      </c>
      <c r="V44" s="812">
        <v>230</v>
      </c>
      <c r="W44" s="812"/>
      <c r="X44" s="812">
        <f t="shared" si="4"/>
        <v>230</v>
      </c>
      <c r="Y44" s="926">
        <f t="shared" si="5"/>
        <v>70</v>
      </c>
      <c r="Z44" s="856">
        <v>300</v>
      </c>
      <c r="AA44" s="856"/>
      <c r="AB44" s="856"/>
      <c r="AC44" s="948">
        <f t="shared" ref="AC44:AC48" si="9">Z44-AA44-AB44</f>
        <v>300</v>
      </c>
      <c r="AD44" s="949" t="s">
        <v>490</v>
      </c>
      <c r="AE44" s="951" t="s">
        <v>61</v>
      </c>
      <c r="AF44" s="977" t="s">
        <v>3381</v>
      </c>
      <c r="AG44" s="970"/>
    </row>
    <row r="45" spans="1:33" s="302" customFormat="1" ht="26.25" x14ac:dyDescent="0.25">
      <c r="A45" s="808">
        <v>1512</v>
      </c>
      <c r="B45" s="807">
        <v>35</v>
      </c>
      <c r="C45" s="809" t="s">
        <v>604</v>
      </c>
      <c r="D45" s="806" t="s">
        <v>605</v>
      </c>
      <c r="E45" s="810" t="s">
        <v>69</v>
      </c>
      <c r="F45" s="805" t="s">
        <v>10</v>
      </c>
      <c r="G45" s="805" t="s">
        <v>23</v>
      </c>
      <c r="H45" s="718">
        <v>33337</v>
      </c>
      <c r="I45" s="812">
        <v>300</v>
      </c>
      <c r="J45" s="812">
        <v>300</v>
      </c>
      <c r="K45" s="812"/>
      <c r="L45" s="812">
        <f t="shared" si="0"/>
        <v>300</v>
      </c>
      <c r="M45" s="813">
        <f t="shared" si="1"/>
        <v>0</v>
      </c>
      <c r="N45" s="822">
        <v>1</v>
      </c>
      <c r="O45" s="812">
        <v>300</v>
      </c>
      <c r="P45" s="812">
        <v>300</v>
      </c>
      <c r="Q45" s="812"/>
      <c r="R45" s="812">
        <f t="shared" si="2"/>
        <v>300</v>
      </c>
      <c r="S45" s="926">
        <f t="shared" si="3"/>
        <v>0</v>
      </c>
      <c r="T45" s="950">
        <v>1</v>
      </c>
      <c r="U45" s="812">
        <v>300</v>
      </c>
      <c r="V45" s="812">
        <v>130</v>
      </c>
      <c r="W45" s="812"/>
      <c r="X45" s="812">
        <f t="shared" si="4"/>
        <v>130</v>
      </c>
      <c r="Y45" s="926">
        <f t="shared" si="5"/>
        <v>170</v>
      </c>
      <c r="Z45" s="856">
        <v>300</v>
      </c>
      <c r="AA45" s="856"/>
      <c r="AB45" s="856"/>
      <c r="AC45" s="948">
        <f t="shared" si="9"/>
        <v>300</v>
      </c>
      <c r="AD45" s="949" t="s">
        <v>606</v>
      </c>
      <c r="AE45" s="951" t="s">
        <v>61</v>
      </c>
      <c r="AF45" s="978" t="s">
        <v>2477</v>
      </c>
      <c r="AG45" s="970"/>
    </row>
    <row r="46" spans="1:33" s="302" customFormat="1" ht="26.25" x14ac:dyDescent="0.25">
      <c r="A46" s="808">
        <v>1590</v>
      </c>
      <c r="B46" s="807">
        <v>36</v>
      </c>
      <c r="C46" s="809" t="s">
        <v>612</v>
      </c>
      <c r="D46" s="806" t="s">
        <v>613</v>
      </c>
      <c r="E46" s="810" t="s">
        <v>70</v>
      </c>
      <c r="F46" s="805" t="s">
        <v>10</v>
      </c>
      <c r="G46" s="805" t="s">
        <v>21</v>
      </c>
      <c r="H46" s="718">
        <v>34011</v>
      </c>
      <c r="I46" s="812">
        <v>300</v>
      </c>
      <c r="J46" s="812">
        <v>300</v>
      </c>
      <c r="K46" s="812"/>
      <c r="L46" s="812">
        <f t="shared" si="0"/>
        <v>300</v>
      </c>
      <c r="M46" s="926">
        <f t="shared" si="1"/>
        <v>0</v>
      </c>
      <c r="N46" s="822">
        <v>1</v>
      </c>
      <c r="O46" s="812">
        <v>300</v>
      </c>
      <c r="P46" s="812">
        <v>300</v>
      </c>
      <c r="Q46" s="812"/>
      <c r="R46" s="812">
        <f t="shared" si="2"/>
        <v>300</v>
      </c>
      <c r="S46" s="926">
        <f t="shared" si="3"/>
        <v>0</v>
      </c>
      <c r="T46" s="950">
        <v>1</v>
      </c>
      <c r="U46" s="812">
        <v>300</v>
      </c>
      <c r="V46" s="812">
        <v>150</v>
      </c>
      <c r="W46" s="945"/>
      <c r="X46" s="812">
        <f t="shared" si="4"/>
        <v>150</v>
      </c>
      <c r="Y46" s="926">
        <f t="shared" si="5"/>
        <v>150</v>
      </c>
      <c r="Z46" s="856">
        <v>300</v>
      </c>
      <c r="AA46" s="856"/>
      <c r="AB46" s="856"/>
      <c r="AC46" s="948">
        <f t="shared" si="9"/>
        <v>300</v>
      </c>
      <c r="AD46" s="949" t="s">
        <v>2313</v>
      </c>
      <c r="AE46" s="951" t="s">
        <v>614</v>
      </c>
      <c r="AF46" s="978" t="s">
        <v>2451</v>
      </c>
      <c r="AG46" s="970"/>
    </row>
    <row r="47" spans="1:33" s="302" customFormat="1" ht="26.25" x14ac:dyDescent="0.25">
      <c r="A47" s="808">
        <v>1492</v>
      </c>
      <c r="B47" s="807">
        <v>37</v>
      </c>
      <c r="C47" s="809" t="s">
        <v>621</v>
      </c>
      <c r="D47" s="806" t="s">
        <v>622</v>
      </c>
      <c r="E47" s="810" t="s">
        <v>70</v>
      </c>
      <c r="F47" s="805" t="s">
        <v>10</v>
      </c>
      <c r="G47" s="805" t="s">
        <v>21</v>
      </c>
      <c r="H47" s="718">
        <v>33715</v>
      </c>
      <c r="I47" s="812">
        <v>300</v>
      </c>
      <c r="J47" s="812">
        <v>300</v>
      </c>
      <c r="K47" s="812"/>
      <c r="L47" s="812">
        <f t="shared" si="0"/>
        <v>300</v>
      </c>
      <c r="M47" s="926">
        <f t="shared" si="1"/>
        <v>0</v>
      </c>
      <c r="N47" s="822">
        <v>1</v>
      </c>
      <c r="O47" s="812">
        <v>300</v>
      </c>
      <c r="P47" s="812">
        <v>300</v>
      </c>
      <c r="Q47" s="812"/>
      <c r="R47" s="812">
        <f t="shared" si="2"/>
        <v>300</v>
      </c>
      <c r="S47" s="926">
        <f t="shared" si="3"/>
        <v>0</v>
      </c>
      <c r="T47" s="950">
        <v>1</v>
      </c>
      <c r="U47" s="812">
        <v>300</v>
      </c>
      <c r="V47" s="812">
        <v>110</v>
      </c>
      <c r="W47" s="945"/>
      <c r="X47" s="812">
        <f t="shared" si="4"/>
        <v>110</v>
      </c>
      <c r="Y47" s="926">
        <f t="shared" si="5"/>
        <v>190</v>
      </c>
      <c r="Z47" s="856">
        <v>300</v>
      </c>
      <c r="AA47" s="856"/>
      <c r="AB47" s="856"/>
      <c r="AC47" s="948">
        <f t="shared" si="9"/>
        <v>300</v>
      </c>
      <c r="AD47" s="949" t="s">
        <v>2453</v>
      </c>
      <c r="AE47" s="951" t="s">
        <v>614</v>
      </c>
      <c r="AF47" s="979" t="s">
        <v>2451</v>
      </c>
      <c r="AG47" s="970"/>
    </row>
    <row r="48" spans="1:33" s="302" customFormat="1" ht="27" thickBot="1" x14ac:dyDescent="0.3">
      <c r="A48" s="808">
        <v>1678</v>
      </c>
      <c r="B48" s="807">
        <v>38</v>
      </c>
      <c r="C48" s="809" t="s">
        <v>990</v>
      </c>
      <c r="D48" s="806" t="s">
        <v>991</v>
      </c>
      <c r="E48" s="810" t="s">
        <v>69</v>
      </c>
      <c r="F48" s="805" t="s">
        <v>10</v>
      </c>
      <c r="G48" s="805" t="s">
        <v>42</v>
      </c>
      <c r="H48" s="718">
        <v>33984</v>
      </c>
      <c r="I48" s="812">
        <v>300</v>
      </c>
      <c r="J48" s="812">
        <v>300</v>
      </c>
      <c r="K48" s="812"/>
      <c r="L48" s="812">
        <f t="shared" si="0"/>
        <v>300</v>
      </c>
      <c r="M48" s="813">
        <f t="shared" si="1"/>
        <v>0</v>
      </c>
      <c r="N48" s="822">
        <v>1</v>
      </c>
      <c r="O48" s="812">
        <v>300</v>
      </c>
      <c r="P48" s="812">
        <v>300</v>
      </c>
      <c r="Q48" s="945"/>
      <c r="R48" s="812">
        <f t="shared" si="2"/>
        <v>300</v>
      </c>
      <c r="S48" s="926">
        <f t="shared" si="3"/>
        <v>0</v>
      </c>
      <c r="T48" s="950">
        <v>1</v>
      </c>
      <c r="U48" s="812">
        <v>300</v>
      </c>
      <c r="V48" s="812">
        <v>40</v>
      </c>
      <c r="W48" s="945"/>
      <c r="X48" s="812">
        <f t="shared" si="4"/>
        <v>40</v>
      </c>
      <c r="Y48" s="926">
        <f t="shared" si="5"/>
        <v>260</v>
      </c>
      <c r="Z48" s="856">
        <v>300</v>
      </c>
      <c r="AA48" s="856"/>
      <c r="AB48" s="856"/>
      <c r="AC48" s="948">
        <f t="shared" si="9"/>
        <v>300</v>
      </c>
      <c r="AD48" s="949" t="s">
        <v>1054</v>
      </c>
      <c r="AE48" s="951" t="s">
        <v>706</v>
      </c>
      <c r="AF48" s="978"/>
      <c r="AG48" s="970"/>
    </row>
    <row r="49" spans="1:32" s="42" customFormat="1" ht="34.5" thickTop="1" thickBot="1" x14ac:dyDescent="0.3">
      <c r="A49" s="171" t="s">
        <v>509</v>
      </c>
      <c r="B49" s="68"/>
      <c r="C49" s="58" t="s">
        <v>150</v>
      </c>
      <c r="D49" s="58" t="s">
        <v>151</v>
      </c>
      <c r="E49" s="172"/>
      <c r="F49" s="173"/>
      <c r="G49" s="178"/>
      <c r="H49" s="353"/>
      <c r="I49" s="67">
        <f t="shared" ref="I49:AB49" si="10">SUM(I11:I48)</f>
        <v>11400</v>
      </c>
      <c r="J49" s="164">
        <f t="shared" si="10"/>
        <v>11400</v>
      </c>
      <c r="K49" s="164">
        <f t="shared" si="10"/>
        <v>0</v>
      </c>
      <c r="L49" s="164">
        <f t="shared" si="10"/>
        <v>11400</v>
      </c>
      <c r="M49" s="174">
        <f t="shared" si="10"/>
        <v>0</v>
      </c>
      <c r="N49" s="246">
        <f t="shared" ref="N49:Z49" si="11">SUM(N11:N48)</f>
        <v>38</v>
      </c>
      <c r="O49" s="62">
        <f t="shared" si="11"/>
        <v>11400</v>
      </c>
      <c r="P49" s="62">
        <f t="shared" si="11"/>
        <v>11400</v>
      </c>
      <c r="Q49" s="256">
        <f t="shared" si="11"/>
        <v>0</v>
      </c>
      <c r="R49" s="62">
        <f t="shared" si="11"/>
        <v>11400</v>
      </c>
      <c r="S49" s="62">
        <f t="shared" si="11"/>
        <v>0</v>
      </c>
      <c r="T49" s="516">
        <f t="shared" si="11"/>
        <v>38</v>
      </c>
      <c r="U49" s="176">
        <f t="shared" si="11"/>
        <v>11400</v>
      </c>
      <c r="V49" s="176">
        <f t="shared" si="11"/>
        <v>5567</v>
      </c>
      <c r="W49" s="176">
        <f t="shared" si="11"/>
        <v>0</v>
      </c>
      <c r="X49" s="176">
        <f t="shared" si="11"/>
        <v>5567</v>
      </c>
      <c r="Y49" s="176">
        <f t="shared" si="11"/>
        <v>5833</v>
      </c>
      <c r="Z49" s="177">
        <f t="shared" si="11"/>
        <v>11400</v>
      </c>
      <c r="AA49" s="177">
        <f t="shared" si="10"/>
        <v>0</v>
      </c>
      <c r="AB49" s="177">
        <f t="shared" si="10"/>
        <v>0</v>
      </c>
      <c r="AC49" s="177">
        <f>SUM(AC11:AC48)</f>
        <v>11400</v>
      </c>
      <c r="AD49" s="178"/>
      <c r="AE49" s="66"/>
      <c r="AF49" s="26"/>
    </row>
    <row r="50" spans="1:32" s="26" customFormat="1" ht="28.5" thickTop="1" x14ac:dyDescent="0.25">
      <c r="A50" s="42"/>
      <c r="B50" s="1"/>
      <c r="C50" s="1"/>
      <c r="D50" s="1"/>
      <c r="E50" s="1"/>
      <c r="F50" s="1"/>
      <c r="G50" s="1"/>
      <c r="H50" s="355"/>
      <c r="I50" s="1"/>
      <c r="J50" s="49"/>
      <c r="K50" s="49"/>
      <c r="L50" s="49"/>
      <c r="M50" s="70"/>
      <c r="N50" s="70"/>
      <c r="O50" s="49"/>
      <c r="P50" s="49"/>
      <c r="R50" s="49"/>
      <c r="S50" s="71"/>
      <c r="T50" s="374"/>
      <c r="U50" s="49"/>
      <c r="V50" s="49"/>
      <c r="W50" s="49"/>
      <c r="X50" s="49"/>
      <c r="Y50" s="71"/>
      <c r="Z50" s="49"/>
      <c r="AA50" s="49"/>
      <c r="AB50" s="49"/>
      <c r="AC50" s="71"/>
      <c r="AD50" s="48"/>
      <c r="AE50" s="50"/>
    </row>
    <row r="51" spans="1:32" s="26" customFormat="1" x14ac:dyDescent="0.25">
      <c r="A51" s="1"/>
      <c r="B51" s="1"/>
      <c r="C51" s="1"/>
      <c r="D51" s="1"/>
      <c r="E51" s="1"/>
      <c r="F51" s="1"/>
      <c r="G51" s="1"/>
      <c r="H51" s="355"/>
      <c r="I51" s="1"/>
      <c r="J51" s="5"/>
      <c r="K51" s="5"/>
      <c r="L51" s="5"/>
      <c r="M51" s="54"/>
      <c r="N51" s="54"/>
      <c r="O51" s="5"/>
      <c r="P51" s="5"/>
      <c r="Q51" s="5"/>
      <c r="R51" s="5"/>
      <c r="S51" s="54"/>
      <c r="T51" s="375"/>
      <c r="U51" s="5"/>
      <c r="V51" s="5"/>
      <c r="W51" s="5"/>
      <c r="X51" s="5"/>
      <c r="Y51" s="54"/>
      <c r="Z51" s="5"/>
      <c r="AA51" s="5"/>
      <c r="AB51" s="5"/>
      <c r="AC51" s="54"/>
      <c r="AD51" s="17"/>
      <c r="AE51" s="10"/>
      <c r="AF51" s="1"/>
    </row>
    <row r="52" spans="1:32" x14ac:dyDescent="0.25">
      <c r="A52" s="1" t="s">
        <v>1789</v>
      </c>
      <c r="D52" s="1"/>
      <c r="F52" s="26"/>
      <c r="G52" s="288">
        <f>SUM(G53:G56)</f>
        <v>77</v>
      </c>
      <c r="J52" s="5"/>
      <c r="K52" s="5"/>
      <c r="L52" s="5"/>
      <c r="M52" s="54"/>
      <c r="N52" s="54"/>
      <c r="O52" s="5"/>
      <c r="P52" s="5"/>
      <c r="Q52" s="5"/>
      <c r="R52" s="5"/>
      <c r="S52" s="54"/>
      <c r="T52" s="375"/>
      <c r="U52" s="5"/>
      <c r="V52" s="5"/>
      <c r="W52" s="5"/>
      <c r="X52" s="5"/>
      <c r="Y52" s="54"/>
      <c r="Z52" s="5"/>
      <c r="AA52" s="5"/>
      <c r="AB52" s="5"/>
      <c r="AC52" s="54"/>
      <c r="AD52" s="17"/>
      <c r="AE52" s="10"/>
    </row>
    <row r="53" spans="1:32" ht="13.15" customHeight="1" x14ac:dyDescent="0.25">
      <c r="A53" s="287" t="s">
        <v>1790</v>
      </c>
      <c r="D53" s="1"/>
      <c r="G53" s="289">
        <v>54</v>
      </c>
      <c r="H53" s="354"/>
      <c r="I53" s="5"/>
      <c r="J53" s="5"/>
      <c r="K53" s="5"/>
      <c r="L53" s="5"/>
      <c r="M53" s="54"/>
      <c r="N53" s="54"/>
      <c r="O53" s="5"/>
      <c r="P53" s="5"/>
      <c r="Q53" s="5"/>
      <c r="R53" s="5"/>
      <c r="S53" s="54"/>
      <c r="T53" s="375"/>
      <c r="U53" s="5"/>
      <c r="V53" s="5"/>
      <c r="W53" s="5"/>
      <c r="X53" s="5"/>
      <c r="Y53" s="54"/>
      <c r="Z53" s="5"/>
      <c r="AA53" s="5"/>
      <c r="AB53" s="5"/>
      <c r="AC53" s="54"/>
      <c r="AD53" s="17"/>
      <c r="AE53" s="10"/>
    </row>
    <row r="54" spans="1:32" ht="13.15" customHeight="1" x14ac:dyDescent="0.25">
      <c r="A54" s="287" t="s">
        <v>1791</v>
      </c>
      <c r="D54" s="1"/>
      <c r="G54" s="1">
        <v>3</v>
      </c>
      <c r="H54" s="354"/>
      <c r="I54" s="5"/>
      <c r="J54" s="5"/>
      <c r="K54" s="5"/>
      <c r="L54" s="5"/>
      <c r="M54" s="54"/>
      <c r="N54" s="54"/>
      <c r="O54" s="5"/>
      <c r="P54" s="5"/>
      <c r="Q54" s="5"/>
      <c r="R54" s="5"/>
      <c r="S54" s="54"/>
      <c r="T54" s="375"/>
      <c r="U54" s="5"/>
      <c r="V54" s="5"/>
      <c r="W54" s="5"/>
      <c r="X54" s="5"/>
      <c r="Y54" s="54"/>
      <c r="Z54" s="5"/>
      <c r="AA54" s="5"/>
      <c r="AB54" s="5"/>
      <c r="AC54" s="54"/>
      <c r="AD54" s="17"/>
      <c r="AE54" s="10"/>
    </row>
    <row r="55" spans="1:32" ht="13.15" customHeight="1" x14ac:dyDescent="0.25">
      <c r="A55" s="1" t="s">
        <v>1792</v>
      </c>
      <c r="D55" s="1"/>
      <c r="G55" s="1">
        <v>0</v>
      </c>
      <c r="H55" s="354"/>
      <c r="I55" s="5"/>
      <c r="J55" s="5"/>
      <c r="K55" s="5"/>
      <c r="L55" s="5"/>
      <c r="M55" s="54"/>
      <c r="N55" s="54"/>
      <c r="O55" s="5"/>
      <c r="P55" s="5"/>
      <c r="Q55" s="5"/>
      <c r="R55" s="5"/>
      <c r="S55" s="54"/>
      <c r="T55" s="375"/>
      <c r="U55" s="5"/>
      <c r="V55" s="5"/>
      <c r="W55" s="5"/>
      <c r="X55" s="5"/>
      <c r="Y55" s="54"/>
      <c r="Z55" s="5"/>
      <c r="AA55" s="5"/>
      <c r="AB55" s="5"/>
      <c r="AC55" s="54"/>
      <c r="AD55" s="17"/>
      <c r="AE55" s="10"/>
    </row>
    <row r="56" spans="1:32" ht="13.15" customHeight="1" x14ac:dyDescent="0.25">
      <c r="A56" s="1" t="s">
        <v>1793</v>
      </c>
      <c r="D56" s="1"/>
      <c r="G56" s="1">
        <v>20</v>
      </c>
      <c r="H56" s="354"/>
      <c r="I56" s="5"/>
      <c r="J56" s="5"/>
      <c r="K56" s="5"/>
      <c r="L56" s="5"/>
      <c r="M56" s="54"/>
      <c r="N56" s="54"/>
      <c r="O56" s="5"/>
      <c r="P56" s="5"/>
      <c r="Q56" s="5"/>
      <c r="R56" s="5"/>
      <c r="S56" s="54"/>
      <c r="T56" s="375"/>
      <c r="U56" s="5"/>
      <c r="V56" s="5"/>
      <c r="W56" s="5"/>
      <c r="X56" s="5"/>
      <c r="Y56" s="54"/>
      <c r="Z56" s="5"/>
      <c r="AA56" s="5"/>
      <c r="AB56" s="5"/>
      <c r="AC56" s="54"/>
      <c r="AD56" s="17"/>
      <c r="AE56" s="10"/>
    </row>
    <row r="57" spans="1:32" ht="13.15" customHeight="1" x14ac:dyDescent="0.25">
      <c r="B57" s="7"/>
      <c r="C57" s="7"/>
      <c r="D57" s="5"/>
      <c r="E57" s="5"/>
      <c r="F57" s="9"/>
      <c r="G57" s="5"/>
      <c r="H57" s="354"/>
      <c r="I57" s="5"/>
      <c r="J57" s="5"/>
      <c r="K57" s="5"/>
      <c r="L57" s="5"/>
      <c r="M57" s="54"/>
      <c r="N57" s="54"/>
      <c r="O57" s="5"/>
      <c r="P57" s="5"/>
      <c r="Q57" s="5"/>
      <c r="R57" s="5"/>
      <c r="S57" s="54"/>
      <c r="T57" s="375"/>
      <c r="U57" s="5"/>
      <c r="V57" s="5"/>
      <c r="W57" s="5"/>
      <c r="X57" s="5"/>
      <c r="Y57" s="54"/>
      <c r="Z57" s="5"/>
      <c r="AA57" s="5"/>
      <c r="AB57" s="5"/>
      <c r="AC57" s="54"/>
      <c r="AD57" s="17"/>
      <c r="AE57" s="10"/>
    </row>
    <row r="58" spans="1:32" ht="13.15" customHeight="1" x14ac:dyDescent="0.25">
      <c r="B58" s="7"/>
      <c r="C58" s="7"/>
      <c r="D58" s="5"/>
      <c r="E58" s="5"/>
      <c r="F58" s="9"/>
      <c r="G58" s="5"/>
      <c r="H58" s="354"/>
      <c r="I58" s="5"/>
      <c r="J58" s="5"/>
      <c r="K58" s="5"/>
      <c r="L58" s="5"/>
      <c r="M58" s="54"/>
      <c r="N58" s="54"/>
      <c r="O58" s="5"/>
      <c r="P58" s="5"/>
      <c r="Q58" s="5"/>
      <c r="R58" s="5"/>
      <c r="S58" s="54"/>
      <c r="T58" s="375"/>
      <c r="U58" s="5"/>
      <c r="V58" s="5"/>
      <c r="W58" s="5"/>
      <c r="X58" s="5"/>
      <c r="Y58" s="54"/>
      <c r="Z58" s="5"/>
      <c r="AA58" s="5"/>
      <c r="AB58" s="5"/>
      <c r="AC58" s="54"/>
      <c r="AD58" s="17"/>
      <c r="AE58" s="10"/>
    </row>
    <row r="59" spans="1:32" ht="13.15" customHeight="1" x14ac:dyDescent="0.25">
      <c r="B59" s="7"/>
      <c r="C59" s="7"/>
      <c r="D59" s="5"/>
      <c r="E59" s="5"/>
      <c r="F59" s="9"/>
      <c r="G59" s="5"/>
      <c r="H59" s="354"/>
      <c r="I59" s="5"/>
      <c r="J59" s="5"/>
      <c r="K59" s="5"/>
      <c r="L59" s="5"/>
      <c r="M59" s="54"/>
      <c r="N59" s="54"/>
      <c r="O59" s="5"/>
      <c r="P59" s="5"/>
      <c r="Q59" s="5"/>
      <c r="R59" s="5"/>
      <c r="S59" s="54"/>
      <c r="T59" s="375"/>
      <c r="U59" s="5"/>
      <c r="V59" s="5"/>
      <c r="W59" s="5"/>
      <c r="X59" s="5"/>
      <c r="Y59" s="54"/>
      <c r="Z59" s="5"/>
      <c r="AA59" s="5"/>
      <c r="AB59" s="5"/>
      <c r="AC59" s="54"/>
      <c r="AD59" s="17"/>
      <c r="AE59" s="10"/>
    </row>
    <row r="60" spans="1:32" ht="13.15" customHeight="1" x14ac:dyDescent="0.25">
      <c r="B60" s="7"/>
      <c r="C60" s="7"/>
      <c r="D60" s="5"/>
      <c r="E60" s="5"/>
      <c r="F60" s="9"/>
      <c r="G60" s="5"/>
      <c r="H60" s="354"/>
      <c r="I60" s="5"/>
      <c r="J60" s="5"/>
      <c r="K60" s="5"/>
      <c r="L60" s="5"/>
      <c r="M60" s="54"/>
      <c r="N60" s="54"/>
      <c r="O60" s="5"/>
      <c r="P60" s="5"/>
      <c r="Q60" s="5"/>
      <c r="R60" s="5"/>
      <c r="S60" s="54"/>
      <c r="T60" s="375"/>
      <c r="U60" s="5"/>
      <c r="V60" s="5"/>
      <c r="W60" s="5"/>
      <c r="X60" s="5"/>
      <c r="Y60" s="54"/>
      <c r="Z60" s="5"/>
      <c r="AA60" s="5"/>
      <c r="AB60" s="5"/>
      <c r="AC60" s="54"/>
      <c r="AD60" s="17"/>
      <c r="AE60" s="10"/>
    </row>
    <row r="61" spans="1:32" ht="13.15" customHeight="1" x14ac:dyDescent="0.25">
      <c r="B61" s="7"/>
      <c r="C61" s="7"/>
      <c r="D61" s="5"/>
      <c r="E61" s="5"/>
      <c r="F61" s="9"/>
      <c r="G61" s="5"/>
      <c r="H61" s="354"/>
      <c r="I61" s="5"/>
      <c r="J61" s="5"/>
      <c r="K61" s="5"/>
      <c r="L61" s="5"/>
      <c r="M61" s="54"/>
      <c r="N61" s="54"/>
      <c r="O61" s="5"/>
      <c r="P61" s="5"/>
      <c r="Q61" s="5"/>
      <c r="R61" s="5"/>
      <c r="S61" s="54"/>
      <c r="T61" s="375"/>
      <c r="U61" s="5"/>
      <c r="V61" s="5"/>
      <c r="W61" s="5"/>
      <c r="X61" s="5"/>
      <c r="Y61" s="54"/>
      <c r="Z61" s="5"/>
      <c r="AA61" s="5"/>
      <c r="AB61" s="5"/>
      <c r="AC61" s="54"/>
      <c r="AD61" s="17"/>
      <c r="AE61" s="10"/>
    </row>
    <row r="62" spans="1:32" ht="13.15" customHeight="1" x14ac:dyDescent="0.25">
      <c r="B62" s="7"/>
      <c r="C62" s="7"/>
      <c r="D62" s="5"/>
      <c r="E62" s="5"/>
      <c r="F62" s="9"/>
      <c r="G62" s="5"/>
      <c r="H62" s="354"/>
      <c r="I62" s="5"/>
      <c r="J62" s="5"/>
      <c r="K62" s="5"/>
      <c r="L62" s="5"/>
      <c r="M62" s="54"/>
      <c r="N62" s="54"/>
      <c r="O62" s="5"/>
      <c r="P62" s="5"/>
      <c r="Q62" s="5"/>
      <c r="R62" s="5"/>
      <c r="S62" s="54"/>
      <c r="T62" s="375"/>
      <c r="U62" s="5"/>
      <c r="V62" s="5"/>
      <c r="W62" s="5"/>
      <c r="X62" s="5"/>
      <c r="Y62" s="54"/>
      <c r="Z62" s="5"/>
      <c r="AA62" s="5"/>
      <c r="AB62" s="5"/>
      <c r="AC62" s="54"/>
      <c r="AD62" s="17"/>
      <c r="AE62" s="10"/>
    </row>
    <row r="63" spans="1:32" ht="13.15" customHeight="1" x14ac:dyDescent="0.25">
      <c r="B63" s="7"/>
      <c r="C63" s="7"/>
      <c r="D63" s="5"/>
      <c r="E63" s="5"/>
      <c r="F63" s="9"/>
      <c r="G63" s="5"/>
      <c r="H63" s="354"/>
      <c r="I63" s="5"/>
      <c r="J63" s="5"/>
      <c r="K63" s="5"/>
      <c r="L63" s="5"/>
      <c r="M63" s="54"/>
      <c r="N63" s="54"/>
      <c r="O63" s="5"/>
      <c r="P63" s="5"/>
      <c r="Q63" s="5"/>
      <c r="R63" s="5"/>
      <c r="S63" s="54"/>
      <c r="T63" s="375"/>
      <c r="U63" s="5"/>
      <c r="V63" s="5"/>
      <c r="W63" s="5"/>
      <c r="X63" s="5"/>
      <c r="Y63" s="54"/>
      <c r="Z63" s="5"/>
      <c r="AA63" s="5"/>
      <c r="AB63" s="5"/>
      <c r="AC63" s="54"/>
      <c r="AD63" s="17"/>
      <c r="AE63" s="10"/>
    </row>
    <row r="64" spans="1:32" ht="13.15" customHeight="1" x14ac:dyDescent="0.25">
      <c r="B64" s="7"/>
      <c r="C64" s="7"/>
      <c r="D64" s="5"/>
      <c r="E64" s="5"/>
      <c r="F64" s="9"/>
      <c r="G64" s="5"/>
      <c r="H64" s="354"/>
      <c r="I64" s="5"/>
      <c r="J64" s="5"/>
      <c r="K64" s="5"/>
      <c r="L64" s="5"/>
      <c r="M64" s="54"/>
      <c r="N64" s="54"/>
      <c r="O64" s="5"/>
      <c r="P64" s="5"/>
      <c r="Q64" s="5"/>
      <c r="R64" s="5"/>
      <c r="S64" s="54"/>
      <c r="T64" s="375"/>
      <c r="U64" s="5"/>
      <c r="V64" s="5"/>
      <c r="W64" s="5"/>
      <c r="X64" s="5"/>
      <c r="Y64" s="54"/>
      <c r="Z64" s="5"/>
      <c r="AA64" s="5"/>
      <c r="AB64" s="5"/>
      <c r="AC64" s="54"/>
      <c r="AD64" s="17"/>
      <c r="AE64" s="10"/>
    </row>
    <row r="65" spans="2:31" ht="13.15" customHeight="1" x14ac:dyDescent="0.25">
      <c r="B65" s="7"/>
      <c r="C65" s="7"/>
      <c r="D65" s="5"/>
      <c r="E65" s="5"/>
      <c r="F65" s="9"/>
      <c r="G65" s="5"/>
      <c r="H65" s="354"/>
      <c r="I65" s="5"/>
      <c r="J65" s="5"/>
      <c r="K65" s="5"/>
      <c r="L65" s="5"/>
      <c r="M65" s="54"/>
      <c r="N65" s="54"/>
      <c r="O65" s="5"/>
      <c r="P65" s="5"/>
      <c r="Q65" s="5"/>
      <c r="R65" s="5"/>
      <c r="S65" s="54"/>
      <c r="T65" s="375"/>
      <c r="U65" s="5"/>
      <c r="V65" s="5"/>
      <c r="W65" s="5"/>
      <c r="X65" s="5"/>
      <c r="Y65" s="54"/>
      <c r="Z65" s="5"/>
      <c r="AA65" s="5"/>
      <c r="AB65" s="5"/>
      <c r="AC65" s="54"/>
      <c r="AD65" s="17"/>
      <c r="AE65" s="10"/>
    </row>
    <row r="66" spans="2:31" ht="13.15" customHeight="1" x14ac:dyDescent="0.25">
      <c r="B66" s="7"/>
      <c r="C66" s="7"/>
      <c r="D66" s="5"/>
      <c r="E66" s="5"/>
      <c r="F66" s="9"/>
      <c r="G66" s="5"/>
      <c r="H66" s="354"/>
      <c r="I66" s="5"/>
      <c r="J66" s="5"/>
      <c r="K66" s="5"/>
      <c r="L66" s="5"/>
      <c r="M66" s="54"/>
      <c r="N66" s="54"/>
      <c r="O66" s="5"/>
      <c r="P66" s="5"/>
      <c r="Q66" s="5"/>
      <c r="R66" s="5"/>
      <c r="S66" s="54"/>
      <c r="T66" s="375"/>
      <c r="U66" s="5"/>
      <c r="V66" s="5"/>
      <c r="W66" s="5"/>
      <c r="X66" s="5"/>
      <c r="Y66" s="54"/>
      <c r="Z66" s="5"/>
      <c r="AA66" s="5"/>
      <c r="AB66" s="5"/>
      <c r="AC66" s="54"/>
      <c r="AD66" s="17"/>
      <c r="AE66" s="10"/>
    </row>
    <row r="67" spans="2:31" ht="13.15" customHeight="1" x14ac:dyDescent="0.25">
      <c r="B67" s="7"/>
      <c r="C67" s="7"/>
      <c r="D67" s="5"/>
      <c r="E67" s="5"/>
      <c r="F67" s="9"/>
      <c r="G67" s="5"/>
      <c r="H67" s="354"/>
      <c r="I67" s="5"/>
      <c r="J67" s="5"/>
      <c r="K67" s="5"/>
      <c r="L67" s="5"/>
      <c r="M67" s="54"/>
      <c r="N67" s="54"/>
      <c r="O67" s="5"/>
      <c r="P67" s="5"/>
      <c r="Q67" s="5"/>
      <c r="R67" s="5"/>
      <c r="S67" s="54"/>
      <c r="T67" s="375"/>
      <c r="U67" s="5"/>
      <c r="V67" s="5"/>
      <c r="W67" s="5"/>
      <c r="X67" s="5"/>
      <c r="Y67" s="54"/>
      <c r="Z67" s="5"/>
      <c r="AA67" s="5"/>
      <c r="AB67" s="5"/>
      <c r="AC67" s="54"/>
      <c r="AD67" s="17"/>
      <c r="AE67" s="10"/>
    </row>
    <row r="68" spans="2:31" ht="13.15" customHeight="1" x14ac:dyDescent="0.25">
      <c r="B68" s="7"/>
      <c r="C68" s="7"/>
      <c r="D68" s="5"/>
      <c r="E68" s="5"/>
      <c r="F68" s="9"/>
      <c r="G68" s="5"/>
      <c r="H68" s="354"/>
      <c r="I68" s="5"/>
      <c r="J68" s="5"/>
      <c r="K68" s="5"/>
      <c r="L68" s="5"/>
      <c r="M68" s="54"/>
      <c r="N68" s="54"/>
      <c r="O68" s="5"/>
      <c r="P68" s="5"/>
      <c r="Q68" s="5"/>
      <c r="R68" s="5"/>
      <c r="S68" s="54"/>
      <c r="T68" s="375"/>
      <c r="U68" s="5"/>
      <c r="V68" s="5"/>
      <c r="W68" s="5"/>
      <c r="X68" s="5"/>
      <c r="Y68" s="54"/>
      <c r="Z68" s="5"/>
      <c r="AA68" s="5"/>
      <c r="AB68" s="5"/>
      <c r="AC68" s="54"/>
      <c r="AD68" s="17"/>
      <c r="AE68" s="10"/>
    </row>
    <row r="69" spans="2:31" ht="13.15" customHeight="1" x14ac:dyDescent="0.25">
      <c r="B69" s="7"/>
      <c r="C69" s="7"/>
      <c r="D69" s="5"/>
      <c r="E69" s="5"/>
      <c r="F69" s="9"/>
      <c r="G69" s="5"/>
      <c r="H69" s="354"/>
      <c r="I69" s="5"/>
      <c r="J69" s="5"/>
      <c r="K69" s="5"/>
      <c r="L69" s="5"/>
      <c r="M69" s="54"/>
      <c r="N69" s="54"/>
      <c r="O69" s="5"/>
      <c r="P69" s="5"/>
      <c r="Q69" s="5"/>
      <c r="R69" s="5"/>
      <c r="S69" s="54"/>
      <c r="T69" s="375"/>
      <c r="U69" s="5"/>
      <c r="V69" s="5"/>
      <c r="W69" s="5"/>
      <c r="X69" s="5"/>
      <c r="Y69" s="54"/>
      <c r="Z69" s="5"/>
      <c r="AA69" s="5"/>
      <c r="AB69" s="5"/>
      <c r="AC69" s="54"/>
      <c r="AD69" s="17"/>
      <c r="AE69" s="10"/>
    </row>
    <row r="70" spans="2:31" ht="13.15" customHeight="1" x14ac:dyDescent="0.25">
      <c r="B70" s="7"/>
      <c r="C70" s="7"/>
      <c r="D70" s="5"/>
      <c r="E70" s="5"/>
      <c r="F70" s="9"/>
      <c r="G70" s="5"/>
      <c r="H70" s="354"/>
      <c r="I70" s="5"/>
      <c r="J70" s="5"/>
      <c r="K70" s="5"/>
      <c r="L70" s="5"/>
      <c r="M70" s="54"/>
      <c r="N70" s="54"/>
      <c r="O70" s="5"/>
      <c r="P70" s="5"/>
      <c r="Q70" s="5"/>
      <c r="R70" s="5"/>
      <c r="S70" s="54"/>
      <c r="T70" s="375"/>
      <c r="U70" s="5"/>
      <c r="V70" s="5"/>
      <c r="W70" s="5"/>
      <c r="X70" s="5"/>
      <c r="Y70" s="54"/>
      <c r="Z70" s="5"/>
      <c r="AA70" s="5"/>
      <c r="AB70" s="5"/>
      <c r="AC70" s="54"/>
      <c r="AD70" s="17"/>
      <c r="AE70" s="10"/>
    </row>
    <row r="71" spans="2:31" ht="13.15" customHeight="1" x14ac:dyDescent="0.25">
      <c r="B71" s="7"/>
      <c r="C71" s="7"/>
      <c r="D71" s="5"/>
      <c r="E71" s="5"/>
      <c r="F71" s="9"/>
      <c r="G71" s="5"/>
      <c r="H71" s="354"/>
      <c r="I71" s="5"/>
      <c r="J71" s="5"/>
      <c r="K71" s="5"/>
      <c r="L71" s="5"/>
      <c r="M71" s="54"/>
      <c r="N71" s="54"/>
      <c r="O71" s="5"/>
      <c r="P71" s="5"/>
      <c r="Q71" s="5"/>
      <c r="R71" s="5"/>
      <c r="S71" s="54"/>
      <c r="T71" s="375"/>
      <c r="U71" s="5"/>
      <c r="V71" s="5"/>
      <c r="W71" s="5"/>
      <c r="X71" s="5"/>
      <c r="Y71" s="54"/>
      <c r="Z71" s="5"/>
      <c r="AA71" s="5"/>
      <c r="AB71" s="5"/>
      <c r="AC71" s="54"/>
      <c r="AD71" s="17"/>
      <c r="AE71" s="10"/>
    </row>
    <row r="72" spans="2:31" ht="13.15" customHeight="1" x14ac:dyDescent="0.25">
      <c r="B72" s="7"/>
      <c r="C72" s="7"/>
      <c r="D72" s="5"/>
      <c r="E72" s="5"/>
      <c r="F72" s="9"/>
      <c r="G72" s="5"/>
      <c r="H72" s="354"/>
      <c r="I72" s="5"/>
      <c r="J72" s="5"/>
      <c r="K72" s="5"/>
      <c r="L72" s="5"/>
      <c r="M72" s="54"/>
      <c r="N72" s="54"/>
      <c r="O72" s="5"/>
      <c r="P72" s="5"/>
      <c r="Q72" s="5"/>
      <c r="R72" s="5"/>
      <c r="S72" s="54"/>
      <c r="T72" s="375"/>
      <c r="U72" s="5"/>
      <c r="V72" s="5"/>
      <c r="W72" s="5"/>
      <c r="X72" s="5"/>
      <c r="Y72" s="54"/>
      <c r="Z72" s="5"/>
      <c r="AA72" s="5"/>
      <c r="AB72" s="5"/>
      <c r="AC72" s="54"/>
      <c r="AD72" s="17"/>
      <c r="AE72" s="10"/>
    </row>
    <row r="73" spans="2:31" ht="13.15" customHeight="1" x14ac:dyDescent="0.25">
      <c r="B73" s="7"/>
      <c r="C73" s="7"/>
      <c r="D73" s="5"/>
      <c r="E73" s="5"/>
      <c r="F73" s="9"/>
      <c r="G73" s="5"/>
      <c r="H73" s="354"/>
      <c r="I73" s="5"/>
      <c r="J73" s="5"/>
      <c r="K73" s="5"/>
      <c r="L73" s="5"/>
      <c r="M73" s="54"/>
      <c r="N73" s="54"/>
      <c r="O73" s="5"/>
      <c r="P73" s="5"/>
      <c r="Q73" s="5"/>
      <c r="R73" s="5"/>
      <c r="S73" s="54"/>
      <c r="T73" s="375"/>
      <c r="U73" s="5"/>
      <c r="V73" s="5"/>
      <c r="W73" s="5"/>
      <c r="X73" s="5"/>
      <c r="Y73" s="54"/>
      <c r="Z73" s="5"/>
      <c r="AA73" s="5"/>
      <c r="AB73" s="5"/>
      <c r="AC73" s="54"/>
      <c r="AD73" s="17"/>
      <c r="AE73" s="10"/>
    </row>
    <row r="74" spans="2:31" ht="13.15" customHeight="1" x14ac:dyDescent="0.25">
      <c r="B74" s="7"/>
      <c r="C74" s="7"/>
      <c r="D74" s="5"/>
      <c r="E74" s="5"/>
      <c r="F74" s="9"/>
      <c r="G74" s="5"/>
      <c r="H74" s="354"/>
      <c r="I74" s="5"/>
      <c r="J74" s="5"/>
      <c r="K74" s="5"/>
      <c r="L74" s="5"/>
      <c r="M74" s="54"/>
      <c r="N74" s="54"/>
      <c r="O74" s="5"/>
      <c r="P74" s="5"/>
      <c r="Q74" s="5"/>
      <c r="R74" s="5"/>
      <c r="S74" s="54"/>
      <c r="T74" s="375"/>
      <c r="U74" s="5"/>
      <c r="V74" s="5"/>
      <c r="W74" s="5"/>
      <c r="X74" s="5"/>
      <c r="Y74" s="54"/>
      <c r="Z74" s="5"/>
      <c r="AA74" s="5"/>
      <c r="AB74" s="5"/>
      <c r="AC74" s="54"/>
      <c r="AD74" s="17"/>
      <c r="AE74" s="10"/>
    </row>
    <row r="75" spans="2:31" ht="13.15" customHeight="1" x14ac:dyDescent="0.25">
      <c r="B75" s="7"/>
      <c r="C75" s="7"/>
      <c r="D75" s="5"/>
      <c r="E75" s="5"/>
      <c r="F75" s="9"/>
      <c r="G75" s="5"/>
      <c r="H75" s="354"/>
      <c r="I75" s="5"/>
      <c r="J75" s="5"/>
      <c r="K75" s="5"/>
      <c r="L75" s="5"/>
      <c r="M75" s="54"/>
      <c r="N75" s="54"/>
      <c r="O75" s="5"/>
      <c r="P75" s="5"/>
      <c r="Q75" s="5"/>
      <c r="R75" s="5"/>
      <c r="S75" s="54"/>
      <c r="T75" s="375"/>
      <c r="U75" s="5"/>
      <c r="V75" s="5"/>
      <c r="W75" s="5"/>
      <c r="X75" s="5"/>
      <c r="Y75" s="54"/>
      <c r="Z75" s="5"/>
      <c r="AA75" s="5"/>
      <c r="AB75" s="5"/>
      <c r="AC75" s="54"/>
      <c r="AD75" s="17"/>
      <c r="AE75" s="10"/>
    </row>
    <row r="76" spans="2:31" ht="13.15" customHeight="1" x14ac:dyDescent="0.25">
      <c r="B76" s="7"/>
      <c r="C76" s="7"/>
      <c r="D76" s="5"/>
      <c r="E76" s="5"/>
      <c r="F76" s="9"/>
      <c r="G76" s="5"/>
      <c r="H76" s="354"/>
      <c r="I76" s="5"/>
      <c r="J76" s="5"/>
      <c r="K76" s="5"/>
      <c r="L76" s="5"/>
      <c r="M76" s="54"/>
      <c r="N76" s="54"/>
      <c r="O76" s="5"/>
      <c r="P76" s="5"/>
      <c r="Q76" s="5"/>
      <c r="R76" s="5"/>
      <c r="S76" s="54"/>
      <c r="T76" s="375"/>
      <c r="U76" s="5"/>
      <c r="V76" s="5"/>
      <c r="W76" s="5"/>
      <c r="X76" s="5"/>
      <c r="Y76" s="54"/>
      <c r="Z76" s="5"/>
      <c r="AA76" s="5"/>
      <c r="AB76" s="5"/>
      <c r="AC76" s="54"/>
      <c r="AD76" s="17"/>
      <c r="AE76" s="10"/>
    </row>
    <row r="77" spans="2:31" ht="13.15" customHeight="1" x14ac:dyDescent="0.25">
      <c r="B77" s="7"/>
      <c r="C77" s="7"/>
      <c r="D77" s="5"/>
      <c r="E77" s="5"/>
      <c r="F77" s="9"/>
      <c r="G77" s="5"/>
      <c r="H77" s="354"/>
      <c r="I77" s="5"/>
      <c r="J77" s="5"/>
      <c r="K77" s="5"/>
      <c r="L77" s="5"/>
      <c r="M77" s="54"/>
      <c r="N77" s="54"/>
      <c r="O77" s="5"/>
      <c r="P77" s="5"/>
      <c r="Q77" s="5"/>
      <c r="R77" s="5"/>
      <c r="S77" s="54"/>
      <c r="T77" s="375"/>
      <c r="U77" s="5"/>
      <c r="V77" s="5"/>
      <c r="W77" s="5"/>
      <c r="X77" s="5"/>
      <c r="Y77" s="54"/>
      <c r="Z77" s="5"/>
      <c r="AA77" s="5"/>
      <c r="AB77" s="5"/>
      <c r="AC77" s="54"/>
      <c r="AD77" s="17"/>
      <c r="AE77" s="10"/>
    </row>
    <row r="78" spans="2:31" ht="13.15" customHeight="1" x14ac:dyDescent="0.25">
      <c r="B78" s="7"/>
      <c r="C78" s="7"/>
      <c r="D78" s="5"/>
      <c r="E78" s="5"/>
      <c r="F78" s="9"/>
      <c r="G78" s="5"/>
      <c r="H78" s="354"/>
      <c r="I78" s="5"/>
      <c r="J78" s="5"/>
      <c r="K78" s="5"/>
      <c r="L78" s="5"/>
      <c r="M78" s="54"/>
      <c r="N78" s="54"/>
      <c r="O78" s="5"/>
      <c r="P78" s="5"/>
      <c r="Q78" s="5"/>
      <c r="R78" s="5"/>
      <c r="S78" s="54"/>
      <c r="T78" s="375"/>
      <c r="U78" s="5"/>
      <c r="V78" s="5"/>
      <c r="W78" s="5"/>
      <c r="X78" s="5"/>
      <c r="Y78" s="54"/>
      <c r="Z78" s="5"/>
      <c r="AA78" s="5"/>
      <c r="AB78" s="5"/>
      <c r="AC78" s="54"/>
      <c r="AD78" s="17"/>
      <c r="AE78" s="10"/>
    </row>
    <row r="79" spans="2:31" ht="13.15" customHeight="1" x14ac:dyDescent="0.25">
      <c r="B79" s="7"/>
      <c r="C79" s="7"/>
      <c r="D79" s="5"/>
      <c r="E79" s="5"/>
      <c r="F79" s="9"/>
      <c r="G79" s="5"/>
      <c r="H79" s="354"/>
      <c r="I79" s="5"/>
      <c r="J79" s="5"/>
      <c r="K79" s="5"/>
      <c r="L79" s="5"/>
      <c r="M79" s="54"/>
      <c r="N79" s="54"/>
      <c r="O79" s="5"/>
      <c r="P79" s="5"/>
      <c r="Q79" s="5"/>
      <c r="R79" s="5"/>
      <c r="S79" s="54"/>
      <c r="T79" s="375"/>
      <c r="U79" s="5"/>
      <c r="V79" s="5"/>
      <c r="W79" s="5"/>
      <c r="X79" s="5"/>
      <c r="Y79" s="54"/>
      <c r="Z79" s="5"/>
      <c r="AA79" s="5"/>
      <c r="AB79" s="5"/>
      <c r="AC79" s="54"/>
      <c r="AD79" s="17"/>
      <c r="AE79" s="10"/>
    </row>
    <row r="80" spans="2:31" ht="13.15" customHeight="1" x14ac:dyDescent="0.25">
      <c r="B80" s="7"/>
      <c r="C80" s="7"/>
      <c r="D80" s="5"/>
      <c r="E80" s="5"/>
      <c r="F80" s="9"/>
      <c r="G80" s="5"/>
      <c r="H80" s="354"/>
      <c r="I80" s="5"/>
      <c r="J80" s="5"/>
      <c r="K80" s="5"/>
      <c r="L80" s="5"/>
      <c r="M80" s="54"/>
      <c r="N80" s="54"/>
      <c r="O80" s="5"/>
      <c r="P80" s="5"/>
      <c r="Q80" s="5"/>
      <c r="R80" s="5"/>
      <c r="S80" s="54"/>
      <c r="T80" s="375"/>
      <c r="U80" s="5"/>
      <c r="V80" s="5"/>
      <c r="W80" s="5"/>
      <c r="X80" s="5"/>
      <c r="Y80" s="54"/>
      <c r="Z80" s="5"/>
      <c r="AA80" s="5"/>
      <c r="AB80" s="5"/>
      <c r="AC80" s="54"/>
      <c r="AD80" s="17"/>
      <c r="AE80" s="10"/>
    </row>
    <row r="81" spans="2:31" ht="26.65" customHeight="1" x14ac:dyDescent="0.25">
      <c r="B81" s="7"/>
      <c r="C81" s="7"/>
      <c r="D81" s="5"/>
      <c r="E81" s="5"/>
      <c r="F81" s="9"/>
      <c r="G81" s="5"/>
      <c r="H81" s="354"/>
      <c r="I81" s="5"/>
      <c r="J81" s="5"/>
      <c r="K81" s="5"/>
      <c r="L81" s="5"/>
      <c r="M81" s="54"/>
      <c r="N81" s="54"/>
      <c r="O81" s="5"/>
      <c r="P81" s="5"/>
      <c r="Q81" s="5"/>
      <c r="R81" s="5"/>
      <c r="S81" s="54"/>
      <c r="T81" s="375"/>
      <c r="U81" s="5"/>
      <c r="V81" s="5"/>
      <c r="W81" s="5"/>
      <c r="X81" s="5"/>
      <c r="Y81" s="54"/>
      <c r="Z81" s="5"/>
      <c r="AA81" s="5"/>
      <c r="AB81" s="5"/>
      <c r="AC81" s="54"/>
      <c r="AD81" s="17"/>
      <c r="AE81" s="10"/>
    </row>
    <row r="82" spans="2:31" ht="13.15" customHeight="1" x14ac:dyDescent="0.25">
      <c r="B82" s="7"/>
      <c r="C82" s="7"/>
      <c r="D82" s="5"/>
      <c r="E82" s="5"/>
      <c r="F82" s="9"/>
      <c r="G82" s="5"/>
      <c r="H82" s="354"/>
      <c r="I82" s="5"/>
      <c r="J82" s="5"/>
      <c r="K82" s="5"/>
      <c r="L82" s="5"/>
      <c r="M82" s="54"/>
      <c r="N82" s="54"/>
      <c r="O82" s="5"/>
      <c r="P82" s="5"/>
      <c r="Q82" s="5"/>
      <c r="R82" s="5"/>
      <c r="S82" s="54"/>
      <c r="T82" s="375"/>
      <c r="U82" s="5"/>
      <c r="V82" s="5"/>
      <c r="W82" s="5"/>
      <c r="X82" s="5"/>
      <c r="Y82" s="54"/>
      <c r="Z82" s="5"/>
      <c r="AA82" s="5"/>
      <c r="AB82" s="5"/>
      <c r="AC82" s="54"/>
      <c r="AD82" s="17"/>
      <c r="AE82" s="10"/>
    </row>
    <row r="83" spans="2:31" ht="13.15" customHeight="1" x14ac:dyDescent="0.25">
      <c r="B83" s="7"/>
      <c r="C83" s="7"/>
      <c r="D83" s="5"/>
      <c r="E83" s="5"/>
      <c r="F83" s="9"/>
      <c r="G83" s="5"/>
      <c r="H83" s="354"/>
      <c r="I83" s="5"/>
      <c r="J83" s="5"/>
      <c r="K83" s="5"/>
      <c r="L83" s="5"/>
      <c r="M83" s="54"/>
      <c r="N83" s="54"/>
      <c r="O83" s="5"/>
      <c r="P83" s="5"/>
      <c r="Q83" s="5"/>
      <c r="R83" s="5"/>
      <c r="S83" s="54"/>
      <c r="T83" s="375"/>
      <c r="U83" s="5"/>
      <c r="V83" s="5"/>
      <c r="W83" s="5"/>
      <c r="X83" s="5"/>
      <c r="Y83" s="54"/>
      <c r="Z83" s="5"/>
      <c r="AA83" s="5"/>
      <c r="AB83" s="5"/>
      <c r="AC83" s="54"/>
      <c r="AD83" s="17"/>
      <c r="AE83" s="10"/>
    </row>
    <row r="84" spans="2:31" ht="13.15" customHeight="1" x14ac:dyDescent="0.25">
      <c r="B84" s="7"/>
      <c r="C84" s="7"/>
      <c r="D84" s="5"/>
      <c r="E84" s="5"/>
      <c r="F84" s="9"/>
      <c r="G84" s="5"/>
      <c r="H84" s="354"/>
      <c r="I84" s="5"/>
      <c r="J84" s="5"/>
      <c r="K84" s="5"/>
      <c r="L84" s="5"/>
      <c r="M84" s="54"/>
      <c r="N84" s="54"/>
      <c r="O84" s="5"/>
      <c r="P84" s="5"/>
      <c r="Q84" s="5"/>
      <c r="R84" s="5"/>
      <c r="S84" s="54"/>
      <c r="T84" s="375"/>
      <c r="U84" s="5"/>
      <c r="V84" s="5"/>
      <c r="W84" s="5"/>
      <c r="X84" s="5"/>
      <c r="Y84" s="54"/>
      <c r="Z84" s="5"/>
      <c r="AA84" s="5"/>
      <c r="AB84" s="5"/>
      <c r="AC84" s="54"/>
      <c r="AD84" s="17"/>
      <c r="AE84" s="10"/>
    </row>
    <row r="85" spans="2:31" ht="13.15" customHeight="1" x14ac:dyDescent="0.25">
      <c r="B85" s="7"/>
      <c r="C85" s="7"/>
      <c r="D85" s="5"/>
      <c r="E85" s="5"/>
      <c r="F85" s="9"/>
      <c r="G85" s="5"/>
      <c r="H85" s="354"/>
      <c r="I85" s="5"/>
      <c r="J85" s="5"/>
      <c r="K85" s="5"/>
      <c r="L85" s="5"/>
      <c r="M85" s="54"/>
      <c r="N85" s="54"/>
      <c r="O85" s="5"/>
      <c r="P85" s="5"/>
      <c r="Q85" s="5"/>
      <c r="R85" s="5"/>
      <c r="S85" s="54"/>
      <c r="T85" s="375"/>
      <c r="U85" s="5"/>
      <c r="V85" s="5"/>
      <c r="W85" s="5"/>
      <c r="X85" s="5"/>
      <c r="Y85" s="54"/>
      <c r="Z85" s="5"/>
      <c r="AA85" s="5"/>
      <c r="AB85" s="5"/>
      <c r="AC85" s="54"/>
      <c r="AD85" s="17"/>
      <c r="AE85" s="10"/>
    </row>
    <row r="86" spans="2:31" ht="13.15" customHeight="1" x14ac:dyDescent="0.25">
      <c r="B86" s="7"/>
      <c r="C86" s="7"/>
      <c r="D86" s="5"/>
      <c r="E86" s="5"/>
      <c r="F86" s="9"/>
      <c r="G86" s="5"/>
      <c r="H86" s="354"/>
      <c r="I86" s="5"/>
      <c r="J86" s="5"/>
      <c r="K86" s="5"/>
      <c r="L86" s="5"/>
      <c r="M86" s="54"/>
      <c r="N86" s="54"/>
      <c r="O86" s="5"/>
      <c r="P86" s="5"/>
      <c r="Q86" s="5"/>
      <c r="R86" s="5"/>
      <c r="S86" s="54"/>
      <c r="T86" s="375"/>
      <c r="U86" s="5"/>
      <c r="V86" s="5"/>
      <c r="W86" s="5"/>
      <c r="X86" s="5"/>
      <c r="Y86" s="54"/>
      <c r="Z86" s="5"/>
      <c r="AA86" s="5"/>
      <c r="AB86" s="5"/>
      <c r="AC86" s="54"/>
      <c r="AD86" s="17"/>
      <c r="AE86" s="10"/>
    </row>
    <row r="87" spans="2:31" ht="13.15" customHeight="1" x14ac:dyDescent="0.25">
      <c r="B87" s="7"/>
      <c r="C87" s="7"/>
      <c r="D87" s="5"/>
      <c r="E87" s="5"/>
      <c r="F87" s="9"/>
      <c r="G87" s="5"/>
      <c r="H87" s="354"/>
      <c r="I87" s="5"/>
      <c r="J87" s="5"/>
      <c r="K87" s="5"/>
      <c r="L87" s="5"/>
      <c r="M87" s="54"/>
      <c r="N87" s="54"/>
      <c r="O87" s="5"/>
      <c r="P87" s="5"/>
      <c r="Q87" s="5"/>
      <c r="R87" s="5"/>
      <c r="S87" s="54"/>
      <c r="T87" s="375"/>
      <c r="U87" s="5"/>
      <c r="V87" s="5"/>
      <c r="W87" s="5"/>
      <c r="X87" s="5"/>
      <c r="Y87" s="54"/>
      <c r="Z87" s="5"/>
      <c r="AA87" s="5"/>
      <c r="AB87" s="5"/>
      <c r="AC87" s="54"/>
      <c r="AD87" s="17"/>
      <c r="AE87" s="10"/>
    </row>
    <row r="88" spans="2:31" ht="13.15" customHeight="1" x14ac:dyDescent="0.25">
      <c r="B88" s="7"/>
      <c r="C88" s="7"/>
      <c r="D88" s="5"/>
      <c r="E88" s="5"/>
      <c r="F88" s="9"/>
      <c r="G88" s="5"/>
      <c r="H88" s="354"/>
      <c r="I88" s="5"/>
      <c r="J88" s="5"/>
      <c r="K88" s="5"/>
      <c r="L88" s="5"/>
      <c r="M88" s="54"/>
      <c r="N88" s="54"/>
      <c r="O88" s="5"/>
      <c r="P88" s="5"/>
      <c r="Q88" s="5"/>
      <c r="R88" s="5"/>
      <c r="S88" s="54"/>
      <c r="T88" s="375"/>
      <c r="U88" s="5"/>
      <c r="V88" s="5"/>
      <c r="W88" s="5"/>
      <c r="X88" s="5"/>
      <c r="Y88" s="54"/>
      <c r="Z88" s="5"/>
      <c r="AA88" s="5"/>
      <c r="AB88" s="5"/>
      <c r="AC88" s="54"/>
      <c r="AD88" s="17"/>
      <c r="AE88" s="10"/>
    </row>
    <row r="89" spans="2:31" ht="13.15" customHeight="1" x14ac:dyDescent="0.25">
      <c r="B89" s="7"/>
      <c r="C89" s="7"/>
      <c r="D89" s="5"/>
      <c r="E89" s="5"/>
      <c r="F89" s="9"/>
      <c r="G89" s="5"/>
      <c r="H89" s="354"/>
      <c r="I89" s="5"/>
      <c r="J89" s="5"/>
      <c r="K89" s="5"/>
      <c r="L89" s="5"/>
      <c r="M89" s="54"/>
      <c r="N89" s="54"/>
      <c r="O89" s="5"/>
      <c r="P89" s="5"/>
      <c r="Q89" s="5"/>
      <c r="R89" s="5"/>
      <c r="S89" s="54"/>
      <c r="T89" s="375"/>
      <c r="U89" s="5"/>
      <c r="V89" s="5"/>
      <c r="W89" s="5"/>
      <c r="X89" s="5"/>
      <c r="Y89" s="54"/>
      <c r="Z89" s="5"/>
      <c r="AA89" s="5"/>
      <c r="AB89" s="5"/>
      <c r="AC89" s="54"/>
      <c r="AD89" s="17"/>
      <c r="AE89" s="10"/>
    </row>
    <row r="90" spans="2:31" ht="13.15" customHeight="1" x14ac:dyDescent="0.25">
      <c r="B90" s="7"/>
      <c r="C90" s="7"/>
      <c r="D90" s="5"/>
      <c r="E90" s="5"/>
      <c r="F90" s="9"/>
      <c r="G90" s="5"/>
      <c r="H90" s="354"/>
      <c r="I90" s="5"/>
      <c r="J90" s="5"/>
      <c r="K90" s="5"/>
      <c r="L90" s="5"/>
      <c r="M90" s="54"/>
      <c r="N90" s="54"/>
      <c r="O90" s="5"/>
      <c r="P90" s="5"/>
      <c r="Q90" s="5"/>
      <c r="R90" s="5"/>
      <c r="S90" s="54"/>
      <c r="T90" s="375"/>
      <c r="U90" s="5"/>
      <c r="V90" s="5"/>
      <c r="W90" s="5"/>
      <c r="X90" s="5"/>
      <c r="Y90" s="54"/>
      <c r="Z90" s="5"/>
      <c r="AA90" s="5"/>
      <c r="AB90" s="5"/>
      <c r="AC90" s="54"/>
      <c r="AD90" s="17"/>
      <c r="AE90" s="10"/>
    </row>
    <row r="91" spans="2:31" ht="21.95" customHeight="1" x14ac:dyDescent="0.25">
      <c r="B91" s="7"/>
      <c r="C91" s="7"/>
      <c r="D91" s="5"/>
      <c r="E91" s="5"/>
      <c r="F91" s="9"/>
      <c r="G91" s="5"/>
      <c r="H91" s="354"/>
      <c r="I91" s="5"/>
      <c r="J91" s="5"/>
      <c r="K91" s="5"/>
      <c r="L91" s="5"/>
      <c r="M91" s="54"/>
      <c r="N91" s="54"/>
      <c r="O91" s="5"/>
      <c r="P91" s="5"/>
      <c r="Q91" s="5"/>
      <c r="R91" s="5"/>
      <c r="S91" s="54"/>
      <c r="T91" s="375"/>
      <c r="U91" s="5"/>
      <c r="V91" s="5"/>
      <c r="W91" s="5"/>
      <c r="X91" s="5"/>
      <c r="Y91" s="54"/>
      <c r="Z91" s="5"/>
      <c r="AA91" s="5"/>
      <c r="AB91" s="5"/>
      <c r="AC91" s="54"/>
      <c r="AD91" s="17"/>
      <c r="AE91" s="10"/>
    </row>
    <row r="92" spans="2:31" ht="21.95" customHeight="1" x14ac:dyDescent="0.25">
      <c r="B92" s="7"/>
      <c r="C92" s="7"/>
      <c r="D92" s="5"/>
      <c r="E92" s="5"/>
      <c r="F92" s="9"/>
      <c r="G92" s="5"/>
      <c r="H92" s="354"/>
      <c r="I92" s="5"/>
      <c r="J92" s="5"/>
      <c r="K92" s="5"/>
      <c r="L92" s="5"/>
      <c r="M92" s="54"/>
      <c r="N92" s="54"/>
      <c r="O92" s="5"/>
      <c r="P92" s="5"/>
      <c r="Q92" s="5"/>
      <c r="R92" s="5"/>
      <c r="S92" s="54"/>
      <c r="T92" s="375"/>
      <c r="U92" s="5"/>
      <c r="V92" s="5"/>
      <c r="W92" s="5"/>
      <c r="X92" s="5"/>
      <c r="Y92" s="54"/>
      <c r="Z92" s="5"/>
      <c r="AA92" s="5"/>
      <c r="AB92" s="5"/>
      <c r="AC92" s="54"/>
      <c r="AD92" s="17"/>
      <c r="AE92" s="10"/>
    </row>
    <row r="93" spans="2:31" ht="13.15" customHeight="1" x14ac:dyDescent="0.25">
      <c r="B93" s="7"/>
      <c r="C93" s="7"/>
      <c r="D93" s="5"/>
      <c r="E93" s="5"/>
      <c r="F93" s="9"/>
      <c r="G93" s="5"/>
      <c r="H93" s="354"/>
      <c r="I93" s="5"/>
      <c r="J93" s="5"/>
      <c r="K93" s="5"/>
      <c r="L93" s="5"/>
      <c r="M93" s="54"/>
      <c r="N93" s="54"/>
      <c r="O93" s="5"/>
      <c r="P93" s="5"/>
      <c r="Q93" s="5"/>
      <c r="R93" s="5"/>
      <c r="S93" s="54"/>
      <c r="T93" s="375"/>
      <c r="U93" s="5"/>
      <c r="V93" s="5"/>
      <c r="W93" s="5"/>
      <c r="X93" s="5"/>
      <c r="Y93" s="54"/>
      <c r="Z93" s="5"/>
      <c r="AA93" s="5"/>
      <c r="AB93" s="5"/>
      <c r="AC93" s="54"/>
      <c r="AD93" s="17"/>
      <c r="AE93" s="10"/>
    </row>
    <row r="94" spans="2:31" ht="13.15" customHeight="1" x14ac:dyDescent="0.25">
      <c r="B94" s="7"/>
      <c r="C94" s="7"/>
      <c r="D94" s="5"/>
      <c r="E94" s="5"/>
      <c r="F94" s="9"/>
      <c r="G94" s="5"/>
      <c r="H94" s="354"/>
      <c r="I94" s="5"/>
      <c r="J94" s="5"/>
      <c r="K94" s="5"/>
      <c r="L94" s="5"/>
      <c r="M94" s="54"/>
      <c r="N94" s="54"/>
      <c r="O94" s="5"/>
      <c r="P94" s="5"/>
      <c r="Q94" s="5"/>
      <c r="R94" s="5"/>
      <c r="S94" s="54"/>
      <c r="T94" s="375"/>
      <c r="U94" s="5"/>
      <c r="V94" s="5"/>
      <c r="W94" s="5"/>
      <c r="X94" s="5"/>
      <c r="Y94" s="54"/>
      <c r="Z94" s="5"/>
      <c r="AA94" s="5"/>
      <c r="AB94" s="5"/>
      <c r="AC94" s="54"/>
      <c r="AD94" s="17"/>
      <c r="AE94" s="10"/>
    </row>
    <row r="95" spans="2:31" ht="13.15" customHeight="1" x14ac:dyDescent="0.25">
      <c r="B95" s="7"/>
      <c r="C95" s="7"/>
      <c r="D95" s="5"/>
      <c r="E95" s="5"/>
      <c r="F95" s="9"/>
      <c r="G95" s="5"/>
      <c r="H95" s="354"/>
      <c r="I95" s="5"/>
      <c r="J95" s="5"/>
      <c r="K95" s="5"/>
      <c r="L95" s="5"/>
      <c r="M95" s="54"/>
      <c r="N95" s="54"/>
      <c r="O95" s="5"/>
      <c r="P95" s="5"/>
      <c r="Q95" s="5"/>
      <c r="R95" s="5"/>
      <c r="S95" s="54"/>
      <c r="T95" s="375"/>
      <c r="U95" s="5"/>
      <c r="V95" s="5"/>
      <c r="W95" s="5"/>
      <c r="X95" s="5"/>
      <c r="Y95" s="54"/>
      <c r="Z95" s="5"/>
      <c r="AA95" s="5"/>
      <c r="AB95" s="5"/>
      <c r="AC95" s="54"/>
      <c r="AD95" s="17"/>
      <c r="AE95" s="10"/>
    </row>
    <row r="96" spans="2:31" ht="13.15" customHeight="1" x14ac:dyDescent="0.25">
      <c r="B96" s="7"/>
      <c r="C96" s="7"/>
      <c r="D96" s="5"/>
      <c r="E96" s="5"/>
      <c r="F96" s="9"/>
      <c r="G96" s="5"/>
      <c r="H96" s="354"/>
      <c r="I96" s="5"/>
      <c r="J96" s="5"/>
      <c r="K96" s="5"/>
      <c r="L96" s="5"/>
      <c r="M96" s="54"/>
      <c r="N96" s="54"/>
      <c r="O96" s="5"/>
      <c r="P96" s="5"/>
      <c r="Q96" s="5"/>
      <c r="R96" s="5"/>
      <c r="S96" s="54"/>
      <c r="T96" s="375"/>
      <c r="U96" s="5"/>
      <c r="V96" s="5"/>
      <c r="W96" s="5"/>
      <c r="X96" s="5"/>
      <c r="Y96" s="54"/>
      <c r="Z96" s="5"/>
      <c r="AA96" s="5"/>
      <c r="AB96" s="5"/>
      <c r="AC96" s="54"/>
      <c r="AD96" s="17"/>
      <c r="AE96" s="10"/>
    </row>
    <row r="97" spans="2:31" ht="13.15" customHeight="1" x14ac:dyDescent="0.25">
      <c r="B97" s="7"/>
      <c r="C97" s="7"/>
      <c r="D97" s="5"/>
      <c r="E97" s="5"/>
      <c r="F97" s="9"/>
      <c r="G97" s="5"/>
      <c r="H97" s="354"/>
      <c r="I97" s="5"/>
      <c r="J97" s="5"/>
      <c r="K97" s="5"/>
      <c r="L97" s="5"/>
      <c r="M97" s="54"/>
      <c r="N97" s="54"/>
      <c r="O97" s="5"/>
      <c r="P97" s="5"/>
      <c r="Q97" s="5"/>
      <c r="R97" s="5"/>
      <c r="S97" s="54"/>
      <c r="T97" s="375"/>
      <c r="U97" s="5"/>
      <c r="V97" s="5"/>
      <c r="W97" s="5"/>
      <c r="X97" s="5"/>
      <c r="Y97" s="54"/>
      <c r="Z97" s="5"/>
      <c r="AA97" s="5"/>
      <c r="AB97" s="5"/>
      <c r="AC97" s="54"/>
      <c r="AD97" s="17"/>
      <c r="AE97" s="10"/>
    </row>
    <row r="98" spans="2:31" ht="13.15" customHeight="1" x14ac:dyDescent="0.25">
      <c r="B98" s="7"/>
      <c r="C98" s="7"/>
      <c r="D98" s="5"/>
      <c r="E98" s="5"/>
      <c r="F98" s="9"/>
      <c r="G98" s="5"/>
      <c r="H98" s="354"/>
      <c r="I98" s="5"/>
      <c r="J98" s="5"/>
      <c r="K98" s="5"/>
      <c r="L98" s="5"/>
      <c r="M98" s="54"/>
      <c r="N98" s="54"/>
      <c r="O98" s="5"/>
      <c r="P98" s="5"/>
      <c r="Q98" s="5"/>
      <c r="R98" s="5"/>
      <c r="S98" s="54"/>
      <c r="T98" s="375"/>
      <c r="U98" s="5"/>
      <c r="V98" s="5"/>
      <c r="W98" s="5"/>
      <c r="X98" s="5"/>
      <c r="Y98" s="54"/>
      <c r="Z98" s="5"/>
      <c r="AA98" s="5"/>
      <c r="AB98" s="5"/>
      <c r="AC98" s="54"/>
      <c r="AD98" s="17"/>
      <c r="AE98" s="10"/>
    </row>
    <row r="99" spans="2:31" ht="13.15" customHeight="1" x14ac:dyDescent="0.25">
      <c r="B99" s="7"/>
      <c r="C99" s="7"/>
      <c r="D99" s="5"/>
      <c r="E99" s="5"/>
      <c r="F99" s="9"/>
      <c r="G99" s="5"/>
      <c r="H99" s="354"/>
      <c r="I99" s="5"/>
      <c r="J99" s="5"/>
      <c r="K99" s="5"/>
      <c r="L99" s="5"/>
      <c r="M99" s="54"/>
      <c r="N99" s="54"/>
      <c r="O99" s="5"/>
      <c r="P99" s="5"/>
      <c r="Q99" s="5"/>
      <c r="R99" s="5"/>
      <c r="S99" s="54"/>
      <c r="T99" s="375"/>
      <c r="U99" s="5"/>
      <c r="V99" s="5"/>
      <c r="W99" s="5"/>
      <c r="X99" s="5"/>
      <c r="Y99" s="54"/>
      <c r="Z99" s="5"/>
      <c r="AA99" s="5"/>
      <c r="AB99" s="5"/>
      <c r="AC99" s="54"/>
      <c r="AD99" s="17"/>
      <c r="AE99" s="10"/>
    </row>
    <row r="100" spans="2:31" ht="13.15" customHeight="1" x14ac:dyDescent="0.25">
      <c r="B100" s="7"/>
      <c r="C100" s="7"/>
      <c r="D100" s="5"/>
      <c r="E100" s="5"/>
      <c r="F100" s="9"/>
      <c r="G100" s="5"/>
      <c r="H100" s="354"/>
      <c r="I100" s="5"/>
      <c r="J100" s="5"/>
      <c r="K100" s="5"/>
      <c r="L100" s="5"/>
      <c r="M100" s="54"/>
      <c r="N100" s="54"/>
      <c r="O100" s="5"/>
      <c r="P100" s="5"/>
      <c r="Q100" s="5"/>
      <c r="R100" s="5"/>
      <c r="S100" s="54"/>
      <c r="T100" s="375"/>
      <c r="U100" s="5"/>
      <c r="V100" s="5"/>
      <c r="W100" s="5"/>
      <c r="X100" s="5"/>
      <c r="Y100" s="54"/>
      <c r="Z100" s="5"/>
      <c r="AA100" s="5"/>
      <c r="AB100" s="5"/>
      <c r="AC100" s="54"/>
      <c r="AD100" s="17"/>
      <c r="AE100" s="10"/>
    </row>
    <row r="101" spans="2:31" ht="13.15" customHeight="1" x14ac:dyDescent="0.25">
      <c r="B101" s="7"/>
      <c r="C101" s="7"/>
      <c r="D101" s="5"/>
      <c r="E101" s="5"/>
      <c r="F101" s="9"/>
      <c r="G101" s="5"/>
      <c r="H101" s="354"/>
      <c r="I101" s="5"/>
      <c r="J101" s="5"/>
      <c r="K101" s="5"/>
      <c r="L101" s="5"/>
      <c r="M101" s="54"/>
      <c r="N101" s="54"/>
      <c r="O101" s="5"/>
      <c r="P101" s="5"/>
      <c r="Q101" s="5"/>
      <c r="R101" s="5"/>
      <c r="S101" s="54"/>
      <c r="T101" s="375"/>
      <c r="U101" s="5"/>
      <c r="V101" s="5"/>
      <c r="W101" s="5"/>
      <c r="X101" s="5"/>
      <c r="Y101" s="54"/>
      <c r="Z101" s="5"/>
      <c r="AA101" s="5"/>
      <c r="AB101" s="5"/>
      <c r="AC101" s="54"/>
      <c r="AD101" s="17"/>
      <c r="AE101" s="10"/>
    </row>
    <row r="102" spans="2:31" ht="13.15" customHeight="1" x14ac:dyDescent="0.25">
      <c r="B102" s="7"/>
      <c r="C102" s="7"/>
      <c r="D102" s="5"/>
      <c r="E102" s="5"/>
      <c r="F102" s="9"/>
      <c r="G102" s="5"/>
      <c r="H102" s="354"/>
      <c r="I102" s="5"/>
      <c r="J102" s="5"/>
      <c r="K102" s="5"/>
      <c r="L102" s="5"/>
      <c r="M102" s="54"/>
      <c r="N102" s="54"/>
      <c r="O102" s="5"/>
      <c r="P102" s="5"/>
      <c r="Q102" s="5"/>
      <c r="R102" s="5"/>
      <c r="S102" s="54"/>
      <c r="T102" s="375"/>
      <c r="U102" s="5"/>
      <c r="V102" s="5"/>
      <c r="W102" s="5"/>
      <c r="X102" s="5"/>
      <c r="Y102" s="54"/>
      <c r="Z102" s="5"/>
      <c r="AA102" s="5"/>
      <c r="AB102" s="5"/>
      <c r="AC102" s="54"/>
      <c r="AD102" s="17"/>
      <c r="AE102" s="10"/>
    </row>
    <row r="103" spans="2:31" ht="13.15" customHeight="1" x14ac:dyDescent="0.25">
      <c r="B103" s="7"/>
      <c r="C103" s="7"/>
      <c r="D103" s="5"/>
      <c r="E103" s="5"/>
      <c r="F103" s="9"/>
      <c r="G103" s="5"/>
      <c r="H103" s="354"/>
      <c r="I103" s="5"/>
      <c r="J103" s="5"/>
      <c r="K103" s="5"/>
      <c r="L103" s="5"/>
      <c r="M103" s="54"/>
      <c r="N103" s="54"/>
      <c r="O103" s="5"/>
      <c r="P103" s="5"/>
      <c r="Q103" s="5"/>
      <c r="R103" s="5"/>
      <c r="S103" s="54"/>
      <c r="T103" s="375"/>
      <c r="U103" s="5"/>
      <c r="V103" s="5"/>
      <c r="W103" s="5"/>
      <c r="X103" s="5"/>
      <c r="Y103" s="54"/>
      <c r="Z103" s="5"/>
      <c r="AA103" s="5"/>
      <c r="AB103" s="5"/>
      <c r="AC103" s="54"/>
      <c r="AD103" s="17"/>
      <c r="AE103" s="10"/>
    </row>
    <row r="104" spans="2:31" ht="13.15" customHeight="1" x14ac:dyDescent="0.25">
      <c r="B104" s="7"/>
      <c r="C104" s="7"/>
      <c r="D104" s="5"/>
      <c r="E104" s="5"/>
      <c r="F104" s="9"/>
      <c r="G104" s="5"/>
      <c r="H104" s="354"/>
      <c r="I104" s="5"/>
      <c r="J104" s="5"/>
      <c r="K104" s="5"/>
      <c r="L104" s="5"/>
      <c r="M104" s="54"/>
      <c r="N104" s="54"/>
      <c r="O104" s="5"/>
      <c r="P104" s="5"/>
      <c r="Q104" s="5"/>
      <c r="R104" s="5"/>
      <c r="S104" s="54"/>
      <c r="T104" s="375"/>
      <c r="U104" s="5"/>
      <c r="V104" s="5"/>
      <c r="W104" s="5"/>
      <c r="X104" s="5"/>
      <c r="Y104" s="54"/>
      <c r="Z104" s="5"/>
      <c r="AA104" s="5"/>
      <c r="AB104" s="5"/>
      <c r="AC104" s="54"/>
      <c r="AD104" s="17"/>
      <c r="AE104" s="10"/>
    </row>
    <row r="105" spans="2:31" ht="13.15" customHeight="1" x14ac:dyDescent="0.25">
      <c r="B105" s="7"/>
      <c r="C105" s="7"/>
      <c r="D105" s="5"/>
      <c r="E105" s="5"/>
      <c r="F105" s="9"/>
      <c r="G105" s="5"/>
      <c r="H105" s="354"/>
      <c r="I105" s="5"/>
      <c r="J105" s="5"/>
      <c r="K105" s="5"/>
      <c r="L105" s="5"/>
      <c r="M105" s="54"/>
      <c r="N105" s="54"/>
      <c r="O105" s="5"/>
      <c r="P105" s="5"/>
      <c r="Q105" s="5"/>
      <c r="R105" s="5"/>
      <c r="S105" s="54"/>
      <c r="T105" s="375"/>
      <c r="U105" s="5"/>
      <c r="V105" s="5"/>
      <c r="W105" s="5"/>
      <c r="X105" s="5"/>
      <c r="Y105" s="54"/>
      <c r="Z105" s="5"/>
      <c r="AA105" s="5"/>
      <c r="AB105" s="5"/>
      <c r="AC105" s="54"/>
      <c r="AD105" s="17"/>
      <c r="AE105" s="10"/>
    </row>
    <row r="106" spans="2:31" ht="13.15" customHeight="1" x14ac:dyDescent="0.25">
      <c r="B106" s="7"/>
      <c r="C106" s="7"/>
      <c r="D106" s="5"/>
      <c r="E106" s="5"/>
      <c r="F106" s="9"/>
      <c r="G106" s="5"/>
      <c r="H106" s="354"/>
      <c r="I106" s="5"/>
      <c r="J106" s="5"/>
      <c r="K106" s="5"/>
      <c r="L106" s="5"/>
      <c r="M106" s="54"/>
      <c r="N106" s="54"/>
      <c r="O106" s="5"/>
      <c r="P106" s="5"/>
      <c r="Q106" s="5"/>
      <c r="R106" s="5"/>
      <c r="S106" s="54"/>
      <c r="T106" s="375"/>
      <c r="U106" s="5"/>
      <c r="V106" s="5"/>
      <c r="W106" s="5"/>
      <c r="X106" s="5"/>
      <c r="Y106" s="54"/>
      <c r="Z106" s="5"/>
      <c r="AA106" s="5"/>
      <c r="AB106" s="5"/>
      <c r="AC106" s="54"/>
      <c r="AD106" s="17"/>
      <c r="AE106" s="10"/>
    </row>
    <row r="107" spans="2:31" ht="13.15" customHeight="1" x14ac:dyDescent="0.25">
      <c r="B107" s="7"/>
      <c r="C107" s="7"/>
      <c r="D107" s="5"/>
      <c r="E107" s="5"/>
      <c r="F107" s="9"/>
      <c r="G107" s="5"/>
      <c r="H107" s="354"/>
      <c r="I107" s="5"/>
      <c r="J107" s="5"/>
      <c r="K107" s="5"/>
      <c r="L107" s="5"/>
      <c r="M107" s="54"/>
      <c r="N107" s="54"/>
      <c r="O107" s="5"/>
      <c r="P107" s="5"/>
      <c r="Q107" s="5"/>
      <c r="R107" s="5"/>
      <c r="S107" s="54"/>
      <c r="T107" s="375"/>
      <c r="U107" s="5"/>
      <c r="V107" s="5"/>
      <c r="W107" s="5"/>
      <c r="X107" s="5"/>
      <c r="Y107" s="54"/>
      <c r="Z107" s="5"/>
      <c r="AA107" s="5"/>
      <c r="AB107" s="5"/>
      <c r="AC107" s="54"/>
      <c r="AD107" s="17"/>
      <c r="AE107" s="10"/>
    </row>
    <row r="108" spans="2:31" ht="13.15" customHeight="1" x14ac:dyDescent="0.25">
      <c r="B108" s="7"/>
      <c r="C108" s="7"/>
      <c r="D108" s="5"/>
      <c r="E108" s="5"/>
      <c r="F108" s="9"/>
      <c r="G108" s="5"/>
      <c r="H108" s="354"/>
      <c r="I108" s="5"/>
      <c r="J108" s="5"/>
      <c r="K108" s="5"/>
      <c r="L108" s="5"/>
      <c r="M108" s="54"/>
      <c r="N108" s="54"/>
      <c r="O108" s="5"/>
      <c r="P108" s="5"/>
      <c r="Q108" s="5"/>
      <c r="R108" s="5"/>
      <c r="S108" s="54"/>
      <c r="T108" s="375"/>
      <c r="U108" s="5"/>
      <c r="V108" s="5"/>
      <c r="W108" s="5"/>
      <c r="X108" s="5"/>
      <c r="Y108" s="54"/>
      <c r="Z108" s="5"/>
      <c r="AA108" s="5"/>
      <c r="AB108" s="5"/>
      <c r="AC108" s="54"/>
      <c r="AD108" s="17"/>
      <c r="AE108" s="10"/>
    </row>
    <row r="109" spans="2:31" ht="13.15" customHeight="1" x14ac:dyDescent="0.25">
      <c r="B109" s="7"/>
      <c r="C109" s="7"/>
      <c r="D109" s="5"/>
      <c r="E109" s="5"/>
      <c r="F109" s="9"/>
      <c r="G109" s="5"/>
      <c r="H109" s="354"/>
      <c r="I109" s="5"/>
      <c r="J109" s="5"/>
      <c r="K109" s="5"/>
      <c r="L109" s="5"/>
      <c r="M109" s="54"/>
      <c r="N109" s="54"/>
      <c r="O109" s="5"/>
      <c r="P109" s="5"/>
      <c r="Q109" s="5"/>
      <c r="R109" s="5"/>
      <c r="S109" s="54"/>
      <c r="T109" s="375"/>
      <c r="U109" s="5"/>
      <c r="V109" s="5"/>
      <c r="W109" s="5"/>
      <c r="X109" s="5"/>
      <c r="Y109" s="54"/>
      <c r="Z109" s="5"/>
      <c r="AA109" s="5"/>
      <c r="AB109" s="5"/>
      <c r="AC109" s="54"/>
      <c r="AD109" s="17"/>
      <c r="AE109" s="10"/>
    </row>
    <row r="110" spans="2:31" ht="13.15" customHeight="1" x14ac:dyDescent="0.25">
      <c r="B110" s="7"/>
      <c r="C110" s="7"/>
      <c r="D110" s="5"/>
      <c r="E110" s="5"/>
      <c r="F110" s="9"/>
      <c r="G110" s="5"/>
      <c r="H110" s="354"/>
      <c r="I110" s="5"/>
      <c r="J110" s="5"/>
      <c r="K110" s="5"/>
      <c r="L110" s="5"/>
      <c r="M110" s="54"/>
      <c r="N110" s="54"/>
      <c r="O110" s="5"/>
      <c r="P110" s="5"/>
      <c r="Q110" s="5"/>
      <c r="R110" s="5"/>
      <c r="S110" s="54"/>
      <c r="T110" s="375"/>
      <c r="U110" s="5"/>
      <c r="V110" s="5"/>
      <c r="W110" s="5"/>
      <c r="X110" s="5"/>
      <c r="Y110" s="54"/>
      <c r="Z110" s="5"/>
      <c r="AA110" s="5"/>
      <c r="AB110" s="5"/>
      <c r="AC110" s="54"/>
      <c r="AD110" s="17"/>
      <c r="AE110" s="10"/>
    </row>
    <row r="111" spans="2:31" ht="13.15" customHeight="1" x14ac:dyDescent="0.25">
      <c r="B111" s="7"/>
      <c r="C111" s="7"/>
      <c r="D111" s="5"/>
      <c r="E111" s="5"/>
      <c r="F111" s="9"/>
      <c r="G111" s="5"/>
      <c r="H111" s="354"/>
      <c r="I111" s="5"/>
      <c r="J111" s="5"/>
      <c r="K111" s="5"/>
      <c r="L111" s="5"/>
      <c r="M111" s="54"/>
      <c r="N111" s="54"/>
      <c r="O111" s="5"/>
      <c r="P111" s="5"/>
      <c r="Q111" s="5"/>
      <c r="R111" s="5"/>
      <c r="S111" s="54"/>
      <c r="T111" s="375"/>
      <c r="U111" s="5"/>
      <c r="V111" s="5"/>
      <c r="W111" s="5"/>
      <c r="X111" s="5"/>
      <c r="Y111" s="54"/>
      <c r="Z111" s="5"/>
      <c r="AA111" s="5"/>
      <c r="AB111" s="5"/>
      <c r="AC111" s="54"/>
      <c r="AD111" s="17"/>
      <c r="AE111" s="10"/>
    </row>
    <row r="112" spans="2:31" ht="13.15" customHeight="1" x14ac:dyDescent="0.25">
      <c r="B112" s="7"/>
      <c r="C112" s="7"/>
      <c r="D112" s="5"/>
      <c r="E112" s="5"/>
      <c r="F112" s="9"/>
      <c r="G112" s="5"/>
      <c r="H112" s="354"/>
      <c r="I112" s="5"/>
      <c r="J112" s="5"/>
      <c r="K112" s="5"/>
      <c r="L112" s="5"/>
      <c r="M112" s="54"/>
      <c r="N112" s="54"/>
      <c r="O112" s="5"/>
      <c r="P112" s="5"/>
      <c r="Q112" s="5"/>
      <c r="R112" s="5"/>
      <c r="S112" s="54"/>
      <c r="T112" s="375"/>
      <c r="U112" s="5"/>
      <c r="V112" s="5"/>
      <c r="W112" s="5"/>
      <c r="X112" s="5"/>
      <c r="Y112" s="54"/>
      <c r="Z112" s="5"/>
      <c r="AA112" s="5"/>
      <c r="AB112" s="5"/>
      <c r="AC112" s="54"/>
      <c r="AD112" s="17"/>
      <c r="AE112" s="10"/>
    </row>
    <row r="113" spans="2:31" ht="13.15" customHeight="1" x14ac:dyDescent="0.25">
      <c r="B113" s="7"/>
      <c r="C113" s="7"/>
      <c r="D113" s="5"/>
      <c r="E113" s="5"/>
      <c r="F113" s="9"/>
      <c r="G113" s="5"/>
      <c r="H113" s="354"/>
      <c r="I113" s="5"/>
      <c r="J113" s="5"/>
      <c r="K113" s="5"/>
      <c r="L113" s="5"/>
      <c r="M113" s="54"/>
      <c r="N113" s="54"/>
      <c r="O113" s="5"/>
      <c r="P113" s="5"/>
      <c r="Q113" s="5"/>
      <c r="R113" s="5"/>
      <c r="S113" s="54"/>
      <c r="T113" s="375"/>
      <c r="U113" s="5"/>
      <c r="V113" s="5"/>
      <c r="W113" s="5"/>
      <c r="X113" s="5"/>
      <c r="Y113" s="54"/>
      <c r="Z113" s="5"/>
      <c r="AA113" s="5"/>
      <c r="AB113" s="5"/>
      <c r="AC113" s="54"/>
      <c r="AD113" s="17"/>
      <c r="AE113" s="10"/>
    </row>
    <row r="114" spans="2:31" ht="13.15" customHeight="1" x14ac:dyDescent="0.25">
      <c r="B114" s="7"/>
      <c r="C114" s="7"/>
      <c r="D114" s="5"/>
      <c r="E114" s="5"/>
      <c r="F114" s="9"/>
      <c r="G114" s="5"/>
      <c r="H114" s="354"/>
      <c r="I114" s="5"/>
      <c r="J114" s="5"/>
      <c r="K114" s="5"/>
      <c r="L114" s="5"/>
      <c r="M114" s="54"/>
      <c r="N114" s="54"/>
      <c r="O114" s="5"/>
      <c r="P114" s="5"/>
      <c r="Q114" s="5"/>
      <c r="R114" s="5"/>
      <c r="S114" s="54"/>
      <c r="T114" s="375"/>
      <c r="U114" s="5"/>
      <c r="V114" s="5"/>
      <c r="W114" s="5"/>
      <c r="X114" s="5"/>
      <c r="Y114" s="54"/>
      <c r="Z114" s="5"/>
      <c r="AA114" s="5"/>
      <c r="AB114" s="5"/>
      <c r="AC114" s="54"/>
      <c r="AD114" s="17"/>
      <c r="AE114" s="10"/>
    </row>
    <row r="115" spans="2:31" ht="13.15" customHeight="1" x14ac:dyDescent="0.25">
      <c r="B115" s="7"/>
      <c r="C115" s="7"/>
      <c r="D115" s="5"/>
      <c r="E115" s="5"/>
      <c r="F115" s="9"/>
      <c r="G115" s="5"/>
      <c r="H115" s="354"/>
      <c r="I115" s="5"/>
      <c r="J115" s="5"/>
      <c r="K115" s="5"/>
      <c r="L115" s="5"/>
      <c r="M115" s="54"/>
      <c r="N115" s="54"/>
      <c r="O115" s="5"/>
      <c r="P115" s="5"/>
      <c r="Q115" s="5"/>
      <c r="R115" s="5"/>
      <c r="S115" s="54"/>
      <c r="T115" s="375"/>
      <c r="U115" s="5"/>
      <c r="V115" s="5"/>
      <c r="W115" s="5"/>
      <c r="X115" s="5"/>
      <c r="Y115" s="54"/>
      <c r="Z115" s="5"/>
      <c r="AA115" s="5"/>
      <c r="AB115" s="5"/>
      <c r="AC115" s="54"/>
      <c r="AD115" s="17"/>
      <c r="AE115" s="10"/>
    </row>
    <row r="116" spans="2:31" ht="13.15" customHeight="1" x14ac:dyDescent="0.25">
      <c r="B116" s="7"/>
      <c r="C116" s="7"/>
      <c r="D116" s="5"/>
      <c r="E116" s="5"/>
      <c r="F116" s="9"/>
      <c r="G116" s="5"/>
      <c r="H116" s="354"/>
      <c r="I116" s="5"/>
      <c r="J116" s="5"/>
      <c r="K116" s="5"/>
      <c r="L116" s="5"/>
      <c r="M116" s="54"/>
      <c r="N116" s="54"/>
      <c r="O116" s="5"/>
      <c r="P116" s="5"/>
      <c r="Q116" s="5"/>
      <c r="R116" s="5"/>
      <c r="S116" s="54"/>
      <c r="T116" s="375"/>
      <c r="U116" s="5"/>
      <c r="V116" s="5"/>
      <c r="W116" s="5"/>
      <c r="X116" s="5"/>
      <c r="Y116" s="54"/>
      <c r="Z116" s="5"/>
      <c r="AA116" s="5"/>
      <c r="AB116" s="5"/>
      <c r="AC116" s="54"/>
      <c r="AD116" s="17"/>
      <c r="AE116" s="10"/>
    </row>
    <row r="117" spans="2:31" ht="13.15" customHeight="1" x14ac:dyDescent="0.25">
      <c r="B117" s="7"/>
      <c r="C117" s="7"/>
      <c r="D117" s="5"/>
      <c r="E117" s="5"/>
      <c r="F117" s="9"/>
      <c r="G117" s="5"/>
      <c r="H117" s="354"/>
      <c r="I117" s="5"/>
      <c r="J117" s="5"/>
      <c r="K117" s="5"/>
      <c r="L117" s="5"/>
      <c r="M117" s="54"/>
      <c r="N117" s="54"/>
      <c r="O117" s="5"/>
      <c r="P117" s="5"/>
      <c r="Q117" s="5"/>
      <c r="R117" s="5"/>
      <c r="S117" s="54"/>
      <c r="T117" s="375"/>
      <c r="U117" s="5"/>
      <c r="V117" s="5"/>
      <c r="W117" s="5"/>
      <c r="X117" s="5"/>
      <c r="Y117" s="54"/>
      <c r="Z117" s="5"/>
      <c r="AA117" s="5"/>
      <c r="AB117" s="5"/>
      <c r="AC117" s="54"/>
      <c r="AD117" s="17"/>
      <c r="AE117" s="10"/>
    </row>
    <row r="118" spans="2:31" ht="13.15" customHeight="1" x14ac:dyDescent="0.25">
      <c r="B118" s="7"/>
      <c r="C118" s="7"/>
      <c r="D118" s="5"/>
      <c r="E118" s="5"/>
      <c r="F118" s="9"/>
      <c r="G118" s="5"/>
      <c r="H118" s="354"/>
      <c r="I118" s="5"/>
      <c r="J118" s="5"/>
      <c r="K118" s="5"/>
      <c r="L118" s="5"/>
      <c r="M118" s="54"/>
      <c r="N118" s="54"/>
      <c r="O118" s="5"/>
      <c r="P118" s="5"/>
      <c r="Q118" s="5"/>
      <c r="R118" s="5"/>
      <c r="S118" s="54"/>
      <c r="T118" s="375"/>
      <c r="U118" s="5"/>
      <c r="V118" s="5"/>
      <c r="W118" s="5"/>
      <c r="X118" s="5"/>
      <c r="Y118" s="54"/>
      <c r="Z118" s="5"/>
      <c r="AA118" s="5"/>
      <c r="AB118" s="5"/>
      <c r="AC118" s="54"/>
      <c r="AD118" s="17"/>
      <c r="AE118" s="10"/>
    </row>
    <row r="119" spans="2:31" ht="13.15" customHeight="1" x14ac:dyDescent="0.25">
      <c r="B119" s="7"/>
      <c r="C119" s="7"/>
      <c r="D119" s="5"/>
      <c r="E119" s="5"/>
      <c r="F119" s="9"/>
      <c r="G119" s="5"/>
      <c r="H119" s="354"/>
      <c r="I119" s="5"/>
      <c r="J119" s="5"/>
      <c r="K119" s="5"/>
      <c r="L119" s="5"/>
      <c r="M119" s="54"/>
      <c r="N119" s="54"/>
      <c r="O119" s="5"/>
      <c r="P119" s="5"/>
      <c r="Q119" s="5"/>
      <c r="R119" s="5"/>
      <c r="S119" s="54"/>
      <c r="T119" s="375"/>
      <c r="U119" s="5"/>
      <c r="V119" s="5"/>
      <c r="W119" s="5"/>
      <c r="X119" s="5"/>
      <c r="Y119" s="54"/>
      <c r="Z119" s="5"/>
      <c r="AA119" s="5"/>
      <c r="AB119" s="5"/>
      <c r="AC119" s="54"/>
      <c r="AD119" s="17"/>
      <c r="AE119" s="10"/>
    </row>
    <row r="120" spans="2:31" ht="13.15" customHeight="1" x14ac:dyDescent="0.25">
      <c r="B120" s="7"/>
      <c r="C120" s="7"/>
      <c r="D120" s="5"/>
      <c r="E120" s="5"/>
      <c r="F120" s="9"/>
      <c r="G120" s="5"/>
      <c r="H120" s="354"/>
      <c r="I120" s="5"/>
      <c r="J120" s="5"/>
      <c r="K120" s="5"/>
      <c r="L120" s="5"/>
      <c r="M120" s="54"/>
      <c r="N120" s="54"/>
      <c r="O120" s="5"/>
      <c r="P120" s="5"/>
      <c r="Q120" s="5"/>
      <c r="R120" s="5"/>
      <c r="S120" s="54"/>
      <c r="T120" s="375"/>
      <c r="U120" s="5"/>
      <c r="V120" s="5"/>
      <c r="W120" s="5"/>
      <c r="X120" s="5"/>
      <c r="Y120" s="54"/>
      <c r="Z120" s="5"/>
      <c r="AA120" s="5"/>
      <c r="AB120" s="5"/>
      <c r="AC120" s="54"/>
      <c r="AD120" s="17"/>
      <c r="AE120" s="10"/>
    </row>
    <row r="121" spans="2:31" ht="13.15" customHeight="1" x14ac:dyDescent="0.25">
      <c r="B121" s="7"/>
      <c r="C121" s="7"/>
      <c r="D121" s="5"/>
      <c r="E121" s="5"/>
      <c r="F121" s="9"/>
      <c r="G121" s="5"/>
      <c r="H121" s="354"/>
      <c r="I121" s="5"/>
      <c r="J121" s="5"/>
      <c r="K121" s="5"/>
      <c r="L121" s="5"/>
      <c r="M121" s="54"/>
      <c r="N121" s="54"/>
      <c r="O121" s="5"/>
      <c r="P121" s="5"/>
      <c r="Q121" s="5"/>
      <c r="R121" s="5"/>
      <c r="S121" s="54"/>
      <c r="T121" s="375"/>
      <c r="U121" s="5"/>
      <c r="V121" s="5"/>
      <c r="W121" s="5"/>
      <c r="X121" s="5"/>
      <c r="Y121" s="54"/>
      <c r="Z121" s="5"/>
      <c r="AA121" s="5"/>
      <c r="AB121" s="5"/>
      <c r="AC121" s="54"/>
      <c r="AD121" s="17"/>
      <c r="AE121" s="10"/>
    </row>
    <row r="122" spans="2:31" ht="21.95" customHeight="1" x14ac:dyDescent="0.25">
      <c r="B122" s="7"/>
      <c r="C122" s="7"/>
      <c r="D122" s="5"/>
      <c r="E122" s="5"/>
      <c r="F122" s="9"/>
      <c r="G122" s="5"/>
      <c r="H122" s="354"/>
      <c r="I122" s="5"/>
      <c r="J122" s="5"/>
      <c r="K122" s="5"/>
      <c r="L122" s="5"/>
      <c r="M122" s="54"/>
      <c r="N122" s="54"/>
      <c r="O122" s="5"/>
      <c r="P122" s="5"/>
      <c r="Q122" s="5"/>
      <c r="R122" s="5"/>
      <c r="S122" s="54"/>
      <c r="T122" s="375"/>
      <c r="U122" s="5"/>
      <c r="V122" s="5"/>
      <c r="W122" s="5"/>
      <c r="X122" s="5"/>
      <c r="Y122" s="54"/>
      <c r="Z122" s="5"/>
      <c r="AA122" s="5"/>
      <c r="AB122" s="5"/>
      <c r="AC122" s="54"/>
      <c r="AD122" s="17"/>
      <c r="AE122" s="10"/>
    </row>
    <row r="123" spans="2:31" ht="13.15" customHeight="1" x14ac:dyDescent="0.25">
      <c r="B123" s="7"/>
      <c r="C123" s="7"/>
      <c r="D123" s="5"/>
      <c r="E123" s="5"/>
      <c r="F123" s="9"/>
      <c r="G123" s="5"/>
      <c r="H123" s="354"/>
      <c r="I123" s="5"/>
      <c r="J123" s="5"/>
      <c r="K123" s="5"/>
      <c r="L123" s="5"/>
      <c r="M123" s="54"/>
      <c r="N123" s="54"/>
      <c r="O123" s="5"/>
      <c r="P123" s="5"/>
      <c r="Q123" s="5"/>
      <c r="R123" s="5"/>
      <c r="S123" s="54"/>
      <c r="T123" s="375"/>
      <c r="U123" s="5"/>
      <c r="V123" s="5"/>
      <c r="W123" s="5"/>
      <c r="X123" s="5"/>
      <c r="Y123" s="54"/>
      <c r="Z123" s="5"/>
      <c r="AA123" s="5"/>
      <c r="AB123" s="5"/>
      <c r="AC123" s="54"/>
      <c r="AD123" s="17"/>
      <c r="AE123" s="10"/>
    </row>
    <row r="124" spans="2:31" ht="13.15" customHeight="1" x14ac:dyDescent="0.25">
      <c r="B124" s="7"/>
      <c r="C124" s="7"/>
      <c r="D124" s="5"/>
      <c r="E124" s="5"/>
      <c r="F124" s="9"/>
      <c r="G124" s="5"/>
      <c r="H124" s="354"/>
      <c r="I124" s="5"/>
      <c r="J124" s="5"/>
      <c r="K124" s="5"/>
      <c r="L124" s="5"/>
      <c r="M124" s="54"/>
      <c r="N124" s="54"/>
      <c r="O124" s="5"/>
      <c r="P124" s="5"/>
      <c r="Q124" s="5"/>
      <c r="R124" s="5"/>
      <c r="S124" s="54"/>
      <c r="T124" s="375"/>
      <c r="U124" s="5"/>
      <c r="V124" s="5"/>
      <c r="W124" s="5"/>
      <c r="X124" s="5"/>
      <c r="Y124" s="54"/>
      <c r="Z124" s="5"/>
      <c r="AA124" s="5"/>
      <c r="AB124" s="5"/>
      <c r="AC124" s="54"/>
      <c r="AD124" s="17"/>
      <c r="AE124" s="10"/>
    </row>
    <row r="125" spans="2:31" ht="13.15" customHeight="1" x14ac:dyDescent="0.25">
      <c r="B125" s="7"/>
      <c r="C125" s="7"/>
      <c r="D125" s="5"/>
      <c r="E125" s="5"/>
      <c r="F125" s="9"/>
      <c r="G125" s="5"/>
      <c r="H125" s="354"/>
      <c r="I125" s="5"/>
      <c r="J125" s="5"/>
      <c r="K125" s="5"/>
      <c r="L125" s="5"/>
      <c r="M125" s="54"/>
      <c r="N125" s="54"/>
      <c r="O125" s="5"/>
      <c r="P125" s="5"/>
      <c r="Q125" s="5"/>
      <c r="R125" s="5"/>
      <c r="S125" s="54"/>
      <c r="T125" s="375"/>
      <c r="U125" s="5"/>
      <c r="V125" s="5"/>
      <c r="W125" s="5"/>
      <c r="X125" s="5"/>
      <c r="Y125" s="54"/>
      <c r="Z125" s="5"/>
      <c r="AA125" s="5"/>
      <c r="AB125" s="5"/>
      <c r="AC125" s="54"/>
      <c r="AD125" s="17"/>
      <c r="AE125" s="10"/>
    </row>
    <row r="126" spans="2:31" ht="13.15" customHeight="1" x14ac:dyDescent="0.25">
      <c r="B126" s="7"/>
      <c r="C126" s="7"/>
      <c r="D126" s="5"/>
      <c r="E126" s="5"/>
      <c r="F126" s="9"/>
      <c r="G126" s="5"/>
      <c r="H126" s="354"/>
      <c r="I126" s="5"/>
      <c r="J126" s="5"/>
      <c r="K126" s="5"/>
      <c r="L126" s="5"/>
      <c r="M126" s="54"/>
      <c r="N126" s="54"/>
      <c r="O126" s="5"/>
      <c r="P126" s="5"/>
      <c r="Q126" s="5"/>
      <c r="R126" s="5"/>
      <c r="S126" s="54"/>
      <c r="T126" s="375"/>
      <c r="U126" s="5"/>
      <c r="V126" s="5"/>
      <c r="W126" s="5"/>
      <c r="X126" s="5"/>
      <c r="Y126" s="54"/>
      <c r="Z126" s="5"/>
      <c r="AA126" s="5"/>
      <c r="AB126" s="5"/>
      <c r="AC126" s="54"/>
      <c r="AD126" s="17"/>
      <c r="AE126" s="10"/>
    </row>
    <row r="127" spans="2:31" ht="13.15" customHeight="1" x14ac:dyDescent="0.25">
      <c r="B127" s="7"/>
      <c r="C127" s="7"/>
      <c r="D127" s="5"/>
      <c r="E127" s="5"/>
      <c r="F127" s="9"/>
      <c r="G127" s="5"/>
      <c r="H127" s="354"/>
      <c r="I127" s="5"/>
      <c r="J127" s="5"/>
      <c r="K127" s="5"/>
      <c r="L127" s="5"/>
      <c r="M127" s="54"/>
      <c r="N127" s="54"/>
      <c r="O127" s="5"/>
      <c r="P127" s="5"/>
      <c r="Q127" s="5"/>
      <c r="R127" s="5"/>
      <c r="S127" s="54"/>
      <c r="T127" s="375"/>
      <c r="U127" s="5"/>
      <c r="V127" s="5"/>
      <c r="W127" s="5"/>
      <c r="X127" s="5"/>
      <c r="Y127" s="54"/>
      <c r="Z127" s="5"/>
      <c r="AA127" s="5"/>
      <c r="AB127" s="5"/>
      <c r="AC127" s="54"/>
      <c r="AD127" s="17"/>
      <c r="AE127" s="10"/>
    </row>
    <row r="128" spans="2:31" ht="13.15" customHeight="1" x14ac:dyDescent="0.25">
      <c r="B128" s="7"/>
      <c r="C128" s="7"/>
      <c r="D128" s="5"/>
      <c r="E128" s="5"/>
      <c r="F128" s="9"/>
      <c r="G128" s="5"/>
      <c r="H128" s="354"/>
      <c r="I128" s="5"/>
      <c r="J128" s="5"/>
      <c r="K128" s="5"/>
      <c r="L128" s="5"/>
      <c r="M128" s="54"/>
      <c r="N128" s="54"/>
      <c r="O128" s="5"/>
      <c r="P128" s="5"/>
      <c r="Q128" s="5"/>
      <c r="R128" s="5"/>
      <c r="S128" s="54"/>
      <c r="T128" s="375"/>
      <c r="U128" s="5"/>
      <c r="V128" s="5"/>
      <c r="W128" s="5"/>
      <c r="X128" s="5"/>
      <c r="Y128" s="54"/>
      <c r="Z128" s="5"/>
      <c r="AA128" s="5"/>
      <c r="AB128" s="5"/>
      <c r="AC128" s="54"/>
      <c r="AD128" s="17"/>
      <c r="AE128" s="10"/>
    </row>
    <row r="129" spans="2:31" ht="21.95" customHeight="1" x14ac:dyDescent="0.25">
      <c r="B129" s="7"/>
      <c r="C129" s="7"/>
      <c r="D129" s="5"/>
      <c r="E129" s="5"/>
      <c r="F129" s="9"/>
      <c r="G129" s="5"/>
      <c r="H129" s="354"/>
      <c r="I129" s="5"/>
      <c r="J129" s="5"/>
      <c r="K129" s="5"/>
      <c r="L129" s="5"/>
      <c r="M129" s="54"/>
      <c r="N129" s="54"/>
      <c r="O129" s="5"/>
      <c r="P129" s="5"/>
      <c r="Q129" s="5"/>
      <c r="R129" s="5"/>
      <c r="S129" s="54"/>
      <c r="T129" s="375"/>
      <c r="U129" s="5"/>
      <c r="V129" s="5"/>
      <c r="W129" s="5"/>
      <c r="X129" s="5"/>
      <c r="Y129" s="54"/>
      <c r="Z129" s="5"/>
      <c r="AA129" s="5"/>
      <c r="AB129" s="5"/>
      <c r="AC129" s="54"/>
      <c r="AD129" s="17"/>
      <c r="AE129" s="10"/>
    </row>
    <row r="130" spans="2:31" ht="13.15" customHeight="1" x14ac:dyDescent="0.25">
      <c r="B130" s="7"/>
      <c r="C130" s="7"/>
      <c r="D130" s="5"/>
      <c r="E130" s="5"/>
      <c r="F130" s="9"/>
      <c r="G130" s="5"/>
      <c r="H130" s="354"/>
      <c r="I130" s="5"/>
      <c r="J130" s="5"/>
      <c r="K130" s="5"/>
      <c r="L130" s="5"/>
      <c r="M130" s="54"/>
      <c r="N130" s="54"/>
      <c r="O130" s="5"/>
      <c r="P130" s="5"/>
      <c r="Q130" s="5"/>
      <c r="R130" s="5"/>
      <c r="S130" s="54"/>
      <c r="T130" s="375"/>
      <c r="U130" s="5"/>
      <c r="V130" s="5"/>
      <c r="W130" s="5"/>
      <c r="X130" s="5"/>
      <c r="Y130" s="54"/>
      <c r="Z130" s="5"/>
      <c r="AA130" s="5"/>
      <c r="AB130" s="5"/>
      <c r="AC130" s="54"/>
      <c r="AD130" s="17"/>
      <c r="AE130" s="10"/>
    </row>
    <row r="131" spans="2:31" ht="13.15" customHeight="1" x14ac:dyDescent="0.25">
      <c r="B131" s="7"/>
      <c r="C131" s="7"/>
      <c r="D131" s="5"/>
      <c r="E131" s="5"/>
      <c r="F131" s="9"/>
      <c r="G131" s="5"/>
      <c r="H131" s="354"/>
      <c r="I131" s="5"/>
      <c r="J131" s="5"/>
      <c r="K131" s="5"/>
      <c r="L131" s="5"/>
      <c r="M131" s="54"/>
      <c r="N131" s="54"/>
      <c r="O131" s="5"/>
      <c r="P131" s="5"/>
      <c r="Q131" s="5"/>
      <c r="R131" s="5"/>
      <c r="S131" s="54"/>
      <c r="T131" s="375"/>
      <c r="U131" s="5"/>
      <c r="V131" s="5"/>
      <c r="W131" s="5"/>
      <c r="X131" s="5"/>
      <c r="Y131" s="54"/>
      <c r="Z131" s="5"/>
      <c r="AA131" s="5"/>
      <c r="AB131" s="5"/>
      <c r="AC131" s="54"/>
      <c r="AD131" s="17"/>
      <c r="AE131" s="10"/>
    </row>
    <row r="132" spans="2:31" ht="13.15" customHeight="1" x14ac:dyDescent="0.25">
      <c r="B132" s="7"/>
      <c r="C132" s="7"/>
      <c r="D132" s="5"/>
      <c r="E132" s="5"/>
      <c r="F132" s="9"/>
      <c r="G132" s="5"/>
      <c r="H132" s="354"/>
      <c r="I132" s="5"/>
      <c r="J132" s="5"/>
      <c r="K132" s="5"/>
      <c r="L132" s="5"/>
      <c r="M132" s="54"/>
      <c r="N132" s="54"/>
      <c r="O132" s="5"/>
      <c r="P132" s="5"/>
      <c r="Q132" s="5"/>
      <c r="R132" s="5"/>
      <c r="S132" s="54"/>
      <c r="T132" s="375"/>
      <c r="U132" s="5"/>
      <c r="V132" s="5"/>
      <c r="W132" s="5"/>
      <c r="X132" s="5"/>
      <c r="Y132" s="54"/>
      <c r="Z132" s="5"/>
      <c r="AA132" s="5"/>
      <c r="AB132" s="5"/>
      <c r="AC132" s="54"/>
      <c r="AD132" s="17"/>
      <c r="AE132" s="10"/>
    </row>
    <row r="133" spans="2:31" ht="13.15" customHeight="1" x14ac:dyDescent="0.25">
      <c r="B133" s="7"/>
      <c r="C133" s="7"/>
      <c r="D133" s="5"/>
      <c r="E133" s="5"/>
      <c r="F133" s="9"/>
      <c r="G133" s="5"/>
      <c r="H133" s="354"/>
      <c r="I133" s="5"/>
      <c r="J133" s="5"/>
      <c r="K133" s="5"/>
      <c r="L133" s="5"/>
      <c r="M133" s="54"/>
      <c r="N133" s="54"/>
      <c r="O133" s="5"/>
      <c r="P133" s="5"/>
      <c r="Q133" s="5"/>
      <c r="R133" s="5"/>
      <c r="S133" s="54"/>
      <c r="T133" s="375"/>
      <c r="U133" s="5"/>
      <c r="V133" s="5"/>
      <c r="W133" s="5"/>
      <c r="X133" s="5"/>
      <c r="Y133" s="54"/>
      <c r="Z133" s="5"/>
      <c r="AA133" s="5"/>
      <c r="AB133" s="5"/>
      <c r="AC133" s="54"/>
      <c r="AD133" s="17"/>
      <c r="AE133" s="10"/>
    </row>
    <row r="134" spans="2:31" ht="13.15" customHeight="1" x14ac:dyDescent="0.25">
      <c r="B134" s="7"/>
      <c r="C134" s="7"/>
      <c r="D134" s="5"/>
      <c r="E134" s="5"/>
      <c r="F134" s="9"/>
      <c r="G134" s="5"/>
      <c r="H134" s="354"/>
      <c r="I134" s="5"/>
      <c r="J134" s="5"/>
      <c r="K134" s="5"/>
      <c r="L134" s="5"/>
      <c r="M134" s="54"/>
      <c r="N134" s="54"/>
      <c r="O134" s="5"/>
      <c r="P134" s="5"/>
      <c r="Q134" s="5"/>
      <c r="R134" s="5"/>
      <c r="S134" s="54"/>
      <c r="T134" s="375"/>
      <c r="U134" s="5"/>
      <c r="V134" s="5"/>
      <c r="W134" s="5"/>
      <c r="X134" s="5"/>
      <c r="Y134" s="54"/>
      <c r="Z134" s="5"/>
      <c r="AA134" s="5"/>
      <c r="AB134" s="5"/>
      <c r="AC134" s="54"/>
      <c r="AD134" s="17"/>
      <c r="AE134" s="10"/>
    </row>
    <row r="135" spans="2:31" ht="13.15" customHeight="1" x14ac:dyDescent="0.25">
      <c r="B135" s="7"/>
      <c r="C135" s="7"/>
      <c r="D135" s="5"/>
      <c r="E135" s="5"/>
      <c r="F135" s="9"/>
      <c r="G135" s="5"/>
      <c r="H135" s="354"/>
      <c r="I135" s="5"/>
      <c r="J135" s="5"/>
      <c r="K135" s="5"/>
      <c r="L135" s="5"/>
      <c r="M135" s="54"/>
      <c r="N135" s="54"/>
      <c r="O135" s="5"/>
      <c r="P135" s="5"/>
      <c r="Q135" s="5"/>
      <c r="R135" s="5"/>
      <c r="S135" s="54"/>
      <c r="T135" s="375"/>
      <c r="U135" s="5"/>
      <c r="V135" s="5"/>
      <c r="W135" s="5"/>
      <c r="X135" s="5"/>
      <c r="Y135" s="54"/>
      <c r="Z135" s="5"/>
      <c r="AA135" s="5"/>
      <c r="AB135" s="5"/>
      <c r="AC135" s="54"/>
      <c r="AD135" s="17"/>
      <c r="AE135" s="10"/>
    </row>
    <row r="136" spans="2:31" ht="13.15" customHeight="1" x14ac:dyDescent="0.25">
      <c r="B136" s="7"/>
      <c r="C136" s="7"/>
      <c r="D136" s="5"/>
      <c r="E136" s="5"/>
      <c r="F136" s="9"/>
      <c r="G136" s="5"/>
      <c r="H136" s="354"/>
      <c r="I136" s="5"/>
      <c r="J136" s="5"/>
      <c r="K136" s="5"/>
      <c r="L136" s="5"/>
      <c r="M136" s="54"/>
      <c r="N136" s="54"/>
      <c r="O136" s="5"/>
      <c r="P136" s="5"/>
      <c r="Q136" s="5"/>
      <c r="R136" s="5"/>
      <c r="S136" s="54"/>
      <c r="T136" s="375"/>
      <c r="U136" s="5"/>
      <c r="V136" s="5"/>
      <c r="W136" s="5"/>
      <c r="X136" s="5"/>
      <c r="Y136" s="54"/>
      <c r="Z136" s="5"/>
      <c r="AA136" s="5"/>
      <c r="AB136" s="5"/>
      <c r="AC136" s="54"/>
      <c r="AD136" s="17"/>
      <c r="AE136" s="10"/>
    </row>
    <row r="137" spans="2:31" ht="26.65" customHeight="1" x14ac:dyDescent="0.25">
      <c r="B137" s="7"/>
      <c r="C137" s="7"/>
      <c r="D137" s="5"/>
      <c r="E137" s="5"/>
      <c r="F137" s="9"/>
      <c r="G137" s="5"/>
      <c r="H137" s="354"/>
      <c r="I137" s="5"/>
      <c r="J137" s="5"/>
      <c r="K137" s="5"/>
      <c r="L137" s="5"/>
      <c r="M137" s="54"/>
      <c r="N137" s="54"/>
      <c r="O137" s="5"/>
      <c r="P137" s="5"/>
      <c r="Q137" s="5"/>
      <c r="R137" s="5"/>
      <c r="S137" s="54"/>
      <c r="T137" s="375"/>
      <c r="U137" s="5"/>
      <c r="V137" s="5"/>
      <c r="W137" s="5"/>
      <c r="X137" s="5"/>
      <c r="Y137" s="54"/>
      <c r="Z137" s="5"/>
      <c r="AA137" s="5"/>
      <c r="AB137" s="5"/>
      <c r="AC137" s="54"/>
      <c r="AD137" s="17"/>
      <c r="AE137" s="10"/>
    </row>
    <row r="138" spans="2:31" ht="13.15" customHeight="1" x14ac:dyDescent="0.25">
      <c r="B138" s="7"/>
      <c r="C138" s="7"/>
      <c r="D138" s="5"/>
      <c r="E138" s="5"/>
      <c r="F138" s="9"/>
      <c r="G138" s="5"/>
      <c r="H138" s="354"/>
      <c r="I138" s="5"/>
      <c r="J138" s="5"/>
      <c r="K138" s="5"/>
      <c r="L138" s="5"/>
      <c r="M138" s="54"/>
      <c r="N138" s="54"/>
      <c r="O138" s="5"/>
      <c r="P138" s="5"/>
      <c r="Q138" s="5"/>
      <c r="R138" s="5"/>
      <c r="S138" s="54"/>
      <c r="T138" s="375"/>
      <c r="U138" s="5"/>
      <c r="V138" s="5"/>
      <c r="W138" s="5"/>
      <c r="X138" s="5"/>
      <c r="Y138" s="54"/>
      <c r="Z138" s="5"/>
      <c r="AA138" s="5"/>
      <c r="AB138" s="5"/>
      <c r="AC138" s="54"/>
      <c r="AD138" s="17"/>
      <c r="AE138" s="10"/>
    </row>
    <row r="139" spans="2:31" ht="13.15" customHeight="1" x14ac:dyDescent="0.25">
      <c r="B139" s="7"/>
      <c r="C139" s="7"/>
      <c r="D139" s="5"/>
      <c r="E139" s="5"/>
      <c r="F139" s="9"/>
      <c r="G139" s="5"/>
      <c r="H139" s="354"/>
      <c r="I139" s="5"/>
      <c r="J139" s="5"/>
      <c r="K139" s="5"/>
      <c r="L139" s="5"/>
      <c r="M139" s="54"/>
      <c r="N139" s="54"/>
      <c r="O139" s="5"/>
      <c r="P139" s="5"/>
      <c r="Q139" s="5"/>
      <c r="R139" s="5"/>
      <c r="S139" s="54"/>
      <c r="T139" s="375"/>
      <c r="U139" s="5"/>
      <c r="V139" s="5"/>
      <c r="W139" s="5"/>
      <c r="X139" s="5"/>
      <c r="Y139" s="54"/>
      <c r="Z139" s="5"/>
      <c r="AA139" s="5"/>
      <c r="AB139" s="5"/>
      <c r="AC139" s="54"/>
      <c r="AD139" s="17"/>
      <c r="AE139" s="10"/>
    </row>
    <row r="140" spans="2:31" ht="13.15" customHeight="1" x14ac:dyDescent="0.25">
      <c r="B140" s="7"/>
      <c r="C140" s="7"/>
      <c r="D140" s="5"/>
      <c r="E140" s="5"/>
      <c r="F140" s="9"/>
      <c r="G140" s="5"/>
      <c r="H140" s="354"/>
      <c r="I140" s="5"/>
      <c r="J140" s="5"/>
      <c r="K140" s="5"/>
      <c r="L140" s="5"/>
      <c r="M140" s="54"/>
      <c r="N140" s="54"/>
      <c r="O140" s="5"/>
      <c r="P140" s="5"/>
      <c r="Q140" s="5"/>
      <c r="R140" s="5"/>
      <c r="S140" s="54"/>
      <c r="T140" s="375"/>
      <c r="U140" s="5"/>
      <c r="V140" s="5"/>
      <c r="W140" s="5"/>
      <c r="X140" s="5"/>
      <c r="Y140" s="54"/>
      <c r="Z140" s="5"/>
      <c r="AA140" s="5"/>
      <c r="AB140" s="5"/>
      <c r="AC140" s="54"/>
      <c r="AD140" s="17"/>
      <c r="AE140" s="10"/>
    </row>
    <row r="141" spans="2:31" ht="13.15" customHeight="1" x14ac:dyDescent="0.25">
      <c r="B141" s="7"/>
      <c r="C141" s="7"/>
      <c r="D141" s="5"/>
      <c r="E141" s="5"/>
      <c r="F141" s="9"/>
      <c r="G141" s="5"/>
      <c r="H141" s="354"/>
      <c r="I141" s="5"/>
      <c r="J141" s="5"/>
      <c r="K141" s="5"/>
      <c r="L141" s="5"/>
      <c r="M141" s="54"/>
      <c r="N141" s="54"/>
      <c r="O141" s="5"/>
      <c r="P141" s="5"/>
      <c r="Q141" s="5"/>
      <c r="R141" s="5"/>
      <c r="S141" s="54"/>
      <c r="T141" s="375"/>
      <c r="U141" s="5"/>
      <c r="V141" s="5"/>
      <c r="W141" s="5"/>
      <c r="X141" s="5"/>
      <c r="Y141" s="54"/>
      <c r="Z141" s="5"/>
      <c r="AA141" s="5"/>
      <c r="AB141" s="5"/>
      <c r="AC141" s="54"/>
      <c r="AD141" s="17"/>
      <c r="AE141" s="10"/>
    </row>
    <row r="142" spans="2:31" ht="21.95" customHeight="1" x14ac:dyDescent="0.25">
      <c r="B142" s="7"/>
      <c r="C142" s="7"/>
      <c r="D142" s="5"/>
      <c r="E142" s="5"/>
      <c r="F142" s="9"/>
      <c r="G142" s="5"/>
      <c r="H142" s="354"/>
      <c r="I142" s="5"/>
      <c r="J142" s="5"/>
      <c r="K142" s="5"/>
      <c r="L142" s="5"/>
      <c r="M142" s="54"/>
      <c r="N142" s="54"/>
      <c r="O142" s="5"/>
      <c r="P142" s="5"/>
      <c r="Q142" s="5"/>
      <c r="R142" s="5"/>
      <c r="S142" s="54"/>
      <c r="T142" s="375"/>
      <c r="U142" s="5"/>
      <c r="V142" s="5"/>
      <c r="W142" s="5"/>
      <c r="X142" s="5"/>
      <c r="Y142" s="54"/>
      <c r="Z142" s="5"/>
      <c r="AA142" s="5"/>
      <c r="AB142" s="5"/>
      <c r="AC142" s="54"/>
      <c r="AD142" s="17"/>
      <c r="AE142" s="10"/>
    </row>
    <row r="143" spans="2:31" ht="13.15" customHeight="1" x14ac:dyDescent="0.25">
      <c r="B143" s="7"/>
      <c r="C143" s="7"/>
      <c r="D143" s="5"/>
      <c r="E143" s="5"/>
      <c r="F143" s="9"/>
      <c r="G143" s="5"/>
      <c r="H143" s="354"/>
      <c r="I143" s="5"/>
      <c r="J143" s="5"/>
      <c r="K143" s="5"/>
      <c r="L143" s="5"/>
      <c r="M143" s="54"/>
      <c r="N143" s="54"/>
      <c r="O143" s="5"/>
      <c r="P143" s="5"/>
      <c r="Q143" s="5"/>
      <c r="R143" s="5"/>
      <c r="S143" s="54"/>
      <c r="T143" s="375"/>
      <c r="U143" s="5"/>
      <c r="V143" s="5"/>
      <c r="W143" s="5"/>
      <c r="X143" s="5"/>
      <c r="Y143" s="54"/>
      <c r="Z143" s="5"/>
      <c r="AA143" s="5"/>
      <c r="AB143" s="5"/>
      <c r="AC143" s="54"/>
      <c r="AD143" s="17"/>
      <c r="AE143" s="10"/>
    </row>
    <row r="144" spans="2:31" ht="13.15" customHeight="1" x14ac:dyDescent="0.25">
      <c r="B144" s="7"/>
      <c r="C144" s="7"/>
      <c r="D144" s="5"/>
      <c r="E144" s="5"/>
      <c r="F144" s="9"/>
      <c r="G144" s="5"/>
      <c r="H144" s="354"/>
      <c r="I144" s="5"/>
      <c r="J144" s="5"/>
      <c r="K144" s="5"/>
      <c r="L144" s="5"/>
      <c r="M144" s="54"/>
      <c r="N144" s="54"/>
      <c r="O144" s="5"/>
      <c r="P144" s="5"/>
      <c r="Q144" s="5"/>
      <c r="R144" s="5"/>
      <c r="S144" s="54"/>
      <c r="T144" s="375"/>
      <c r="U144" s="5"/>
      <c r="V144" s="5"/>
      <c r="W144" s="5"/>
      <c r="X144" s="5"/>
      <c r="Y144" s="54"/>
      <c r="Z144" s="5"/>
      <c r="AA144" s="5"/>
      <c r="AB144" s="5"/>
      <c r="AC144" s="54"/>
      <c r="AD144" s="17"/>
      <c r="AE144" s="10"/>
    </row>
    <row r="145" spans="2:31" ht="13.15" customHeight="1" x14ac:dyDescent="0.25">
      <c r="B145" s="7"/>
      <c r="C145" s="7"/>
      <c r="D145" s="5"/>
      <c r="E145" s="5"/>
      <c r="F145" s="9"/>
      <c r="G145" s="5"/>
      <c r="H145" s="354"/>
      <c r="I145" s="5"/>
      <c r="J145" s="5"/>
      <c r="K145" s="5"/>
      <c r="L145" s="5"/>
      <c r="M145" s="54"/>
      <c r="N145" s="54"/>
      <c r="O145" s="5"/>
      <c r="P145" s="5"/>
      <c r="Q145" s="5"/>
      <c r="R145" s="5"/>
      <c r="S145" s="54"/>
      <c r="T145" s="375"/>
      <c r="U145" s="5"/>
      <c r="V145" s="5"/>
      <c r="W145" s="5"/>
      <c r="X145" s="5"/>
      <c r="Y145" s="54"/>
      <c r="Z145" s="5"/>
      <c r="AA145" s="5"/>
      <c r="AB145" s="5"/>
      <c r="AC145" s="54"/>
      <c r="AD145" s="17"/>
      <c r="AE145" s="10"/>
    </row>
    <row r="146" spans="2:31" ht="13.15" customHeight="1" x14ac:dyDescent="0.25">
      <c r="B146" s="7"/>
      <c r="C146" s="7"/>
      <c r="D146" s="5"/>
      <c r="E146" s="5"/>
      <c r="F146" s="9"/>
      <c r="G146" s="5"/>
      <c r="H146" s="354"/>
      <c r="I146" s="5"/>
      <c r="J146" s="5"/>
      <c r="K146" s="5"/>
      <c r="L146" s="5"/>
      <c r="M146" s="54"/>
      <c r="N146" s="54"/>
      <c r="O146" s="5"/>
      <c r="P146" s="5"/>
      <c r="Q146" s="5"/>
      <c r="R146" s="5"/>
      <c r="S146" s="54"/>
      <c r="T146" s="375"/>
      <c r="U146" s="5"/>
      <c r="V146" s="5"/>
      <c r="W146" s="5"/>
      <c r="X146" s="5"/>
      <c r="Y146" s="54"/>
      <c r="Z146" s="5"/>
      <c r="AA146" s="5"/>
      <c r="AB146" s="5"/>
      <c r="AC146" s="54"/>
      <c r="AD146" s="17"/>
      <c r="AE146" s="10"/>
    </row>
    <row r="147" spans="2:31" ht="13.15" customHeight="1" x14ac:dyDescent="0.25">
      <c r="B147" s="7"/>
      <c r="C147" s="7"/>
      <c r="D147" s="5"/>
      <c r="E147" s="5"/>
      <c r="F147" s="9"/>
      <c r="G147" s="5"/>
      <c r="H147" s="354"/>
      <c r="I147" s="5"/>
      <c r="J147" s="5"/>
      <c r="K147" s="5"/>
      <c r="L147" s="5"/>
      <c r="M147" s="54"/>
      <c r="N147" s="54"/>
      <c r="O147" s="5"/>
      <c r="P147" s="5"/>
      <c r="Q147" s="5"/>
      <c r="R147" s="5"/>
      <c r="S147" s="54"/>
      <c r="T147" s="375"/>
      <c r="U147" s="5"/>
      <c r="V147" s="5"/>
      <c r="W147" s="5"/>
      <c r="X147" s="5"/>
      <c r="Y147" s="54"/>
      <c r="Z147" s="5"/>
      <c r="AA147" s="5"/>
      <c r="AB147" s="5"/>
      <c r="AC147" s="54"/>
      <c r="AD147" s="17"/>
      <c r="AE147" s="10"/>
    </row>
    <row r="148" spans="2:31" ht="21.95" customHeight="1" x14ac:dyDescent="0.25">
      <c r="B148" s="7"/>
      <c r="C148" s="7"/>
      <c r="D148" s="5"/>
      <c r="E148" s="5"/>
      <c r="F148" s="9"/>
      <c r="G148" s="5"/>
      <c r="H148" s="354"/>
      <c r="I148" s="5"/>
      <c r="J148" s="5"/>
      <c r="K148" s="5"/>
      <c r="L148" s="5"/>
      <c r="M148" s="54"/>
      <c r="N148" s="54"/>
      <c r="O148" s="5"/>
      <c r="P148" s="5"/>
      <c r="Q148" s="5"/>
      <c r="R148" s="5"/>
      <c r="S148" s="54"/>
      <c r="T148" s="375"/>
      <c r="U148" s="5"/>
      <c r="V148" s="5"/>
      <c r="W148" s="5"/>
      <c r="X148" s="5"/>
      <c r="Y148" s="54"/>
      <c r="Z148" s="5"/>
      <c r="AA148" s="5"/>
      <c r="AB148" s="5"/>
      <c r="AC148" s="54"/>
      <c r="AD148" s="17"/>
      <c r="AE148" s="10"/>
    </row>
    <row r="149" spans="2:31" ht="21.95" customHeight="1" x14ac:dyDescent="0.25">
      <c r="B149" s="7"/>
      <c r="C149" s="7"/>
      <c r="D149" s="5"/>
      <c r="E149" s="5"/>
      <c r="F149" s="9"/>
      <c r="G149" s="5"/>
      <c r="H149" s="354"/>
      <c r="I149" s="5"/>
      <c r="J149" s="5"/>
      <c r="K149" s="5"/>
      <c r="L149" s="5"/>
      <c r="M149" s="54"/>
      <c r="N149" s="54"/>
      <c r="O149" s="5"/>
      <c r="P149" s="5"/>
      <c r="Q149" s="5"/>
      <c r="R149" s="5"/>
      <c r="S149" s="54"/>
      <c r="T149" s="375"/>
      <c r="U149" s="5"/>
      <c r="V149" s="5"/>
      <c r="W149" s="5"/>
      <c r="X149" s="5"/>
      <c r="Y149" s="54"/>
      <c r="Z149" s="5"/>
      <c r="AA149" s="5"/>
      <c r="AB149" s="5"/>
      <c r="AC149" s="54"/>
      <c r="AD149" s="17"/>
      <c r="AE149" s="10"/>
    </row>
    <row r="150" spans="2:31" ht="13.15" customHeight="1" x14ac:dyDescent="0.25">
      <c r="B150" s="7"/>
      <c r="C150" s="7"/>
      <c r="D150" s="5"/>
      <c r="E150" s="5"/>
      <c r="F150" s="9"/>
      <c r="G150" s="5"/>
      <c r="H150" s="354"/>
      <c r="I150" s="5"/>
      <c r="J150" s="5"/>
      <c r="K150" s="5"/>
      <c r="L150" s="5"/>
      <c r="M150" s="54"/>
      <c r="N150" s="54"/>
      <c r="O150" s="5"/>
      <c r="P150" s="5"/>
      <c r="Q150" s="5"/>
      <c r="R150" s="5"/>
      <c r="S150" s="54"/>
      <c r="T150" s="375"/>
      <c r="U150" s="5"/>
      <c r="V150" s="5"/>
      <c r="W150" s="5"/>
      <c r="X150" s="5"/>
      <c r="Y150" s="54"/>
      <c r="Z150" s="5"/>
      <c r="AA150" s="5"/>
      <c r="AB150" s="5"/>
      <c r="AC150" s="54"/>
      <c r="AD150" s="17"/>
      <c r="AE150" s="10"/>
    </row>
    <row r="151" spans="2:31" ht="21.95" customHeight="1" x14ac:dyDescent="0.25">
      <c r="B151" s="7"/>
      <c r="C151" s="7"/>
      <c r="D151" s="5"/>
      <c r="E151" s="5"/>
      <c r="F151" s="9"/>
      <c r="G151" s="5"/>
      <c r="H151" s="354"/>
      <c r="I151" s="5"/>
      <c r="J151" s="5"/>
      <c r="K151" s="5"/>
      <c r="L151" s="5"/>
      <c r="M151" s="54"/>
      <c r="N151" s="54"/>
      <c r="O151" s="5"/>
      <c r="P151" s="5"/>
      <c r="Q151" s="5"/>
      <c r="R151" s="5"/>
      <c r="S151" s="54"/>
      <c r="T151" s="375"/>
      <c r="U151" s="5"/>
      <c r="V151" s="5"/>
      <c r="W151" s="5"/>
      <c r="X151" s="5"/>
      <c r="Y151" s="54"/>
      <c r="Z151" s="5"/>
      <c r="AA151" s="5"/>
      <c r="AB151" s="5"/>
      <c r="AC151" s="54"/>
      <c r="AD151" s="17"/>
      <c r="AE151" s="10"/>
    </row>
    <row r="152" spans="2:31" ht="13.15" customHeight="1" x14ac:dyDescent="0.25">
      <c r="B152" s="7"/>
      <c r="C152" s="7"/>
      <c r="D152" s="5"/>
      <c r="E152" s="5"/>
      <c r="F152" s="9"/>
      <c r="G152" s="5"/>
      <c r="H152" s="354"/>
      <c r="I152" s="5"/>
      <c r="J152" s="5"/>
      <c r="K152" s="5"/>
      <c r="L152" s="5"/>
      <c r="M152" s="54"/>
      <c r="N152" s="54"/>
      <c r="O152" s="5"/>
      <c r="P152" s="5"/>
      <c r="Q152" s="5"/>
      <c r="R152" s="5"/>
      <c r="S152" s="54"/>
      <c r="T152" s="375"/>
      <c r="U152" s="5"/>
      <c r="V152" s="5"/>
      <c r="W152" s="5"/>
      <c r="X152" s="5"/>
      <c r="Y152" s="54"/>
      <c r="Z152" s="5"/>
      <c r="AA152" s="5"/>
      <c r="AB152" s="5"/>
      <c r="AC152" s="54"/>
      <c r="AD152" s="17"/>
      <c r="AE152" s="10"/>
    </row>
    <row r="153" spans="2:31" ht="26.65" customHeight="1" x14ac:dyDescent="0.25">
      <c r="B153" s="7"/>
      <c r="C153" s="7"/>
      <c r="D153" s="5"/>
      <c r="E153" s="5"/>
      <c r="F153" s="9"/>
      <c r="G153" s="5"/>
      <c r="H153" s="354"/>
      <c r="I153" s="5"/>
      <c r="J153" s="5"/>
      <c r="K153" s="5"/>
      <c r="L153" s="5"/>
      <c r="M153" s="54"/>
      <c r="N153" s="54"/>
      <c r="O153" s="5"/>
      <c r="P153" s="5"/>
      <c r="Q153" s="5"/>
      <c r="R153" s="5"/>
      <c r="S153" s="54"/>
      <c r="T153" s="375"/>
      <c r="U153" s="5"/>
      <c r="V153" s="5"/>
      <c r="W153" s="5"/>
      <c r="X153" s="5"/>
      <c r="Y153" s="54"/>
      <c r="Z153" s="5"/>
      <c r="AA153" s="5"/>
      <c r="AB153" s="5"/>
      <c r="AC153" s="54"/>
      <c r="AD153" s="17"/>
      <c r="AE153" s="10"/>
    </row>
    <row r="154" spans="2:31" ht="26.65" customHeight="1" x14ac:dyDescent="0.25">
      <c r="B154" s="7"/>
      <c r="C154" s="7"/>
      <c r="D154" s="5"/>
      <c r="E154" s="5"/>
      <c r="F154" s="9"/>
      <c r="G154" s="5"/>
      <c r="H154" s="354"/>
      <c r="I154" s="5"/>
      <c r="J154" s="5"/>
      <c r="K154" s="5"/>
      <c r="L154" s="5"/>
      <c r="M154" s="54"/>
      <c r="N154" s="54"/>
      <c r="O154" s="5"/>
      <c r="P154" s="5"/>
      <c r="Q154" s="5"/>
      <c r="R154" s="5"/>
      <c r="S154" s="54"/>
      <c r="T154" s="375"/>
      <c r="U154" s="5"/>
      <c r="V154" s="5"/>
      <c r="W154" s="5"/>
      <c r="X154" s="5"/>
      <c r="Y154" s="54"/>
      <c r="Z154" s="5"/>
      <c r="AA154" s="5"/>
      <c r="AB154" s="5"/>
      <c r="AC154" s="54"/>
      <c r="AD154" s="17"/>
      <c r="AE154" s="10"/>
    </row>
    <row r="155" spans="2:31" ht="21.95" customHeight="1" x14ac:dyDescent="0.25">
      <c r="B155" s="7"/>
      <c r="C155" s="7"/>
      <c r="D155" s="5"/>
      <c r="E155" s="5"/>
      <c r="F155" s="9"/>
      <c r="G155" s="5"/>
      <c r="H155" s="354"/>
      <c r="I155" s="5"/>
      <c r="J155" s="5"/>
      <c r="K155" s="5"/>
      <c r="L155" s="5"/>
      <c r="M155" s="54"/>
      <c r="N155" s="54"/>
      <c r="O155" s="5"/>
      <c r="P155" s="5"/>
      <c r="Q155" s="5"/>
      <c r="R155" s="5"/>
      <c r="S155" s="54"/>
      <c r="T155" s="375"/>
      <c r="U155" s="5"/>
      <c r="V155" s="5"/>
      <c r="W155" s="5"/>
      <c r="X155" s="5"/>
      <c r="Y155" s="54"/>
      <c r="Z155" s="5"/>
      <c r="AA155" s="5"/>
      <c r="AB155" s="5"/>
      <c r="AC155" s="54"/>
      <c r="AD155" s="17"/>
      <c r="AE155" s="10"/>
    </row>
    <row r="156" spans="2:31" ht="13.15" customHeight="1" x14ac:dyDescent="0.25">
      <c r="B156" s="7"/>
      <c r="C156" s="7"/>
      <c r="D156" s="5"/>
      <c r="E156" s="5"/>
      <c r="F156" s="9"/>
      <c r="G156" s="5"/>
      <c r="H156" s="354"/>
      <c r="I156" s="5"/>
      <c r="J156" s="5"/>
      <c r="K156" s="5"/>
      <c r="L156" s="5"/>
      <c r="M156" s="54"/>
      <c r="N156" s="54"/>
      <c r="O156" s="5"/>
      <c r="P156" s="5"/>
      <c r="Q156" s="5"/>
      <c r="R156" s="5"/>
      <c r="S156" s="54"/>
      <c r="T156" s="375"/>
      <c r="U156" s="5"/>
      <c r="V156" s="5"/>
      <c r="W156" s="5"/>
      <c r="X156" s="5"/>
      <c r="Y156" s="54"/>
      <c r="Z156" s="5"/>
      <c r="AA156" s="5"/>
      <c r="AB156" s="5"/>
      <c r="AC156" s="54"/>
      <c r="AD156" s="17"/>
      <c r="AE156" s="10"/>
    </row>
    <row r="157" spans="2:31" ht="21.95" customHeight="1" x14ac:dyDescent="0.25">
      <c r="B157" s="7"/>
      <c r="C157" s="7"/>
      <c r="D157" s="5"/>
      <c r="E157" s="5"/>
      <c r="F157" s="9"/>
      <c r="G157" s="5"/>
      <c r="H157" s="354"/>
      <c r="I157" s="5"/>
      <c r="J157" s="5"/>
      <c r="K157" s="5"/>
      <c r="L157" s="5"/>
      <c r="M157" s="54"/>
      <c r="N157" s="54"/>
      <c r="O157" s="5"/>
      <c r="P157" s="5"/>
      <c r="Q157" s="5"/>
      <c r="R157" s="5"/>
      <c r="S157" s="54"/>
      <c r="T157" s="375"/>
      <c r="U157" s="5"/>
      <c r="V157" s="5"/>
      <c r="W157" s="5"/>
      <c r="X157" s="5"/>
      <c r="Y157" s="54"/>
      <c r="Z157" s="5"/>
      <c r="AA157" s="5"/>
      <c r="AB157" s="5"/>
      <c r="AC157" s="54"/>
      <c r="AD157" s="17"/>
      <c r="AE157" s="10"/>
    </row>
    <row r="158" spans="2:31" ht="21.95" customHeight="1" x14ac:dyDescent="0.25">
      <c r="B158" s="7"/>
      <c r="C158" s="7"/>
      <c r="D158" s="5"/>
      <c r="E158" s="5"/>
      <c r="F158" s="9"/>
      <c r="G158" s="5"/>
      <c r="H158" s="354"/>
      <c r="I158" s="5"/>
      <c r="J158" s="5"/>
      <c r="K158" s="5"/>
      <c r="L158" s="5"/>
      <c r="M158" s="54"/>
      <c r="N158" s="54"/>
      <c r="O158" s="5"/>
      <c r="P158" s="5"/>
      <c r="Q158" s="5"/>
      <c r="R158" s="5"/>
      <c r="S158" s="54"/>
      <c r="T158" s="375"/>
      <c r="U158" s="5"/>
      <c r="V158" s="5"/>
      <c r="W158" s="5"/>
      <c r="X158" s="5"/>
      <c r="Y158" s="54"/>
      <c r="Z158" s="5"/>
      <c r="AA158" s="5"/>
      <c r="AB158" s="5"/>
      <c r="AC158" s="54"/>
      <c r="AD158" s="17"/>
      <c r="AE158" s="10"/>
    </row>
    <row r="159" spans="2:31" ht="13.15" customHeight="1" x14ac:dyDescent="0.25">
      <c r="B159" s="7"/>
      <c r="C159" s="7"/>
      <c r="D159" s="5"/>
      <c r="E159" s="5"/>
      <c r="F159" s="9"/>
      <c r="G159" s="5"/>
      <c r="H159" s="354"/>
      <c r="I159" s="5"/>
      <c r="J159" s="5"/>
      <c r="K159" s="5"/>
      <c r="L159" s="5"/>
      <c r="M159" s="54"/>
      <c r="N159" s="54"/>
      <c r="O159" s="5"/>
      <c r="P159" s="5"/>
      <c r="Q159" s="5"/>
      <c r="R159" s="5"/>
      <c r="S159" s="54"/>
      <c r="T159" s="375"/>
      <c r="U159" s="5"/>
      <c r="V159" s="5"/>
      <c r="W159" s="5"/>
      <c r="X159" s="5"/>
      <c r="Y159" s="54"/>
      <c r="Z159" s="5"/>
      <c r="AA159" s="5"/>
      <c r="AB159" s="5"/>
      <c r="AC159" s="54"/>
      <c r="AD159" s="17"/>
      <c r="AE159" s="10"/>
    </row>
    <row r="160" spans="2:31" ht="13.15" customHeight="1" x14ac:dyDescent="0.25">
      <c r="B160" s="7"/>
      <c r="C160" s="7"/>
      <c r="D160" s="5"/>
      <c r="E160" s="5"/>
      <c r="F160" s="9"/>
      <c r="G160" s="5"/>
      <c r="H160" s="354"/>
      <c r="I160" s="5"/>
      <c r="J160" s="5"/>
      <c r="K160" s="5"/>
      <c r="L160" s="5"/>
      <c r="M160" s="54"/>
      <c r="N160" s="54"/>
      <c r="O160" s="5"/>
      <c r="P160" s="5"/>
      <c r="Q160" s="5"/>
      <c r="R160" s="5"/>
      <c r="S160" s="54"/>
      <c r="T160" s="375"/>
      <c r="U160" s="5"/>
      <c r="V160" s="5"/>
      <c r="W160" s="5"/>
      <c r="X160" s="5"/>
      <c r="Y160" s="54"/>
      <c r="Z160" s="5"/>
      <c r="AA160" s="5"/>
      <c r="AB160" s="5"/>
      <c r="AC160" s="54"/>
      <c r="AD160" s="17"/>
      <c r="AE160" s="10"/>
    </row>
    <row r="161" spans="2:31" ht="21.95" customHeight="1" x14ac:dyDescent="0.25">
      <c r="B161" s="7"/>
      <c r="C161" s="7"/>
      <c r="D161" s="5"/>
      <c r="E161" s="5"/>
      <c r="F161" s="9"/>
      <c r="G161" s="5"/>
      <c r="H161" s="354"/>
      <c r="I161" s="5"/>
      <c r="J161" s="5"/>
      <c r="K161" s="5"/>
      <c r="L161" s="5"/>
      <c r="M161" s="54"/>
      <c r="N161" s="54"/>
      <c r="O161" s="5"/>
      <c r="P161" s="5"/>
      <c r="Q161" s="5"/>
      <c r="R161" s="5"/>
      <c r="S161" s="54"/>
      <c r="T161" s="375"/>
      <c r="U161" s="5"/>
      <c r="V161" s="5"/>
      <c r="W161" s="5"/>
      <c r="X161" s="5"/>
      <c r="Y161" s="54"/>
      <c r="Z161" s="5"/>
      <c r="AA161" s="5"/>
      <c r="AB161" s="5"/>
      <c r="AC161" s="54"/>
      <c r="AD161" s="17"/>
      <c r="AE161" s="10"/>
    </row>
    <row r="162" spans="2:31" ht="13.15" customHeight="1" x14ac:dyDescent="0.25">
      <c r="B162" s="7"/>
      <c r="C162" s="7"/>
      <c r="D162" s="5"/>
      <c r="E162" s="5"/>
      <c r="F162" s="9"/>
      <c r="G162" s="5"/>
      <c r="H162" s="354"/>
      <c r="I162" s="5"/>
      <c r="J162" s="5"/>
      <c r="K162" s="5"/>
      <c r="L162" s="5"/>
      <c r="M162" s="54"/>
      <c r="N162" s="54"/>
      <c r="O162" s="5"/>
      <c r="P162" s="5"/>
      <c r="Q162" s="5"/>
      <c r="R162" s="5"/>
      <c r="S162" s="54"/>
      <c r="T162" s="375"/>
      <c r="U162" s="5"/>
      <c r="V162" s="5"/>
      <c r="W162" s="5"/>
      <c r="X162" s="5"/>
      <c r="Y162" s="54"/>
      <c r="Z162" s="5"/>
      <c r="AA162" s="5"/>
      <c r="AB162" s="5"/>
      <c r="AC162" s="54"/>
      <c r="AD162" s="17"/>
      <c r="AE162" s="10"/>
    </row>
    <row r="163" spans="2:31" ht="13.15" customHeight="1" x14ac:dyDescent="0.25">
      <c r="B163" s="7"/>
      <c r="C163" s="7"/>
      <c r="D163" s="5"/>
      <c r="E163" s="5"/>
      <c r="F163" s="9"/>
      <c r="G163" s="5"/>
      <c r="H163" s="354"/>
      <c r="I163" s="5"/>
      <c r="J163" s="5"/>
      <c r="K163" s="5"/>
      <c r="L163" s="5"/>
      <c r="M163" s="54"/>
      <c r="N163" s="54"/>
      <c r="O163" s="5"/>
      <c r="P163" s="5"/>
      <c r="Q163" s="5"/>
      <c r="R163" s="5"/>
      <c r="S163" s="54"/>
      <c r="T163" s="375"/>
      <c r="U163" s="5"/>
      <c r="V163" s="5"/>
      <c r="W163" s="5"/>
      <c r="X163" s="5"/>
      <c r="Y163" s="54"/>
      <c r="Z163" s="5"/>
      <c r="AA163" s="5"/>
      <c r="AB163" s="5"/>
      <c r="AC163" s="54"/>
      <c r="AD163" s="17"/>
      <c r="AE163" s="10"/>
    </row>
    <row r="164" spans="2:31" ht="13.15" customHeight="1" x14ac:dyDescent="0.25">
      <c r="B164" s="7"/>
      <c r="C164" s="7"/>
      <c r="D164" s="5"/>
      <c r="E164" s="5"/>
      <c r="F164" s="9"/>
      <c r="G164" s="5"/>
      <c r="H164" s="354"/>
      <c r="I164" s="5"/>
      <c r="J164" s="5"/>
      <c r="K164" s="5"/>
      <c r="L164" s="5"/>
      <c r="M164" s="54"/>
      <c r="N164" s="54"/>
      <c r="O164" s="5"/>
      <c r="P164" s="5"/>
      <c r="Q164" s="5"/>
      <c r="R164" s="5"/>
      <c r="S164" s="54"/>
      <c r="T164" s="375"/>
      <c r="U164" s="5"/>
      <c r="V164" s="5"/>
      <c r="W164" s="5"/>
      <c r="X164" s="5"/>
      <c r="Y164" s="54"/>
      <c r="Z164" s="5"/>
      <c r="AA164" s="5"/>
      <c r="AB164" s="5"/>
      <c r="AC164" s="54"/>
      <c r="AD164" s="17"/>
      <c r="AE164" s="10"/>
    </row>
    <row r="165" spans="2:31" ht="13.15" customHeight="1" x14ac:dyDescent="0.25">
      <c r="B165" s="7"/>
      <c r="C165" s="7"/>
      <c r="D165" s="5"/>
      <c r="E165" s="5"/>
      <c r="F165" s="9"/>
      <c r="G165" s="5"/>
      <c r="H165" s="354"/>
      <c r="I165" s="5"/>
      <c r="J165" s="5"/>
      <c r="K165" s="5"/>
      <c r="L165" s="5"/>
      <c r="M165" s="54"/>
      <c r="N165" s="54"/>
      <c r="O165" s="5"/>
      <c r="P165" s="5"/>
      <c r="Q165" s="5"/>
      <c r="R165" s="5"/>
      <c r="S165" s="54"/>
      <c r="T165" s="375"/>
      <c r="U165" s="5"/>
      <c r="V165" s="5"/>
      <c r="W165" s="5"/>
      <c r="X165" s="5"/>
      <c r="Y165" s="54"/>
      <c r="Z165" s="5"/>
      <c r="AA165" s="5"/>
      <c r="AB165" s="5"/>
      <c r="AC165" s="54"/>
      <c r="AD165" s="17"/>
      <c r="AE165" s="10"/>
    </row>
    <row r="166" spans="2:31" ht="13.15" customHeight="1" x14ac:dyDescent="0.25">
      <c r="B166" s="7"/>
      <c r="C166" s="7"/>
      <c r="D166" s="5"/>
      <c r="E166" s="5"/>
      <c r="F166" s="9"/>
      <c r="G166" s="5"/>
      <c r="H166" s="354"/>
      <c r="I166" s="5"/>
      <c r="J166" s="5"/>
      <c r="K166" s="5"/>
      <c r="L166" s="5"/>
      <c r="M166" s="54"/>
      <c r="N166" s="54"/>
      <c r="O166" s="5"/>
      <c r="P166" s="5"/>
      <c r="Q166" s="5"/>
      <c r="R166" s="5"/>
      <c r="S166" s="54"/>
      <c r="T166" s="375"/>
      <c r="U166" s="5"/>
      <c r="V166" s="5"/>
      <c r="W166" s="5"/>
      <c r="X166" s="5"/>
      <c r="Y166" s="54"/>
      <c r="Z166" s="5"/>
      <c r="AA166" s="5"/>
      <c r="AB166" s="5"/>
      <c r="AC166" s="54"/>
      <c r="AD166" s="17"/>
      <c r="AE166" s="10"/>
    </row>
    <row r="167" spans="2:31" ht="13.15" customHeight="1" x14ac:dyDescent="0.25">
      <c r="B167" s="7"/>
      <c r="C167" s="7"/>
      <c r="D167" s="5"/>
      <c r="E167" s="5"/>
      <c r="F167" s="9"/>
      <c r="G167" s="5"/>
      <c r="H167" s="354"/>
      <c r="I167" s="5"/>
      <c r="J167" s="5"/>
      <c r="K167" s="5"/>
      <c r="L167" s="5"/>
      <c r="M167" s="54"/>
      <c r="N167" s="54"/>
      <c r="O167" s="5"/>
      <c r="P167" s="5"/>
      <c r="Q167" s="5"/>
      <c r="R167" s="5"/>
      <c r="S167" s="54"/>
      <c r="T167" s="375"/>
      <c r="U167" s="5"/>
      <c r="V167" s="5"/>
      <c r="W167" s="5"/>
      <c r="X167" s="5"/>
      <c r="Y167" s="54"/>
      <c r="Z167" s="5"/>
      <c r="AA167" s="5"/>
      <c r="AB167" s="5"/>
      <c r="AC167" s="54"/>
      <c r="AD167" s="17"/>
      <c r="AE167" s="10"/>
    </row>
    <row r="168" spans="2:31" ht="13.15" customHeight="1" x14ac:dyDescent="0.25">
      <c r="B168" s="7"/>
      <c r="C168" s="7"/>
      <c r="D168" s="5"/>
      <c r="E168" s="5"/>
      <c r="F168" s="9"/>
      <c r="G168" s="5"/>
      <c r="H168" s="354"/>
      <c r="I168" s="5"/>
      <c r="J168" s="5"/>
      <c r="K168" s="5"/>
      <c r="L168" s="5"/>
      <c r="M168" s="54"/>
      <c r="N168" s="54"/>
      <c r="O168" s="5"/>
      <c r="P168" s="5"/>
      <c r="Q168" s="5"/>
      <c r="R168" s="5"/>
      <c r="S168" s="54"/>
      <c r="T168" s="375"/>
      <c r="U168" s="5"/>
      <c r="V168" s="5"/>
      <c r="W168" s="5"/>
      <c r="X168" s="5"/>
      <c r="Y168" s="54"/>
      <c r="Z168" s="5"/>
      <c r="AA168" s="5"/>
      <c r="AB168" s="5"/>
      <c r="AC168" s="54"/>
      <c r="AD168" s="17"/>
      <c r="AE168" s="10"/>
    </row>
    <row r="169" spans="2:31" ht="13.15" customHeight="1" x14ac:dyDescent="0.25">
      <c r="B169" s="7"/>
      <c r="C169" s="7"/>
      <c r="D169" s="5"/>
      <c r="E169" s="5"/>
      <c r="F169" s="9"/>
      <c r="G169" s="5"/>
      <c r="H169" s="354"/>
      <c r="I169" s="5"/>
      <c r="J169" s="5"/>
      <c r="K169" s="5"/>
      <c r="L169" s="5"/>
      <c r="M169" s="54"/>
      <c r="N169" s="54"/>
      <c r="O169" s="5"/>
      <c r="P169" s="5"/>
      <c r="Q169" s="5"/>
      <c r="R169" s="5"/>
      <c r="S169" s="54"/>
      <c r="T169" s="375"/>
      <c r="U169" s="5"/>
      <c r="V169" s="5"/>
      <c r="W169" s="5"/>
      <c r="X169" s="5"/>
      <c r="Y169" s="54"/>
      <c r="Z169" s="5"/>
      <c r="AA169" s="5"/>
      <c r="AB169" s="5"/>
      <c r="AC169" s="54"/>
      <c r="AD169" s="17"/>
      <c r="AE169" s="10"/>
    </row>
    <row r="170" spans="2:31" ht="13.15" customHeight="1" x14ac:dyDescent="0.25">
      <c r="B170" s="7"/>
      <c r="C170" s="7"/>
      <c r="D170" s="5"/>
      <c r="E170" s="5"/>
      <c r="F170" s="9"/>
      <c r="G170" s="5"/>
      <c r="H170" s="354"/>
      <c r="I170" s="5"/>
      <c r="J170" s="5"/>
      <c r="K170" s="5"/>
      <c r="L170" s="5"/>
      <c r="M170" s="54"/>
      <c r="N170" s="54"/>
      <c r="O170" s="5"/>
      <c r="P170" s="5"/>
      <c r="Q170" s="5"/>
      <c r="R170" s="5"/>
      <c r="S170" s="54"/>
      <c r="T170" s="375"/>
      <c r="U170" s="5"/>
      <c r="V170" s="5"/>
      <c r="W170" s="5"/>
      <c r="X170" s="5"/>
      <c r="Y170" s="54"/>
      <c r="Z170" s="5"/>
      <c r="AA170" s="5"/>
      <c r="AB170" s="5"/>
      <c r="AC170" s="54"/>
      <c r="AD170" s="17"/>
      <c r="AE170" s="10"/>
    </row>
    <row r="171" spans="2:31" ht="26.65" customHeight="1" x14ac:dyDescent="0.25">
      <c r="B171" s="7"/>
      <c r="C171" s="7"/>
      <c r="D171" s="5"/>
      <c r="E171" s="5"/>
      <c r="F171" s="9"/>
      <c r="G171" s="5"/>
      <c r="H171" s="354"/>
      <c r="I171" s="5"/>
      <c r="J171" s="5"/>
      <c r="K171" s="5"/>
      <c r="L171" s="5"/>
      <c r="M171" s="54"/>
      <c r="N171" s="54"/>
      <c r="O171" s="5"/>
      <c r="P171" s="5"/>
      <c r="Q171" s="5"/>
      <c r="R171" s="5"/>
      <c r="S171" s="54"/>
      <c r="T171" s="375"/>
      <c r="U171" s="5"/>
      <c r="V171" s="5"/>
      <c r="W171" s="5"/>
      <c r="X171" s="5"/>
      <c r="Y171" s="54"/>
      <c r="Z171" s="5"/>
      <c r="AA171" s="5"/>
      <c r="AB171" s="5"/>
      <c r="AC171" s="54"/>
      <c r="AD171" s="17"/>
      <c r="AE171" s="10"/>
    </row>
    <row r="172" spans="2:31" ht="13.15" customHeight="1" x14ac:dyDescent="0.25">
      <c r="B172" s="7"/>
      <c r="C172" s="7"/>
      <c r="D172" s="5"/>
      <c r="E172" s="5"/>
      <c r="F172" s="9"/>
      <c r="G172" s="5"/>
      <c r="H172" s="354"/>
      <c r="I172" s="5"/>
      <c r="J172" s="5"/>
      <c r="K172" s="5"/>
      <c r="L172" s="5"/>
      <c r="M172" s="54"/>
      <c r="N172" s="54"/>
      <c r="O172" s="5"/>
      <c r="P172" s="5"/>
      <c r="Q172" s="5"/>
      <c r="R172" s="5"/>
      <c r="S172" s="54"/>
      <c r="T172" s="375"/>
      <c r="U172" s="5"/>
      <c r="V172" s="5"/>
      <c r="W172" s="5"/>
      <c r="X172" s="5"/>
      <c r="Y172" s="54"/>
      <c r="Z172" s="5"/>
      <c r="AA172" s="5"/>
      <c r="AB172" s="5"/>
      <c r="AC172" s="54"/>
      <c r="AD172" s="17"/>
      <c r="AE172" s="10"/>
    </row>
    <row r="173" spans="2:31" ht="21.95" customHeight="1" x14ac:dyDescent="0.25">
      <c r="B173" s="7"/>
      <c r="C173" s="7"/>
      <c r="D173" s="5"/>
      <c r="E173" s="5"/>
      <c r="F173" s="9"/>
      <c r="G173" s="5"/>
      <c r="H173" s="354"/>
      <c r="I173" s="5"/>
      <c r="J173" s="5"/>
      <c r="K173" s="5"/>
      <c r="L173" s="5"/>
      <c r="M173" s="54"/>
      <c r="N173" s="54"/>
      <c r="O173" s="5"/>
      <c r="P173" s="5"/>
      <c r="Q173" s="5"/>
      <c r="R173" s="5"/>
      <c r="S173" s="54"/>
      <c r="T173" s="375"/>
      <c r="U173" s="5"/>
      <c r="V173" s="5"/>
      <c r="W173" s="5"/>
      <c r="X173" s="5"/>
      <c r="Y173" s="54"/>
      <c r="Z173" s="5"/>
      <c r="AA173" s="5"/>
      <c r="AB173" s="5"/>
      <c r="AC173" s="54"/>
      <c r="AD173" s="17"/>
      <c r="AE173" s="10"/>
    </row>
    <row r="174" spans="2:31" ht="21.95" customHeight="1" x14ac:dyDescent="0.25">
      <c r="B174" s="7"/>
      <c r="C174" s="7"/>
      <c r="D174" s="5"/>
      <c r="E174" s="5"/>
      <c r="F174" s="9"/>
      <c r="G174" s="5"/>
      <c r="H174" s="354"/>
      <c r="I174" s="5"/>
      <c r="J174" s="5"/>
      <c r="K174" s="5"/>
      <c r="L174" s="5"/>
      <c r="M174" s="54"/>
      <c r="N174" s="54"/>
      <c r="O174" s="5"/>
      <c r="P174" s="5"/>
      <c r="Q174" s="5"/>
      <c r="R174" s="5"/>
      <c r="S174" s="54"/>
      <c r="T174" s="375"/>
      <c r="U174" s="5"/>
      <c r="V174" s="5"/>
      <c r="W174" s="5"/>
      <c r="X174" s="5"/>
      <c r="Y174" s="54"/>
      <c r="Z174" s="5"/>
      <c r="AA174" s="5"/>
      <c r="AB174" s="5"/>
      <c r="AC174" s="54"/>
      <c r="AD174" s="17"/>
      <c r="AE174" s="10"/>
    </row>
    <row r="175" spans="2:31" ht="21.95" customHeight="1" x14ac:dyDescent="0.25">
      <c r="B175" s="7"/>
      <c r="C175" s="7"/>
      <c r="D175" s="5"/>
      <c r="E175" s="5"/>
      <c r="F175" s="9"/>
      <c r="G175" s="5"/>
      <c r="H175" s="354"/>
      <c r="I175" s="5"/>
      <c r="J175" s="5"/>
      <c r="K175" s="5"/>
      <c r="L175" s="5"/>
      <c r="M175" s="54"/>
      <c r="N175" s="54"/>
      <c r="O175" s="5"/>
      <c r="P175" s="5"/>
      <c r="Q175" s="5"/>
      <c r="R175" s="5"/>
      <c r="S175" s="54"/>
      <c r="T175" s="375"/>
      <c r="U175" s="5"/>
      <c r="V175" s="5"/>
      <c r="W175" s="5"/>
      <c r="X175" s="5"/>
      <c r="Y175" s="54"/>
      <c r="Z175" s="5"/>
      <c r="AA175" s="5"/>
      <c r="AB175" s="5"/>
      <c r="AC175" s="54"/>
      <c r="AD175" s="17"/>
      <c r="AE175" s="10"/>
    </row>
    <row r="176" spans="2:31" ht="13.15" customHeight="1" x14ac:dyDescent="0.25">
      <c r="B176" s="7"/>
      <c r="C176" s="7"/>
      <c r="D176" s="5"/>
      <c r="E176" s="5"/>
      <c r="F176" s="9"/>
      <c r="G176" s="5"/>
      <c r="H176" s="354"/>
      <c r="I176" s="5"/>
      <c r="J176" s="5"/>
      <c r="K176" s="5"/>
      <c r="L176" s="5"/>
      <c r="M176" s="54"/>
      <c r="N176" s="54"/>
      <c r="O176" s="5"/>
      <c r="P176" s="5"/>
      <c r="Q176" s="5"/>
      <c r="R176" s="5"/>
      <c r="S176" s="54"/>
      <c r="T176" s="375"/>
      <c r="U176" s="5"/>
      <c r="V176" s="5"/>
      <c r="W176" s="5"/>
      <c r="X176" s="5"/>
      <c r="Y176" s="54"/>
      <c r="Z176" s="5"/>
      <c r="AA176" s="5"/>
      <c r="AB176" s="5"/>
      <c r="AC176" s="54"/>
      <c r="AD176" s="17"/>
      <c r="AE176" s="10"/>
    </row>
    <row r="177" spans="2:31" ht="13.15" customHeight="1" x14ac:dyDescent="0.25">
      <c r="B177" s="7"/>
      <c r="C177" s="7"/>
      <c r="D177" s="5"/>
      <c r="E177" s="5"/>
      <c r="F177" s="9"/>
      <c r="G177" s="5"/>
      <c r="H177" s="354"/>
      <c r="I177" s="5"/>
      <c r="J177" s="5"/>
      <c r="K177" s="5"/>
      <c r="L177" s="5"/>
      <c r="M177" s="54"/>
      <c r="N177" s="54"/>
      <c r="O177" s="5"/>
      <c r="P177" s="5"/>
      <c r="Q177" s="5"/>
      <c r="R177" s="5"/>
      <c r="S177" s="54"/>
      <c r="T177" s="375"/>
      <c r="U177" s="5"/>
      <c r="V177" s="5"/>
      <c r="W177" s="5"/>
      <c r="X177" s="5"/>
      <c r="Y177" s="54"/>
      <c r="Z177" s="5"/>
      <c r="AA177" s="5"/>
      <c r="AB177" s="5"/>
      <c r="AC177" s="54"/>
      <c r="AD177" s="17"/>
      <c r="AE177" s="10"/>
    </row>
    <row r="178" spans="2:31" ht="21.95" customHeight="1" x14ac:dyDescent="0.25">
      <c r="B178" s="7"/>
      <c r="C178" s="7"/>
      <c r="D178" s="5"/>
      <c r="E178" s="5"/>
      <c r="F178" s="9"/>
      <c r="G178" s="5"/>
      <c r="H178" s="354"/>
      <c r="I178" s="5"/>
      <c r="J178" s="5"/>
      <c r="K178" s="5"/>
      <c r="L178" s="5"/>
      <c r="M178" s="54"/>
      <c r="N178" s="54"/>
      <c r="O178" s="5"/>
      <c r="P178" s="5"/>
      <c r="Q178" s="5"/>
      <c r="R178" s="5"/>
      <c r="S178" s="54"/>
      <c r="T178" s="375"/>
      <c r="U178" s="5"/>
      <c r="V178" s="5"/>
      <c r="W178" s="5"/>
      <c r="X178" s="5"/>
      <c r="Y178" s="54"/>
      <c r="Z178" s="5"/>
      <c r="AA178" s="5"/>
      <c r="AB178" s="5"/>
      <c r="AC178" s="54"/>
      <c r="AD178" s="17"/>
      <c r="AE178" s="10"/>
    </row>
    <row r="179" spans="2:31" ht="21.95" customHeight="1" x14ac:dyDescent="0.25">
      <c r="B179" s="7"/>
      <c r="C179" s="7"/>
      <c r="D179" s="5"/>
      <c r="E179" s="5"/>
      <c r="F179" s="9"/>
      <c r="G179" s="5"/>
      <c r="H179" s="354"/>
      <c r="I179" s="5"/>
      <c r="J179" s="5"/>
      <c r="K179" s="5"/>
      <c r="L179" s="5"/>
      <c r="M179" s="54"/>
      <c r="N179" s="54"/>
      <c r="O179" s="5"/>
      <c r="P179" s="5"/>
      <c r="Q179" s="5"/>
      <c r="R179" s="5"/>
      <c r="S179" s="54"/>
      <c r="T179" s="375"/>
      <c r="U179" s="5"/>
      <c r="V179" s="5"/>
      <c r="W179" s="5"/>
      <c r="X179" s="5"/>
      <c r="Y179" s="54"/>
      <c r="Z179" s="5"/>
      <c r="AA179" s="5"/>
      <c r="AB179" s="5"/>
      <c r="AC179" s="54"/>
      <c r="AD179" s="17"/>
      <c r="AE179" s="10"/>
    </row>
    <row r="180" spans="2:31" ht="13.15" customHeight="1" x14ac:dyDescent="0.25">
      <c r="B180" s="7"/>
      <c r="C180" s="7"/>
      <c r="D180" s="5"/>
      <c r="E180" s="5"/>
      <c r="F180" s="9"/>
      <c r="G180" s="5"/>
      <c r="H180" s="354"/>
      <c r="I180" s="5"/>
      <c r="J180" s="5"/>
      <c r="K180" s="5"/>
      <c r="L180" s="5"/>
      <c r="M180" s="54"/>
      <c r="N180" s="54"/>
      <c r="O180" s="5"/>
      <c r="P180" s="5"/>
      <c r="Q180" s="5"/>
      <c r="R180" s="5"/>
      <c r="S180" s="54"/>
      <c r="T180" s="375"/>
      <c r="U180" s="5"/>
      <c r="V180" s="5"/>
      <c r="W180" s="5"/>
      <c r="X180" s="5"/>
      <c r="Y180" s="54"/>
      <c r="Z180" s="5"/>
      <c r="AA180" s="5"/>
      <c r="AB180" s="5"/>
      <c r="AC180" s="54"/>
      <c r="AD180" s="17"/>
      <c r="AE180" s="10"/>
    </row>
    <row r="181" spans="2:31" ht="13.15" customHeight="1" x14ac:dyDescent="0.25">
      <c r="B181" s="7"/>
      <c r="C181" s="7"/>
      <c r="D181" s="5"/>
      <c r="E181" s="5"/>
      <c r="F181" s="9"/>
      <c r="G181" s="5"/>
      <c r="H181" s="354"/>
      <c r="I181" s="5"/>
      <c r="J181" s="5"/>
      <c r="K181" s="5"/>
      <c r="L181" s="5"/>
      <c r="M181" s="54"/>
      <c r="N181" s="54"/>
      <c r="O181" s="5"/>
      <c r="P181" s="5"/>
      <c r="Q181" s="5"/>
      <c r="R181" s="5"/>
      <c r="S181" s="54"/>
      <c r="T181" s="375"/>
      <c r="U181" s="5"/>
      <c r="V181" s="5"/>
      <c r="W181" s="5"/>
      <c r="X181" s="5"/>
      <c r="Y181" s="54"/>
      <c r="Z181" s="5"/>
      <c r="AA181" s="5"/>
      <c r="AB181" s="5"/>
      <c r="AC181" s="54"/>
      <c r="AD181" s="17"/>
      <c r="AE181" s="10"/>
    </row>
    <row r="182" spans="2:31" ht="13.15" customHeight="1" x14ac:dyDescent="0.25">
      <c r="B182" s="7"/>
      <c r="C182" s="7"/>
      <c r="D182" s="5"/>
      <c r="E182" s="5"/>
      <c r="F182" s="9"/>
      <c r="G182" s="5"/>
      <c r="H182" s="354"/>
      <c r="I182" s="5"/>
      <c r="J182" s="5"/>
      <c r="K182" s="5"/>
      <c r="L182" s="5"/>
      <c r="M182" s="54"/>
      <c r="N182" s="54"/>
      <c r="O182" s="5"/>
      <c r="P182" s="5"/>
      <c r="Q182" s="5"/>
      <c r="R182" s="5"/>
      <c r="S182" s="54"/>
      <c r="T182" s="375"/>
      <c r="U182" s="5"/>
      <c r="V182" s="5"/>
      <c r="W182" s="5"/>
      <c r="X182" s="5"/>
      <c r="Y182" s="54"/>
      <c r="Z182" s="5"/>
      <c r="AA182" s="5"/>
      <c r="AB182" s="5"/>
      <c r="AC182" s="54"/>
      <c r="AD182" s="17"/>
      <c r="AE182" s="10"/>
    </row>
    <row r="183" spans="2:31" ht="21.95" customHeight="1" x14ac:dyDescent="0.25">
      <c r="B183" s="7"/>
      <c r="C183" s="7"/>
      <c r="D183" s="5"/>
      <c r="E183" s="5"/>
      <c r="F183" s="9"/>
      <c r="G183" s="5"/>
      <c r="H183" s="354"/>
      <c r="I183" s="5"/>
      <c r="J183" s="5"/>
      <c r="K183" s="5"/>
      <c r="L183" s="5"/>
      <c r="M183" s="54"/>
      <c r="N183" s="54"/>
      <c r="O183" s="5"/>
      <c r="P183" s="5"/>
      <c r="Q183" s="5"/>
      <c r="R183" s="5"/>
      <c r="S183" s="54"/>
      <c r="T183" s="375"/>
      <c r="U183" s="5"/>
      <c r="V183" s="5"/>
      <c r="W183" s="5"/>
      <c r="X183" s="5"/>
      <c r="Y183" s="54"/>
      <c r="Z183" s="5"/>
      <c r="AA183" s="5"/>
      <c r="AB183" s="5"/>
      <c r="AC183" s="54"/>
      <c r="AD183" s="17"/>
      <c r="AE183" s="10"/>
    </row>
    <row r="184" spans="2:31" ht="21.95" customHeight="1" x14ac:dyDescent="0.25">
      <c r="B184" s="7"/>
      <c r="C184" s="7"/>
      <c r="D184" s="5"/>
      <c r="E184" s="5"/>
      <c r="F184" s="9"/>
      <c r="G184" s="5"/>
      <c r="H184" s="354"/>
      <c r="I184" s="5"/>
      <c r="J184" s="5"/>
      <c r="K184" s="5"/>
      <c r="L184" s="5"/>
      <c r="M184" s="54"/>
      <c r="N184" s="54"/>
      <c r="O184" s="5"/>
      <c r="P184" s="5"/>
      <c r="Q184" s="5"/>
      <c r="R184" s="5"/>
      <c r="S184" s="54"/>
      <c r="T184" s="375"/>
      <c r="U184" s="5"/>
      <c r="V184" s="5"/>
      <c r="W184" s="5"/>
      <c r="X184" s="5"/>
      <c r="Y184" s="54"/>
      <c r="Z184" s="5"/>
      <c r="AA184" s="5"/>
      <c r="AB184" s="5"/>
      <c r="AC184" s="54"/>
      <c r="AD184" s="17"/>
      <c r="AE184" s="10"/>
    </row>
    <row r="185" spans="2:31" ht="13.15" customHeight="1" x14ac:dyDescent="0.25">
      <c r="B185" s="7"/>
      <c r="C185" s="7"/>
      <c r="D185" s="5"/>
      <c r="E185" s="5"/>
      <c r="F185" s="9"/>
      <c r="G185" s="5"/>
      <c r="H185" s="354"/>
      <c r="I185" s="5"/>
      <c r="J185" s="5"/>
      <c r="K185" s="5"/>
      <c r="L185" s="5"/>
      <c r="M185" s="54"/>
      <c r="N185" s="54"/>
      <c r="O185" s="5"/>
      <c r="P185" s="5"/>
      <c r="Q185" s="5"/>
      <c r="R185" s="5"/>
      <c r="S185" s="54"/>
      <c r="T185" s="375"/>
      <c r="U185" s="5"/>
      <c r="V185" s="5"/>
      <c r="W185" s="5"/>
      <c r="X185" s="5"/>
      <c r="Y185" s="54"/>
      <c r="Z185" s="5"/>
      <c r="AA185" s="5"/>
      <c r="AB185" s="5"/>
      <c r="AC185" s="54"/>
      <c r="AD185" s="17"/>
      <c r="AE185" s="10"/>
    </row>
    <row r="186" spans="2:31" ht="13.15" customHeight="1" x14ac:dyDescent="0.25">
      <c r="B186" s="7"/>
      <c r="C186" s="7"/>
      <c r="D186" s="5"/>
      <c r="E186" s="5"/>
      <c r="F186" s="9"/>
      <c r="G186" s="5"/>
      <c r="H186" s="354"/>
      <c r="I186" s="5"/>
      <c r="J186" s="5"/>
      <c r="K186" s="5"/>
      <c r="L186" s="5"/>
      <c r="M186" s="54"/>
      <c r="N186" s="54"/>
      <c r="O186" s="5"/>
      <c r="P186" s="5"/>
      <c r="Q186" s="5"/>
      <c r="R186" s="5"/>
      <c r="S186" s="54"/>
      <c r="T186" s="375"/>
      <c r="U186" s="5"/>
      <c r="V186" s="5"/>
      <c r="W186" s="5"/>
      <c r="X186" s="5"/>
      <c r="Y186" s="54"/>
      <c r="Z186" s="5"/>
      <c r="AA186" s="5"/>
      <c r="AB186" s="5"/>
      <c r="AC186" s="54"/>
      <c r="AD186" s="17"/>
      <c r="AE186" s="10"/>
    </row>
    <row r="187" spans="2:31" ht="13.15" customHeight="1" x14ac:dyDescent="0.25">
      <c r="B187" s="7"/>
      <c r="C187" s="7"/>
      <c r="D187" s="5"/>
      <c r="E187" s="5"/>
      <c r="F187" s="9"/>
      <c r="G187" s="5"/>
      <c r="H187" s="354"/>
      <c r="I187" s="5"/>
      <c r="J187" s="5"/>
      <c r="K187" s="5"/>
      <c r="L187" s="5"/>
      <c r="M187" s="54"/>
      <c r="N187" s="54"/>
      <c r="O187" s="5"/>
      <c r="P187" s="5"/>
      <c r="Q187" s="5"/>
      <c r="R187" s="5"/>
      <c r="S187" s="54"/>
      <c r="T187" s="375"/>
      <c r="U187" s="5"/>
      <c r="V187" s="5"/>
      <c r="W187" s="5"/>
      <c r="X187" s="5"/>
      <c r="Y187" s="54"/>
      <c r="Z187" s="5"/>
      <c r="AA187" s="5"/>
      <c r="AB187" s="5"/>
      <c r="AC187" s="54"/>
      <c r="AD187" s="17"/>
      <c r="AE187" s="10"/>
    </row>
    <row r="188" spans="2:31" ht="13.15" customHeight="1" x14ac:dyDescent="0.25">
      <c r="B188" s="7"/>
      <c r="C188" s="7"/>
      <c r="D188" s="5"/>
      <c r="E188" s="5"/>
      <c r="F188" s="9"/>
      <c r="G188" s="5"/>
      <c r="H188" s="354"/>
      <c r="I188" s="5"/>
      <c r="J188" s="5"/>
      <c r="K188" s="5"/>
      <c r="L188" s="5"/>
      <c r="M188" s="54"/>
      <c r="N188" s="54"/>
      <c r="O188" s="5"/>
      <c r="P188" s="5"/>
      <c r="Q188" s="5"/>
      <c r="R188" s="5"/>
      <c r="S188" s="54"/>
      <c r="T188" s="375"/>
      <c r="U188" s="5"/>
      <c r="V188" s="5"/>
      <c r="W188" s="5"/>
      <c r="X188" s="5"/>
      <c r="Y188" s="54"/>
      <c r="Z188" s="5"/>
      <c r="AA188" s="5"/>
      <c r="AB188" s="5"/>
      <c r="AC188" s="54"/>
      <c r="AD188" s="17"/>
      <c r="AE188" s="10"/>
    </row>
    <row r="189" spans="2:31" ht="21.95" customHeight="1" x14ac:dyDescent="0.25">
      <c r="B189" s="7"/>
      <c r="C189" s="7"/>
      <c r="D189" s="5"/>
      <c r="E189" s="5"/>
      <c r="F189" s="9"/>
      <c r="G189" s="5"/>
      <c r="H189" s="354"/>
      <c r="I189" s="5"/>
      <c r="J189" s="5"/>
      <c r="K189" s="5"/>
      <c r="L189" s="5"/>
      <c r="M189" s="54"/>
      <c r="N189" s="54"/>
      <c r="O189" s="5"/>
      <c r="P189" s="5"/>
      <c r="Q189" s="5"/>
      <c r="R189" s="5"/>
      <c r="S189" s="54"/>
      <c r="T189" s="375"/>
      <c r="U189" s="5"/>
      <c r="V189" s="5"/>
      <c r="W189" s="5"/>
      <c r="X189" s="5"/>
      <c r="Y189" s="54"/>
      <c r="Z189" s="5"/>
      <c r="AA189" s="5"/>
      <c r="AB189" s="5"/>
      <c r="AC189" s="54"/>
      <c r="AD189" s="17"/>
      <c r="AE189" s="10"/>
    </row>
    <row r="190" spans="2:31" ht="21.95" customHeight="1" x14ac:dyDescent="0.25">
      <c r="B190" s="7"/>
      <c r="C190" s="7"/>
      <c r="D190" s="5"/>
      <c r="E190" s="5"/>
      <c r="F190" s="9"/>
      <c r="G190" s="5"/>
      <c r="H190" s="354"/>
      <c r="I190" s="5"/>
      <c r="J190" s="5"/>
      <c r="K190" s="5"/>
      <c r="L190" s="5"/>
      <c r="M190" s="54"/>
      <c r="N190" s="54"/>
      <c r="O190" s="5"/>
      <c r="P190" s="5"/>
      <c r="Q190" s="5"/>
      <c r="R190" s="5"/>
      <c r="S190" s="54"/>
      <c r="T190" s="375"/>
      <c r="U190" s="5"/>
      <c r="V190" s="5"/>
      <c r="W190" s="5"/>
      <c r="X190" s="5"/>
      <c r="Y190" s="54"/>
      <c r="Z190" s="5"/>
      <c r="AA190" s="5"/>
      <c r="AB190" s="5"/>
      <c r="AC190" s="54"/>
      <c r="AD190" s="17"/>
      <c r="AE190" s="10"/>
    </row>
    <row r="191" spans="2:31" ht="21.95" customHeight="1" x14ac:dyDescent="0.25">
      <c r="B191" s="7"/>
      <c r="C191" s="7"/>
      <c r="D191" s="5"/>
      <c r="E191" s="5"/>
      <c r="F191" s="9"/>
      <c r="G191" s="5"/>
      <c r="H191" s="354"/>
      <c r="I191" s="5"/>
      <c r="J191" s="5"/>
      <c r="K191" s="5"/>
      <c r="L191" s="5"/>
      <c r="M191" s="54"/>
      <c r="N191" s="54"/>
      <c r="O191" s="5"/>
      <c r="P191" s="5"/>
      <c r="Q191" s="5"/>
      <c r="R191" s="5"/>
      <c r="S191" s="54"/>
      <c r="T191" s="375"/>
      <c r="U191" s="5"/>
      <c r="V191" s="5"/>
      <c r="W191" s="5"/>
      <c r="X191" s="5"/>
      <c r="Y191" s="54"/>
      <c r="Z191" s="5"/>
      <c r="AA191" s="5"/>
      <c r="AB191" s="5"/>
      <c r="AC191" s="54"/>
      <c r="AD191" s="17"/>
      <c r="AE191" s="10"/>
    </row>
    <row r="192" spans="2:31" ht="13.15" customHeight="1" x14ac:dyDescent="0.25">
      <c r="B192" s="7"/>
      <c r="C192" s="7"/>
      <c r="D192" s="5"/>
      <c r="E192" s="5"/>
      <c r="F192" s="9"/>
      <c r="G192" s="5"/>
      <c r="H192" s="354"/>
      <c r="I192" s="5"/>
      <c r="J192" s="5"/>
      <c r="K192" s="5"/>
      <c r="L192" s="5"/>
      <c r="M192" s="54"/>
      <c r="N192" s="54"/>
      <c r="O192" s="5"/>
      <c r="P192" s="5"/>
      <c r="Q192" s="5"/>
      <c r="R192" s="5"/>
      <c r="S192" s="54"/>
      <c r="T192" s="375"/>
      <c r="U192" s="5"/>
      <c r="V192" s="5"/>
      <c r="W192" s="5"/>
      <c r="X192" s="5"/>
      <c r="Y192" s="54"/>
      <c r="Z192" s="5"/>
      <c r="AA192" s="5"/>
      <c r="AB192" s="5"/>
      <c r="AC192" s="54"/>
      <c r="AD192" s="17"/>
      <c r="AE192" s="10"/>
    </row>
    <row r="193" spans="2:31" ht="26.65" customHeight="1" x14ac:dyDescent="0.25">
      <c r="B193" s="7"/>
      <c r="C193" s="7"/>
      <c r="D193" s="5"/>
      <c r="E193" s="5"/>
      <c r="F193" s="9"/>
      <c r="G193" s="5"/>
      <c r="H193" s="354"/>
      <c r="I193" s="5"/>
      <c r="J193" s="5"/>
      <c r="K193" s="5"/>
      <c r="L193" s="5"/>
      <c r="M193" s="54"/>
      <c r="N193" s="54"/>
      <c r="O193" s="5"/>
      <c r="P193" s="5"/>
      <c r="Q193" s="5"/>
      <c r="R193" s="5"/>
      <c r="S193" s="54"/>
      <c r="T193" s="375"/>
      <c r="U193" s="5"/>
      <c r="V193" s="5"/>
      <c r="W193" s="5"/>
      <c r="X193" s="5"/>
      <c r="Y193" s="54"/>
      <c r="Z193" s="5"/>
      <c r="AA193" s="5"/>
      <c r="AB193" s="5"/>
      <c r="AC193" s="54"/>
      <c r="AD193" s="17"/>
      <c r="AE193" s="10"/>
    </row>
    <row r="194" spans="2:31" ht="13.15" customHeight="1" x14ac:dyDescent="0.25">
      <c r="B194" s="7"/>
      <c r="C194" s="7"/>
      <c r="D194" s="5"/>
      <c r="E194" s="5"/>
      <c r="F194" s="9"/>
      <c r="G194" s="5"/>
      <c r="H194" s="354"/>
      <c r="I194" s="5"/>
      <c r="J194" s="5"/>
      <c r="K194" s="5"/>
      <c r="L194" s="5"/>
      <c r="M194" s="54"/>
      <c r="N194" s="54"/>
      <c r="O194" s="5"/>
      <c r="P194" s="5"/>
      <c r="Q194" s="5"/>
      <c r="R194" s="5"/>
      <c r="S194" s="54"/>
      <c r="T194" s="375"/>
      <c r="U194" s="5"/>
      <c r="V194" s="5"/>
      <c r="W194" s="5"/>
      <c r="X194" s="5"/>
      <c r="Y194" s="54"/>
      <c r="Z194" s="5"/>
      <c r="AA194" s="5"/>
      <c r="AB194" s="5"/>
      <c r="AC194" s="54"/>
      <c r="AD194" s="17"/>
      <c r="AE194" s="10"/>
    </row>
    <row r="195" spans="2:31" ht="13.15" customHeight="1" x14ac:dyDescent="0.25">
      <c r="B195" s="7"/>
      <c r="C195" s="7"/>
      <c r="D195" s="5"/>
      <c r="E195" s="5"/>
      <c r="F195" s="9"/>
      <c r="G195" s="5"/>
      <c r="H195" s="354"/>
      <c r="I195" s="5"/>
      <c r="J195" s="5"/>
      <c r="K195" s="5"/>
      <c r="L195" s="5"/>
      <c r="M195" s="54"/>
      <c r="N195" s="54"/>
      <c r="O195" s="5"/>
      <c r="P195" s="5"/>
      <c r="Q195" s="5"/>
      <c r="R195" s="5"/>
      <c r="S195" s="54"/>
      <c r="T195" s="375"/>
      <c r="U195" s="5"/>
      <c r="V195" s="5"/>
      <c r="W195" s="5"/>
      <c r="X195" s="5"/>
      <c r="Y195" s="54"/>
      <c r="Z195" s="5"/>
      <c r="AA195" s="5"/>
      <c r="AB195" s="5"/>
      <c r="AC195" s="54"/>
      <c r="AD195" s="17"/>
      <c r="AE195" s="10"/>
    </row>
    <row r="196" spans="2:31" ht="21.95" customHeight="1" x14ac:dyDescent="0.25">
      <c r="B196" s="7"/>
      <c r="C196" s="7"/>
      <c r="D196" s="5"/>
      <c r="E196" s="5"/>
      <c r="F196" s="9"/>
      <c r="G196" s="5"/>
      <c r="H196" s="354"/>
      <c r="I196" s="5"/>
      <c r="J196" s="5"/>
      <c r="K196" s="5"/>
      <c r="L196" s="5"/>
      <c r="M196" s="54"/>
      <c r="N196" s="54"/>
      <c r="O196" s="5"/>
      <c r="P196" s="5"/>
      <c r="Q196" s="5"/>
      <c r="R196" s="5"/>
      <c r="S196" s="54"/>
      <c r="T196" s="375"/>
      <c r="U196" s="5"/>
      <c r="V196" s="5"/>
      <c r="W196" s="5"/>
      <c r="X196" s="5"/>
      <c r="Y196" s="54"/>
      <c r="Z196" s="5"/>
      <c r="AA196" s="5"/>
      <c r="AB196" s="5"/>
      <c r="AC196" s="54"/>
      <c r="AD196" s="17"/>
      <c r="AE196" s="10"/>
    </row>
    <row r="197" spans="2:31" ht="21.95" customHeight="1" x14ac:dyDescent="0.25">
      <c r="D197" s="25"/>
    </row>
    <row r="198" spans="2:31" x14ac:dyDescent="0.25">
      <c r="D198" s="25"/>
    </row>
    <row r="199" spans="2:31" x14ac:dyDescent="0.25">
      <c r="D199" s="25"/>
    </row>
    <row r="200" spans="2:31" x14ac:dyDescent="0.25">
      <c r="D200" s="25"/>
    </row>
    <row r="201" spans="2:31" x14ac:dyDescent="0.25">
      <c r="D201" s="25"/>
    </row>
    <row r="202" spans="2:31" x14ac:dyDescent="0.25">
      <c r="D202" s="25"/>
    </row>
    <row r="203" spans="2:31" x14ac:dyDescent="0.25">
      <c r="D203" s="25"/>
    </row>
    <row r="204" spans="2:31" x14ac:dyDescent="0.25">
      <c r="D204" s="25"/>
    </row>
    <row r="205" spans="2:31" x14ac:dyDescent="0.25">
      <c r="D205" s="25"/>
    </row>
    <row r="206" spans="2:31" x14ac:dyDescent="0.25">
      <c r="D206" s="25"/>
    </row>
    <row r="207" spans="2:31" x14ac:dyDescent="0.25">
      <c r="D207" s="25"/>
    </row>
    <row r="208" spans="2:31" x14ac:dyDescent="0.25">
      <c r="D208" s="25"/>
    </row>
    <row r="209" spans="4:4" x14ac:dyDescent="0.25">
      <c r="D209" s="25"/>
    </row>
    <row r="210" spans="4:4" x14ac:dyDescent="0.25">
      <c r="D210" s="25"/>
    </row>
    <row r="211" spans="4:4" x14ac:dyDescent="0.25">
      <c r="D211" s="25"/>
    </row>
    <row r="212" spans="4:4" x14ac:dyDescent="0.25">
      <c r="D212" s="25"/>
    </row>
    <row r="213" spans="4:4" x14ac:dyDescent="0.25">
      <c r="D213" s="25"/>
    </row>
    <row r="214" spans="4:4" x14ac:dyDescent="0.25">
      <c r="D214" s="25"/>
    </row>
    <row r="215" spans="4:4" x14ac:dyDescent="0.25">
      <c r="D215" s="25"/>
    </row>
    <row r="216" spans="4:4" x14ac:dyDescent="0.25">
      <c r="D216" s="25"/>
    </row>
    <row r="217" spans="4:4" x14ac:dyDescent="0.25">
      <c r="D217" s="25"/>
    </row>
    <row r="218" spans="4:4" x14ac:dyDescent="0.25">
      <c r="D218" s="25"/>
    </row>
    <row r="219" spans="4:4" x14ac:dyDescent="0.25">
      <c r="D219" s="25"/>
    </row>
    <row r="220" spans="4:4" x14ac:dyDescent="0.25">
      <c r="D220" s="25"/>
    </row>
    <row r="221" spans="4:4" x14ac:dyDescent="0.25">
      <c r="D221" s="25"/>
    </row>
    <row r="222" spans="4:4" x14ac:dyDescent="0.25">
      <c r="D222" s="25"/>
    </row>
    <row r="223" spans="4:4" x14ac:dyDescent="0.25">
      <c r="D223" s="25"/>
    </row>
    <row r="224" spans="4:4" x14ac:dyDescent="0.25">
      <c r="D224" s="25"/>
    </row>
    <row r="225" spans="4:4" x14ac:dyDescent="0.25">
      <c r="D225" s="25"/>
    </row>
    <row r="226" spans="4:4" x14ac:dyDescent="0.25">
      <c r="D226" s="25"/>
    </row>
    <row r="227" spans="4:4" x14ac:dyDescent="0.25">
      <c r="D227" s="25"/>
    </row>
    <row r="228" spans="4:4" x14ac:dyDescent="0.25">
      <c r="D228" s="25"/>
    </row>
    <row r="229" spans="4:4" x14ac:dyDescent="0.25">
      <c r="D229" s="25"/>
    </row>
    <row r="230" spans="4:4" x14ac:dyDescent="0.25">
      <c r="D230" s="25"/>
    </row>
    <row r="231" spans="4:4" x14ac:dyDescent="0.25">
      <c r="D231" s="25"/>
    </row>
    <row r="232" spans="4:4" x14ac:dyDescent="0.25">
      <c r="D232" s="25"/>
    </row>
    <row r="233" spans="4:4" x14ac:dyDescent="0.25">
      <c r="D233" s="25"/>
    </row>
    <row r="234" spans="4:4" x14ac:dyDescent="0.25">
      <c r="D234" s="25"/>
    </row>
    <row r="235" spans="4:4" x14ac:dyDescent="0.25">
      <c r="D235" s="25"/>
    </row>
    <row r="236" spans="4:4" x14ac:dyDescent="0.25">
      <c r="D236" s="25"/>
    </row>
    <row r="237" spans="4:4" x14ac:dyDescent="0.25">
      <c r="D237" s="25"/>
    </row>
    <row r="238" spans="4:4" x14ac:dyDescent="0.25">
      <c r="D238" s="25"/>
    </row>
    <row r="239" spans="4:4" x14ac:dyDescent="0.25">
      <c r="D239" s="25"/>
    </row>
    <row r="240" spans="4:4" x14ac:dyDescent="0.25">
      <c r="D240" s="25"/>
    </row>
    <row r="241" spans="4:4" x14ac:dyDescent="0.25">
      <c r="D241" s="25"/>
    </row>
    <row r="242" spans="4:4" x14ac:dyDescent="0.25">
      <c r="D242" s="25"/>
    </row>
    <row r="243" spans="4:4" x14ac:dyDescent="0.25">
      <c r="D243" s="25"/>
    </row>
    <row r="244" spans="4:4" x14ac:dyDescent="0.25">
      <c r="D244" s="25"/>
    </row>
    <row r="245" spans="4:4" x14ac:dyDescent="0.25">
      <c r="D245" s="25"/>
    </row>
    <row r="246" spans="4:4" x14ac:dyDescent="0.25">
      <c r="D246" s="25"/>
    </row>
    <row r="247" spans="4:4" x14ac:dyDescent="0.25">
      <c r="D247" s="25"/>
    </row>
    <row r="248" spans="4:4" x14ac:dyDescent="0.25">
      <c r="D248" s="25"/>
    </row>
    <row r="249" spans="4:4" x14ac:dyDescent="0.25">
      <c r="D249" s="25"/>
    </row>
    <row r="250" spans="4:4" x14ac:dyDescent="0.25">
      <c r="D250" s="25"/>
    </row>
    <row r="251" spans="4:4" x14ac:dyDescent="0.25">
      <c r="D251" s="25"/>
    </row>
    <row r="252" spans="4:4" x14ac:dyDescent="0.25">
      <c r="D252" s="25"/>
    </row>
    <row r="253" spans="4:4" x14ac:dyDescent="0.25">
      <c r="D253" s="25"/>
    </row>
    <row r="254" spans="4:4" x14ac:dyDescent="0.25">
      <c r="D254" s="25"/>
    </row>
    <row r="255" spans="4:4" x14ac:dyDescent="0.25">
      <c r="D255" s="25"/>
    </row>
    <row r="256" spans="4:4" x14ac:dyDescent="0.25">
      <c r="D256" s="25"/>
    </row>
    <row r="257" spans="4:4" x14ac:dyDescent="0.25">
      <c r="D257" s="25"/>
    </row>
    <row r="258" spans="4:4" x14ac:dyDescent="0.25">
      <c r="D258" s="25"/>
    </row>
    <row r="259" spans="4:4" x14ac:dyDescent="0.25">
      <c r="D259" s="25"/>
    </row>
    <row r="260" spans="4:4" x14ac:dyDescent="0.25">
      <c r="D260" s="25"/>
    </row>
    <row r="261" spans="4:4" x14ac:dyDescent="0.25">
      <c r="D261" s="25"/>
    </row>
    <row r="262" spans="4:4" x14ac:dyDescent="0.25">
      <c r="D262" s="25"/>
    </row>
    <row r="263" spans="4:4" x14ac:dyDescent="0.25">
      <c r="D263" s="25"/>
    </row>
    <row r="264" spans="4:4" x14ac:dyDescent="0.25">
      <c r="D264" s="25"/>
    </row>
    <row r="265" spans="4:4" x14ac:dyDescent="0.25">
      <c r="D265" s="25"/>
    </row>
    <row r="266" spans="4:4" x14ac:dyDescent="0.25">
      <c r="D266" s="25"/>
    </row>
    <row r="267" spans="4:4" x14ac:dyDescent="0.25">
      <c r="D267" s="25"/>
    </row>
    <row r="268" spans="4:4" x14ac:dyDescent="0.25">
      <c r="D268" s="25"/>
    </row>
    <row r="269" spans="4:4" x14ac:dyDescent="0.25">
      <c r="D269" s="25"/>
    </row>
    <row r="270" spans="4:4" x14ac:dyDescent="0.25">
      <c r="D270" s="25"/>
    </row>
    <row r="271" spans="4:4" x14ac:dyDescent="0.25">
      <c r="D271" s="25"/>
    </row>
    <row r="272" spans="4:4" x14ac:dyDescent="0.25">
      <c r="D272" s="25"/>
    </row>
    <row r="273" spans="4:4" x14ac:dyDescent="0.25">
      <c r="D273" s="25"/>
    </row>
    <row r="274" spans="4:4" x14ac:dyDescent="0.25">
      <c r="D274" s="25"/>
    </row>
    <row r="275" spans="4:4" x14ac:dyDescent="0.25">
      <c r="D275" s="25"/>
    </row>
    <row r="276" spans="4:4" x14ac:dyDescent="0.25">
      <c r="D276" s="25"/>
    </row>
    <row r="277" spans="4:4" x14ac:dyDescent="0.25">
      <c r="D277" s="25"/>
    </row>
    <row r="278" spans="4:4" x14ac:dyDescent="0.25">
      <c r="D278" s="25"/>
    </row>
    <row r="279" spans="4:4" x14ac:dyDescent="0.25">
      <c r="D279" s="25"/>
    </row>
    <row r="280" spans="4:4" x14ac:dyDescent="0.25">
      <c r="D280" s="25"/>
    </row>
    <row r="281" spans="4:4" x14ac:dyDescent="0.25">
      <c r="D281" s="25"/>
    </row>
    <row r="282" spans="4:4" x14ac:dyDescent="0.25">
      <c r="D282" s="25"/>
    </row>
    <row r="283" spans="4:4" x14ac:dyDescent="0.25">
      <c r="D283" s="25"/>
    </row>
    <row r="284" spans="4:4" x14ac:dyDescent="0.25">
      <c r="D284" s="25"/>
    </row>
    <row r="285" spans="4:4" x14ac:dyDescent="0.25">
      <c r="D285" s="25"/>
    </row>
    <row r="286" spans="4:4" x14ac:dyDescent="0.25">
      <c r="D286" s="25"/>
    </row>
    <row r="287" spans="4:4" x14ac:dyDescent="0.25">
      <c r="D287" s="25"/>
    </row>
    <row r="288" spans="4:4" x14ac:dyDescent="0.25">
      <c r="D288" s="25"/>
    </row>
    <row r="289" spans="4:4" x14ac:dyDescent="0.25">
      <c r="D289" s="25"/>
    </row>
    <row r="290" spans="4:4" x14ac:dyDescent="0.25">
      <c r="D290" s="25"/>
    </row>
    <row r="291" spans="4:4" x14ac:dyDescent="0.25">
      <c r="D291" s="25"/>
    </row>
    <row r="292" spans="4:4" x14ac:dyDescent="0.25">
      <c r="D292" s="25"/>
    </row>
    <row r="293" spans="4:4" x14ac:dyDescent="0.25">
      <c r="D293" s="25"/>
    </row>
    <row r="294" spans="4:4" x14ac:dyDescent="0.25">
      <c r="D294" s="25"/>
    </row>
    <row r="295" spans="4:4" x14ac:dyDescent="0.25">
      <c r="D295" s="25"/>
    </row>
    <row r="296" spans="4:4" x14ac:dyDescent="0.25">
      <c r="D296" s="25"/>
    </row>
    <row r="297" spans="4:4" x14ac:dyDescent="0.25">
      <c r="D297" s="25"/>
    </row>
  </sheetData>
  <mergeCells count="8">
    <mergeCell ref="J8:L8"/>
    <mergeCell ref="P8:R8"/>
    <mergeCell ref="A1:AE1"/>
    <mergeCell ref="A2:AE2"/>
    <mergeCell ref="A5:AE5"/>
    <mergeCell ref="A6:AE6"/>
    <mergeCell ref="A7:AE7"/>
    <mergeCell ref="V8:X8"/>
  </mergeCells>
  <printOptions horizontalCentered="1"/>
  <pageMargins left="0.32" right="0" top="0.2" bottom="0.19" header="0.23" footer="0.15"/>
  <pageSetup paperSize="9" scale="65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 2013,2014</vt:lpstr>
      <vt:lpstr>Summary PHD&amp;MBA</vt:lpstr>
      <vt:lpstr>Y1,P12</vt:lpstr>
      <vt:lpstr>Y2,p11</vt:lpstr>
      <vt:lpstr>Y3,P10 Room B (English)</vt:lpstr>
      <vt:lpstr>Y3,P10 Room A</vt:lpstr>
      <vt:lpstr>Y3,P10 Room F</vt:lpstr>
      <vt:lpstr>Y3 P10  ( Everning) </vt:lpstr>
      <vt:lpstr>Y3,P10 Room E </vt:lpstr>
      <vt:lpstr>Y3,P10(S-S)</vt:lpstr>
      <vt:lpstr>Y4,P9 (S-S)</vt:lpstr>
      <vt:lpstr>MBA,P2</vt:lpstr>
      <vt:lpstr>MBA,P3</vt:lpstr>
      <vt:lpstr>MBA,P4</vt:lpstr>
      <vt:lpstr>MBA,P5</vt:lpstr>
      <vt:lpstr>PHD,Y1,P1</vt:lpstr>
      <vt:lpstr>TOTAL REVENUCE BY CLASS</vt:lpstr>
      <vt:lpstr>MBA Payment contract</vt:lpstr>
    </vt:vector>
  </TitlesOfParts>
  <Company>21.07.2010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</dc:creator>
  <cp:lastModifiedBy>Sophea OU</cp:lastModifiedBy>
  <cp:lastPrinted>2014-06-30T00:47:31Z</cp:lastPrinted>
  <dcterms:created xsi:type="dcterms:W3CDTF">2010-08-16T07:11:42Z</dcterms:created>
  <dcterms:modified xsi:type="dcterms:W3CDTF">2014-10-27T00:15:02Z</dcterms:modified>
</cp:coreProperties>
</file>