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240" yWindow="480" windowWidth="20115" windowHeight="7590"/>
  </bookViews>
  <sheets>
    <sheet name="Attendance Counter" sheetId="21" r:id="rId1"/>
    <sheet name="List of allowed subjects" sheetId="22" r:id="rId2"/>
    <sheet name="Students who Fail" sheetId="28" r:id="rId3"/>
    <sheet name="General Criminal Law I" sheetId="30" r:id="rId4"/>
    <sheet name="General Criminal Law I-Att" sheetId="36" r:id="rId5"/>
    <sheet name="Contract Law" sheetId="31" r:id="rId6"/>
    <sheet name="Contract Law-Att" sheetId="37" r:id="rId7"/>
    <sheet name="Labor Law" sheetId="32" r:id="rId8"/>
    <sheet name="Labor Law-Att" sheetId="38" r:id="rId9"/>
    <sheet name="Admin Law" sheetId="33" r:id="rId10"/>
    <sheet name="Admin Law-Att" sheetId="39" r:id="rId11"/>
    <sheet name="English" sheetId="34" r:id="rId12"/>
    <sheet name="English-Att" sheetId="40" r:id="rId13"/>
    <sheet name="Civil Law I" sheetId="35" r:id="rId14"/>
    <sheet name="Civil Law I-Att" sheetId="41" r:id="rId15"/>
  </sheets>
  <definedNames>
    <definedName name="_xlnm._FilterDatabase" localSheetId="0" hidden="1">'Attendance Counter'!$A$4:$X$4</definedName>
    <definedName name="_xlnm._FilterDatabase" localSheetId="1" hidden="1">'List of allowed subjects'!$B$4:$Z$22</definedName>
    <definedName name="_xlnm._FilterDatabase" localSheetId="2" hidden="1">'Students who Fail'!$B$4:$X$22</definedName>
    <definedName name="_xlnm.Print_Titles" localSheetId="2">'Students who Fail'!$3:$3</definedName>
  </definedNames>
  <calcPr calcId="144525"/>
</workbook>
</file>

<file path=xl/calcChain.xml><?xml version="1.0" encoding="utf-8"?>
<calcChain xmlns="http://schemas.openxmlformats.org/spreadsheetml/2006/main">
  <c r="AC6" i="21" l="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5" i="21"/>
  <c r="AD6" i="21"/>
  <c r="AD7" i="21"/>
  <c r="AD8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5" i="21"/>
  <c r="AB6" i="21"/>
  <c r="AB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20" i="21"/>
  <c r="Y21" i="21"/>
  <c r="Y22" i="21"/>
  <c r="Y5" i="21"/>
  <c r="G29" i="41" l="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29" i="40"/>
  <c r="G28" i="40"/>
  <c r="G27" i="40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29" i="39"/>
  <c r="G28" i="39"/>
  <c r="G27" i="39"/>
  <c r="G26" i="39"/>
  <c r="G25" i="3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29" i="38"/>
  <c r="G28" i="38"/>
  <c r="G27" i="38"/>
  <c r="G26" i="38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29" i="37" l="1"/>
  <c r="G28" i="37"/>
  <c r="G27" i="37"/>
  <c r="G26" i="37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29" i="36" l="1"/>
  <c r="G28" i="36"/>
  <c r="G27" i="36"/>
  <c r="G26" i="36"/>
  <c r="G25" i="36"/>
  <c r="G24" i="36"/>
  <c r="G23" i="36"/>
  <c r="G22" i="36"/>
  <c r="G21" i="36"/>
  <c r="G20" i="36"/>
  <c r="G19" i="36"/>
  <c r="G18" i="36"/>
  <c r="G17" i="36"/>
  <c r="G16" i="36"/>
  <c r="G15" i="36"/>
  <c r="G14" i="36"/>
  <c r="G13" i="36"/>
  <c r="G12" i="36"/>
  <c r="C32" i="35" l="1"/>
  <c r="C31" i="35"/>
  <c r="C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5" i="35"/>
  <c r="G14" i="35"/>
  <c r="G13" i="35"/>
  <c r="G12" i="35"/>
  <c r="C33" i="34"/>
  <c r="C32" i="34"/>
  <c r="C31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C33" i="33"/>
  <c r="C32" i="33"/>
  <c r="C31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C33" i="32"/>
  <c r="C32" i="32"/>
  <c r="C31" i="32"/>
  <c r="G29" i="32"/>
  <c r="G28" i="32"/>
  <c r="G27" i="32"/>
  <c r="G26" i="32"/>
  <c r="G25" i="32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C33" i="31"/>
  <c r="C32" i="31"/>
  <c r="C31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4" i="30"/>
  <c r="C25" i="22" l="1"/>
  <c r="C24" i="22"/>
  <c r="Y5" i="22" l="1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20" i="22"/>
  <c r="Y21" i="22"/>
  <c r="Y22" i="22"/>
  <c r="Y6" i="22"/>
  <c r="Q22" i="21" l="1"/>
  <c r="Q21" i="21"/>
  <c r="Q20" i="21"/>
  <c r="Q19" i="21"/>
  <c r="Q18" i="21"/>
  <c r="Q17" i="21"/>
  <c r="Q16" i="21"/>
  <c r="Q15" i="21"/>
  <c r="Q14" i="21"/>
  <c r="Q13" i="21"/>
  <c r="Q12" i="21"/>
  <c r="Q11" i="21"/>
  <c r="Q10" i="21"/>
  <c r="Q9" i="21"/>
  <c r="Q8" i="21"/>
  <c r="Q7" i="21"/>
  <c r="Q6" i="21"/>
  <c r="Q5" i="21"/>
  <c r="H18" i="21"/>
  <c r="H19" i="21"/>
  <c r="H20" i="21"/>
  <c r="H21" i="21"/>
  <c r="H22" i="21"/>
  <c r="N22" i="21"/>
  <c r="N21" i="21"/>
  <c r="N20" i="21"/>
  <c r="N19" i="21"/>
  <c r="N18" i="21"/>
  <c r="N17" i="21"/>
  <c r="N16" i="21"/>
  <c r="N15" i="21"/>
  <c r="N14" i="21"/>
  <c r="N13" i="21"/>
  <c r="N12" i="21"/>
  <c r="N11" i="21"/>
  <c r="N10" i="21"/>
  <c r="N9" i="21"/>
  <c r="N8" i="21"/>
  <c r="N7" i="21"/>
  <c r="N6" i="21"/>
  <c r="N5" i="21"/>
  <c r="W22" i="21" l="1"/>
  <c r="W21" i="21"/>
  <c r="W20" i="21"/>
  <c r="W19" i="21"/>
  <c r="W18" i="21"/>
  <c r="W17" i="21"/>
  <c r="W16" i="21"/>
  <c r="W15" i="21"/>
  <c r="W14" i="21"/>
  <c r="W13" i="21"/>
  <c r="W12" i="21"/>
  <c r="W11" i="21"/>
  <c r="W10" i="21"/>
  <c r="W9" i="21"/>
  <c r="W8" i="21"/>
  <c r="W7" i="21"/>
  <c r="W6" i="21"/>
  <c r="W5" i="21"/>
  <c r="T22" i="21"/>
  <c r="T21" i="21"/>
  <c r="T20" i="21"/>
  <c r="T19" i="21"/>
  <c r="T18" i="21"/>
  <c r="T17" i="21"/>
  <c r="T16" i="21"/>
  <c r="T15" i="21"/>
  <c r="T14" i="21"/>
  <c r="T13" i="21"/>
  <c r="T12" i="21"/>
  <c r="T11" i="21"/>
  <c r="T10" i="21"/>
  <c r="T9" i="21"/>
  <c r="T8" i="21"/>
  <c r="T7" i="21"/>
  <c r="T6" i="21"/>
  <c r="T5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G12" i="30" l="1"/>
  <c r="G13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H6" i="21" l="1"/>
  <c r="H7" i="21"/>
  <c r="H8" i="21"/>
  <c r="H9" i="21"/>
  <c r="H10" i="21"/>
  <c r="H11" i="21"/>
  <c r="H12" i="21"/>
  <c r="H13" i="21"/>
  <c r="H14" i="21"/>
  <c r="H15" i="21"/>
  <c r="H16" i="21"/>
  <c r="H17" i="21"/>
  <c r="H5" i="21"/>
  <c r="C32" i="30" l="1"/>
  <c r="C31" i="30"/>
  <c r="C30" i="30"/>
  <c r="C25" i="28"/>
  <c r="C24" i="28"/>
  <c r="W6" i="28" l="1"/>
  <c r="W7" i="28"/>
  <c r="W8" i="28"/>
  <c r="W9" i="28"/>
  <c r="W10" i="28"/>
  <c r="W11" i="28"/>
  <c r="W12" i="28"/>
  <c r="W13" i="28"/>
  <c r="W14" i="28"/>
  <c r="W15" i="28"/>
  <c r="W16" i="28"/>
  <c r="W17" i="28"/>
  <c r="W18" i="28"/>
  <c r="W19" i="28"/>
  <c r="W20" i="28"/>
  <c r="W21" i="28"/>
  <c r="W22" i="28"/>
  <c r="W5" i="28"/>
</calcChain>
</file>

<file path=xl/sharedStrings.xml><?xml version="1.0" encoding="utf-8"?>
<sst xmlns="http://schemas.openxmlformats.org/spreadsheetml/2006/main" count="1660" uniqueCount="121">
  <si>
    <t>ល.រ</t>
  </si>
  <si>
    <t>គោត្តនាម និងនាម</t>
  </si>
  <si>
    <t>អក្សរឡាតាំង</t>
  </si>
  <si>
    <t>ID</t>
  </si>
  <si>
    <t>ភេទ</t>
  </si>
  <si>
    <t>ថ្ងៃខែឆ្នាំ
កំណើត</t>
  </si>
  <si>
    <t>ផ្សេងៗ</t>
  </si>
  <si>
    <t>នាក់</t>
  </si>
  <si>
    <t>លេខតុ</t>
  </si>
  <si>
    <t>Organizational Behavior</t>
  </si>
  <si>
    <t>P</t>
  </si>
  <si>
    <t>Total</t>
  </si>
  <si>
    <t>A</t>
  </si>
  <si>
    <t>Advance Excel</t>
  </si>
  <si>
    <t>Business Law</t>
  </si>
  <si>
    <t>Financial Accounting</t>
  </si>
  <si>
    <t>Money and Banking</t>
  </si>
  <si>
    <t>ü</t>
  </si>
  <si>
    <t>û</t>
  </si>
  <si>
    <t>ចំនួនមុខវិជ្ជាមិនអនុញ្ញាត</t>
  </si>
  <si>
    <t>ចំនួនសរុប</t>
  </si>
  <si>
    <t>ស្រីចំនួន</t>
  </si>
  <si>
    <t>Status</t>
  </si>
  <si>
    <t>សរុបនិស្សិតចំនួន</t>
  </si>
  <si>
    <t>និស្សិតមិនអនុញ្ញាតចំនួន</t>
  </si>
  <si>
    <r>
      <t xml:space="preserve">សំគាល់៖ </t>
    </r>
    <r>
      <rPr>
        <sz val="9"/>
        <rFont val="Arial"/>
        <family val="2"/>
      </rPr>
      <t xml:space="preserve">និស្សិតអវត្តមានចាប់ពី ៤ដង ក្នុងមួយមុខវិជ្ជានឹងមិនអនុញ្ញាតឲ្យប្រឡងឡើយ ត្រូវរង់ចាំប្រឡងសង។
</t>
    </r>
    <r>
      <rPr>
        <sz val="9"/>
        <rFont val="Wingdings"/>
        <charset val="2"/>
      </rPr>
      <t>ü</t>
    </r>
    <r>
      <rPr>
        <sz val="9"/>
        <rFont val="Arial"/>
        <family val="2"/>
      </rPr>
      <t xml:space="preserve"> មានន័យថា៖ អនុញ្ញាតឲ្យប្រឡង
</t>
    </r>
    <r>
      <rPr>
        <sz val="9"/>
        <rFont val="Wingdings"/>
        <charset val="2"/>
      </rPr>
      <t>û</t>
    </r>
    <r>
      <rPr>
        <sz val="9"/>
        <rFont val="Arial"/>
        <family val="2"/>
      </rPr>
      <t xml:space="preserve"> មានន័យថា៖ មិនអនុញ្ញាតឲ្យប្រឡង</t>
    </r>
  </si>
  <si>
    <r>
      <t xml:space="preserve">សំគាល់៖ </t>
    </r>
    <r>
      <rPr>
        <sz val="9"/>
        <rFont val="Arial"/>
        <family val="2"/>
      </rPr>
      <t xml:space="preserve">និស្សិតដែលមិនអនុញ្ញាតអោយប្រឡងចាប់ពី ៤មុខវិជ្ជាឡើងទៅ នឹងត្រូវរង់ចាំប្រឡងគ្រប់មុខវិជ្ជាដោយស្វ័យប្រវត្តិ។
</t>
    </r>
    <r>
      <rPr>
        <sz val="9"/>
        <rFont val="Wingdings"/>
        <charset val="2"/>
      </rPr>
      <t/>
    </r>
  </si>
  <si>
    <t>បញ្ជីសរុបអវត្តមាននិស្សិត
ឆ្នាំទី២ ជំនាន់ទី ១១ (ច័ន្ទ-សុក្រ ពេលរសៀល)
មហាវិទ្យាល័យ គ្រប់គ្រងពាណិជ្ជកម្ម និងទេសចរណ៍
ឆមាសទី១ ឆ្នាំសិក្សា ២០១៣-២០១៤</t>
  </si>
  <si>
    <t>Business English III</t>
  </si>
  <si>
    <t>បញ្ជីឈ្មោះនិស្សិតដែលមិនអនុញ្ញាតអោយប្រឡងឆមាសទី២ លើគ្រប់មុខវិជ្ជា
ឆ្នាំទី២ ជំនាន់ទី ១១ (ច័ន្ទ-សុក្រ រសៀល)
មហាវិទ្យាល័យ គ្រប់គ្រងពាណិជ្ជកម្ម និងទេសចរណ៍
ឆ្នាំសិក្សា ២០១៣-២០១៤</t>
  </si>
  <si>
    <t>បញ្ជីរាយនាមនិស្សិតប្រឡងបញ្ចប់ឆមាសទី១</t>
  </si>
  <si>
    <t>សម័យប្រឡង៖ ៨ មករា ២០១៤</t>
  </si>
  <si>
    <t>ឆ្នាំសិក្សា ២០១៣-២០១៤</t>
  </si>
  <si>
    <t>ជឹម ពិសី</t>
  </si>
  <si>
    <t>CHIM</t>
  </si>
  <si>
    <t>PISEY</t>
  </si>
  <si>
    <t>ស</t>
  </si>
  <si>
    <t>ចន ចំរឿន</t>
  </si>
  <si>
    <t>CHON</t>
  </si>
  <si>
    <t>CHAM ROEUN</t>
  </si>
  <si>
    <t>ប</t>
  </si>
  <si>
    <t>ហឿង ប៊ុននាត</t>
  </si>
  <si>
    <t>HOEURN</t>
  </si>
  <si>
    <t>BUNNEAT</t>
  </si>
  <si>
    <t>កែម គីមស្រ៊ន់</t>
  </si>
  <si>
    <t>KEM</t>
  </si>
  <si>
    <t>KIM SRORN</t>
  </si>
  <si>
    <t>គួង ភកី្ត</t>
  </si>
  <si>
    <t>KOUNG</t>
  </si>
  <si>
    <t>PHAKDEY</t>
  </si>
  <si>
    <t>ប៉ិៈ មរកដ</t>
  </si>
  <si>
    <t>PES</t>
  </si>
  <si>
    <t>MORAKAD</t>
  </si>
  <si>
    <t>ស៊ាង ពិសី</t>
  </si>
  <si>
    <t>SEANG</t>
  </si>
  <si>
    <t>ស៊ឹមខុន បញ្ញារ៉ា</t>
  </si>
  <si>
    <t>SIM</t>
  </si>
  <si>
    <t>KHON PANHARA</t>
  </si>
  <si>
    <t>សុះ សលីហ៊ីន</t>
  </si>
  <si>
    <t>SOSH</t>
  </si>
  <si>
    <t>SOLIHEN</t>
  </si>
  <si>
    <t>តឿ ស៊ីថា</t>
  </si>
  <si>
    <t>TOEUR</t>
  </si>
  <si>
    <t>SITHA</t>
  </si>
  <si>
    <t>ញ៉ឹប សុផាន្នី</t>
  </si>
  <si>
    <t>NHOEB</t>
  </si>
  <si>
    <t>SOPHANNY</t>
  </si>
  <si>
    <t>ស៊ឹង ផល្លីន</t>
  </si>
  <si>
    <t>SUNG</t>
  </si>
  <si>
    <t>PHALLIN</t>
  </si>
  <si>
    <t>ឈន់ គឹមឈុន</t>
  </si>
  <si>
    <t>CHHORN</t>
  </si>
  <si>
    <t>KIEM CHHUN</t>
  </si>
  <si>
    <t>ឆាវ ឆៃយ៉ា</t>
  </si>
  <si>
    <t>CHHAV</t>
  </si>
  <si>
    <t>CHHAIYA</t>
  </si>
  <si>
    <t>អ៊ុត ច័ន្ទឌី</t>
  </si>
  <si>
    <t>OT</t>
  </si>
  <si>
    <t>CHANDY</t>
  </si>
  <si>
    <t>គុយ អ៊ីស៊ាន</t>
  </si>
  <si>
    <t>KOY</t>
  </si>
  <si>
    <t>YSEAN</t>
  </si>
  <si>
    <t>យាន រសី្ម</t>
  </si>
  <si>
    <t>YEAN</t>
  </si>
  <si>
    <t>RAKSMEY</t>
  </si>
  <si>
    <t>សេខ ឧត្តមបញ្ញា</t>
  </si>
  <si>
    <t>SEK</t>
  </si>
  <si>
    <t>UTDOUMPAGNA</t>
  </si>
  <si>
    <t>General Criminal Law I</t>
  </si>
  <si>
    <t>Contract Law</t>
  </si>
  <si>
    <t>Labor Law &amp; Social Security Law</t>
  </si>
  <si>
    <t>Administrative Law</t>
  </si>
  <si>
    <t>Civil Law</t>
  </si>
  <si>
    <t>បញ្ជីឈ្មោះនិស្សិតប្រឡងឆមាសទី១
ឆ្នាំទី២ ជំនាន់ទី ២ (ច័ន្ទ-សុក្រ រសៀល)
ជំនាញ និតិសាស្រ្ត
ឆ្នាំសិក្សា ២០១៣-២០១៤</t>
  </si>
  <si>
    <t>និស្សិតឆ្នាំទី២ ជំនាន់ទី២ ច័ន្ទ- សុក្រ រសៀល(បន្ទប់ A)</t>
  </si>
  <si>
    <r>
      <t xml:space="preserve">បន្ទប់ប្រឡង៖ </t>
    </r>
    <r>
      <rPr>
        <b/>
        <u/>
        <sz val="11"/>
        <color theme="1"/>
        <rFont val="Khmer OS Bokor"/>
      </rPr>
      <t>Bayon</t>
    </r>
  </si>
  <si>
    <t>រយៈពេល ០២ ម៉ោង (៧:៣០នាទី-៩:៣០នាទី ព្រឹក)</t>
  </si>
  <si>
    <t>រយៈពេល ០២ ម៉ោង (៩:៤៥នាទី-១១:៤៥នាទី ព្រឹក)</t>
  </si>
  <si>
    <t>ជំនាញ និតិសាស្រ្ត</t>
  </si>
  <si>
    <t>រយៈពេល ០២ ម៉ោង (១:០០នាទី-៣:០០នាទី រសៀល)</t>
  </si>
  <si>
    <t>សម័យប្រឡង៖ ៩ មករា ២០១៤</t>
  </si>
  <si>
    <r>
      <t>មុខវិជ្ជា៖</t>
    </r>
    <r>
      <rPr>
        <b/>
        <sz val="12"/>
        <color theme="1"/>
        <rFont val="Khmer OS Muol Light"/>
      </rPr>
      <t xml:space="preserve"> General Criminal Law I</t>
    </r>
  </si>
  <si>
    <r>
      <t xml:space="preserve">សាស្ត្រាចារ្យ៖ </t>
    </r>
    <r>
      <rPr>
        <b/>
        <sz val="12"/>
        <rFont val="Khmer OS Muol Light"/>
      </rPr>
      <t>Sim Bunsong</t>
    </r>
  </si>
  <si>
    <r>
      <t>មុខវិជ្ជា៖</t>
    </r>
    <r>
      <rPr>
        <b/>
        <sz val="12"/>
        <color theme="1"/>
        <rFont val="Khmer OS Muol Light"/>
      </rPr>
      <t xml:space="preserve"> Contract Law</t>
    </r>
  </si>
  <si>
    <r>
      <t xml:space="preserve">សាស្ត្រាចារ្យ៖ </t>
    </r>
    <r>
      <rPr>
        <b/>
        <sz val="12"/>
        <rFont val="Khmer OS Muol Light"/>
      </rPr>
      <t>Lim Bunheng</t>
    </r>
  </si>
  <si>
    <r>
      <t>មុខវិជ្ជា៖</t>
    </r>
    <r>
      <rPr>
        <b/>
        <sz val="12"/>
        <color theme="1"/>
        <rFont val="Khmer OS Muol Light"/>
      </rPr>
      <t xml:space="preserve"> Labor Law &amp; Social Security Law</t>
    </r>
  </si>
  <si>
    <r>
      <t>មុខវិជ្ជា៖</t>
    </r>
    <r>
      <rPr>
        <b/>
        <sz val="12"/>
        <color theme="1"/>
        <rFont val="Khmer OS Muol Light"/>
      </rPr>
      <t xml:space="preserve"> Business English III</t>
    </r>
  </si>
  <si>
    <r>
      <t>មុខវិជ្ជា៖</t>
    </r>
    <r>
      <rPr>
        <b/>
        <sz val="12"/>
        <color theme="1"/>
        <rFont val="Khmer OS Muol Light"/>
      </rPr>
      <t xml:space="preserve"> Civil Law</t>
    </r>
  </si>
  <si>
    <t>រយៈពេល ០២ ម៉ោង (៣:១៥នាទី-៥:១៥នាទី រសៀល)</t>
  </si>
  <si>
    <r>
      <rPr>
        <b/>
        <i/>
        <u/>
        <sz val="10"/>
        <color indexed="8"/>
        <rFont val="Times New Roman"/>
        <family val="1"/>
      </rPr>
      <t>សំគាល់៖</t>
    </r>
    <r>
      <rPr>
        <i/>
        <sz val="10"/>
        <color indexed="8"/>
        <rFont val="Times New Roman"/>
        <family val="1"/>
      </rPr>
      <t xml:space="preserve"> និស្សិតអវត្តមានលើសពី 6 ដង (គិតទាំងមានច្បាប់ និងឥតច្បាប់) ក្នុងមួយមុខវិជ្ជា នឹងមិនអនុញ្ញាតអោយប្រឡងឡើយ នឹងត្រូវរង់ចាំប្រឡងសង។</t>
    </r>
  </si>
  <si>
    <t>សាស្ត្រាចារ្យ៖ គុជ សុខឃាង</t>
  </si>
  <si>
    <t>បញ្ជីវត្តមាននិស្សិតប្រឡងបញ្ចប់ឆមាសទី១</t>
  </si>
  <si>
    <t>ហត្ថលេខា</t>
  </si>
  <si>
    <t>និស្សិតវត្តមានសរុប</t>
  </si>
  <si>
    <t>និស្សិតអវត្តមានសរុប</t>
  </si>
  <si>
    <t>បន្ទប់ប្រឡង៖ បាយ័ន</t>
  </si>
  <si>
    <t>សាស្ត្រាចារ្យ៖ នាង សុវ៉ាត</t>
  </si>
  <si>
    <t>សាស្ត្រាចារ្យ៖ តែ គឹមលីន</t>
  </si>
  <si>
    <r>
      <t>មុខវិជ្ជា៖</t>
    </r>
    <r>
      <rPr>
        <b/>
        <sz val="12"/>
        <color theme="1"/>
        <rFont val="Khmer OS Muol Light"/>
      </rPr>
      <t xml:space="preserve"> Administrative Law</t>
    </r>
  </si>
  <si>
    <t>សាស្ត្រាចារ្យ៖ សំ សែន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</si>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</sst>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[$-10453]d\ mmmm\ yyyy;@"/>
    <numFmt numFmtId="166" formatCode="000"/>
  </numFmts>
  <fonts count="5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Khmer OS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u/>
      <sz val="11"/>
      <color theme="1"/>
      <name val="Khmer OS Muol Light"/>
    </font>
    <font>
      <sz val="10"/>
      <color theme="1"/>
      <name val="Khmer OS Muol Light"/>
    </font>
    <font>
      <sz val="8"/>
      <color indexed="8"/>
      <name val="Limon S1"/>
    </font>
    <font>
      <sz val="8"/>
      <color indexed="8"/>
      <name val="Times New Roman"/>
      <family val="1"/>
    </font>
    <font>
      <sz val="8"/>
      <color indexed="8"/>
      <name val="Khmer OS"/>
    </font>
    <font>
      <sz val="8"/>
      <color indexed="8"/>
      <name val="Calibri"/>
      <family val="2"/>
      <scheme val="minor"/>
    </font>
    <font>
      <sz val="7"/>
      <color indexed="8"/>
      <name val="Times New Roman"/>
      <family val="1"/>
    </font>
    <font>
      <sz val="10"/>
      <name val="Khmer OS Muol Light"/>
    </font>
    <font>
      <b/>
      <sz val="8"/>
      <name val="Khmer OS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10"/>
      <name val="Wingdings"/>
      <charset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Khmer OS Bokor"/>
    </font>
    <font>
      <sz val="10"/>
      <color theme="1"/>
      <name val="Calibri"/>
      <family val="2"/>
      <scheme val="minor"/>
    </font>
    <font>
      <sz val="10"/>
      <color indexed="8"/>
      <name val="Limon S1"/>
    </font>
    <font>
      <sz val="10"/>
      <color indexed="8"/>
      <name val="Times New Roman"/>
      <family val="1"/>
    </font>
    <font>
      <sz val="10"/>
      <color indexed="8"/>
      <name val="Khmer OS"/>
    </font>
    <font>
      <i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name val="Wingdings"/>
      <charset val="2"/>
    </font>
    <font>
      <sz val="11"/>
      <color indexed="8"/>
      <name val="Times New Roman"/>
      <family val="1"/>
    </font>
    <font>
      <sz val="11"/>
      <color indexed="8"/>
      <name val="Khmer OS"/>
    </font>
    <font>
      <sz val="11"/>
      <color indexed="8"/>
      <name val="Calibri"/>
      <family val="2"/>
      <scheme val="minor"/>
    </font>
    <font>
      <sz val="12"/>
      <color indexed="8"/>
      <name val="Times New Roman"/>
      <family val="1"/>
    </font>
    <font>
      <sz val="12"/>
      <color indexed="8"/>
      <name val="Limon S1"/>
    </font>
    <font>
      <sz val="12"/>
      <color indexed="8"/>
      <name val="Khmer OS"/>
    </font>
    <font>
      <sz val="12"/>
      <color indexed="8"/>
      <name val="Calibri"/>
      <family val="2"/>
      <scheme val="minor"/>
    </font>
    <font>
      <b/>
      <sz val="11"/>
      <name val="Khmer OS Battambang"/>
    </font>
    <font>
      <b/>
      <sz val="11"/>
      <name val="Calibri"/>
      <family val="2"/>
      <scheme val="minor"/>
    </font>
    <font>
      <b/>
      <u/>
      <sz val="11"/>
      <color theme="1"/>
      <name val="Khmer OS Bokor"/>
    </font>
    <font>
      <b/>
      <sz val="11"/>
      <name val="Khmer OS"/>
    </font>
    <font>
      <sz val="11"/>
      <name val="Arial"/>
      <family val="2"/>
    </font>
    <font>
      <sz val="11"/>
      <color indexed="8"/>
      <name val="Limon S1"/>
    </font>
    <font>
      <sz val="11"/>
      <name val="Calibri"/>
      <family val="2"/>
      <scheme val="minor"/>
    </font>
    <font>
      <sz val="11"/>
      <name val="Wingdings"/>
      <charset val="2"/>
    </font>
    <font>
      <sz val="12"/>
      <name val="Khmer OS Muol Light"/>
    </font>
    <font>
      <u/>
      <sz val="12"/>
      <color theme="1"/>
      <name val="Khmer OS Muol Light"/>
    </font>
    <font>
      <sz val="12"/>
      <color theme="1"/>
      <name val="Khmer OS Muol Light"/>
    </font>
    <font>
      <b/>
      <sz val="12"/>
      <color theme="1"/>
      <name val="Khmer OS Muol Light"/>
    </font>
    <font>
      <b/>
      <sz val="12"/>
      <name val="Khmer OS Muol Light"/>
    </font>
    <font>
      <u/>
      <sz val="12"/>
      <color theme="1"/>
      <name val="Khmer OS Bok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0" fontId="1" fillId="0" borderId="0"/>
    <xf numFmtId="0" fontId="6" fillId="0" borderId="0"/>
    <xf numFmtId="0" fontId="18" fillId="0" borderId="0"/>
    <xf numFmtId="0" fontId="1" fillId="0" borderId="0"/>
  </cellStyleXfs>
  <cellXfs count="228">
    <xf numFmtId="0" fontId="0" fillId="0" borderId="0" xfId="0"/>
    <xf numFmtId="164" fontId="11" fillId="0" borderId="2" xfId="1" applyNumberFormat="1" applyFont="1" applyFill="1" applyBorder="1" applyAlignment="1">
      <alignment horizontal="left" vertical="center" wrapText="1"/>
    </xf>
    <xf numFmtId="0" fontId="12" fillId="3" borderId="2" xfId="1" applyFont="1" applyFill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  <xf numFmtId="164" fontId="11" fillId="2" borderId="2" xfId="1" applyNumberFormat="1" applyFont="1" applyFill="1" applyBorder="1" applyAlignment="1">
      <alignment horizontal="left" vertical="center" wrapText="1"/>
    </xf>
    <xf numFmtId="0" fontId="12" fillId="3" borderId="5" xfId="1" applyFont="1" applyFill="1" applyBorder="1" applyAlignment="1">
      <alignment horizontal="center" vertical="center"/>
    </xf>
    <xf numFmtId="0" fontId="13" fillId="2" borderId="5" xfId="1" applyFont="1" applyFill="1" applyBorder="1" applyAlignment="1">
      <alignment horizontal="center" vertical="center"/>
    </xf>
    <xf numFmtId="164" fontId="11" fillId="0" borderId="5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2" fillId="3" borderId="11" xfId="1" applyFont="1" applyFill="1" applyBorder="1" applyAlignment="1">
      <alignment horizontal="center" vertical="center"/>
    </xf>
    <xf numFmtId="0" fontId="13" fillId="2" borderId="11" xfId="1" applyFont="1" applyFill="1" applyBorder="1" applyAlignment="1">
      <alignment horizontal="center" vertical="center"/>
    </xf>
    <xf numFmtId="0" fontId="12" fillId="2" borderId="12" xfId="1" applyFont="1" applyFill="1" applyBorder="1" applyAlignment="1">
      <alignment horizontal="left" vertical="center"/>
    </xf>
    <xf numFmtId="0" fontId="12" fillId="2" borderId="13" xfId="1" applyFont="1" applyFill="1" applyBorder="1" applyAlignment="1">
      <alignment horizontal="left" vertical="center"/>
    </xf>
    <xf numFmtId="165" fontId="14" fillId="2" borderId="12" xfId="1" applyNumberFormat="1" applyFont="1" applyFill="1" applyBorder="1" applyAlignment="1">
      <alignment horizontal="right" vertical="center"/>
    </xf>
    <xf numFmtId="0" fontId="15" fillId="2" borderId="13" xfId="1" applyFont="1" applyFill="1" applyBorder="1" applyAlignment="1">
      <alignment horizontal="left" vertical="center"/>
    </xf>
    <xf numFmtId="0" fontId="12" fillId="2" borderId="14" xfId="1" applyFont="1" applyFill="1" applyBorder="1" applyAlignment="1">
      <alignment horizontal="left" vertical="center"/>
    </xf>
    <xf numFmtId="0" fontId="12" fillId="2" borderId="15" xfId="1" applyFont="1" applyFill="1" applyBorder="1" applyAlignment="1">
      <alignment horizontal="left" vertical="center"/>
    </xf>
    <xf numFmtId="165" fontId="14" fillId="2" borderId="5" xfId="1" applyNumberFormat="1" applyFont="1" applyFill="1" applyBorder="1" applyAlignment="1">
      <alignment horizontal="right" vertical="center"/>
    </xf>
    <xf numFmtId="0" fontId="18" fillId="0" borderId="0" xfId="3"/>
    <xf numFmtId="0" fontId="18" fillId="0" borderId="24" xfId="3" applyBorder="1"/>
    <xf numFmtId="0" fontId="18" fillId="0" borderId="0" xfId="3" applyAlignment="1">
      <alignment horizontal="right"/>
    </xf>
    <xf numFmtId="0" fontId="18" fillId="5" borderId="0" xfId="3" applyFill="1" applyAlignment="1">
      <alignment horizontal="right"/>
    </xf>
    <xf numFmtId="0" fontId="19" fillId="0" borderId="0" xfId="3" applyFont="1"/>
    <xf numFmtId="0" fontId="19" fillId="0" borderId="0" xfId="3" applyFont="1" applyFill="1" applyBorder="1"/>
    <xf numFmtId="0" fontId="7" fillId="0" borderId="0" xfId="3" applyFont="1" applyAlignment="1">
      <alignment horizontal="center"/>
    </xf>
    <xf numFmtId="0" fontId="21" fillId="0" borderId="0" xfId="3" applyFont="1"/>
    <xf numFmtId="0" fontId="5" fillId="0" borderId="25" xfId="3" applyFont="1" applyBorder="1" applyAlignment="1">
      <alignment horizontal="center" vertical="center"/>
    </xf>
    <xf numFmtId="0" fontId="5" fillId="0" borderId="6" xfId="3" applyFont="1" applyFill="1" applyBorder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4" xfId="3" applyFont="1" applyBorder="1" applyAlignment="1">
      <alignment horizontal="center" vertical="center"/>
    </xf>
    <xf numFmtId="0" fontId="5" fillId="0" borderId="26" xfId="3" applyFont="1" applyBorder="1" applyAlignment="1">
      <alignment horizontal="center" vertical="center"/>
    </xf>
    <xf numFmtId="0" fontId="5" fillId="0" borderId="3" xfId="3" applyFont="1" applyFill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5" fillId="0" borderId="27" xfId="3" applyFont="1" applyBorder="1" applyAlignment="1">
      <alignment horizontal="center" vertical="center"/>
    </xf>
    <xf numFmtId="0" fontId="5" fillId="0" borderId="28" xfId="3" applyFont="1" applyFill="1" applyBorder="1" applyAlignment="1">
      <alignment horizontal="center" vertical="center"/>
    </xf>
    <xf numFmtId="0" fontId="5" fillId="0" borderId="10" xfId="3" applyFont="1" applyBorder="1" applyAlignment="1">
      <alignment horizontal="center" vertical="center"/>
    </xf>
    <xf numFmtId="0" fontId="5" fillId="0" borderId="29" xfId="3" applyFont="1" applyBorder="1" applyAlignment="1">
      <alignment horizontal="center" vertical="center"/>
    </xf>
    <xf numFmtId="0" fontId="18" fillId="0" borderId="0" xfId="3" applyAlignment="1">
      <alignment horizontal="center" vertical="center"/>
    </xf>
    <xf numFmtId="0" fontId="3" fillId="4" borderId="8" xfId="3" applyFont="1" applyFill="1" applyBorder="1" applyAlignment="1">
      <alignment horizontal="center" vertical="center" wrapText="1"/>
    </xf>
    <xf numFmtId="0" fontId="16" fillId="0" borderId="0" xfId="3" applyFont="1" applyBorder="1" applyAlignment="1">
      <alignment vertical="top" wrapText="1"/>
    </xf>
    <xf numFmtId="0" fontId="18" fillId="0" borderId="0" xfId="3" applyBorder="1"/>
    <xf numFmtId="0" fontId="18" fillId="0" borderId="0" xfId="3" applyBorder="1" applyAlignment="1">
      <alignment horizontal="right"/>
    </xf>
    <xf numFmtId="0" fontId="19" fillId="0" borderId="0" xfId="3" applyFont="1" applyBorder="1"/>
    <xf numFmtId="0" fontId="8" fillId="0" borderId="0" xfId="3" applyFont="1" applyBorder="1" applyAlignment="1">
      <alignment horizontal="right"/>
    </xf>
    <xf numFmtId="0" fontId="22" fillId="0" borderId="5" xfId="3" applyFont="1" applyFill="1" applyBorder="1" applyAlignment="1">
      <alignment horizontal="center" vertical="center"/>
    </xf>
    <xf numFmtId="0" fontId="5" fillId="0" borderId="5" xfId="3" applyFont="1" applyFill="1" applyBorder="1" applyAlignment="1">
      <alignment horizontal="center" vertical="center"/>
    </xf>
    <xf numFmtId="0" fontId="5" fillId="0" borderId="31" xfId="3" applyFont="1" applyBorder="1" applyAlignment="1">
      <alignment horizontal="center" vertical="center"/>
    </xf>
    <xf numFmtId="0" fontId="22" fillId="0" borderId="2" xfId="3" applyFont="1" applyFill="1" applyBorder="1" applyAlignment="1">
      <alignment horizontal="center" vertical="center"/>
    </xf>
    <xf numFmtId="0" fontId="22" fillId="0" borderId="10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/>
    </xf>
    <xf numFmtId="0" fontId="5" fillId="6" borderId="2" xfId="3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 vertical="center"/>
    </xf>
    <xf numFmtId="0" fontId="22" fillId="0" borderId="33" xfId="3" applyFont="1" applyFill="1" applyBorder="1" applyAlignment="1">
      <alignment horizontal="center" vertical="center"/>
    </xf>
    <xf numFmtId="0" fontId="2" fillId="4" borderId="21" xfId="3" applyFont="1" applyFill="1" applyBorder="1" applyAlignment="1">
      <alignment vertical="center"/>
    </xf>
    <xf numFmtId="0" fontId="17" fillId="4" borderId="21" xfId="3" applyFont="1" applyFill="1" applyBorder="1" applyAlignment="1">
      <alignment vertical="center" wrapText="1"/>
    </xf>
    <xf numFmtId="0" fontId="17" fillId="4" borderId="21" xfId="3" applyFont="1" applyFill="1" applyBorder="1" applyAlignment="1">
      <alignment vertical="center"/>
    </xf>
    <xf numFmtId="0" fontId="17" fillId="4" borderId="20" xfId="3" applyFont="1" applyFill="1" applyBorder="1" applyAlignment="1">
      <alignment vertical="center"/>
    </xf>
    <xf numFmtId="0" fontId="17" fillId="4" borderId="19" xfId="3" applyFont="1" applyFill="1" applyBorder="1" applyAlignment="1">
      <alignment vertical="center"/>
    </xf>
    <xf numFmtId="0" fontId="2" fillId="4" borderId="18" xfId="3" applyFont="1" applyFill="1" applyBorder="1" applyAlignment="1">
      <alignment horizontal="center" vertical="center"/>
    </xf>
    <xf numFmtId="0" fontId="17" fillId="4" borderId="18" xfId="3" applyFont="1" applyFill="1" applyBorder="1" applyAlignment="1">
      <alignment horizontal="center" vertical="center" wrapText="1"/>
    </xf>
    <xf numFmtId="0" fontId="18" fillId="0" borderId="0" xfId="3" applyAlignment="1">
      <alignment horizontal="center"/>
    </xf>
    <xf numFmtId="0" fontId="2" fillId="4" borderId="8" xfId="3" applyFont="1" applyFill="1" applyBorder="1" applyAlignment="1">
      <alignment horizontal="center" vertical="center"/>
    </xf>
    <xf numFmtId="0" fontId="17" fillId="4" borderId="8" xfId="3" applyFont="1" applyFill="1" applyBorder="1" applyAlignment="1">
      <alignment horizontal="center" vertical="center"/>
    </xf>
    <xf numFmtId="0" fontId="17" fillId="4" borderId="8" xfId="3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7" fillId="4" borderId="18" xfId="3" applyFont="1" applyFill="1" applyBorder="1" applyAlignment="1">
      <alignment horizontal="center" vertical="center"/>
    </xf>
    <xf numFmtId="0" fontId="17" fillId="4" borderId="16" xfId="3" applyFont="1" applyFill="1" applyBorder="1" applyAlignment="1">
      <alignment horizontal="center" vertical="center"/>
    </xf>
    <xf numFmtId="0" fontId="17" fillId="4" borderId="17" xfId="3" applyFont="1" applyFill="1" applyBorder="1" applyAlignment="1">
      <alignment horizontal="center" vertical="center"/>
    </xf>
    <xf numFmtId="0" fontId="3" fillId="4" borderId="21" xfId="3" applyFont="1" applyFill="1" applyBorder="1" applyAlignment="1">
      <alignment horizontal="center" vertical="center" wrapText="1"/>
    </xf>
    <xf numFmtId="164" fontId="11" fillId="0" borderId="11" xfId="1" applyNumberFormat="1" applyFont="1" applyFill="1" applyBorder="1" applyAlignment="1">
      <alignment horizontal="left" vertical="center" wrapText="1"/>
    </xf>
    <xf numFmtId="0" fontId="12" fillId="2" borderId="34" xfId="1" applyFont="1" applyFill="1" applyBorder="1" applyAlignment="1">
      <alignment horizontal="left" vertical="center"/>
    </xf>
    <xf numFmtId="0" fontId="12" fillId="2" borderId="35" xfId="1" applyFont="1" applyFill="1" applyBorder="1" applyAlignment="1">
      <alignment horizontal="left" vertical="center"/>
    </xf>
    <xf numFmtId="165" fontId="14" fillId="2" borderId="34" xfId="1" applyNumberFormat="1" applyFont="1" applyFill="1" applyBorder="1" applyAlignment="1">
      <alignment horizontal="right" vertical="center"/>
    </xf>
    <xf numFmtId="0" fontId="5" fillId="0" borderId="38" xfId="3" applyFont="1" applyBorder="1" applyAlignment="1">
      <alignment horizontal="center" vertical="center"/>
    </xf>
    <xf numFmtId="0" fontId="5" fillId="0" borderId="11" xfId="3" applyFont="1" applyBorder="1" applyAlignment="1">
      <alignment horizontal="center" vertical="center"/>
    </xf>
    <xf numFmtId="0" fontId="22" fillId="0" borderId="11" xfId="3" applyFont="1" applyFill="1" applyBorder="1" applyAlignment="1">
      <alignment horizontal="center" vertical="center"/>
    </xf>
    <xf numFmtId="0" fontId="5" fillId="0" borderId="11" xfId="3" applyFont="1" applyFill="1" applyBorder="1" applyAlignment="1">
      <alignment horizontal="center" vertical="center"/>
    </xf>
    <xf numFmtId="0" fontId="5" fillId="0" borderId="39" xfId="3" applyFont="1" applyBorder="1" applyAlignment="1">
      <alignment horizontal="center" vertical="center"/>
    </xf>
    <xf numFmtId="164" fontId="24" fillId="0" borderId="9" xfId="1" applyNumberFormat="1" applyFont="1" applyFill="1" applyBorder="1" applyAlignment="1">
      <alignment horizontal="center" vertical="center" wrapText="1"/>
    </xf>
    <xf numFmtId="164" fontId="24" fillId="0" borderId="4" xfId="1" applyNumberFormat="1" applyFont="1" applyFill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/>
    </xf>
    <xf numFmtId="0" fontId="23" fillId="4" borderId="8" xfId="3" applyFont="1" applyFill="1" applyBorder="1" applyAlignment="1">
      <alignment horizontal="center" vertical="center" wrapText="1"/>
    </xf>
    <xf numFmtId="0" fontId="28" fillId="0" borderId="0" xfId="1" applyFont="1" applyFill="1" applyBorder="1" applyAlignment="1">
      <alignment horizontal="left" vertical="center"/>
    </xf>
    <xf numFmtId="0" fontId="32" fillId="0" borderId="0" xfId="1" applyFont="1" applyFill="1" applyBorder="1" applyAlignment="1">
      <alignment horizontal="left" vertical="center"/>
    </xf>
    <xf numFmtId="0" fontId="33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3" fillId="4" borderId="8" xfId="3" applyFont="1" applyFill="1" applyBorder="1" applyAlignment="1">
      <alignment horizontal="center" vertical="center" wrapText="1"/>
    </xf>
    <xf numFmtId="0" fontId="19" fillId="0" borderId="0" xfId="3" applyFont="1" applyBorder="1" applyAlignment="1">
      <alignment vertical="top"/>
    </xf>
    <xf numFmtId="0" fontId="20" fillId="0" borderId="0" xfId="3" applyFont="1" applyBorder="1" applyAlignment="1">
      <alignment vertical="top"/>
    </xf>
    <xf numFmtId="0" fontId="20" fillId="0" borderId="0" xfId="3" applyFont="1" applyBorder="1" applyAlignment="1">
      <alignment horizontal="left" vertical="center"/>
    </xf>
    <xf numFmtId="0" fontId="20" fillId="0" borderId="0" xfId="3" applyFont="1" applyBorder="1" applyAlignment="1">
      <alignment horizontal="right" vertical="center"/>
    </xf>
    <xf numFmtId="0" fontId="19" fillId="0" borderId="0" xfId="3" applyFont="1" applyBorder="1" applyAlignment="1">
      <alignment horizontal="right" vertical="top"/>
    </xf>
    <xf numFmtId="0" fontId="18" fillId="0" borderId="0" xfId="3" applyAlignment="1">
      <alignment vertical="center"/>
    </xf>
    <xf numFmtId="0" fontId="20" fillId="0" borderId="0" xfId="3" applyFont="1" applyBorder="1" applyAlignment="1">
      <alignment vertical="center"/>
    </xf>
    <xf numFmtId="0" fontId="8" fillId="0" borderId="0" xfId="3" applyFont="1" applyBorder="1" applyAlignment="1">
      <alignment horizontal="center" vertical="center"/>
    </xf>
    <xf numFmtId="0" fontId="8" fillId="0" borderId="0" xfId="3" applyFont="1" applyBorder="1" applyAlignment="1">
      <alignment horizontal="right" vertical="center"/>
    </xf>
    <xf numFmtId="0" fontId="18" fillId="0" borderId="0" xfId="3" applyBorder="1" applyAlignment="1">
      <alignment vertical="center"/>
    </xf>
    <xf numFmtId="0" fontId="19" fillId="0" borderId="0" xfId="3" applyFont="1" applyBorder="1" applyAlignment="1">
      <alignment vertical="center"/>
    </xf>
    <xf numFmtId="0" fontId="6" fillId="0" borderId="0" xfId="3" applyFont="1" applyBorder="1" applyAlignment="1">
      <alignment horizontal="center" vertical="center"/>
    </xf>
    <xf numFmtId="0" fontId="18" fillId="0" borderId="0" xfId="3" applyBorder="1" applyAlignment="1">
      <alignment horizontal="right" vertical="center"/>
    </xf>
    <xf numFmtId="164" fontId="11" fillId="2" borderId="2" xfId="4" applyNumberFormat="1" applyFont="1" applyFill="1" applyBorder="1" applyAlignment="1">
      <alignment horizontal="left" vertical="center" wrapText="1"/>
    </xf>
    <xf numFmtId="0" fontId="28" fillId="0" borderId="13" xfId="1" applyFont="1" applyFill="1" applyBorder="1" applyAlignment="1">
      <alignment vertical="center"/>
    </xf>
    <xf numFmtId="164" fontId="37" fillId="0" borderId="1" xfId="1" applyNumberFormat="1" applyFont="1" applyFill="1" applyBorder="1" applyAlignment="1">
      <alignment horizontal="center" vertical="center" wrapText="1"/>
    </xf>
    <xf numFmtId="0" fontId="12" fillId="2" borderId="22" xfId="4" applyFont="1" applyFill="1" applyBorder="1" applyAlignment="1">
      <alignment horizontal="left" vertical="center"/>
    </xf>
    <xf numFmtId="0" fontId="12" fillId="0" borderId="23" xfId="1" applyFont="1" applyFill="1" applyBorder="1" applyAlignment="1">
      <alignment vertical="center"/>
    </xf>
    <xf numFmtId="0" fontId="29" fillId="2" borderId="2" xfId="4" applyFont="1" applyFill="1" applyBorder="1" applyAlignment="1">
      <alignment horizontal="center" vertical="center"/>
    </xf>
    <xf numFmtId="0" fontId="12" fillId="2" borderId="12" xfId="4" applyFont="1" applyFill="1" applyBorder="1" applyAlignment="1">
      <alignment horizontal="left" vertical="center"/>
    </xf>
    <xf numFmtId="0" fontId="12" fillId="0" borderId="13" xfId="4" applyFont="1" applyFill="1" applyBorder="1" applyAlignment="1">
      <alignment horizontal="left" vertical="center" wrapText="1"/>
    </xf>
    <xf numFmtId="0" fontId="12" fillId="0" borderId="13" xfId="1" applyFont="1" applyFill="1" applyBorder="1" applyAlignment="1">
      <alignment vertical="center"/>
    </xf>
    <xf numFmtId="164" fontId="27" fillId="2" borderId="2" xfId="4" applyNumberFormat="1" applyFont="1" applyFill="1" applyBorder="1" applyAlignment="1">
      <alignment horizontal="left" vertical="center" wrapText="1"/>
    </xf>
    <xf numFmtId="0" fontId="28" fillId="2" borderId="2" xfId="4" applyFont="1" applyFill="1" applyBorder="1" applyAlignment="1">
      <alignment horizontal="left" vertical="center"/>
    </xf>
    <xf numFmtId="164" fontId="13" fillId="2" borderId="2" xfId="4" applyNumberFormat="1" applyFont="1" applyFill="1" applyBorder="1" applyAlignment="1">
      <alignment horizontal="left" vertical="center" wrapText="1"/>
    </xf>
    <xf numFmtId="0" fontId="12" fillId="0" borderId="12" xfId="4" applyFont="1" applyFill="1" applyBorder="1" applyAlignment="1">
      <alignment horizontal="left" vertical="center"/>
    </xf>
    <xf numFmtId="164" fontId="13" fillId="4" borderId="2" xfId="4" applyNumberFormat="1" applyFont="1" applyFill="1" applyBorder="1" applyAlignment="1">
      <alignment horizontal="left" vertical="center" wrapText="1"/>
    </xf>
    <xf numFmtId="0" fontId="12" fillId="0" borderId="12" xfId="4" applyFont="1" applyFill="1" applyBorder="1" applyAlignment="1">
      <alignment vertical="center" wrapText="1"/>
    </xf>
    <xf numFmtId="0" fontId="38" fillId="0" borderId="2" xfId="4" applyFont="1" applyFill="1" applyBorder="1" applyAlignment="1">
      <alignment horizontal="center" vertical="center"/>
    </xf>
    <xf numFmtId="164" fontId="37" fillId="0" borderId="4" xfId="1" applyNumberFormat="1" applyFont="1" applyFill="1" applyBorder="1" applyAlignment="1">
      <alignment horizontal="center" vertical="center" wrapText="1"/>
    </xf>
    <xf numFmtId="164" fontId="27" fillId="2" borderId="5" xfId="4" applyNumberFormat="1" applyFont="1" applyFill="1" applyBorder="1" applyAlignment="1">
      <alignment horizontal="left" vertical="center" wrapText="1"/>
    </xf>
    <xf numFmtId="0" fontId="12" fillId="2" borderId="14" xfId="4" applyFont="1" applyFill="1" applyBorder="1" applyAlignment="1">
      <alignment horizontal="left" vertical="center"/>
    </xf>
    <xf numFmtId="0" fontId="12" fillId="0" borderId="15" xfId="1" applyFont="1" applyFill="1" applyBorder="1" applyAlignment="1">
      <alignment vertical="center"/>
    </xf>
    <xf numFmtId="0" fontId="29" fillId="2" borderId="5" xfId="4" applyFont="1" applyFill="1" applyBorder="1" applyAlignment="1">
      <alignment horizontal="center" vertical="center"/>
    </xf>
    <xf numFmtId="0" fontId="5" fillId="0" borderId="10" xfId="3" applyFont="1" applyFill="1" applyBorder="1" applyAlignment="1">
      <alignment horizontal="center" vertical="center"/>
    </xf>
    <xf numFmtId="164" fontId="40" fillId="0" borderId="1" xfId="1" applyNumberFormat="1" applyFont="1" applyFill="1" applyBorder="1" applyAlignment="1">
      <alignment horizontal="center" vertical="center" wrapText="1"/>
    </xf>
    <xf numFmtId="164" fontId="41" fillId="2" borderId="2" xfId="4" applyNumberFormat="1" applyFont="1" applyFill="1" applyBorder="1" applyAlignment="1">
      <alignment horizontal="left" vertical="center" wrapText="1"/>
    </xf>
    <xf numFmtId="0" fontId="40" fillId="2" borderId="22" xfId="4" applyFont="1" applyFill="1" applyBorder="1" applyAlignment="1">
      <alignment horizontal="left" vertical="center"/>
    </xf>
    <xf numFmtId="0" fontId="40" fillId="0" borderId="23" xfId="1" applyFont="1" applyFill="1" applyBorder="1" applyAlignment="1">
      <alignment vertical="center"/>
    </xf>
    <xf numFmtId="0" fontId="42" fillId="2" borderId="2" xfId="4" applyFont="1" applyFill="1" applyBorder="1" applyAlignment="1">
      <alignment horizontal="center" vertical="center"/>
    </xf>
    <xf numFmtId="0" fontId="40" fillId="2" borderId="12" xfId="4" applyFont="1" applyFill="1" applyBorder="1" applyAlignment="1">
      <alignment horizontal="left" vertical="center"/>
    </xf>
    <xf numFmtId="0" fontId="40" fillId="0" borderId="13" xfId="4" applyFont="1" applyFill="1" applyBorder="1" applyAlignment="1">
      <alignment horizontal="left" vertical="center" wrapText="1"/>
    </xf>
    <xf numFmtId="0" fontId="40" fillId="0" borderId="13" xfId="1" applyFont="1" applyFill="1" applyBorder="1" applyAlignment="1">
      <alignment vertical="center"/>
    </xf>
    <xf numFmtId="164" fontId="42" fillId="2" borderId="2" xfId="4" applyNumberFormat="1" applyFont="1" applyFill="1" applyBorder="1" applyAlignment="1">
      <alignment horizontal="left" vertical="center" wrapText="1"/>
    </xf>
    <xf numFmtId="0" fontId="40" fillId="0" borderId="12" xfId="4" applyFont="1" applyFill="1" applyBorder="1" applyAlignment="1">
      <alignment horizontal="left" vertical="center"/>
    </xf>
    <xf numFmtId="0" fontId="40" fillId="0" borderId="12" xfId="4" applyFont="1" applyFill="1" applyBorder="1" applyAlignment="1">
      <alignment vertical="center" wrapText="1"/>
    </xf>
    <xf numFmtId="0" fontId="42" fillId="0" borderId="2" xfId="4" applyFont="1" applyFill="1" applyBorder="1" applyAlignment="1">
      <alignment horizontal="center" vertical="center"/>
    </xf>
    <xf numFmtId="164" fontId="40" fillId="0" borderId="4" xfId="1" applyNumberFormat="1" applyFont="1" applyFill="1" applyBorder="1" applyAlignment="1">
      <alignment horizontal="center" vertical="center" wrapText="1"/>
    </xf>
    <xf numFmtId="164" fontId="41" fillId="2" borderId="5" xfId="4" applyNumberFormat="1" applyFont="1" applyFill="1" applyBorder="1" applyAlignment="1">
      <alignment horizontal="left" vertical="center" wrapText="1"/>
    </xf>
    <xf numFmtId="0" fontId="40" fillId="2" borderId="14" xfId="4" applyFont="1" applyFill="1" applyBorder="1" applyAlignment="1">
      <alignment horizontal="left" vertical="center"/>
    </xf>
    <xf numFmtId="0" fontId="40" fillId="0" borderId="15" xfId="1" applyFont="1" applyFill="1" applyBorder="1" applyAlignment="1">
      <alignment vertical="center"/>
    </xf>
    <xf numFmtId="0" fontId="42" fillId="2" borderId="5" xfId="4" applyFont="1" applyFill="1" applyBorder="1" applyAlignment="1">
      <alignment horizontal="center" vertical="center"/>
    </xf>
    <xf numFmtId="166" fontId="43" fillId="0" borderId="22" xfId="1" applyNumberFormat="1" applyFont="1" applyFill="1" applyBorder="1" applyAlignment="1">
      <alignment horizontal="center" vertical="center"/>
    </xf>
    <xf numFmtId="166" fontId="43" fillId="0" borderId="12" xfId="1" applyNumberFormat="1" applyFont="1" applyFill="1" applyBorder="1" applyAlignment="1">
      <alignment horizontal="center" vertical="center"/>
    </xf>
    <xf numFmtId="166" fontId="43" fillId="0" borderId="14" xfId="1" applyNumberFormat="1" applyFont="1" applyFill="1" applyBorder="1" applyAlignment="1">
      <alignment horizontal="center" vertical="center"/>
    </xf>
    <xf numFmtId="0" fontId="4" fillId="0" borderId="28" xfId="1" applyNumberFormat="1" applyFont="1" applyFill="1" applyBorder="1" applyAlignment="1">
      <alignment horizontal="center" vertical="center"/>
    </xf>
    <xf numFmtId="0" fontId="4" fillId="0" borderId="3" xfId="1" applyNumberFormat="1" applyFont="1" applyFill="1" applyBorder="1" applyAlignment="1">
      <alignment horizontal="center" vertical="center"/>
    </xf>
    <xf numFmtId="0" fontId="4" fillId="0" borderId="6" xfId="1" applyNumberFormat="1" applyFont="1" applyFill="1" applyBorder="1" applyAlignment="1">
      <alignment horizontal="center" vertical="center"/>
    </xf>
    <xf numFmtId="0" fontId="44" fillId="4" borderId="8" xfId="0" applyFont="1" applyFill="1" applyBorder="1" applyAlignment="1">
      <alignment horizontal="center" vertical="center"/>
    </xf>
    <xf numFmtId="0" fontId="44" fillId="4" borderId="8" xfId="0" applyFont="1" applyFill="1" applyBorder="1" applyAlignment="1">
      <alignment horizontal="center" vertical="center" wrapText="1"/>
    </xf>
    <xf numFmtId="0" fontId="45" fillId="4" borderId="8" xfId="0" applyFont="1" applyFill="1" applyBorder="1" applyAlignment="1">
      <alignment horizontal="center" vertical="center" wrapText="1"/>
    </xf>
    <xf numFmtId="0" fontId="0" fillId="0" borderId="0" xfId="0" applyFont="1"/>
    <xf numFmtId="0" fontId="47" fillId="4" borderId="8" xfId="3" applyFont="1" applyFill="1" applyBorder="1" applyAlignment="1">
      <alignment horizontal="center" vertical="center"/>
    </xf>
    <xf numFmtId="0" fontId="47" fillId="4" borderId="8" xfId="3" applyFont="1" applyFill="1" applyBorder="1" applyAlignment="1">
      <alignment horizontal="center" vertical="center" wrapText="1"/>
    </xf>
    <xf numFmtId="0" fontId="45" fillId="4" borderId="8" xfId="3" applyFont="1" applyFill="1" applyBorder="1" applyAlignment="1">
      <alignment horizontal="center" vertical="center" wrapText="1"/>
    </xf>
    <xf numFmtId="0" fontId="47" fillId="4" borderId="18" xfId="3" applyFont="1" applyFill="1" applyBorder="1" applyAlignment="1">
      <alignment horizontal="center" vertical="center"/>
    </xf>
    <xf numFmtId="0" fontId="48" fillId="0" borderId="0" xfId="3" applyFont="1"/>
    <xf numFmtId="0" fontId="47" fillId="4" borderId="21" xfId="3" applyFont="1" applyFill="1" applyBorder="1" applyAlignment="1">
      <alignment vertical="center"/>
    </xf>
    <xf numFmtId="0" fontId="47" fillId="4" borderId="21" xfId="3" applyFont="1" applyFill="1" applyBorder="1" applyAlignment="1">
      <alignment vertical="center" wrapText="1"/>
    </xf>
    <xf numFmtId="0" fontId="47" fillId="4" borderId="19" xfId="3" applyFont="1" applyFill="1" applyBorder="1" applyAlignment="1">
      <alignment vertical="center"/>
    </xf>
    <xf numFmtId="0" fontId="47" fillId="4" borderId="20" xfId="3" applyFont="1" applyFill="1" applyBorder="1" applyAlignment="1">
      <alignment vertical="center"/>
    </xf>
    <xf numFmtId="0" fontId="45" fillId="4" borderId="21" xfId="3" applyFont="1" applyFill="1" applyBorder="1" applyAlignment="1">
      <alignment horizontal="center" vertical="center" wrapText="1"/>
    </xf>
    <xf numFmtId="0" fontId="48" fillId="0" borderId="0" xfId="3" applyFont="1" applyAlignment="1">
      <alignment horizontal="center" vertical="center"/>
    </xf>
    <xf numFmtId="164" fontId="49" fillId="2" borderId="2" xfId="4" applyNumberFormat="1" applyFont="1" applyFill="1" applyBorder="1" applyAlignment="1">
      <alignment horizontal="left" vertical="center" wrapText="1"/>
    </xf>
    <xf numFmtId="0" fontId="37" fillId="2" borderId="22" xfId="4" applyFont="1" applyFill="1" applyBorder="1" applyAlignment="1">
      <alignment horizontal="left" vertical="center"/>
    </xf>
    <xf numFmtId="0" fontId="37" fillId="0" borderId="23" xfId="1" applyFont="1" applyFill="1" applyBorder="1" applyAlignment="1">
      <alignment vertical="center"/>
    </xf>
    <xf numFmtId="0" fontId="38" fillId="2" borderId="2" xfId="4" applyFont="1" applyFill="1" applyBorder="1" applyAlignment="1">
      <alignment horizontal="center" vertical="center"/>
    </xf>
    <xf numFmtId="0" fontId="50" fillId="0" borderId="10" xfId="3" applyFont="1" applyBorder="1" applyAlignment="1">
      <alignment horizontal="center" vertical="center"/>
    </xf>
    <xf numFmtId="0" fontId="50" fillId="0" borderId="10" xfId="3" applyFont="1" applyFill="1" applyBorder="1" applyAlignment="1">
      <alignment horizontal="center" vertical="center"/>
    </xf>
    <xf numFmtId="0" fontId="50" fillId="0" borderId="13" xfId="3" applyFont="1" applyFill="1" applyBorder="1" applyAlignment="1">
      <alignment horizontal="center" vertical="center"/>
    </xf>
    <xf numFmtId="0" fontId="50" fillId="0" borderId="32" xfId="3" applyFont="1" applyBorder="1" applyAlignment="1">
      <alignment horizontal="center" vertical="center"/>
    </xf>
    <xf numFmtId="0" fontId="37" fillId="2" borderId="12" xfId="4" applyFont="1" applyFill="1" applyBorder="1" applyAlignment="1">
      <alignment horizontal="left" vertical="center"/>
    </xf>
    <xf numFmtId="0" fontId="37" fillId="0" borderId="13" xfId="4" applyFont="1" applyFill="1" applyBorder="1" applyAlignment="1">
      <alignment horizontal="left" vertical="center" wrapText="1"/>
    </xf>
    <xf numFmtId="0" fontId="50" fillId="0" borderId="2" xfId="3" applyFont="1" applyBorder="1" applyAlignment="1">
      <alignment horizontal="center" vertical="center"/>
    </xf>
    <xf numFmtId="0" fontId="50" fillId="0" borderId="2" xfId="3" applyFont="1" applyFill="1" applyBorder="1" applyAlignment="1">
      <alignment horizontal="center" vertical="center"/>
    </xf>
    <xf numFmtId="0" fontId="50" fillId="0" borderId="31" xfId="3" applyFont="1" applyBorder="1" applyAlignment="1">
      <alignment horizontal="center" vertical="center"/>
    </xf>
    <xf numFmtId="0" fontId="37" fillId="0" borderId="13" xfId="1" applyFont="1" applyFill="1" applyBorder="1" applyAlignment="1">
      <alignment vertical="center"/>
    </xf>
    <xf numFmtId="164" fontId="49" fillId="7" borderId="2" xfId="4" applyNumberFormat="1" applyFont="1" applyFill="1" applyBorder="1" applyAlignment="1">
      <alignment horizontal="left" vertical="center" wrapText="1"/>
    </xf>
    <xf numFmtId="164" fontId="38" fillId="7" borderId="2" xfId="4" applyNumberFormat="1" applyFont="1" applyFill="1" applyBorder="1" applyAlignment="1">
      <alignment horizontal="left" vertical="center" wrapText="1"/>
    </xf>
    <xf numFmtId="0" fontId="51" fillId="0" borderId="2" xfId="3" applyFont="1" applyFill="1" applyBorder="1" applyAlignment="1">
      <alignment horizontal="center" vertical="center"/>
    </xf>
    <xf numFmtId="164" fontId="38" fillId="2" borderId="2" xfId="4" applyNumberFormat="1" applyFont="1" applyFill="1" applyBorder="1" applyAlignment="1">
      <alignment horizontal="left" vertical="center" wrapText="1"/>
    </xf>
    <xf numFmtId="0" fontId="37" fillId="0" borderId="12" xfId="4" applyFont="1" applyFill="1" applyBorder="1" applyAlignment="1">
      <alignment horizontal="left" vertical="center"/>
    </xf>
    <xf numFmtId="0" fontId="37" fillId="0" borderId="12" xfId="4" applyFont="1" applyFill="1" applyBorder="1" applyAlignment="1">
      <alignment vertical="center" wrapText="1"/>
    </xf>
    <xf numFmtId="164" fontId="49" fillId="2" borderId="5" xfId="4" applyNumberFormat="1" applyFont="1" applyFill="1" applyBorder="1" applyAlignment="1">
      <alignment horizontal="left" vertical="center" wrapText="1"/>
    </xf>
    <xf numFmtId="0" fontId="37" fillId="2" borderId="14" xfId="4" applyFont="1" applyFill="1" applyBorder="1" applyAlignment="1">
      <alignment horizontal="left" vertical="center"/>
    </xf>
    <xf numFmtId="0" fontId="37" fillId="0" borderId="15" xfId="1" applyFont="1" applyFill="1" applyBorder="1" applyAlignment="1">
      <alignment vertical="center"/>
    </xf>
    <xf numFmtId="0" fontId="38" fillId="2" borderId="5" xfId="4" applyFont="1" applyFill="1" applyBorder="1" applyAlignment="1">
      <alignment horizontal="center" vertical="center"/>
    </xf>
    <xf numFmtId="0" fontId="50" fillId="0" borderId="5" xfId="3" applyFont="1" applyBorder="1" applyAlignment="1">
      <alignment horizontal="center" vertical="center"/>
    </xf>
    <xf numFmtId="0" fontId="50" fillId="0" borderId="5" xfId="3" applyFont="1" applyFill="1" applyBorder="1" applyAlignment="1">
      <alignment horizontal="center" vertical="center"/>
    </xf>
    <xf numFmtId="0" fontId="50" fillId="0" borderId="30" xfId="3" applyFont="1" applyBorder="1" applyAlignment="1">
      <alignment horizontal="center" vertical="center"/>
    </xf>
    <xf numFmtId="0" fontId="50" fillId="0" borderId="23" xfId="3" applyFont="1" applyBorder="1" applyAlignment="1">
      <alignment horizontal="center" vertical="center"/>
    </xf>
    <xf numFmtId="0" fontId="50" fillId="0" borderId="13" xfId="3" applyFont="1" applyBorder="1" applyAlignment="1">
      <alignment horizontal="center" vertical="center"/>
    </xf>
    <xf numFmtId="0" fontId="50" fillId="0" borderId="15" xfId="3" applyFont="1" applyBorder="1" applyAlignment="1">
      <alignment horizontal="center" vertical="center"/>
    </xf>
    <xf numFmtId="166" fontId="39" fillId="0" borderId="10" xfId="1" applyNumberFormat="1" applyFont="1" applyFill="1" applyBorder="1" applyAlignment="1">
      <alignment horizontal="center" vertical="center"/>
    </xf>
    <xf numFmtId="166" fontId="39" fillId="0" borderId="2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0" fontId="53" fillId="0" borderId="0" xfId="0" applyFont="1" applyBorder="1" applyAlignment="1">
      <alignment vertical="center"/>
    </xf>
    <xf numFmtId="0" fontId="54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54" fillId="0" borderId="0" xfId="0" applyFont="1" applyBorder="1" applyAlignment="1">
      <alignment horizontal="center" vertical="center"/>
    </xf>
    <xf numFmtId="0" fontId="44" fillId="4" borderId="8" xfId="0" applyFont="1" applyFill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44" fillId="4" borderId="8" xfId="0" applyFont="1" applyFill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44" fillId="4" borderId="8" xfId="0" applyFont="1" applyFill="1" applyBorder="1" applyAlignment="1">
      <alignment horizontal="center" vertical="center"/>
    </xf>
    <xf numFmtId="0" fontId="3" fillId="4" borderId="36" xfId="3" applyFont="1" applyFill="1" applyBorder="1" applyAlignment="1">
      <alignment vertical="center" wrapText="1"/>
    </xf>
    <xf numFmtId="0" fontId="3" fillId="4" borderId="8" xfId="3" applyFont="1" applyFill="1" applyBorder="1" applyAlignment="1">
      <alignment horizontal="center" vertical="center" wrapText="1"/>
    </xf>
    <xf numFmtId="0" fontId="18" fillId="0" borderId="16" xfId="3" applyBorder="1"/>
    <xf numFmtId="0" fontId="18" fillId="0" borderId="8" xfId="3" applyBorder="1"/>
    <xf numFmtId="0" fontId="3" fillId="4" borderId="8" xfId="3" applyFont="1" applyFill="1" applyBorder="1" applyAlignment="1">
      <alignment vertical="center" wrapText="1"/>
    </xf>
    <xf numFmtId="0" fontId="18" fillId="0" borderId="0" xfId="3" applyAlignment="1">
      <alignment horizontal="center"/>
    </xf>
    <xf numFmtId="0" fontId="3" fillId="4" borderId="8" xfId="3" applyFont="1" applyFill="1" applyBorder="1" applyAlignment="1">
      <alignment horizontal="center" vertical="center" wrapText="1"/>
    </xf>
    <xf numFmtId="0" fontId="16" fillId="0" borderId="0" xfId="3" applyFont="1" applyBorder="1" applyAlignment="1">
      <alignment horizontal="center" vertical="center" wrapText="1"/>
    </xf>
    <xf numFmtId="0" fontId="34" fillId="0" borderId="0" xfId="3" applyFont="1" applyBorder="1" applyAlignment="1">
      <alignment horizontal="left" vertical="top" wrapText="1"/>
    </xf>
    <xf numFmtId="0" fontId="52" fillId="0" borderId="0" xfId="3" applyFont="1" applyBorder="1" applyAlignment="1">
      <alignment horizontal="center" vertical="center" wrapText="1"/>
    </xf>
    <xf numFmtId="0" fontId="45" fillId="4" borderId="8" xfId="3" applyFont="1" applyFill="1" applyBorder="1" applyAlignment="1">
      <alignment horizontal="center" vertical="center" wrapText="1"/>
    </xf>
    <xf numFmtId="0" fontId="47" fillId="4" borderId="36" xfId="3" applyFont="1" applyFill="1" applyBorder="1" applyAlignment="1">
      <alignment horizontal="center" vertical="center"/>
    </xf>
    <xf numFmtId="0" fontId="47" fillId="4" borderId="37" xfId="3" applyFont="1" applyFill="1" applyBorder="1" applyAlignment="1">
      <alignment horizontal="center" vertical="center"/>
    </xf>
    <xf numFmtId="0" fontId="17" fillId="4" borderId="36" xfId="3" applyFont="1" applyFill="1" applyBorder="1" applyAlignment="1">
      <alignment horizontal="center" vertical="center"/>
    </xf>
    <xf numFmtId="0" fontId="17" fillId="4" borderId="37" xfId="3" applyFont="1" applyFill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left" vertical="center"/>
    </xf>
    <xf numFmtId="0" fontId="44" fillId="4" borderId="8" xfId="0" applyFont="1" applyFill="1" applyBorder="1" applyAlignment="1">
      <alignment horizontal="center" vertical="center"/>
    </xf>
    <xf numFmtId="0" fontId="30" fillId="0" borderId="0" xfId="1" applyFont="1" applyFill="1" applyBorder="1" applyAlignment="1">
      <alignment horizontal="left" vertical="center" wrapText="1"/>
    </xf>
    <xf numFmtId="0" fontId="52" fillId="0" borderId="0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57" fillId="0" borderId="7" xfId="0" applyFont="1" applyBorder="1" applyAlignment="1">
      <alignment horizontal="left" vertical="center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187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38099</xdr:rowOff>
    </xdr:from>
    <xdr:to>
      <xdr:col>5</xdr:col>
      <xdr:colOff>304800</xdr:colOff>
      <xdr:row>0</xdr:row>
      <xdr:rowOff>685799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8099"/>
          <a:ext cx="6191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609599</xdr:rowOff>
    </xdr:from>
    <xdr:to>
      <xdr:col>5</xdr:col>
      <xdr:colOff>0</xdr:colOff>
      <xdr:row>1</xdr:row>
      <xdr:rowOff>304799</xdr:rowOff>
    </xdr:to>
    <xdr:sp macro="" textlink="">
      <xdr:nvSpPr>
        <xdr:cNvPr id="3" name="TextBox 2"/>
        <xdr:cNvSpPr txBox="1"/>
      </xdr:nvSpPr>
      <xdr:spPr>
        <a:xfrm>
          <a:off x="0" y="161924"/>
          <a:ext cx="30765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000">
              <a:latin typeface="Khmer OS Muol Light" pitchFamily="2" charset="0"/>
              <a:cs typeface="Khmer OS Muol Light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000">
              <a:latin typeface="Khmer OS Muol Light" pitchFamily="2" charset="0"/>
              <a:cs typeface="Khmer OS Muol Light" pitchFamily="2" charset="0"/>
            </a:rPr>
            <a:t>សាខាខេត្តកំពង់ចាម</a:t>
          </a:r>
          <a:endParaRPr lang="en-US" sz="100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000">
              <a:latin typeface="Khmer OS Muol Light" pitchFamily="2" charset="0"/>
              <a:cs typeface="Khmer OS Muol Light" pitchFamily="2" charset="0"/>
            </a:rPr>
            <a:t>ការិយាល័យសិក្សាធិការ</a:t>
          </a:r>
        </a:p>
      </xdr:txBody>
    </xdr:sp>
    <xdr:clientData/>
  </xdr:twoCellAnchor>
  <xdr:twoCellAnchor>
    <xdr:from>
      <xdr:col>11</xdr:col>
      <xdr:colOff>200023</xdr:colOff>
      <xdr:row>0</xdr:row>
      <xdr:rowOff>9524</xdr:rowOff>
    </xdr:from>
    <xdr:to>
      <xdr:col>23</xdr:col>
      <xdr:colOff>200024</xdr:colOff>
      <xdr:row>0</xdr:row>
      <xdr:rowOff>895350</xdr:rowOff>
    </xdr:to>
    <xdr:sp macro="" textlink="">
      <xdr:nvSpPr>
        <xdr:cNvPr id="4" name="TextBox 3"/>
        <xdr:cNvSpPr txBox="1"/>
      </xdr:nvSpPr>
      <xdr:spPr>
        <a:xfrm>
          <a:off x="8124823" y="9524"/>
          <a:ext cx="5486401" cy="152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0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000">
              <a:latin typeface="Khmer OS Muol Light" pitchFamily="2" charset="0"/>
              <a:cs typeface="Khmer OS Muol Light" pitchFamily="2" charset="0"/>
            </a:rPr>
            <a:t>ជាតិ</a:t>
          </a:r>
          <a:r>
            <a:rPr lang="km-KH" sz="1000" baseline="0">
              <a:latin typeface="Khmer OS Muol Light" pitchFamily="2" charset="0"/>
              <a:cs typeface="Khmer OS Muol Light" pitchFamily="2" charset="0"/>
            </a:rPr>
            <a:t> សាសនា ព្រះមហាក្សត្រ</a:t>
          </a:r>
        </a:p>
        <a:p>
          <a:pPr algn="ctr"/>
          <a:r>
            <a:rPr lang="km-KH" sz="1000" baseline="0">
              <a:latin typeface="Khmer OS Muol Light" pitchFamily="2" charset="0"/>
              <a:cs typeface="Khmer OS Muol Light" pitchFamily="2" charset="0"/>
              <a:sym typeface="Wingdings"/>
            </a:rPr>
            <a:t></a:t>
          </a:r>
          <a:endParaRPr lang="km-KH" sz="10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0</xdr:row>
      <xdr:rowOff>47625</xdr:rowOff>
    </xdr:from>
    <xdr:to>
      <xdr:col>7</xdr:col>
      <xdr:colOff>0</xdr:colOff>
      <xdr:row>0</xdr:row>
      <xdr:rowOff>1114424</xdr:rowOff>
    </xdr:to>
    <xdr:sp macro="" textlink="">
      <xdr:nvSpPr>
        <xdr:cNvPr id="2" name="TextBox 1"/>
        <xdr:cNvSpPr txBox="1"/>
      </xdr:nvSpPr>
      <xdr:spPr>
        <a:xfrm>
          <a:off x="4819650" y="47625"/>
          <a:ext cx="3076575" cy="1066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ព្រះរាជាណាចក្រកម្ពុជា</a:t>
          </a:r>
        </a:p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ជាតិ</a:t>
          </a:r>
          <a:r>
            <a:rPr lang="km-KH" sz="1200" baseline="0">
              <a:latin typeface="Khmer OS Muol" pitchFamily="2" charset="0"/>
              <a:cs typeface="Khmer OS Muol" pitchFamily="2" charset="0"/>
            </a:rPr>
            <a:t> សាសនា ព្រះមហាក្សត្រ</a:t>
          </a:r>
        </a:p>
        <a:p>
          <a:pPr algn="ctr"/>
          <a:r>
            <a:rPr lang="km-KH" sz="1200" baseline="0">
              <a:sym typeface="Wingdings"/>
            </a:rPr>
            <a:t></a:t>
          </a:r>
          <a:endParaRPr lang="en-US" sz="1200"/>
        </a:p>
      </xdr:txBody>
    </xdr:sp>
    <xdr:clientData/>
  </xdr:twoCellAnchor>
  <xdr:twoCellAnchor>
    <xdr:from>
      <xdr:col>0</xdr:col>
      <xdr:colOff>0</xdr:colOff>
      <xdr:row>0</xdr:row>
      <xdr:rowOff>704850</xdr:rowOff>
    </xdr:from>
    <xdr:to>
      <xdr:col>3</xdr:col>
      <xdr:colOff>609600</xdr:colOff>
      <xdr:row>1</xdr:row>
      <xdr:rowOff>276224</xdr:rowOff>
    </xdr:to>
    <xdr:sp macro="" textlink="">
      <xdr:nvSpPr>
        <xdr:cNvPr id="3" name="TextBox 2"/>
        <xdr:cNvSpPr txBox="1"/>
      </xdr:nvSpPr>
      <xdr:spPr>
        <a:xfrm>
          <a:off x="0" y="704850"/>
          <a:ext cx="3152775" cy="990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សាខាខេត្តកំពង់ចាម</a:t>
          </a:r>
        </a:p>
        <a:p>
          <a:pPr algn="ctr"/>
          <a:r>
            <a:rPr lang="km-KH" sz="1100" baseline="0">
              <a:sym typeface="Wingdings"/>
            </a:rPr>
            <a:t></a:t>
          </a:r>
          <a:endParaRPr lang="en-US" sz="1100"/>
        </a:p>
      </xdr:txBody>
    </xdr:sp>
    <xdr:clientData/>
  </xdr:twoCellAnchor>
  <xdr:twoCellAnchor editAs="oneCell">
    <xdr:from>
      <xdr:col>1</xdr:col>
      <xdr:colOff>809626</xdr:colOff>
      <xdr:row>0</xdr:row>
      <xdr:rowOff>0</xdr:rowOff>
    </xdr:from>
    <xdr:to>
      <xdr:col>2</xdr:col>
      <xdr:colOff>126182</xdr:colOff>
      <xdr:row>0</xdr:row>
      <xdr:rowOff>752475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1" y="0"/>
          <a:ext cx="764356" cy="752475"/>
        </a:xfrm>
        <a:prstGeom prst="rect">
          <a:avLst/>
        </a:prstGeom>
      </xdr:spPr>
    </xdr:pic>
    <xdr:clientData/>
  </xdr:twoCellAnchor>
  <xdr:twoCellAnchor>
    <xdr:from>
      <xdr:col>4</xdr:col>
      <xdr:colOff>304799</xdr:colOff>
      <xdr:row>32</xdr:row>
      <xdr:rowOff>76201</xdr:rowOff>
    </xdr:from>
    <xdr:to>
      <xdr:col>7</xdr:col>
      <xdr:colOff>266699</xdr:colOff>
      <xdr:row>36</xdr:row>
      <xdr:rowOff>114301</xdr:rowOff>
    </xdr:to>
    <xdr:sp macro="" textlink="">
      <xdr:nvSpPr>
        <xdr:cNvPr id="5" name="TextBox 4"/>
        <xdr:cNvSpPr txBox="1"/>
      </xdr:nvSpPr>
      <xdr:spPr>
        <a:xfrm>
          <a:off x="4133849" y="10744201"/>
          <a:ext cx="382905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/>
            <a:t>កំពង់ចាម</a:t>
          </a:r>
          <a:r>
            <a:rPr lang="km-KH" sz="1100" baseline="0"/>
            <a:t> ថ្ងៃទី     ខែ              ឆ្នាំ២០១៤</a:t>
          </a:r>
        </a:p>
        <a:p>
          <a:pPr algn="ctr"/>
          <a:r>
            <a:rPr lang="km-KH" sz="1100" baseline="0">
              <a:solidFill>
                <a:schemeClr val="dk1"/>
              </a:solidFill>
              <a:effectLst/>
              <a:latin typeface="Khmer OS Muol Light" pitchFamily="2" charset="0"/>
              <a:ea typeface="+mn-ea"/>
              <a:cs typeface="Khmer OS Muol Light" pitchFamily="2" charset="0"/>
            </a:rPr>
            <a:t>ប្រធានការិយាល័យសិក្សា</a:t>
          </a:r>
          <a:endParaRPr lang="en-US">
            <a:effectLst/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85725</xdr:colOff>
      <xdr:row>33</xdr:row>
      <xdr:rowOff>47626</xdr:rowOff>
    </xdr:from>
    <xdr:to>
      <xdr:col>3</xdr:col>
      <xdr:colOff>762000</xdr:colOff>
      <xdr:row>37</xdr:row>
      <xdr:rowOff>85726</xdr:rowOff>
    </xdr:to>
    <xdr:sp macro="" textlink="">
      <xdr:nvSpPr>
        <xdr:cNvPr id="6" name="TextBox 5"/>
        <xdr:cNvSpPr txBox="1"/>
      </xdr:nvSpPr>
      <xdr:spPr>
        <a:xfrm>
          <a:off x="85725" y="11334751"/>
          <a:ext cx="306705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បានឃើញ និងឯកភាព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នាយកសាខា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0</xdr:row>
      <xdr:rowOff>47625</xdr:rowOff>
    </xdr:from>
    <xdr:to>
      <xdr:col>7</xdr:col>
      <xdr:colOff>0</xdr:colOff>
      <xdr:row>0</xdr:row>
      <xdr:rowOff>1114424</xdr:rowOff>
    </xdr:to>
    <xdr:sp macro="" textlink="">
      <xdr:nvSpPr>
        <xdr:cNvPr id="2" name="TextBox 1"/>
        <xdr:cNvSpPr txBox="1"/>
      </xdr:nvSpPr>
      <xdr:spPr>
        <a:xfrm>
          <a:off x="4819650" y="47625"/>
          <a:ext cx="2876550" cy="1066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ព្រះរាជាណាចក្រកម្ពុជា</a:t>
          </a:r>
        </a:p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ជាតិ</a:t>
          </a:r>
          <a:r>
            <a:rPr lang="km-KH" sz="1200" baseline="0">
              <a:latin typeface="Khmer OS Muol" pitchFamily="2" charset="0"/>
              <a:cs typeface="Khmer OS Muol" pitchFamily="2" charset="0"/>
            </a:rPr>
            <a:t> សាសនា ព្រះមហាក្សត្រ</a:t>
          </a:r>
        </a:p>
        <a:p>
          <a:pPr algn="ctr"/>
          <a:r>
            <a:rPr lang="km-KH" sz="1200" baseline="0">
              <a:sym typeface="Wingdings"/>
            </a:rPr>
            <a:t></a:t>
          </a:r>
          <a:endParaRPr lang="en-US" sz="1200"/>
        </a:p>
      </xdr:txBody>
    </xdr:sp>
    <xdr:clientData/>
  </xdr:twoCellAnchor>
  <xdr:twoCellAnchor>
    <xdr:from>
      <xdr:col>0</xdr:col>
      <xdr:colOff>0</xdr:colOff>
      <xdr:row>0</xdr:row>
      <xdr:rowOff>704850</xdr:rowOff>
    </xdr:from>
    <xdr:to>
      <xdr:col>3</xdr:col>
      <xdr:colOff>609600</xdr:colOff>
      <xdr:row>1</xdr:row>
      <xdr:rowOff>276224</xdr:rowOff>
    </xdr:to>
    <xdr:sp macro="" textlink="">
      <xdr:nvSpPr>
        <xdr:cNvPr id="3" name="TextBox 2"/>
        <xdr:cNvSpPr txBox="1"/>
      </xdr:nvSpPr>
      <xdr:spPr>
        <a:xfrm>
          <a:off x="0" y="704850"/>
          <a:ext cx="3152775" cy="990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សាខាខេត្តកំពង់ចាម</a:t>
          </a:r>
        </a:p>
        <a:p>
          <a:pPr algn="ctr"/>
          <a:r>
            <a:rPr lang="km-KH" sz="1100" baseline="0">
              <a:sym typeface="Wingdings"/>
            </a:rPr>
            <a:t></a:t>
          </a:r>
          <a:endParaRPr lang="en-US" sz="1100"/>
        </a:p>
      </xdr:txBody>
    </xdr:sp>
    <xdr:clientData/>
  </xdr:twoCellAnchor>
  <xdr:twoCellAnchor editAs="oneCell">
    <xdr:from>
      <xdr:col>1</xdr:col>
      <xdr:colOff>809626</xdr:colOff>
      <xdr:row>0</xdr:row>
      <xdr:rowOff>0</xdr:rowOff>
    </xdr:from>
    <xdr:to>
      <xdr:col>2</xdr:col>
      <xdr:colOff>126182</xdr:colOff>
      <xdr:row>0</xdr:row>
      <xdr:rowOff>752475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1" y="0"/>
          <a:ext cx="764356" cy="752475"/>
        </a:xfrm>
        <a:prstGeom prst="rect">
          <a:avLst/>
        </a:prstGeom>
      </xdr:spPr>
    </xdr:pic>
    <xdr:clientData/>
  </xdr:twoCellAnchor>
  <xdr:twoCellAnchor>
    <xdr:from>
      <xdr:col>4</xdr:col>
      <xdr:colOff>304799</xdr:colOff>
      <xdr:row>32</xdr:row>
      <xdr:rowOff>76201</xdr:rowOff>
    </xdr:from>
    <xdr:to>
      <xdr:col>7</xdr:col>
      <xdr:colOff>266699</xdr:colOff>
      <xdr:row>36</xdr:row>
      <xdr:rowOff>114301</xdr:rowOff>
    </xdr:to>
    <xdr:sp macro="" textlink="">
      <xdr:nvSpPr>
        <xdr:cNvPr id="5" name="TextBox 4"/>
        <xdr:cNvSpPr txBox="1"/>
      </xdr:nvSpPr>
      <xdr:spPr>
        <a:xfrm>
          <a:off x="4133849" y="10744201"/>
          <a:ext cx="382905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/>
            <a:t>កំពង់ចាម</a:t>
          </a:r>
          <a:r>
            <a:rPr lang="km-KH" sz="1100" baseline="0"/>
            <a:t> ថ្ងៃទី     ខែ              ឆ្នាំ២០១៤</a:t>
          </a:r>
        </a:p>
        <a:p>
          <a:pPr algn="ctr"/>
          <a:r>
            <a:rPr lang="km-KH" sz="1100" baseline="0">
              <a:solidFill>
                <a:schemeClr val="dk1"/>
              </a:solidFill>
              <a:effectLst/>
              <a:latin typeface="Khmer OS Muol Light" pitchFamily="2" charset="0"/>
              <a:ea typeface="+mn-ea"/>
              <a:cs typeface="Khmer OS Muol Light" pitchFamily="2" charset="0"/>
            </a:rPr>
            <a:t>អនុរក្ស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47626</xdr:rowOff>
    </xdr:from>
    <xdr:to>
      <xdr:col>7</xdr:col>
      <xdr:colOff>0</xdr:colOff>
      <xdr:row>0</xdr:row>
      <xdr:rowOff>1085850</xdr:rowOff>
    </xdr:to>
    <xdr:sp macro="" textlink="">
      <xdr:nvSpPr>
        <xdr:cNvPr id="2" name="TextBox 1"/>
        <xdr:cNvSpPr txBox="1"/>
      </xdr:nvSpPr>
      <xdr:spPr>
        <a:xfrm>
          <a:off x="4829175" y="47626"/>
          <a:ext cx="3067050" cy="1038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ព្រះរាជាណាចក្រកម្ពុជា</a:t>
          </a:r>
        </a:p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ជាតិ</a:t>
          </a:r>
          <a:r>
            <a:rPr lang="km-KH" sz="1200" baseline="0">
              <a:latin typeface="Khmer OS Muol" pitchFamily="2" charset="0"/>
              <a:cs typeface="Khmer OS Muol" pitchFamily="2" charset="0"/>
            </a:rPr>
            <a:t> សាសនា ព្រះមហាក្សត្រ</a:t>
          </a:r>
        </a:p>
        <a:p>
          <a:pPr algn="ctr"/>
          <a:r>
            <a:rPr lang="km-KH" sz="1200" baseline="0">
              <a:sym typeface="Wingdings"/>
            </a:rPr>
            <a:t></a:t>
          </a:r>
          <a:endParaRPr lang="en-US" sz="1200"/>
        </a:p>
      </xdr:txBody>
    </xdr:sp>
    <xdr:clientData/>
  </xdr:twoCellAnchor>
  <xdr:twoCellAnchor>
    <xdr:from>
      <xdr:col>0</xdr:col>
      <xdr:colOff>0</xdr:colOff>
      <xdr:row>0</xdr:row>
      <xdr:rowOff>723900</xdr:rowOff>
    </xdr:from>
    <xdr:to>
      <xdr:col>3</xdr:col>
      <xdr:colOff>609600</xdr:colOff>
      <xdr:row>1</xdr:row>
      <xdr:rowOff>295274</xdr:rowOff>
    </xdr:to>
    <xdr:sp macro="" textlink="">
      <xdr:nvSpPr>
        <xdr:cNvPr id="3" name="TextBox 2"/>
        <xdr:cNvSpPr txBox="1"/>
      </xdr:nvSpPr>
      <xdr:spPr>
        <a:xfrm>
          <a:off x="0" y="723900"/>
          <a:ext cx="3152775" cy="990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សាខាខេត្តកំពង់ចាម</a:t>
          </a:r>
        </a:p>
        <a:p>
          <a:pPr algn="ctr"/>
          <a:r>
            <a:rPr lang="km-KH" sz="1100" baseline="0">
              <a:sym typeface="Wingdings"/>
            </a:rPr>
            <a:t></a:t>
          </a:r>
          <a:endParaRPr lang="en-US" sz="1100"/>
        </a:p>
      </xdr:txBody>
    </xdr:sp>
    <xdr:clientData/>
  </xdr:twoCellAnchor>
  <xdr:twoCellAnchor editAs="oneCell">
    <xdr:from>
      <xdr:col>1</xdr:col>
      <xdr:colOff>828676</xdr:colOff>
      <xdr:row>0</xdr:row>
      <xdr:rowOff>0</xdr:rowOff>
    </xdr:from>
    <xdr:to>
      <xdr:col>2</xdr:col>
      <xdr:colOff>145232</xdr:colOff>
      <xdr:row>0</xdr:row>
      <xdr:rowOff>752475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1" y="0"/>
          <a:ext cx="764356" cy="752475"/>
        </a:xfrm>
        <a:prstGeom prst="rect">
          <a:avLst/>
        </a:prstGeom>
      </xdr:spPr>
    </xdr:pic>
    <xdr:clientData/>
  </xdr:twoCellAnchor>
  <xdr:twoCellAnchor>
    <xdr:from>
      <xdr:col>4</xdr:col>
      <xdr:colOff>304799</xdr:colOff>
      <xdr:row>32</xdr:row>
      <xdr:rowOff>38101</xdr:rowOff>
    </xdr:from>
    <xdr:to>
      <xdr:col>7</xdr:col>
      <xdr:colOff>266699</xdr:colOff>
      <xdr:row>36</xdr:row>
      <xdr:rowOff>76201</xdr:rowOff>
    </xdr:to>
    <xdr:sp macro="" textlink="">
      <xdr:nvSpPr>
        <xdr:cNvPr id="5" name="TextBox 4"/>
        <xdr:cNvSpPr txBox="1"/>
      </xdr:nvSpPr>
      <xdr:spPr>
        <a:xfrm>
          <a:off x="4133849" y="10706101"/>
          <a:ext cx="3895725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/>
            <a:t>កំពង់ចាម</a:t>
          </a:r>
          <a:r>
            <a:rPr lang="km-KH" sz="1100" baseline="0"/>
            <a:t> ថ្ងៃទី     ខែ              ឆ្នាំ២០១៤</a:t>
          </a:r>
        </a:p>
        <a:p>
          <a:pPr algn="ctr"/>
          <a:r>
            <a:rPr lang="km-KH" sz="1100" baseline="0">
              <a:solidFill>
                <a:schemeClr val="dk1"/>
              </a:solidFill>
              <a:effectLst/>
              <a:latin typeface="Khmer OS Muol Light" pitchFamily="2" charset="0"/>
              <a:ea typeface="+mn-ea"/>
              <a:cs typeface="Khmer OS Muol Light" pitchFamily="2" charset="0"/>
            </a:rPr>
            <a:t>ប្រធានការិយាល័យសិក្សា</a:t>
          </a:r>
          <a:endParaRPr lang="en-US">
            <a:effectLst/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85725</xdr:colOff>
      <xdr:row>33</xdr:row>
      <xdr:rowOff>47626</xdr:rowOff>
    </xdr:from>
    <xdr:to>
      <xdr:col>3</xdr:col>
      <xdr:colOff>762000</xdr:colOff>
      <xdr:row>37</xdr:row>
      <xdr:rowOff>85726</xdr:rowOff>
    </xdr:to>
    <xdr:sp macro="" textlink="">
      <xdr:nvSpPr>
        <xdr:cNvPr id="6" name="TextBox 5"/>
        <xdr:cNvSpPr txBox="1"/>
      </xdr:nvSpPr>
      <xdr:spPr>
        <a:xfrm>
          <a:off x="85725" y="11334751"/>
          <a:ext cx="306705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បានឃើញ និងឯកភាព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នាយកសាខា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47626</xdr:rowOff>
    </xdr:from>
    <xdr:to>
      <xdr:col>7</xdr:col>
      <xdr:colOff>0</xdr:colOff>
      <xdr:row>0</xdr:row>
      <xdr:rowOff>1085850</xdr:rowOff>
    </xdr:to>
    <xdr:sp macro="" textlink="">
      <xdr:nvSpPr>
        <xdr:cNvPr id="2" name="TextBox 1"/>
        <xdr:cNvSpPr txBox="1"/>
      </xdr:nvSpPr>
      <xdr:spPr>
        <a:xfrm>
          <a:off x="4829175" y="47626"/>
          <a:ext cx="2933700" cy="1038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ព្រះរាជាណាចក្រកម្ពុជា</a:t>
          </a:r>
        </a:p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ជាតិ</a:t>
          </a:r>
          <a:r>
            <a:rPr lang="km-KH" sz="1200" baseline="0">
              <a:latin typeface="Khmer OS Muol" pitchFamily="2" charset="0"/>
              <a:cs typeface="Khmer OS Muol" pitchFamily="2" charset="0"/>
            </a:rPr>
            <a:t> សាសនា ព្រះមហាក្សត្រ</a:t>
          </a:r>
        </a:p>
        <a:p>
          <a:pPr algn="ctr"/>
          <a:r>
            <a:rPr lang="km-KH" sz="1200" baseline="0">
              <a:sym typeface="Wingdings"/>
            </a:rPr>
            <a:t></a:t>
          </a:r>
          <a:endParaRPr lang="en-US" sz="1200"/>
        </a:p>
      </xdr:txBody>
    </xdr:sp>
    <xdr:clientData/>
  </xdr:twoCellAnchor>
  <xdr:twoCellAnchor>
    <xdr:from>
      <xdr:col>0</xdr:col>
      <xdr:colOff>0</xdr:colOff>
      <xdr:row>0</xdr:row>
      <xdr:rowOff>723900</xdr:rowOff>
    </xdr:from>
    <xdr:to>
      <xdr:col>3</xdr:col>
      <xdr:colOff>609600</xdr:colOff>
      <xdr:row>1</xdr:row>
      <xdr:rowOff>295274</xdr:rowOff>
    </xdr:to>
    <xdr:sp macro="" textlink="">
      <xdr:nvSpPr>
        <xdr:cNvPr id="3" name="TextBox 2"/>
        <xdr:cNvSpPr txBox="1"/>
      </xdr:nvSpPr>
      <xdr:spPr>
        <a:xfrm>
          <a:off x="0" y="723900"/>
          <a:ext cx="3152775" cy="990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សាខាខេត្តកំពង់ចាម</a:t>
          </a:r>
        </a:p>
        <a:p>
          <a:pPr algn="ctr"/>
          <a:r>
            <a:rPr lang="km-KH" sz="1100" baseline="0">
              <a:sym typeface="Wingdings"/>
            </a:rPr>
            <a:t></a:t>
          </a:r>
          <a:endParaRPr lang="en-US" sz="1100"/>
        </a:p>
      </xdr:txBody>
    </xdr:sp>
    <xdr:clientData/>
  </xdr:twoCellAnchor>
  <xdr:twoCellAnchor editAs="oneCell">
    <xdr:from>
      <xdr:col>1</xdr:col>
      <xdr:colOff>828676</xdr:colOff>
      <xdr:row>0</xdr:row>
      <xdr:rowOff>0</xdr:rowOff>
    </xdr:from>
    <xdr:to>
      <xdr:col>2</xdr:col>
      <xdr:colOff>145232</xdr:colOff>
      <xdr:row>0</xdr:row>
      <xdr:rowOff>752475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1" y="0"/>
          <a:ext cx="764356" cy="752475"/>
        </a:xfrm>
        <a:prstGeom prst="rect">
          <a:avLst/>
        </a:prstGeom>
      </xdr:spPr>
    </xdr:pic>
    <xdr:clientData/>
  </xdr:twoCellAnchor>
  <xdr:twoCellAnchor>
    <xdr:from>
      <xdr:col>4</xdr:col>
      <xdr:colOff>304799</xdr:colOff>
      <xdr:row>32</xdr:row>
      <xdr:rowOff>38101</xdr:rowOff>
    </xdr:from>
    <xdr:to>
      <xdr:col>7</xdr:col>
      <xdr:colOff>266699</xdr:colOff>
      <xdr:row>36</xdr:row>
      <xdr:rowOff>76201</xdr:rowOff>
    </xdr:to>
    <xdr:sp macro="" textlink="">
      <xdr:nvSpPr>
        <xdr:cNvPr id="5" name="TextBox 4"/>
        <xdr:cNvSpPr txBox="1"/>
      </xdr:nvSpPr>
      <xdr:spPr>
        <a:xfrm>
          <a:off x="4133849" y="10706101"/>
          <a:ext cx="3895725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/>
            <a:t>កំពង់ចាម</a:t>
          </a:r>
          <a:r>
            <a:rPr lang="km-KH" sz="1100" baseline="0"/>
            <a:t> ថ្ងៃទី     ខែ              ឆ្នាំ២០១៤</a:t>
          </a:r>
        </a:p>
        <a:p>
          <a:pPr algn="ctr"/>
          <a:r>
            <a:rPr lang="km-KH" sz="1100" baseline="0">
              <a:solidFill>
                <a:schemeClr val="dk1"/>
              </a:solidFill>
              <a:effectLst/>
              <a:latin typeface="Khmer OS Muol Light" pitchFamily="2" charset="0"/>
              <a:ea typeface="+mn-ea"/>
              <a:cs typeface="Khmer OS Muol Light" pitchFamily="2" charset="0"/>
            </a:rPr>
            <a:t>អនុរក្ស</a:t>
          </a:r>
          <a:endParaRPr lang="en-US">
            <a:effectLst/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0</xdr:row>
      <xdr:rowOff>47625</xdr:rowOff>
    </xdr:from>
    <xdr:to>
      <xdr:col>7</xdr:col>
      <xdr:colOff>9525</xdr:colOff>
      <xdr:row>0</xdr:row>
      <xdr:rowOff>1152524</xdr:rowOff>
    </xdr:to>
    <xdr:sp macro="" textlink="">
      <xdr:nvSpPr>
        <xdr:cNvPr id="2" name="TextBox 1"/>
        <xdr:cNvSpPr txBox="1"/>
      </xdr:nvSpPr>
      <xdr:spPr>
        <a:xfrm>
          <a:off x="4819649" y="47625"/>
          <a:ext cx="3086101" cy="1104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ព្រះរាជាណាចក្រកម្ពុជា</a:t>
          </a:r>
        </a:p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ជាតិ</a:t>
          </a:r>
          <a:r>
            <a:rPr lang="km-KH" sz="1200" baseline="0">
              <a:latin typeface="Khmer OS Muol" pitchFamily="2" charset="0"/>
              <a:cs typeface="Khmer OS Muol" pitchFamily="2" charset="0"/>
            </a:rPr>
            <a:t> សាសនា ព្រះមហាក្សត្រ</a:t>
          </a:r>
        </a:p>
        <a:p>
          <a:pPr algn="ctr"/>
          <a:r>
            <a:rPr lang="km-KH" sz="1200" baseline="0">
              <a:sym typeface="Wingdings"/>
            </a:rPr>
            <a:t></a:t>
          </a:r>
          <a:endParaRPr lang="en-US" sz="1200"/>
        </a:p>
      </xdr:txBody>
    </xdr:sp>
    <xdr:clientData/>
  </xdr:twoCellAnchor>
  <xdr:twoCellAnchor>
    <xdr:from>
      <xdr:col>0</xdr:col>
      <xdr:colOff>0</xdr:colOff>
      <xdr:row>0</xdr:row>
      <xdr:rowOff>704850</xdr:rowOff>
    </xdr:from>
    <xdr:to>
      <xdr:col>3</xdr:col>
      <xdr:colOff>609600</xdr:colOff>
      <xdr:row>1</xdr:row>
      <xdr:rowOff>276224</xdr:rowOff>
    </xdr:to>
    <xdr:sp macro="" textlink="">
      <xdr:nvSpPr>
        <xdr:cNvPr id="3" name="TextBox 2"/>
        <xdr:cNvSpPr txBox="1"/>
      </xdr:nvSpPr>
      <xdr:spPr>
        <a:xfrm>
          <a:off x="0" y="704850"/>
          <a:ext cx="3152775" cy="990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សាខាខេត្តកំពង់ចាម</a:t>
          </a:r>
        </a:p>
        <a:p>
          <a:pPr algn="ctr"/>
          <a:r>
            <a:rPr lang="km-KH" sz="1100" baseline="0">
              <a:sym typeface="Wingdings"/>
            </a:rPr>
            <a:t></a:t>
          </a:r>
          <a:endParaRPr lang="en-US" sz="1100"/>
        </a:p>
      </xdr:txBody>
    </xdr:sp>
    <xdr:clientData/>
  </xdr:twoCellAnchor>
  <xdr:twoCellAnchor editAs="oneCell">
    <xdr:from>
      <xdr:col>1</xdr:col>
      <xdr:colOff>809626</xdr:colOff>
      <xdr:row>0</xdr:row>
      <xdr:rowOff>0</xdr:rowOff>
    </xdr:from>
    <xdr:to>
      <xdr:col>2</xdr:col>
      <xdr:colOff>126182</xdr:colOff>
      <xdr:row>0</xdr:row>
      <xdr:rowOff>752475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1" y="0"/>
          <a:ext cx="764356" cy="752475"/>
        </a:xfrm>
        <a:prstGeom prst="rect">
          <a:avLst/>
        </a:prstGeom>
      </xdr:spPr>
    </xdr:pic>
    <xdr:clientData/>
  </xdr:twoCellAnchor>
  <xdr:twoCellAnchor>
    <xdr:from>
      <xdr:col>4</xdr:col>
      <xdr:colOff>304799</xdr:colOff>
      <xdr:row>31</xdr:row>
      <xdr:rowOff>9525</xdr:rowOff>
    </xdr:from>
    <xdr:to>
      <xdr:col>7</xdr:col>
      <xdr:colOff>266699</xdr:colOff>
      <xdr:row>35</xdr:row>
      <xdr:rowOff>142874</xdr:rowOff>
    </xdr:to>
    <xdr:sp macro="" textlink="">
      <xdr:nvSpPr>
        <xdr:cNvPr id="5" name="TextBox 4"/>
        <xdr:cNvSpPr txBox="1"/>
      </xdr:nvSpPr>
      <xdr:spPr>
        <a:xfrm>
          <a:off x="4133849" y="10487025"/>
          <a:ext cx="3829050" cy="8953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/>
            <a:t>កំពង់ចាម</a:t>
          </a:r>
          <a:r>
            <a:rPr lang="km-KH" sz="1100" baseline="0"/>
            <a:t> ថ្ងៃទី     ខែ              ឆ្នាំ២០១៤</a:t>
          </a:r>
        </a:p>
        <a:p>
          <a:pPr algn="ctr"/>
          <a:r>
            <a:rPr lang="km-KH" sz="1100" baseline="0">
              <a:solidFill>
                <a:schemeClr val="dk1"/>
              </a:solidFill>
              <a:effectLst/>
              <a:latin typeface="Khmer OS Muol Light" pitchFamily="2" charset="0"/>
              <a:ea typeface="+mn-ea"/>
              <a:cs typeface="Khmer OS Muol Light" pitchFamily="2" charset="0"/>
            </a:rPr>
            <a:t>ប្រធានការិយាល័យសិក្សា</a:t>
          </a:r>
          <a:endParaRPr lang="en-US">
            <a:effectLst/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85725</xdr:colOff>
      <xdr:row>31</xdr:row>
      <xdr:rowOff>85726</xdr:rowOff>
    </xdr:from>
    <xdr:to>
      <xdr:col>3</xdr:col>
      <xdr:colOff>762000</xdr:colOff>
      <xdr:row>35</xdr:row>
      <xdr:rowOff>123826</xdr:rowOff>
    </xdr:to>
    <xdr:sp macro="" textlink="">
      <xdr:nvSpPr>
        <xdr:cNvPr id="6" name="TextBox 5"/>
        <xdr:cNvSpPr txBox="1"/>
      </xdr:nvSpPr>
      <xdr:spPr>
        <a:xfrm>
          <a:off x="85725" y="10563226"/>
          <a:ext cx="321945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បានឃើញ និងឯកភាព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នាយកសាខា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0</xdr:row>
      <xdr:rowOff>47625</xdr:rowOff>
    </xdr:from>
    <xdr:to>
      <xdr:col>7</xdr:col>
      <xdr:colOff>9525</xdr:colOff>
      <xdr:row>0</xdr:row>
      <xdr:rowOff>1152524</xdr:rowOff>
    </xdr:to>
    <xdr:sp macro="" textlink="">
      <xdr:nvSpPr>
        <xdr:cNvPr id="2" name="TextBox 1"/>
        <xdr:cNvSpPr txBox="1"/>
      </xdr:nvSpPr>
      <xdr:spPr>
        <a:xfrm>
          <a:off x="4819649" y="47625"/>
          <a:ext cx="2886076" cy="1104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ព្រះរាជាណាចក្រកម្ពុជា</a:t>
          </a:r>
        </a:p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ជាតិ</a:t>
          </a:r>
          <a:r>
            <a:rPr lang="km-KH" sz="1200" baseline="0">
              <a:latin typeface="Khmer OS Muol" pitchFamily="2" charset="0"/>
              <a:cs typeface="Khmer OS Muol" pitchFamily="2" charset="0"/>
            </a:rPr>
            <a:t> សាសនា ព្រះមហាក្សត្រ</a:t>
          </a:r>
        </a:p>
        <a:p>
          <a:pPr algn="ctr"/>
          <a:r>
            <a:rPr lang="km-KH" sz="1200" baseline="0">
              <a:sym typeface="Wingdings"/>
            </a:rPr>
            <a:t></a:t>
          </a:r>
          <a:endParaRPr lang="en-US" sz="1200"/>
        </a:p>
      </xdr:txBody>
    </xdr:sp>
    <xdr:clientData/>
  </xdr:twoCellAnchor>
  <xdr:twoCellAnchor>
    <xdr:from>
      <xdr:col>0</xdr:col>
      <xdr:colOff>0</xdr:colOff>
      <xdr:row>0</xdr:row>
      <xdr:rowOff>704850</xdr:rowOff>
    </xdr:from>
    <xdr:to>
      <xdr:col>3</xdr:col>
      <xdr:colOff>609600</xdr:colOff>
      <xdr:row>1</xdr:row>
      <xdr:rowOff>276224</xdr:rowOff>
    </xdr:to>
    <xdr:sp macro="" textlink="">
      <xdr:nvSpPr>
        <xdr:cNvPr id="3" name="TextBox 2"/>
        <xdr:cNvSpPr txBox="1"/>
      </xdr:nvSpPr>
      <xdr:spPr>
        <a:xfrm>
          <a:off x="0" y="704850"/>
          <a:ext cx="3152775" cy="990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សាខាខេត្តកំពង់ចាម</a:t>
          </a:r>
        </a:p>
        <a:p>
          <a:pPr algn="ctr"/>
          <a:r>
            <a:rPr lang="km-KH" sz="1100" baseline="0">
              <a:sym typeface="Wingdings"/>
            </a:rPr>
            <a:t></a:t>
          </a:r>
          <a:endParaRPr lang="en-US" sz="1100"/>
        </a:p>
      </xdr:txBody>
    </xdr:sp>
    <xdr:clientData/>
  </xdr:twoCellAnchor>
  <xdr:twoCellAnchor editAs="oneCell">
    <xdr:from>
      <xdr:col>1</xdr:col>
      <xdr:colOff>809626</xdr:colOff>
      <xdr:row>0</xdr:row>
      <xdr:rowOff>0</xdr:rowOff>
    </xdr:from>
    <xdr:to>
      <xdr:col>2</xdr:col>
      <xdr:colOff>126182</xdr:colOff>
      <xdr:row>0</xdr:row>
      <xdr:rowOff>752475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1" y="0"/>
          <a:ext cx="764356" cy="752475"/>
        </a:xfrm>
        <a:prstGeom prst="rect">
          <a:avLst/>
        </a:prstGeom>
      </xdr:spPr>
    </xdr:pic>
    <xdr:clientData/>
  </xdr:twoCellAnchor>
  <xdr:twoCellAnchor>
    <xdr:from>
      <xdr:col>4</xdr:col>
      <xdr:colOff>304799</xdr:colOff>
      <xdr:row>31</xdr:row>
      <xdr:rowOff>9525</xdr:rowOff>
    </xdr:from>
    <xdr:to>
      <xdr:col>7</xdr:col>
      <xdr:colOff>266699</xdr:colOff>
      <xdr:row>35</xdr:row>
      <xdr:rowOff>142874</xdr:rowOff>
    </xdr:to>
    <xdr:sp macro="" textlink="">
      <xdr:nvSpPr>
        <xdr:cNvPr id="5" name="TextBox 4"/>
        <xdr:cNvSpPr txBox="1"/>
      </xdr:nvSpPr>
      <xdr:spPr>
        <a:xfrm>
          <a:off x="4133849" y="10487025"/>
          <a:ext cx="3829050" cy="8953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/>
            <a:t>កំពង់ចាម</a:t>
          </a:r>
          <a:r>
            <a:rPr lang="km-KH" sz="1100" baseline="0"/>
            <a:t> ថ្ងៃទី     ខែ              ឆ្នាំ២០១៤</a:t>
          </a:r>
        </a:p>
        <a:p>
          <a:pPr algn="ctr"/>
          <a:r>
            <a:rPr lang="km-KH" sz="1100" baseline="0">
              <a:solidFill>
                <a:schemeClr val="dk1"/>
              </a:solidFill>
              <a:effectLst/>
              <a:latin typeface="Khmer OS Muol Light" pitchFamily="2" charset="0"/>
              <a:ea typeface="+mn-ea"/>
              <a:cs typeface="Khmer OS Muol Light" pitchFamily="2" charset="0"/>
            </a:rPr>
            <a:t>អនុរក្ស</a:t>
          </a:r>
          <a:endParaRPr lang="en-US">
            <a:effectLst/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0</xdr:row>
      <xdr:rowOff>28574</xdr:rowOff>
    </xdr:from>
    <xdr:to>
      <xdr:col>3</xdr:col>
      <xdr:colOff>333375</xdr:colOff>
      <xdr:row>0</xdr:row>
      <xdr:rowOff>676274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28574"/>
          <a:ext cx="5905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609599</xdr:rowOff>
    </xdr:from>
    <xdr:to>
      <xdr:col>6</xdr:col>
      <xdr:colOff>0</xdr:colOff>
      <xdr:row>1</xdr:row>
      <xdr:rowOff>504825</xdr:rowOff>
    </xdr:to>
    <xdr:sp macro="" textlink="">
      <xdr:nvSpPr>
        <xdr:cNvPr id="3" name="TextBox 2"/>
        <xdr:cNvSpPr txBox="1"/>
      </xdr:nvSpPr>
      <xdr:spPr>
        <a:xfrm>
          <a:off x="0" y="609599"/>
          <a:ext cx="4162425" cy="1066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200">
              <a:latin typeface="Khmer OS Muol Light" pitchFamily="2" charset="0"/>
              <a:cs typeface="Khmer OS Muol Light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200">
              <a:latin typeface="Khmer OS Muol Light" pitchFamily="2" charset="0"/>
              <a:cs typeface="Khmer OS Muol Light" pitchFamily="2" charset="0"/>
            </a:rPr>
            <a:t>សាខាខេត្តកំពង់ចាម</a:t>
          </a:r>
          <a:endParaRPr lang="en-US" sz="120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200">
              <a:latin typeface="Khmer OS Muol Light" pitchFamily="2" charset="0"/>
              <a:cs typeface="Khmer OS Muol Light" pitchFamily="2" charset="0"/>
            </a:rPr>
            <a:t>ការិយាល័យសិក្សាធិការ</a:t>
          </a:r>
        </a:p>
      </xdr:txBody>
    </xdr:sp>
    <xdr:clientData/>
  </xdr:twoCellAnchor>
  <xdr:twoCellAnchor>
    <xdr:from>
      <xdr:col>20</xdr:col>
      <xdr:colOff>323850</xdr:colOff>
      <xdr:row>0</xdr:row>
      <xdr:rowOff>0</xdr:rowOff>
    </xdr:from>
    <xdr:to>
      <xdr:col>25</xdr:col>
      <xdr:colOff>676273</xdr:colOff>
      <xdr:row>0</xdr:row>
      <xdr:rowOff>885826</xdr:rowOff>
    </xdr:to>
    <xdr:sp macro="" textlink="">
      <xdr:nvSpPr>
        <xdr:cNvPr id="4" name="TextBox 3"/>
        <xdr:cNvSpPr txBox="1"/>
      </xdr:nvSpPr>
      <xdr:spPr>
        <a:xfrm>
          <a:off x="7181850" y="0"/>
          <a:ext cx="2524123" cy="885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ជាតិ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សាសនា ព្រះមហាក្សត្រ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  <a:sym typeface="Wingdings"/>
            </a:rPr>
            <a:t></a:t>
          </a:r>
          <a:endParaRPr lang="km-KH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17</xdr:col>
      <xdr:colOff>781049</xdr:colOff>
      <xdr:row>24</xdr:row>
      <xdr:rowOff>0</xdr:rowOff>
    </xdr:from>
    <xdr:to>
      <xdr:col>25</xdr:col>
      <xdr:colOff>1057274</xdr:colOff>
      <xdr:row>25</xdr:row>
      <xdr:rowOff>561975</xdr:rowOff>
    </xdr:to>
    <xdr:sp macro="" textlink="">
      <xdr:nvSpPr>
        <xdr:cNvPr id="5" name="TextBox 4"/>
        <xdr:cNvSpPr txBox="1"/>
      </xdr:nvSpPr>
      <xdr:spPr>
        <a:xfrm>
          <a:off x="6857999" y="8458200"/>
          <a:ext cx="3228975" cy="809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/>
            <a:t>កំពង់ចាម, ថ្ងៃទី     ខែ            </a:t>
          </a:r>
          <a:r>
            <a:rPr lang="km-KH" sz="1100" baseline="0"/>
            <a:t> 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អ្នកធ្វើសម្រង់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6</xdr:col>
      <xdr:colOff>0</xdr:colOff>
      <xdr:row>25</xdr:row>
      <xdr:rowOff>390525</xdr:rowOff>
    </xdr:from>
    <xdr:to>
      <xdr:col>17</xdr:col>
      <xdr:colOff>57150</xdr:colOff>
      <xdr:row>28</xdr:row>
      <xdr:rowOff>38100</xdr:rowOff>
    </xdr:to>
    <xdr:sp macro="" textlink="">
      <xdr:nvSpPr>
        <xdr:cNvPr id="6" name="TextBox 5"/>
        <xdr:cNvSpPr txBox="1"/>
      </xdr:nvSpPr>
      <xdr:spPr>
        <a:xfrm>
          <a:off x="3686175" y="16002000"/>
          <a:ext cx="2600325" cy="828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បានពិនិត្យត្រឹមត្រូវ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ប្រធានការិយាល័យសិក្សា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200025</xdr:colOff>
      <xdr:row>25</xdr:row>
      <xdr:rowOff>847725</xdr:rowOff>
    </xdr:from>
    <xdr:to>
      <xdr:col>6</xdr:col>
      <xdr:colOff>0</xdr:colOff>
      <xdr:row>31</xdr:row>
      <xdr:rowOff>104775</xdr:rowOff>
    </xdr:to>
    <xdr:sp macro="" textlink="">
      <xdr:nvSpPr>
        <xdr:cNvPr id="7" name="TextBox 6"/>
        <xdr:cNvSpPr txBox="1"/>
      </xdr:nvSpPr>
      <xdr:spPr>
        <a:xfrm>
          <a:off x="200025" y="16459200"/>
          <a:ext cx="311467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បានឃើញ និង​ឯកភាព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នាយកសាខា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0</xdr:row>
      <xdr:rowOff>0</xdr:rowOff>
    </xdr:from>
    <xdr:to>
      <xdr:col>3</xdr:col>
      <xdr:colOff>285750</xdr:colOff>
      <xdr:row>0</xdr:row>
      <xdr:rowOff>647700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0"/>
          <a:ext cx="5905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609599</xdr:rowOff>
    </xdr:from>
    <xdr:to>
      <xdr:col>6</xdr:col>
      <xdr:colOff>0</xdr:colOff>
      <xdr:row>1</xdr:row>
      <xdr:rowOff>304799</xdr:rowOff>
    </xdr:to>
    <xdr:sp macro="" textlink="">
      <xdr:nvSpPr>
        <xdr:cNvPr id="3" name="TextBox 2"/>
        <xdr:cNvSpPr txBox="1"/>
      </xdr:nvSpPr>
      <xdr:spPr>
        <a:xfrm>
          <a:off x="0" y="609599"/>
          <a:ext cx="3162300" cy="866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000">
              <a:latin typeface="Khmer OS Muol Light" pitchFamily="2" charset="0"/>
              <a:cs typeface="Khmer OS Muol Light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000">
              <a:latin typeface="Khmer OS Muol Light" pitchFamily="2" charset="0"/>
              <a:cs typeface="Khmer OS Muol Light" pitchFamily="2" charset="0"/>
            </a:rPr>
            <a:t>សាខាខេត្តកំពង់ចាម</a:t>
          </a:r>
          <a:endParaRPr lang="en-US" sz="100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000">
              <a:latin typeface="Khmer OS Muol Light" pitchFamily="2" charset="0"/>
              <a:cs typeface="Khmer OS Muol Light" pitchFamily="2" charset="0"/>
            </a:rPr>
            <a:t>ការិយាល័យសិក្សាធិការ</a:t>
          </a:r>
        </a:p>
      </xdr:txBody>
    </xdr:sp>
    <xdr:clientData/>
  </xdr:twoCellAnchor>
  <xdr:twoCellAnchor>
    <xdr:from>
      <xdr:col>13</xdr:col>
      <xdr:colOff>200023</xdr:colOff>
      <xdr:row>0</xdr:row>
      <xdr:rowOff>9524</xdr:rowOff>
    </xdr:from>
    <xdr:to>
      <xdr:col>23</xdr:col>
      <xdr:colOff>200024</xdr:colOff>
      <xdr:row>0</xdr:row>
      <xdr:rowOff>895350</xdr:rowOff>
    </xdr:to>
    <xdr:sp macro="" textlink="">
      <xdr:nvSpPr>
        <xdr:cNvPr id="4" name="TextBox 3"/>
        <xdr:cNvSpPr txBox="1"/>
      </xdr:nvSpPr>
      <xdr:spPr>
        <a:xfrm>
          <a:off x="5981700" y="9524"/>
          <a:ext cx="2790824" cy="885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0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000">
              <a:latin typeface="Khmer OS Muol Light" pitchFamily="2" charset="0"/>
              <a:cs typeface="Khmer OS Muol Light" pitchFamily="2" charset="0"/>
            </a:rPr>
            <a:t>ជាតិ</a:t>
          </a:r>
          <a:r>
            <a:rPr lang="km-KH" sz="1000" baseline="0">
              <a:latin typeface="Khmer OS Muol Light" pitchFamily="2" charset="0"/>
              <a:cs typeface="Khmer OS Muol Light" pitchFamily="2" charset="0"/>
            </a:rPr>
            <a:t> សាសនា ព្រះមហាក្សត្រ</a:t>
          </a:r>
        </a:p>
        <a:p>
          <a:pPr algn="ctr"/>
          <a:r>
            <a:rPr lang="km-KH" sz="1000" baseline="0">
              <a:latin typeface="Khmer OS Muol Light" pitchFamily="2" charset="0"/>
              <a:cs typeface="Khmer OS Muol Light" pitchFamily="2" charset="0"/>
              <a:sym typeface="Wingdings"/>
            </a:rPr>
            <a:t></a:t>
          </a:r>
          <a:endParaRPr lang="km-KH" sz="10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15</xdr:col>
      <xdr:colOff>819150</xdr:colOff>
      <xdr:row>23</xdr:row>
      <xdr:rowOff>38100</xdr:rowOff>
    </xdr:from>
    <xdr:to>
      <xdr:col>23</xdr:col>
      <xdr:colOff>466725</xdr:colOff>
      <xdr:row>26</xdr:row>
      <xdr:rowOff>0</xdr:rowOff>
    </xdr:to>
    <xdr:sp macro="" textlink="">
      <xdr:nvSpPr>
        <xdr:cNvPr id="7" name="TextBox 6"/>
        <xdr:cNvSpPr txBox="1"/>
      </xdr:nvSpPr>
      <xdr:spPr>
        <a:xfrm>
          <a:off x="6419850" y="8248650"/>
          <a:ext cx="2857500" cy="809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/>
            <a:t>កំពង់ចាម, ថ្ងៃទី     ខែ            </a:t>
          </a:r>
          <a:r>
            <a:rPr lang="km-KH" sz="1100" baseline="0"/>
            <a:t> ឆ្នាំ២០១៣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អ្នកធ្វើសម្រង់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6</xdr:col>
      <xdr:colOff>466725</xdr:colOff>
      <xdr:row>25</xdr:row>
      <xdr:rowOff>295275</xdr:rowOff>
    </xdr:from>
    <xdr:to>
      <xdr:col>15</xdr:col>
      <xdr:colOff>581025</xdr:colOff>
      <xdr:row>30</xdr:row>
      <xdr:rowOff>9525</xdr:rowOff>
    </xdr:to>
    <xdr:sp macro="" textlink="">
      <xdr:nvSpPr>
        <xdr:cNvPr id="8" name="TextBox 7"/>
        <xdr:cNvSpPr txBox="1"/>
      </xdr:nvSpPr>
      <xdr:spPr>
        <a:xfrm>
          <a:off x="3581400" y="8886825"/>
          <a:ext cx="2600325" cy="828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បានពិនិត្យត្រឹមត្រូវ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ប្រធានការិយាល័យសិក្សា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95250</xdr:colOff>
      <xdr:row>27</xdr:row>
      <xdr:rowOff>123825</xdr:rowOff>
    </xdr:from>
    <xdr:to>
      <xdr:col>6</xdr:col>
      <xdr:colOff>0</xdr:colOff>
      <xdr:row>33</xdr:row>
      <xdr:rowOff>76200</xdr:rowOff>
    </xdr:to>
    <xdr:sp macro="" textlink="">
      <xdr:nvSpPr>
        <xdr:cNvPr id="9" name="TextBox 8"/>
        <xdr:cNvSpPr txBox="1"/>
      </xdr:nvSpPr>
      <xdr:spPr>
        <a:xfrm>
          <a:off x="95250" y="9344025"/>
          <a:ext cx="30194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បានឃើញ និង​ឯកភាព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នាយកសាខា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47626</xdr:rowOff>
    </xdr:from>
    <xdr:to>
      <xdr:col>7</xdr:col>
      <xdr:colOff>0</xdr:colOff>
      <xdr:row>0</xdr:row>
      <xdr:rowOff>1123950</xdr:rowOff>
    </xdr:to>
    <xdr:sp macro="" textlink="">
      <xdr:nvSpPr>
        <xdr:cNvPr id="2" name="TextBox 1"/>
        <xdr:cNvSpPr txBox="1"/>
      </xdr:nvSpPr>
      <xdr:spPr>
        <a:xfrm>
          <a:off x="4838700" y="47626"/>
          <a:ext cx="3057525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ព្រះរាជាណាចក្រកម្ពុជា</a:t>
          </a:r>
        </a:p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ជាតិ</a:t>
          </a:r>
          <a:r>
            <a:rPr lang="km-KH" sz="1200" baseline="0">
              <a:latin typeface="Khmer OS Muol" pitchFamily="2" charset="0"/>
              <a:cs typeface="Khmer OS Muol" pitchFamily="2" charset="0"/>
            </a:rPr>
            <a:t> សាសនា ព្រះមហាក្សត្រ</a:t>
          </a:r>
        </a:p>
        <a:p>
          <a:pPr algn="ctr"/>
          <a:r>
            <a:rPr lang="km-KH" sz="1200" baseline="0">
              <a:sym typeface="Wingdings"/>
            </a:rPr>
            <a:t></a:t>
          </a:r>
          <a:endParaRPr lang="en-US" sz="1200"/>
        </a:p>
      </xdr:txBody>
    </xdr:sp>
    <xdr:clientData/>
  </xdr:twoCellAnchor>
  <xdr:twoCellAnchor>
    <xdr:from>
      <xdr:col>0</xdr:col>
      <xdr:colOff>0</xdr:colOff>
      <xdr:row>0</xdr:row>
      <xdr:rowOff>676275</xdr:rowOff>
    </xdr:from>
    <xdr:to>
      <xdr:col>3</xdr:col>
      <xdr:colOff>609600</xdr:colOff>
      <xdr:row>1</xdr:row>
      <xdr:rowOff>247649</xdr:rowOff>
    </xdr:to>
    <xdr:sp macro="" textlink="">
      <xdr:nvSpPr>
        <xdr:cNvPr id="3" name="TextBox 2"/>
        <xdr:cNvSpPr txBox="1"/>
      </xdr:nvSpPr>
      <xdr:spPr>
        <a:xfrm>
          <a:off x="0" y="676275"/>
          <a:ext cx="3152775" cy="990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សាខាខេត្តកំពង់ចាម</a:t>
          </a:r>
        </a:p>
        <a:p>
          <a:pPr algn="ctr"/>
          <a:r>
            <a:rPr lang="km-KH" sz="1100" baseline="0">
              <a:sym typeface="Wingdings"/>
            </a:rPr>
            <a:t></a:t>
          </a:r>
          <a:endParaRPr lang="en-US" sz="1100"/>
        </a:p>
      </xdr:txBody>
    </xdr:sp>
    <xdr:clientData/>
  </xdr:twoCellAnchor>
  <xdr:twoCellAnchor editAs="oneCell">
    <xdr:from>
      <xdr:col>1</xdr:col>
      <xdr:colOff>819151</xdr:colOff>
      <xdr:row>0</xdr:row>
      <xdr:rowOff>0</xdr:rowOff>
    </xdr:from>
    <xdr:to>
      <xdr:col>2</xdr:col>
      <xdr:colOff>135707</xdr:colOff>
      <xdr:row>0</xdr:row>
      <xdr:rowOff>752475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6" y="0"/>
          <a:ext cx="764356" cy="752475"/>
        </a:xfrm>
        <a:prstGeom prst="rect">
          <a:avLst/>
        </a:prstGeom>
      </xdr:spPr>
    </xdr:pic>
    <xdr:clientData/>
  </xdr:twoCellAnchor>
  <xdr:twoCellAnchor>
    <xdr:from>
      <xdr:col>4</xdr:col>
      <xdr:colOff>304799</xdr:colOff>
      <xdr:row>31</xdr:row>
      <xdr:rowOff>47626</xdr:rowOff>
    </xdr:from>
    <xdr:to>
      <xdr:col>7</xdr:col>
      <xdr:colOff>266699</xdr:colOff>
      <xdr:row>35</xdr:row>
      <xdr:rowOff>85726</xdr:rowOff>
    </xdr:to>
    <xdr:sp macro="" textlink="">
      <xdr:nvSpPr>
        <xdr:cNvPr id="5" name="TextBox 4"/>
        <xdr:cNvSpPr txBox="1"/>
      </xdr:nvSpPr>
      <xdr:spPr>
        <a:xfrm>
          <a:off x="4133849" y="10525126"/>
          <a:ext cx="3895725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/>
            <a:t>កំពង់ចាម</a:t>
          </a:r>
          <a:r>
            <a:rPr lang="km-KH" sz="1100" baseline="0"/>
            <a:t> ថ្ងៃទី     ខែ              ឆ្នាំ២០១៤</a:t>
          </a:r>
        </a:p>
        <a:p>
          <a:pPr algn="ctr"/>
          <a:r>
            <a:rPr lang="km-KH" sz="1100" baseline="0">
              <a:solidFill>
                <a:schemeClr val="dk1"/>
              </a:solidFill>
              <a:effectLst/>
              <a:latin typeface="Khmer OS Muol Light" pitchFamily="2" charset="0"/>
              <a:ea typeface="+mn-ea"/>
              <a:cs typeface="Khmer OS Muol Light" pitchFamily="2" charset="0"/>
            </a:rPr>
            <a:t>ប្រធានការិយាល័យសិក្សា</a:t>
          </a:r>
          <a:endParaRPr lang="en-US">
            <a:effectLst/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85725</xdr:colOff>
      <xdr:row>31</xdr:row>
      <xdr:rowOff>66676</xdr:rowOff>
    </xdr:from>
    <xdr:to>
      <xdr:col>3</xdr:col>
      <xdr:colOff>762000</xdr:colOff>
      <xdr:row>35</xdr:row>
      <xdr:rowOff>104776</xdr:rowOff>
    </xdr:to>
    <xdr:sp macro="" textlink="">
      <xdr:nvSpPr>
        <xdr:cNvPr id="6" name="TextBox 5"/>
        <xdr:cNvSpPr txBox="1"/>
      </xdr:nvSpPr>
      <xdr:spPr>
        <a:xfrm>
          <a:off x="85725" y="10544176"/>
          <a:ext cx="321945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បានឃើញ និងឯកភាព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នាយកសាខា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47626</xdr:rowOff>
    </xdr:from>
    <xdr:to>
      <xdr:col>7</xdr:col>
      <xdr:colOff>0</xdr:colOff>
      <xdr:row>0</xdr:row>
      <xdr:rowOff>1123950</xdr:rowOff>
    </xdr:to>
    <xdr:sp macro="" textlink="">
      <xdr:nvSpPr>
        <xdr:cNvPr id="2" name="TextBox 1"/>
        <xdr:cNvSpPr txBox="1"/>
      </xdr:nvSpPr>
      <xdr:spPr>
        <a:xfrm>
          <a:off x="4838700" y="47626"/>
          <a:ext cx="2924175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ព្រះរាជាណាចក្រកម្ពុជា</a:t>
          </a:r>
        </a:p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ជាតិ</a:t>
          </a:r>
          <a:r>
            <a:rPr lang="km-KH" sz="1200" baseline="0">
              <a:latin typeface="Khmer OS Muol" pitchFamily="2" charset="0"/>
              <a:cs typeface="Khmer OS Muol" pitchFamily="2" charset="0"/>
            </a:rPr>
            <a:t> សាសនា ព្រះមហាក្សត្រ</a:t>
          </a:r>
        </a:p>
        <a:p>
          <a:pPr algn="ctr"/>
          <a:r>
            <a:rPr lang="km-KH" sz="1200" baseline="0">
              <a:sym typeface="Wingdings"/>
            </a:rPr>
            <a:t></a:t>
          </a:r>
          <a:endParaRPr lang="en-US" sz="1200"/>
        </a:p>
      </xdr:txBody>
    </xdr:sp>
    <xdr:clientData/>
  </xdr:twoCellAnchor>
  <xdr:twoCellAnchor>
    <xdr:from>
      <xdr:col>0</xdr:col>
      <xdr:colOff>0</xdr:colOff>
      <xdr:row>0</xdr:row>
      <xdr:rowOff>676275</xdr:rowOff>
    </xdr:from>
    <xdr:to>
      <xdr:col>3</xdr:col>
      <xdr:colOff>609600</xdr:colOff>
      <xdr:row>1</xdr:row>
      <xdr:rowOff>247649</xdr:rowOff>
    </xdr:to>
    <xdr:sp macro="" textlink="">
      <xdr:nvSpPr>
        <xdr:cNvPr id="3" name="TextBox 2"/>
        <xdr:cNvSpPr txBox="1"/>
      </xdr:nvSpPr>
      <xdr:spPr>
        <a:xfrm>
          <a:off x="0" y="676275"/>
          <a:ext cx="3152775" cy="990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សាខាខេត្តកំពង់ចាម</a:t>
          </a:r>
        </a:p>
        <a:p>
          <a:pPr algn="ctr"/>
          <a:r>
            <a:rPr lang="km-KH" sz="1100" baseline="0">
              <a:sym typeface="Wingdings"/>
            </a:rPr>
            <a:t></a:t>
          </a:r>
          <a:endParaRPr lang="en-US" sz="1100"/>
        </a:p>
      </xdr:txBody>
    </xdr:sp>
    <xdr:clientData/>
  </xdr:twoCellAnchor>
  <xdr:twoCellAnchor editAs="oneCell">
    <xdr:from>
      <xdr:col>1</xdr:col>
      <xdr:colOff>819151</xdr:colOff>
      <xdr:row>0</xdr:row>
      <xdr:rowOff>0</xdr:rowOff>
    </xdr:from>
    <xdr:to>
      <xdr:col>2</xdr:col>
      <xdr:colOff>135707</xdr:colOff>
      <xdr:row>0</xdr:row>
      <xdr:rowOff>752475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6" y="0"/>
          <a:ext cx="764356" cy="752475"/>
        </a:xfrm>
        <a:prstGeom prst="rect">
          <a:avLst/>
        </a:prstGeom>
      </xdr:spPr>
    </xdr:pic>
    <xdr:clientData/>
  </xdr:twoCellAnchor>
  <xdr:twoCellAnchor>
    <xdr:from>
      <xdr:col>4</xdr:col>
      <xdr:colOff>304799</xdr:colOff>
      <xdr:row>31</xdr:row>
      <xdr:rowOff>47626</xdr:rowOff>
    </xdr:from>
    <xdr:to>
      <xdr:col>7</xdr:col>
      <xdr:colOff>266699</xdr:colOff>
      <xdr:row>35</xdr:row>
      <xdr:rowOff>85726</xdr:rowOff>
    </xdr:to>
    <xdr:sp macro="" textlink="">
      <xdr:nvSpPr>
        <xdr:cNvPr id="5" name="TextBox 4"/>
        <xdr:cNvSpPr txBox="1"/>
      </xdr:nvSpPr>
      <xdr:spPr>
        <a:xfrm>
          <a:off x="4133849" y="10525126"/>
          <a:ext cx="3895725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/>
            <a:t>កំពង់ចាម</a:t>
          </a:r>
          <a:r>
            <a:rPr lang="km-KH" sz="1100" baseline="0"/>
            <a:t> ថ្ងៃទី     ខែ              ឆ្នាំ២០១៤</a:t>
          </a:r>
        </a:p>
        <a:p>
          <a:pPr algn="ctr"/>
          <a:r>
            <a:rPr lang="km-KH" sz="1100" baseline="0">
              <a:solidFill>
                <a:schemeClr val="dk1"/>
              </a:solidFill>
              <a:effectLst/>
              <a:latin typeface="Khmer OS Muol Light" pitchFamily="2" charset="0"/>
              <a:ea typeface="+mn-ea"/>
              <a:cs typeface="Khmer OS Muol Light" pitchFamily="2" charset="0"/>
            </a:rPr>
            <a:t>អនុរក្ស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0</xdr:row>
      <xdr:rowOff>47626</xdr:rowOff>
    </xdr:from>
    <xdr:to>
      <xdr:col>7</xdr:col>
      <xdr:colOff>9525</xdr:colOff>
      <xdr:row>0</xdr:row>
      <xdr:rowOff>1085850</xdr:rowOff>
    </xdr:to>
    <xdr:sp macro="" textlink="">
      <xdr:nvSpPr>
        <xdr:cNvPr id="2" name="TextBox 1"/>
        <xdr:cNvSpPr txBox="1"/>
      </xdr:nvSpPr>
      <xdr:spPr>
        <a:xfrm>
          <a:off x="4819649" y="47626"/>
          <a:ext cx="3086101" cy="1038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ព្រះរាជាណាចក្រកម្ពុជា</a:t>
          </a:r>
        </a:p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ជាតិ</a:t>
          </a:r>
          <a:r>
            <a:rPr lang="km-KH" sz="1200" baseline="0">
              <a:latin typeface="Khmer OS Muol" pitchFamily="2" charset="0"/>
              <a:cs typeface="Khmer OS Muol" pitchFamily="2" charset="0"/>
            </a:rPr>
            <a:t> សាសនា ព្រះមហាក្សត្រ</a:t>
          </a:r>
        </a:p>
        <a:p>
          <a:pPr algn="ctr"/>
          <a:r>
            <a:rPr lang="km-KH" sz="1200" baseline="0">
              <a:sym typeface="Wingdings"/>
            </a:rPr>
            <a:t></a:t>
          </a:r>
          <a:endParaRPr lang="en-US" sz="1200"/>
        </a:p>
      </xdr:txBody>
    </xdr:sp>
    <xdr:clientData/>
  </xdr:twoCellAnchor>
  <xdr:twoCellAnchor>
    <xdr:from>
      <xdr:col>0</xdr:col>
      <xdr:colOff>0</xdr:colOff>
      <xdr:row>0</xdr:row>
      <xdr:rowOff>714375</xdr:rowOff>
    </xdr:from>
    <xdr:to>
      <xdr:col>3</xdr:col>
      <xdr:colOff>609600</xdr:colOff>
      <xdr:row>1</xdr:row>
      <xdr:rowOff>285749</xdr:rowOff>
    </xdr:to>
    <xdr:sp macro="" textlink="">
      <xdr:nvSpPr>
        <xdr:cNvPr id="3" name="TextBox 2"/>
        <xdr:cNvSpPr txBox="1"/>
      </xdr:nvSpPr>
      <xdr:spPr>
        <a:xfrm>
          <a:off x="0" y="714375"/>
          <a:ext cx="3152775" cy="990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សាខាខេត្តកំពង់ចាម</a:t>
          </a:r>
        </a:p>
        <a:p>
          <a:pPr algn="ctr"/>
          <a:r>
            <a:rPr lang="km-KH" sz="1100" baseline="0">
              <a:sym typeface="Wingdings"/>
            </a:rPr>
            <a:t></a:t>
          </a:r>
          <a:endParaRPr lang="en-US" sz="1100"/>
        </a:p>
      </xdr:txBody>
    </xdr:sp>
    <xdr:clientData/>
  </xdr:twoCellAnchor>
  <xdr:twoCellAnchor editAs="oneCell">
    <xdr:from>
      <xdr:col>1</xdr:col>
      <xdr:colOff>838201</xdr:colOff>
      <xdr:row>0</xdr:row>
      <xdr:rowOff>0</xdr:rowOff>
    </xdr:from>
    <xdr:to>
      <xdr:col>2</xdr:col>
      <xdr:colOff>154757</xdr:colOff>
      <xdr:row>0</xdr:row>
      <xdr:rowOff>752475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6" y="0"/>
          <a:ext cx="764356" cy="752475"/>
        </a:xfrm>
        <a:prstGeom prst="rect">
          <a:avLst/>
        </a:prstGeom>
      </xdr:spPr>
    </xdr:pic>
    <xdr:clientData/>
  </xdr:twoCellAnchor>
  <xdr:twoCellAnchor>
    <xdr:from>
      <xdr:col>4</xdr:col>
      <xdr:colOff>304799</xdr:colOff>
      <xdr:row>32</xdr:row>
      <xdr:rowOff>57151</xdr:rowOff>
    </xdr:from>
    <xdr:to>
      <xdr:col>7</xdr:col>
      <xdr:colOff>266699</xdr:colOff>
      <xdr:row>36</xdr:row>
      <xdr:rowOff>95251</xdr:rowOff>
    </xdr:to>
    <xdr:sp macro="" textlink="">
      <xdr:nvSpPr>
        <xdr:cNvPr id="5" name="TextBox 4"/>
        <xdr:cNvSpPr txBox="1"/>
      </xdr:nvSpPr>
      <xdr:spPr>
        <a:xfrm>
          <a:off x="4133849" y="10725151"/>
          <a:ext cx="3895725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/>
            <a:t>កំពង់ចាម</a:t>
          </a:r>
          <a:r>
            <a:rPr lang="km-KH" sz="1100" baseline="0"/>
            <a:t> ថ្ងៃទី     ខែ              ឆ្នាំ២០១៤</a:t>
          </a:r>
        </a:p>
        <a:p>
          <a:pPr algn="ctr"/>
          <a:r>
            <a:rPr lang="km-KH" sz="1100" baseline="0">
              <a:solidFill>
                <a:schemeClr val="dk1"/>
              </a:solidFill>
              <a:effectLst/>
              <a:latin typeface="Khmer OS Muol Light" pitchFamily="2" charset="0"/>
              <a:ea typeface="+mn-ea"/>
              <a:cs typeface="Khmer OS Muol Light" pitchFamily="2" charset="0"/>
            </a:rPr>
            <a:t>ប្រធានការិយាល័យសិក្សា</a:t>
          </a:r>
          <a:endParaRPr lang="en-US">
            <a:effectLst/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85725</xdr:colOff>
      <xdr:row>32</xdr:row>
      <xdr:rowOff>76201</xdr:rowOff>
    </xdr:from>
    <xdr:to>
      <xdr:col>3</xdr:col>
      <xdr:colOff>762000</xdr:colOff>
      <xdr:row>36</xdr:row>
      <xdr:rowOff>114301</xdr:rowOff>
    </xdr:to>
    <xdr:sp macro="" textlink="">
      <xdr:nvSpPr>
        <xdr:cNvPr id="6" name="TextBox 5"/>
        <xdr:cNvSpPr txBox="1"/>
      </xdr:nvSpPr>
      <xdr:spPr>
        <a:xfrm>
          <a:off x="85725" y="10744201"/>
          <a:ext cx="321945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បានឃើញ និងឯកភាព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នាយកសាខា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0</xdr:row>
      <xdr:rowOff>47626</xdr:rowOff>
    </xdr:from>
    <xdr:to>
      <xdr:col>7</xdr:col>
      <xdr:colOff>9525</xdr:colOff>
      <xdr:row>0</xdr:row>
      <xdr:rowOff>1085850</xdr:rowOff>
    </xdr:to>
    <xdr:sp macro="" textlink="">
      <xdr:nvSpPr>
        <xdr:cNvPr id="2" name="TextBox 1"/>
        <xdr:cNvSpPr txBox="1"/>
      </xdr:nvSpPr>
      <xdr:spPr>
        <a:xfrm>
          <a:off x="4819649" y="47626"/>
          <a:ext cx="2952751" cy="1038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ព្រះរាជាណាចក្រកម្ពុជា</a:t>
          </a:r>
        </a:p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ជាតិ</a:t>
          </a:r>
          <a:r>
            <a:rPr lang="km-KH" sz="1200" baseline="0">
              <a:latin typeface="Khmer OS Muol" pitchFamily="2" charset="0"/>
              <a:cs typeface="Khmer OS Muol" pitchFamily="2" charset="0"/>
            </a:rPr>
            <a:t> សាសនា ព្រះមហាក្សត្រ</a:t>
          </a:r>
        </a:p>
        <a:p>
          <a:pPr algn="ctr"/>
          <a:r>
            <a:rPr lang="km-KH" sz="1200" baseline="0">
              <a:sym typeface="Wingdings"/>
            </a:rPr>
            <a:t></a:t>
          </a:r>
          <a:endParaRPr lang="en-US" sz="1200"/>
        </a:p>
      </xdr:txBody>
    </xdr:sp>
    <xdr:clientData/>
  </xdr:twoCellAnchor>
  <xdr:twoCellAnchor>
    <xdr:from>
      <xdr:col>0</xdr:col>
      <xdr:colOff>0</xdr:colOff>
      <xdr:row>0</xdr:row>
      <xdr:rowOff>714375</xdr:rowOff>
    </xdr:from>
    <xdr:to>
      <xdr:col>3</xdr:col>
      <xdr:colOff>609600</xdr:colOff>
      <xdr:row>1</xdr:row>
      <xdr:rowOff>285749</xdr:rowOff>
    </xdr:to>
    <xdr:sp macro="" textlink="">
      <xdr:nvSpPr>
        <xdr:cNvPr id="3" name="TextBox 2"/>
        <xdr:cNvSpPr txBox="1"/>
      </xdr:nvSpPr>
      <xdr:spPr>
        <a:xfrm>
          <a:off x="0" y="714375"/>
          <a:ext cx="3152775" cy="990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សាខាខេត្តកំពង់ចាម</a:t>
          </a:r>
        </a:p>
        <a:p>
          <a:pPr algn="ctr"/>
          <a:r>
            <a:rPr lang="km-KH" sz="1100" baseline="0">
              <a:sym typeface="Wingdings"/>
            </a:rPr>
            <a:t></a:t>
          </a:r>
          <a:endParaRPr lang="en-US" sz="1100"/>
        </a:p>
      </xdr:txBody>
    </xdr:sp>
    <xdr:clientData/>
  </xdr:twoCellAnchor>
  <xdr:twoCellAnchor editAs="oneCell">
    <xdr:from>
      <xdr:col>1</xdr:col>
      <xdr:colOff>838201</xdr:colOff>
      <xdr:row>0</xdr:row>
      <xdr:rowOff>0</xdr:rowOff>
    </xdr:from>
    <xdr:to>
      <xdr:col>2</xdr:col>
      <xdr:colOff>154757</xdr:colOff>
      <xdr:row>0</xdr:row>
      <xdr:rowOff>752475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6" y="0"/>
          <a:ext cx="764356" cy="752475"/>
        </a:xfrm>
        <a:prstGeom prst="rect">
          <a:avLst/>
        </a:prstGeom>
      </xdr:spPr>
    </xdr:pic>
    <xdr:clientData/>
  </xdr:twoCellAnchor>
  <xdr:twoCellAnchor>
    <xdr:from>
      <xdr:col>4</xdr:col>
      <xdr:colOff>304799</xdr:colOff>
      <xdr:row>32</xdr:row>
      <xdr:rowOff>57151</xdr:rowOff>
    </xdr:from>
    <xdr:to>
      <xdr:col>7</xdr:col>
      <xdr:colOff>266699</xdr:colOff>
      <xdr:row>36</xdr:row>
      <xdr:rowOff>95251</xdr:rowOff>
    </xdr:to>
    <xdr:sp macro="" textlink="">
      <xdr:nvSpPr>
        <xdr:cNvPr id="5" name="TextBox 4"/>
        <xdr:cNvSpPr txBox="1"/>
      </xdr:nvSpPr>
      <xdr:spPr>
        <a:xfrm>
          <a:off x="4133849" y="10725151"/>
          <a:ext cx="3895725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/>
            <a:t>កំពង់ចាម</a:t>
          </a:r>
          <a:r>
            <a:rPr lang="km-KH" sz="1100" baseline="0"/>
            <a:t> ថ្ងៃទី     ខែ              ឆ្នាំ២០១៤</a:t>
          </a:r>
        </a:p>
        <a:p>
          <a:pPr algn="ctr"/>
          <a:r>
            <a:rPr lang="km-KH" sz="1100" baseline="0">
              <a:solidFill>
                <a:schemeClr val="dk1"/>
              </a:solidFill>
              <a:effectLst/>
              <a:latin typeface="Khmer OS Muol Light" pitchFamily="2" charset="0"/>
              <a:ea typeface="+mn-ea"/>
              <a:cs typeface="Khmer OS Muol Light" pitchFamily="2" charset="0"/>
            </a:rPr>
            <a:t>អនុរក្ស</a:t>
          </a:r>
          <a:endParaRPr lang="en-US">
            <a:effectLst/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47626</xdr:rowOff>
    </xdr:from>
    <xdr:to>
      <xdr:col>7</xdr:col>
      <xdr:colOff>9526</xdr:colOff>
      <xdr:row>0</xdr:row>
      <xdr:rowOff>1009650</xdr:rowOff>
    </xdr:to>
    <xdr:sp macro="" textlink="">
      <xdr:nvSpPr>
        <xdr:cNvPr id="2" name="TextBox 1"/>
        <xdr:cNvSpPr txBox="1"/>
      </xdr:nvSpPr>
      <xdr:spPr>
        <a:xfrm>
          <a:off x="4829175" y="47626"/>
          <a:ext cx="3076576" cy="962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ព្រះរាជាណាចក្រកម្ពុជា</a:t>
          </a:r>
        </a:p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ជាតិ</a:t>
          </a:r>
          <a:r>
            <a:rPr lang="km-KH" sz="1200" baseline="0">
              <a:latin typeface="Khmer OS Muol" pitchFamily="2" charset="0"/>
              <a:cs typeface="Khmer OS Muol" pitchFamily="2" charset="0"/>
            </a:rPr>
            <a:t> សាសនា ព្រះមហាក្សត្រ</a:t>
          </a:r>
        </a:p>
        <a:p>
          <a:pPr algn="ctr"/>
          <a:r>
            <a:rPr lang="km-KH" sz="1200" baseline="0">
              <a:sym typeface="Wingdings"/>
            </a:rPr>
            <a:t></a:t>
          </a:r>
          <a:endParaRPr lang="en-US" sz="1200"/>
        </a:p>
      </xdr:txBody>
    </xdr:sp>
    <xdr:clientData/>
  </xdr:twoCellAnchor>
  <xdr:twoCellAnchor>
    <xdr:from>
      <xdr:col>0</xdr:col>
      <xdr:colOff>0</xdr:colOff>
      <xdr:row>0</xdr:row>
      <xdr:rowOff>723900</xdr:rowOff>
    </xdr:from>
    <xdr:to>
      <xdr:col>3</xdr:col>
      <xdr:colOff>609600</xdr:colOff>
      <xdr:row>1</xdr:row>
      <xdr:rowOff>295274</xdr:rowOff>
    </xdr:to>
    <xdr:sp macro="" textlink="">
      <xdr:nvSpPr>
        <xdr:cNvPr id="3" name="TextBox 2"/>
        <xdr:cNvSpPr txBox="1"/>
      </xdr:nvSpPr>
      <xdr:spPr>
        <a:xfrm>
          <a:off x="0" y="723900"/>
          <a:ext cx="3152775" cy="990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សាខាខេត្តកំពង់ចាម</a:t>
          </a:r>
        </a:p>
        <a:p>
          <a:pPr algn="ctr"/>
          <a:r>
            <a:rPr lang="km-KH" sz="1100" baseline="0">
              <a:sym typeface="Wingdings"/>
            </a:rPr>
            <a:t></a:t>
          </a:r>
          <a:endParaRPr lang="en-US" sz="1100"/>
        </a:p>
      </xdr:txBody>
    </xdr:sp>
    <xdr:clientData/>
  </xdr:twoCellAnchor>
  <xdr:twoCellAnchor editAs="oneCell">
    <xdr:from>
      <xdr:col>1</xdr:col>
      <xdr:colOff>838201</xdr:colOff>
      <xdr:row>0</xdr:row>
      <xdr:rowOff>0</xdr:rowOff>
    </xdr:from>
    <xdr:to>
      <xdr:col>2</xdr:col>
      <xdr:colOff>154757</xdr:colOff>
      <xdr:row>0</xdr:row>
      <xdr:rowOff>752475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6" y="0"/>
          <a:ext cx="764356" cy="752475"/>
        </a:xfrm>
        <a:prstGeom prst="rect">
          <a:avLst/>
        </a:prstGeom>
      </xdr:spPr>
    </xdr:pic>
    <xdr:clientData/>
  </xdr:twoCellAnchor>
  <xdr:twoCellAnchor>
    <xdr:from>
      <xdr:col>4</xdr:col>
      <xdr:colOff>304799</xdr:colOff>
      <xdr:row>32</xdr:row>
      <xdr:rowOff>95251</xdr:rowOff>
    </xdr:from>
    <xdr:to>
      <xdr:col>7</xdr:col>
      <xdr:colOff>266699</xdr:colOff>
      <xdr:row>36</xdr:row>
      <xdr:rowOff>133351</xdr:rowOff>
    </xdr:to>
    <xdr:sp macro="" textlink="">
      <xdr:nvSpPr>
        <xdr:cNvPr id="5" name="TextBox 4"/>
        <xdr:cNvSpPr txBox="1"/>
      </xdr:nvSpPr>
      <xdr:spPr>
        <a:xfrm>
          <a:off x="4133849" y="10763251"/>
          <a:ext cx="3838575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/>
            <a:t>កំពង់ចាម</a:t>
          </a:r>
          <a:r>
            <a:rPr lang="km-KH" sz="1100" baseline="0"/>
            <a:t> ថ្ងៃទី     ខែ              ឆ្នាំ២០១៤</a:t>
          </a:r>
        </a:p>
        <a:p>
          <a:pPr algn="ctr"/>
          <a:r>
            <a:rPr lang="km-KH" sz="1100" baseline="0">
              <a:solidFill>
                <a:schemeClr val="dk1"/>
              </a:solidFill>
              <a:effectLst/>
              <a:latin typeface="Khmer OS Muol Light" pitchFamily="2" charset="0"/>
              <a:ea typeface="+mn-ea"/>
              <a:cs typeface="Khmer OS Muol Light" pitchFamily="2" charset="0"/>
            </a:rPr>
            <a:t>ប្រធានការិយាល័យសិក្សា</a:t>
          </a:r>
          <a:endParaRPr lang="en-US">
            <a:effectLst/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85725</xdr:colOff>
      <xdr:row>33</xdr:row>
      <xdr:rowOff>47626</xdr:rowOff>
    </xdr:from>
    <xdr:to>
      <xdr:col>3</xdr:col>
      <xdr:colOff>762000</xdr:colOff>
      <xdr:row>37</xdr:row>
      <xdr:rowOff>85726</xdr:rowOff>
    </xdr:to>
    <xdr:sp macro="" textlink="">
      <xdr:nvSpPr>
        <xdr:cNvPr id="6" name="TextBox 5"/>
        <xdr:cNvSpPr txBox="1"/>
      </xdr:nvSpPr>
      <xdr:spPr>
        <a:xfrm>
          <a:off x="85725" y="11334751"/>
          <a:ext cx="306705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បានឃើញ និងឯកភាព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នាយកសាខា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47626</xdr:rowOff>
    </xdr:from>
    <xdr:to>
      <xdr:col>7</xdr:col>
      <xdr:colOff>9526</xdr:colOff>
      <xdr:row>0</xdr:row>
      <xdr:rowOff>1009650</xdr:rowOff>
    </xdr:to>
    <xdr:sp macro="" textlink="">
      <xdr:nvSpPr>
        <xdr:cNvPr id="2" name="TextBox 1"/>
        <xdr:cNvSpPr txBox="1"/>
      </xdr:nvSpPr>
      <xdr:spPr>
        <a:xfrm>
          <a:off x="4829175" y="47626"/>
          <a:ext cx="3076576" cy="962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ព្រះរាជាណាចក្រកម្ពុជា</a:t>
          </a:r>
        </a:p>
        <a:p>
          <a:pPr algn="ctr"/>
          <a:r>
            <a:rPr lang="km-KH" sz="1200">
              <a:latin typeface="Khmer OS Muol" pitchFamily="2" charset="0"/>
              <a:cs typeface="Khmer OS Muol" pitchFamily="2" charset="0"/>
            </a:rPr>
            <a:t>ជាតិ</a:t>
          </a:r>
          <a:r>
            <a:rPr lang="km-KH" sz="1200" baseline="0">
              <a:latin typeface="Khmer OS Muol" pitchFamily="2" charset="0"/>
              <a:cs typeface="Khmer OS Muol" pitchFamily="2" charset="0"/>
            </a:rPr>
            <a:t> សាសនា ព្រះមហាក្សត្រ</a:t>
          </a:r>
        </a:p>
        <a:p>
          <a:pPr algn="ctr"/>
          <a:r>
            <a:rPr lang="km-KH" sz="1200" baseline="0">
              <a:sym typeface="Wingdings"/>
            </a:rPr>
            <a:t></a:t>
          </a:r>
          <a:endParaRPr lang="en-US" sz="1200"/>
        </a:p>
      </xdr:txBody>
    </xdr:sp>
    <xdr:clientData/>
  </xdr:twoCellAnchor>
  <xdr:twoCellAnchor>
    <xdr:from>
      <xdr:col>0</xdr:col>
      <xdr:colOff>0</xdr:colOff>
      <xdr:row>0</xdr:row>
      <xdr:rowOff>723900</xdr:rowOff>
    </xdr:from>
    <xdr:to>
      <xdr:col>3</xdr:col>
      <xdr:colOff>609600</xdr:colOff>
      <xdr:row>1</xdr:row>
      <xdr:rowOff>295274</xdr:rowOff>
    </xdr:to>
    <xdr:sp macro="" textlink="">
      <xdr:nvSpPr>
        <xdr:cNvPr id="3" name="TextBox 2"/>
        <xdr:cNvSpPr txBox="1"/>
      </xdr:nvSpPr>
      <xdr:spPr>
        <a:xfrm>
          <a:off x="0" y="723900"/>
          <a:ext cx="3152775" cy="990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100" baseline="0">
              <a:latin typeface="Khmer OS Muol" pitchFamily="2" charset="0"/>
              <a:cs typeface="Khmer OS Muol" pitchFamily="2" charset="0"/>
            </a:rPr>
            <a:t>សាខាខេត្តកំពង់ចាម</a:t>
          </a:r>
        </a:p>
        <a:p>
          <a:pPr algn="ctr"/>
          <a:r>
            <a:rPr lang="km-KH" sz="1100" baseline="0">
              <a:sym typeface="Wingdings"/>
            </a:rPr>
            <a:t></a:t>
          </a:r>
          <a:endParaRPr lang="en-US" sz="1100"/>
        </a:p>
      </xdr:txBody>
    </xdr:sp>
    <xdr:clientData/>
  </xdr:twoCellAnchor>
  <xdr:twoCellAnchor editAs="oneCell">
    <xdr:from>
      <xdr:col>1</xdr:col>
      <xdr:colOff>838201</xdr:colOff>
      <xdr:row>0</xdr:row>
      <xdr:rowOff>0</xdr:rowOff>
    </xdr:from>
    <xdr:to>
      <xdr:col>2</xdr:col>
      <xdr:colOff>154757</xdr:colOff>
      <xdr:row>0</xdr:row>
      <xdr:rowOff>752475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6" y="0"/>
          <a:ext cx="764356" cy="752475"/>
        </a:xfrm>
        <a:prstGeom prst="rect">
          <a:avLst/>
        </a:prstGeom>
      </xdr:spPr>
    </xdr:pic>
    <xdr:clientData/>
  </xdr:twoCellAnchor>
  <xdr:twoCellAnchor>
    <xdr:from>
      <xdr:col>4</xdr:col>
      <xdr:colOff>304799</xdr:colOff>
      <xdr:row>32</xdr:row>
      <xdr:rowOff>66676</xdr:rowOff>
    </xdr:from>
    <xdr:to>
      <xdr:col>7</xdr:col>
      <xdr:colOff>266699</xdr:colOff>
      <xdr:row>36</xdr:row>
      <xdr:rowOff>104776</xdr:rowOff>
    </xdr:to>
    <xdr:sp macro="" textlink="">
      <xdr:nvSpPr>
        <xdr:cNvPr id="5" name="TextBox 4"/>
        <xdr:cNvSpPr txBox="1"/>
      </xdr:nvSpPr>
      <xdr:spPr>
        <a:xfrm>
          <a:off x="4133849" y="10734676"/>
          <a:ext cx="384810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/>
            <a:t>កំពង់ចាម</a:t>
          </a:r>
          <a:r>
            <a:rPr lang="km-KH" sz="1100" baseline="0"/>
            <a:t> ថ្ងៃទី     ខែ              ឆ្នាំ២០១៤</a:t>
          </a:r>
        </a:p>
        <a:p>
          <a:pPr algn="ctr"/>
          <a:r>
            <a:rPr lang="km-KH" sz="1100" baseline="0">
              <a:solidFill>
                <a:schemeClr val="dk1"/>
              </a:solidFill>
              <a:effectLst/>
              <a:latin typeface="Khmer OS Muol Light" pitchFamily="2" charset="0"/>
              <a:ea typeface="+mn-ea"/>
              <a:cs typeface="Khmer OS Muol Light" pitchFamily="2" charset="0"/>
            </a:rPr>
            <a:t>អនុរក្ស</a:t>
          </a:r>
          <a:endParaRPr lang="en-US">
            <a:effectLst/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184"/>
  <sheetViews>
    <sheetView tabSelected="1" topLeftCell="A10" zoomScaleNormal="100" workbookViewId="0">
      <selection activeCell="Y1" sqref="Y1:AD1048576"/>
    </sheetView>
  </sheetViews>
  <sheetFormatPr defaultRowHeight="12.75" x14ac:dyDescent="0.2"/>
  <cols>
    <col min="1" max="1" width="3.5703125" style="18" customWidth="1"/>
    <col min="2" max="2" width="15.85546875" style="18" bestFit="1" customWidth="1"/>
    <col min="3" max="3" width="8.7109375" style="18" hidden="1" customWidth="1"/>
    <col min="4" max="4" width="16" style="18" hidden="1" customWidth="1"/>
    <col min="5" max="5" width="4.28515625" style="18" bestFit="1" customWidth="1"/>
    <col min="6" max="7" width="4.7109375" style="20" customWidth="1"/>
    <col min="8" max="8" width="4.7109375" style="21" hidden="1" customWidth="1"/>
    <col min="9" max="10" width="4.7109375" style="20" customWidth="1"/>
    <col min="11" max="11" width="4.7109375" style="19" hidden="1" customWidth="1"/>
    <col min="12" max="13" width="4.7109375" style="18" customWidth="1"/>
    <col min="14" max="14" width="4.7109375" style="18" hidden="1" customWidth="1"/>
    <col min="15" max="16" width="4.7109375" style="18" customWidth="1"/>
    <col min="17" max="17" width="4.7109375" style="18" hidden="1" customWidth="1"/>
    <col min="18" max="19" width="4.7109375" style="18" customWidth="1"/>
    <col min="20" max="20" width="4.7109375" style="18" hidden="1" customWidth="1"/>
    <col min="21" max="22" width="4.7109375" style="18" customWidth="1"/>
    <col min="23" max="23" width="4.7109375" style="18" hidden="1" customWidth="1"/>
    <col min="24" max="24" width="0" style="18" hidden="1" customWidth="1"/>
    <col min="25" max="30" width="3.5703125" style="18" customWidth="1"/>
    <col min="31" max="16384" width="9.140625" style="18"/>
  </cols>
  <sheetData>
    <row r="1" spans="1:30" ht="92.25" customHeight="1" x14ac:dyDescent="0.2">
      <c r="A1" s="211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</row>
    <row r="2" spans="1:30" ht="99" customHeight="1" x14ac:dyDescent="0.2">
      <c r="A2" s="213" t="s">
        <v>27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40"/>
      <c r="Z2" s="40"/>
      <c r="AA2" s="40"/>
      <c r="AB2" s="40"/>
      <c r="AC2" s="40"/>
    </row>
    <row r="3" spans="1:30" ht="24" customHeight="1" x14ac:dyDescent="0.2">
      <c r="A3" s="66" t="s">
        <v>0</v>
      </c>
      <c r="B3" s="60" t="s">
        <v>1</v>
      </c>
      <c r="C3" s="67" t="s">
        <v>2</v>
      </c>
      <c r="D3" s="68"/>
      <c r="E3" s="66" t="s">
        <v>4</v>
      </c>
      <c r="F3" s="212" t="s">
        <v>88</v>
      </c>
      <c r="G3" s="212"/>
      <c r="H3" s="212"/>
      <c r="I3" s="212" t="s">
        <v>89</v>
      </c>
      <c r="J3" s="212"/>
      <c r="K3" s="212"/>
      <c r="L3" s="212" t="s">
        <v>90</v>
      </c>
      <c r="M3" s="212"/>
      <c r="N3" s="212"/>
      <c r="O3" s="212" t="s">
        <v>91</v>
      </c>
      <c r="P3" s="212"/>
      <c r="Q3" s="212"/>
      <c r="R3" s="212" t="s">
        <v>28</v>
      </c>
      <c r="S3" s="212"/>
      <c r="T3" s="212"/>
      <c r="U3" s="212" t="s">
        <v>92</v>
      </c>
      <c r="V3" s="212"/>
      <c r="W3" s="212"/>
      <c r="X3" s="59" t="s">
        <v>6</v>
      </c>
      <c r="Y3" s="207" t="s">
        <v>88</v>
      </c>
      <c r="Z3" s="207" t="s">
        <v>89</v>
      </c>
      <c r="AA3" s="207" t="s">
        <v>90</v>
      </c>
      <c r="AB3" s="207" t="s">
        <v>91</v>
      </c>
      <c r="AC3" s="207" t="s">
        <v>28</v>
      </c>
      <c r="AD3" s="207" t="s">
        <v>92</v>
      </c>
    </row>
    <row r="4" spans="1:30" s="38" customFormat="1" ht="19.5" customHeight="1" x14ac:dyDescent="0.25">
      <c r="A4" s="56"/>
      <c r="B4" s="55"/>
      <c r="C4" s="58"/>
      <c r="D4" s="57"/>
      <c r="E4" s="56"/>
      <c r="F4" s="39" t="s">
        <v>10</v>
      </c>
      <c r="G4" s="39" t="s">
        <v>12</v>
      </c>
      <c r="H4" s="39" t="s">
        <v>11</v>
      </c>
      <c r="I4" s="90" t="s">
        <v>10</v>
      </c>
      <c r="J4" s="90" t="s">
        <v>12</v>
      </c>
      <c r="K4" s="90" t="s">
        <v>11</v>
      </c>
      <c r="L4" s="90" t="s">
        <v>10</v>
      </c>
      <c r="M4" s="90" t="s">
        <v>12</v>
      </c>
      <c r="N4" s="90" t="s">
        <v>11</v>
      </c>
      <c r="O4" s="90" t="s">
        <v>10</v>
      </c>
      <c r="P4" s="90" t="s">
        <v>12</v>
      </c>
      <c r="Q4" s="90" t="s">
        <v>11</v>
      </c>
      <c r="R4" s="90" t="s">
        <v>10</v>
      </c>
      <c r="S4" s="90" t="s">
        <v>12</v>
      </c>
      <c r="T4" s="90" t="s">
        <v>11</v>
      </c>
      <c r="U4" s="90" t="s">
        <v>10</v>
      </c>
      <c r="V4" s="90" t="s">
        <v>12</v>
      </c>
      <c r="W4" s="90" t="s">
        <v>11</v>
      </c>
      <c r="X4" s="54"/>
      <c r="Y4" s="206" t="s">
        <v>120</v>
      </c>
      <c r="Z4" s="206" t="s">
        <v>120</v>
      </c>
      <c r="AA4" s="206" t="s">
        <v>120</v>
      </c>
      <c r="AB4" s="206" t="s">
        <v>120</v>
      </c>
      <c r="AC4" s="206" t="s">
        <v>120</v>
      </c>
      <c r="AD4" s="210" t="s">
        <v>120</v>
      </c>
    </row>
    <row r="5" spans="1:30" ht="21.75" customHeight="1" x14ac:dyDescent="0.2">
      <c r="A5" s="106">
        <v>1</v>
      </c>
      <c r="B5" s="104" t="s">
        <v>33</v>
      </c>
      <c r="C5" s="107" t="s">
        <v>34</v>
      </c>
      <c r="D5" s="108" t="s">
        <v>35</v>
      </c>
      <c r="E5" s="109" t="s">
        <v>36</v>
      </c>
      <c r="F5" s="37">
        <v>0</v>
      </c>
      <c r="G5" s="36">
        <v>0</v>
      </c>
      <c r="H5" s="35">
        <f>(F5/2)+G5</f>
        <v>0</v>
      </c>
      <c r="I5" s="37">
        <v>0</v>
      </c>
      <c r="J5" s="36">
        <v>2</v>
      </c>
      <c r="K5" s="35">
        <f>(I5/2)+J5</f>
        <v>2</v>
      </c>
      <c r="L5" s="37">
        <v>0</v>
      </c>
      <c r="M5" s="36">
        <v>0</v>
      </c>
      <c r="N5" s="35">
        <f>(L5/2)+M5</f>
        <v>0</v>
      </c>
      <c r="O5" s="37">
        <v>0</v>
      </c>
      <c r="P5" s="36">
        <v>0</v>
      </c>
      <c r="Q5" s="35">
        <f>(O5/2)+P5</f>
        <v>0</v>
      </c>
      <c r="R5" s="37">
        <v>0</v>
      </c>
      <c r="S5" s="36">
        <v>0</v>
      </c>
      <c r="T5" s="35">
        <f>(R5/2)+S5</f>
        <v>0</v>
      </c>
      <c r="U5" s="37">
        <v>0</v>
      </c>
      <c r="V5" s="36">
        <v>0</v>
      </c>
      <c r="W5" s="35">
        <f>(U5/2)+V5</f>
        <v>0</v>
      </c>
      <c r="X5" s="34"/>
      <c r="Y5" s="209">
        <f>10-((F5*(10/30))+(G5*(10/30)))</f>
        <v>10</v>
      </c>
      <c r="Z5" s="208">
        <f>10-((I5*(10/30))+(J5*(10/30)))</f>
        <v>9.3333333333333339</v>
      </c>
      <c r="AA5" s="208">
        <f>10-((O5*(10/30))+(P5*(10/30)))</f>
        <v>10</v>
      </c>
      <c r="AB5" s="208">
        <f>10-((O5*(10/30))+(P5*(10/30)))</f>
        <v>10</v>
      </c>
      <c r="AC5" s="209">
        <f>10-((R5*(10/45))+(S5*(10/45)))</f>
        <v>10</v>
      </c>
      <c r="AD5" s="209">
        <f>10-((U5*(10/30))+(V5*(10/30)))</f>
        <v>10</v>
      </c>
    </row>
    <row r="6" spans="1:30" ht="21.75" customHeight="1" x14ac:dyDescent="0.2">
      <c r="A6" s="106">
        <v>2</v>
      </c>
      <c r="B6" s="104" t="s">
        <v>37</v>
      </c>
      <c r="C6" s="110" t="s">
        <v>38</v>
      </c>
      <c r="D6" s="111" t="s">
        <v>39</v>
      </c>
      <c r="E6" s="109" t="s">
        <v>40</v>
      </c>
      <c r="F6" s="33">
        <v>0</v>
      </c>
      <c r="G6" s="32">
        <v>0</v>
      </c>
      <c r="H6" s="31">
        <f t="shared" ref="H6:H22" si="0">(F6/2)+G6</f>
        <v>0</v>
      </c>
      <c r="I6" s="33">
        <v>0</v>
      </c>
      <c r="J6" s="32">
        <v>0</v>
      </c>
      <c r="K6" s="31">
        <f t="shared" ref="K6:K22" si="1">(I6/2)+J6</f>
        <v>0</v>
      </c>
      <c r="L6" s="33">
        <v>0</v>
      </c>
      <c r="M6" s="32">
        <v>0</v>
      </c>
      <c r="N6" s="31">
        <f t="shared" ref="N6:N22" si="2">(L6/2)+M6</f>
        <v>0</v>
      </c>
      <c r="O6" s="33">
        <v>0</v>
      </c>
      <c r="P6" s="32">
        <v>0</v>
      </c>
      <c r="Q6" s="31">
        <f t="shared" ref="Q6:Q22" si="3">(O6/2)+P6</f>
        <v>0</v>
      </c>
      <c r="R6" s="33">
        <v>0</v>
      </c>
      <c r="S6" s="32">
        <v>0</v>
      </c>
      <c r="T6" s="31">
        <f t="shared" ref="T6:T22" si="4">(R6/2)+S6</f>
        <v>0</v>
      </c>
      <c r="U6" s="33">
        <v>0</v>
      </c>
      <c r="V6" s="32">
        <v>0</v>
      </c>
      <c r="W6" s="31">
        <f t="shared" ref="W6:W22" si="5">(U6/2)+V6</f>
        <v>0</v>
      </c>
      <c r="X6" s="30"/>
      <c r="Y6" s="209">
        <f t="shared" ref="Y6:Y22" si="6">10-((F6*(10/30))+(G6*(10/30)))</f>
        <v>10</v>
      </c>
      <c r="Z6" s="208">
        <f t="shared" ref="Z6:Z22" si="7">10-((I6*(10/30))+(J6*(10/30)))</f>
        <v>10</v>
      </c>
      <c r="AA6" s="208">
        <f t="shared" ref="AA6:AA22" si="8">10-((O6*(10/30))+(P6*(10/30)))</f>
        <v>10</v>
      </c>
      <c r="AB6" s="208">
        <f t="shared" ref="AB6:AB22" si="9">10-((O6*(10/30))+(P6*(10/30)))</f>
        <v>10</v>
      </c>
      <c r="AC6" s="209">
        <f t="shared" ref="AC6:AC22" si="10">10-((R6*(10/45))+(S6*(10/45)))</f>
        <v>10</v>
      </c>
      <c r="AD6" s="209">
        <f t="shared" ref="AD6:AD22" si="11">10-((U6*(10/30))+(V6*(10/30)))</f>
        <v>10</v>
      </c>
    </row>
    <row r="7" spans="1:30" ht="21.75" customHeight="1" x14ac:dyDescent="0.2">
      <c r="A7" s="106">
        <v>3</v>
      </c>
      <c r="B7" s="104" t="s">
        <v>41</v>
      </c>
      <c r="C7" s="110" t="s">
        <v>42</v>
      </c>
      <c r="D7" s="112" t="s">
        <v>43</v>
      </c>
      <c r="E7" s="109" t="s">
        <v>36</v>
      </c>
      <c r="F7" s="33">
        <v>0</v>
      </c>
      <c r="G7" s="32">
        <v>0</v>
      </c>
      <c r="H7" s="31">
        <f t="shared" si="0"/>
        <v>0</v>
      </c>
      <c r="I7" s="33">
        <v>0</v>
      </c>
      <c r="J7" s="32">
        <v>0</v>
      </c>
      <c r="K7" s="31">
        <f t="shared" si="1"/>
        <v>0</v>
      </c>
      <c r="L7" s="33">
        <v>0</v>
      </c>
      <c r="M7" s="32">
        <v>0</v>
      </c>
      <c r="N7" s="31">
        <f t="shared" si="2"/>
        <v>0</v>
      </c>
      <c r="O7" s="33">
        <v>0</v>
      </c>
      <c r="P7" s="32">
        <v>0</v>
      </c>
      <c r="Q7" s="31">
        <f t="shared" si="3"/>
        <v>0</v>
      </c>
      <c r="R7" s="33">
        <v>0</v>
      </c>
      <c r="S7" s="32">
        <v>0</v>
      </c>
      <c r="T7" s="31">
        <f t="shared" si="4"/>
        <v>0</v>
      </c>
      <c r="U7" s="33">
        <v>0</v>
      </c>
      <c r="V7" s="32">
        <v>0</v>
      </c>
      <c r="W7" s="31">
        <f t="shared" si="5"/>
        <v>0</v>
      </c>
      <c r="X7" s="30"/>
      <c r="Y7" s="209">
        <f t="shared" si="6"/>
        <v>10</v>
      </c>
      <c r="Z7" s="208">
        <f t="shared" si="7"/>
        <v>10</v>
      </c>
      <c r="AA7" s="208">
        <f t="shared" si="8"/>
        <v>10</v>
      </c>
      <c r="AB7" s="208">
        <f t="shared" si="9"/>
        <v>10</v>
      </c>
      <c r="AC7" s="209">
        <f t="shared" si="10"/>
        <v>10</v>
      </c>
      <c r="AD7" s="209">
        <f t="shared" si="11"/>
        <v>10</v>
      </c>
    </row>
    <row r="8" spans="1:30" ht="21.75" customHeight="1" x14ac:dyDescent="0.2">
      <c r="A8" s="106">
        <v>4</v>
      </c>
      <c r="B8" s="104" t="s">
        <v>44</v>
      </c>
      <c r="C8" s="110" t="s">
        <v>45</v>
      </c>
      <c r="D8" s="112" t="s">
        <v>46</v>
      </c>
      <c r="E8" s="109" t="s">
        <v>40</v>
      </c>
      <c r="F8" s="33">
        <v>0</v>
      </c>
      <c r="G8" s="32">
        <v>0</v>
      </c>
      <c r="H8" s="31">
        <f t="shared" si="0"/>
        <v>0</v>
      </c>
      <c r="I8" s="33">
        <v>0</v>
      </c>
      <c r="J8" s="32">
        <v>0</v>
      </c>
      <c r="K8" s="31">
        <f t="shared" si="1"/>
        <v>0</v>
      </c>
      <c r="L8" s="33">
        <v>0</v>
      </c>
      <c r="M8" s="32">
        <v>0</v>
      </c>
      <c r="N8" s="31">
        <f t="shared" si="2"/>
        <v>0</v>
      </c>
      <c r="O8" s="33">
        <v>0</v>
      </c>
      <c r="P8" s="32">
        <v>0</v>
      </c>
      <c r="Q8" s="31">
        <f t="shared" si="3"/>
        <v>0</v>
      </c>
      <c r="R8" s="33">
        <v>0</v>
      </c>
      <c r="S8" s="32">
        <v>0</v>
      </c>
      <c r="T8" s="31">
        <f t="shared" si="4"/>
        <v>0</v>
      </c>
      <c r="U8" s="33">
        <v>0</v>
      </c>
      <c r="V8" s="32">
        <v>0</v>
      </c>
      <c r="W8" s="31">
        <f t="shared" si="5"/>
        <v>0</v>
      </c>
      <c r="X8" s="30"/>
      <c r="Y8" s="209">
        <f t="shared" si="6"/>
        <v>10</v>
      </c>
      <c r="Z8" s="208">
        <f t="shared" si="7"/>
        <v>10</v>
      </c>
      <c r="AA8" s="208">
        <f t="shared" si="8"/>
        <v>10</v>
      </c>
      <c r="AB8" s="208">
        <f t="shared" si="9"/>
        <v>10</v>
      </c>
      <c r="AC8" s="209">
        <f t="shared" si="10"/>
        <v>10</v>
      </c>
      <c r="AD8" s="209">
        <f t="shared" si="11"/>
        <v>10</v>
      </c>
    </row>
    <row r="9" spans="1:30" ht="21.75" customHeight="1" x14ac:dyDescent="0.2">
      <c r="A9" s="106">
        <v>5</v>
      </c>
      <c r="B9" s="104" t="s">
        <v>47</v>
      </c>
      <c r="C9" s="110" t="s">
        <v>48</v>
      </c>
      <c r="D9" s="112" t="s">
        <v>49</v>
      </c>
      <c r="E9" s="109" t="s">
        <v>40</v>
      </c>
      <c r="F9" s="33">
        <v>0</v>
      </c>
      <c r="G9" s="32">
        <v>0</v>
      </c>
      <c r="H9" s="31">
        <f t="shared" si="0"/>
        <v>0</v>
      </c>
      <c r="I9" s="33">
        <v>0</v>
      </c>
      <c r="J9" s="32">
        <v>0</v>
      </c>
      <c r="K9" s="31">
        <f t="shared" si="1"/>
        <v>0</v>
      </c>
      <c r="L9" s="33">
        <v>0</v>
      </c>
      <c r="M9" s="32">
        <v>0</v>
      </c>
      <c r="N9" s="31">
        <f t="shared" si="2"/>
        <v>0</v>
      </c>
      <c r="O9" s="33">
        <v>0</v>
      </c>
      <c r="P9" s="32">
        <v>0</v>
      </c>
      <c r="Q9" s="31">
        <f t="shared" si="3"/>
        <v>0</v>
      </c>
      <c r="R9" s="33">
        <v>0</v>
      </c>
      <c r="S9" s="32">
        <v>0</v>
      </c>
      <c r="T9" s="31">
        <f t="shared" si="4"/>
        <v>0</v>
      </c>
      <c r="U9" s="33">
        <v>0</v>
      </c>
      <c r="V9" s="32">
        <v>0</v>
      </c>
      <c r="W9" s="31">
        <f t="shared" si="5"/>
        <v>0</v>
      </c>
      <c r="X9" s="30"/>
      <c r="Y9" s="209">
        <f t="shared" si="6"/>
        <v>10</v>
      </c>
      <c r="Z9" s="208">
        <f t="shared" si="7"/>
        <v>10</v>
      </c>
      <c r="AA9" s="208">
        <f t="shared" si="8"/>
        <v>10</v>
      </c>
      <c r="AB9" s="208">
        <f t="shared" si="9"/>
        <v>10</v>
      </c>
      <c r="AC9" s="209">
        <f t="shared" si="10"/>
        <v>10</v>
      </c>
      <c r="AD9" s="209">
        <f t="shared" si="11"/>
        <v>10</v>
      </c>
    </row>
    <row r="10" spans="1:30" ht="21.75" customHeight="1" x14ac:dyDescent="0.2">
      <c r="A10" s="106">
        <v>6</v>
      </c>
      <c r="B10" s="104" t="s">
        <v>50</v>
      </c>
      <c r="C10" s="110" t="s">
        <v>51</v>
      </c>
      <c r="D10" s="112" t="s">
        <v>52</v>
      </c>
      <c r="E10" s="109" t="s">
        <v>40</v>
      </c>
      <c r="F10" s="33">
        <v>2</v>
      </c>
      <c r="G10" s="32">
        <v>0</v>
      </c>
      <c r="H10" s="31">
        <f t="shared" si="0"/>
        <v>1</v>
      </c>
      <c r="I10" s="33">
        <v>2</v>
      </c>
      <c r="J10" s="32">
        <v>0</v>
      </c>
      <c r="K10" s="31">
        <f t="shared" si="1"/>
        <v>1</v>
      </c>
      <c r="L10" s="33">
        <v>2</v>
      </c>
      <c r="M10" s="32">
        <v>0</v>
      </c>
      <c r="N10" s="31">
        <f t="shared" si="2"/>
        <v>1</v>
      </c>
      <c r="O10" s="33">
        <v>2</v>
      </c>
      <c r="P10" s="32">
        <v>0</v>
      </c>
      <c r="Q10" s="31">
        <f t="shared" si="3"/>
        <v>1</v>
      </c>
      <c r="R10" s="33">
        <v>0</v>
      </c>
      <c r="S10" s="32">
        <v>0</v>
      </c>
      <c r="T10" s="31">
        <f t="shared" si="4"/>
        <v>0</v>
      </c>
      <c r="U10" s="33">
        <v>0</v>
      </c>
      <c r="V10" s="32">
        <v>10</v>
      </c>
      <c r="W10" s="31">
        <f t="shared" si="5"/>
        <v>10</v>
      </c>
      <c r="X10" s="30"/>
      <c r="Y10" s="209">
        <f t="shared" si="6"/>
        <v>9.3333333333333339</v>
      </c>
      <c r="Z10" s="208">
        <f t="shared" si="7"/>
        <v>9.3333333333333339</v>
      </c>
      <c r="AA10" s="208">
        <f t="shared" si="8"/>
        <v>9.3333333333333339</v>
      </c>
      <c r="AB10" s="208">
        <f t="shared" si="9"/>
        <v>9.3333333333333339</v>
      </c>
      <c r="AC10" s="209">
        <f t="shared" si="10"/>
        <v>10</v>
      </c>
      <c r="AD10" s="209">
        <f t="shared" si="11"/>
        <v>6.666666666666667</v>
      </c>
    </row>
    <row r="11" spans="1:30" ht="21.75" customHeight="1" x14ac:dyDescent="0.2">
      <c r="A11" s="106">
        <v>7</v>
      </c>
      <c r="B11" s="113" t="s">
        <v>53</v>
      </c>
      <c r="C11" s="114" t="s">
        <v>54</v>
      </c>
      <c r="D11" s="105" t="s">
        <v>35</v>
      </c>
      <c r="E11" s="109" t="s">
        <v>36</v>
      </c>
      <c r="F11" s="33">
        <v>0</v>
      </c>
      <c r="G11" s="32">
        <v>0</v>
      </c>
      <c r="H11" s="31">
        <f t="shared" si="0"/>
        <v>0</v>
      </c>
      <c r="I11" s="33">
        <v>0</v>
      </c>
      <c r="J11" s="32">
        <v>2</v>
      </c>
      <c r="K11" s="31">
        <f t="shared" si="1"/>
        <v>2</v>
      </c>
      <c r="L11" s="33">
        <v>0</v>
      </c>
      <c r="M11" s="32">
        <v>0</v>
      </c>
      <c r="N11" s="31">
        <f t="shared" si="2"/>
        <v>0</v>
      </c>
      <c r="O11" s="33">
        <v>0</v>
      </c>
      <c r="P11" s="32">
        <v>0</v>
      </c>
      <c r="Q11" s="31">
        <f t="shared" si="3"/>
        <v>0</v>
      </c>
      <c r="R11" s="33">
        <v>0</v>
      </c>
      <c r="S11" s="32">
        <v>0</v>
      </c>
      <c r="T11" s="31">
        <f t="shared" si="4"/>
        <v>0</v>
      </c>
      <c r="U11" s="33">
        <v>0</v>
      </c>
      <c r="V11" s="32">
        <v>0</v>
      </c>
      <c r="W11" s="31">
        <f t="shared" si="5"/>
        <v>0</v>
      </c>
      <c r="X11" s="30"/>
      <c r="Y11" s="209">
        <f t="shared" si="6"/>
        <v>10</v>
      </c>
      <c r="Z11" s="208">
        <f t="shared" si="7"/>
        <v>9.3333333333333339</v>
      </c>
      <c r="AA11" s="208">
        <f t="shared" si="8"/>
        <v>10</v>
      </c>
      <c r="AB11" s="208">
        <f t="shared" si="9"/>
        <v>10</v>
      </c>
      <c r="AC11" s="209">
        <f t="shared" si="10"/>
        <v>10</v>
      </c>
      <c r="AD11" s="209">
        <f t="shared" si="11"/>
        <v>10</v>
      </c>
    </row>
    <row r="12" spans="1:30" ht="21.75" customHeight="1" x14ac:dyDescent="0.2">
      <c r="A12" s="106">
        <v>8</v>
      </c>
      <c r="B12" s="104" t="s">
        <v>55</v>
      </c>
      <c r="C12" s="110" t="s">
        <v>56</v>
      </c>
      <c r="D12" s="112" t="s">
        <v>57</v>
      </c>
      <c r="E12" s="109" t="s">
        <v>40</v>
      </c>
      <c r="F12" s="33">
        <v>0</v>
      </c>
      <c r="G12" s="32">
        <v>0</v>
      </c>
      <c r="H12" s="31">
        <f t="shared" si="0"/>
        <v>0</v>
      </c>
      <c r="I12" s="33">
        <v>0</v>
      </c>
      <c r="J12" s="32">
        <v>0</v>
      </c>
      <c r="K12" s="31">
        <f t="shared" si="1"/>
        <v>0</v>
      </c>
      <c r="L12" s="33">
        <v>0</v>
      </c>
      <c r="M12" s="32">
        <v>0</v>
      </c>
      <c r="N12" s="31">
        <f t="shared" si="2"/>
        <v>0</v>
      </c>
      <c r="O12" s="33">
        <v>0</v>
      </c>
      <c r="P12" s="32">
        <v>0</v>
      </c>
      <c r="Q12" s="31">
        <f t="shared" si="3"/>
        <v>0</v>
      </c>
      <c r="R12" s="33">
        <v>0</v>
      </c>
      <c r="S12" s="32">
        <v>0</v>
      </c>
      <c r="T12" s="31">
        <f t="shared" si="4"/>
        <v>0</v>
      </c>
      <c r="U12" s="33">
        <v>0</v>
      </c>
      <c r="V12" s="32">
        <v>0</v>
      </c>
      <c r="W12" s="31">
        <f t="shared" si="5"/>
        <v>0</v>
      </c>
      <c r="X12" s="30"/>
      <c r="Y12" s="209">
        <f t="shared" si="6"/>
        <v>10</v>
      </c>
      <c r="Z12" s="208">
        <f t="shared" si="7"/>
        <v>10</v>
      </c>
      <c r="AA12" s="208">
        <f t="shared" si="8"/>
        <v>10</v>
      </c>
      <c r="AB12" s="208">
        <f t="shared" si="9"/>
        <v>10</v>
      </c>
      <c r="AC12" s="209">
        <f t="shared" si="10"/>
        <v>10</v>
      </c>
      <c r="AD12" s="209">
        <f t="shared" si="11"/>
        <v>10</v>
      </c>
    </row>
    <row r="13" spans="1:30" ht="21.75" customHeight="1" x14ac:dyDescent="0.2">
      <c r="A13" s="106">
        <v>9</v>
      </c>
      <c r="B13" s="104" t="s">
        <v>58</v>
      </c>
      <c r="C13" s="110" t="s">
        <v>59</v>
      </c>
      <c r="D13" s="112" t="s">
        <v>60</v>
      </c>
      <c r="E13" s="109" t="s">
        <v>40</v>
      </c>
      <c r="F13" s="33">
        <v>0</v>
      </c>
      <c r="G13" s="32">
        <v>0</v>
      </c>
      <c r="H13" s="31">
        <f t="shared" si="0"/>
        <v>0</v>
      </c>
      <c r="I13" s="33">
        <v>0</v>
      </c>
      <c r="J13" s="32">
        <v>0</v>
      </c>
      <c r="K13" s="31">
        <f t="shared" si="1"/>
        <v>0</v>
      </c>
      <c r="L13" s="33">
        <v>0</v>
      </c>
      <c r="M13" s="32">
        <v>0</v>
      </c>
      <c r="N13" s="31">
        <f t="shared" si="2"/>
        <v>0</v>
      </c>
      <c r="O13" s="33">
        <v>0</v>
      </c>
      <c r="P13" s="32">
        <v>0</v>
      </c>
      <c r="Q13" s="31">
        <f t="shared" si="3"/>
        <v>0</v>
      </c>
      <c r="R13" s="33">
        <v>0</v>
      </c>
      <c r="S13" s="32">
        <v>4</v>
      </c>
      <c r="T13" s="31">
        <f t="shared" si="4"/>
        <v>4</v>
      </c>
      <c r="U13" s="33">
        <v>0</v>
      </c>
      <c r="V13" s="32">
        <v>19</v>
      </c>
      <c r="W13" s="31">
        <f t="shared" si="5"/>
        <v>19</v>
      </c>
      <c r="X13" s="30"/>
      <c r="Y13" s="209">
        <f t="shared" si="6"/>
        <v>10</v>
      </c>
      <c r="Z13" s="208">
        <f t="shared" si="7"/>
        <v>10</v>
      </c>
      <c r="AA13" s="208">
        <f t="shared" si="8"/>
        <v>10</v>
      </c>
      <c r="AB13" s="208">
        <f t="shared" si="9"/>
        <v>10</v>
      </c>
      <c r="AC13" s="209">
        <f t="shared" si="10"/>
        <v>9.1111111111111107</v>
      </c>
      <c r="AD13" s="209">
        <f t="shared" si="11"/>
        <v>3.666666666666667</v>
      </c>
    </row>
    <row r="14" spans="1:30" ht="21.75" customHeight="1" x14ac:dyDescent="0.2">
      <c r="A14" s="106">
        <v>10</v>
      </c>
      <c r="B14" s="104" t="s">
        <v>61</v>
      </c>
      <c r="C14" s="110" t="s">
        <v>62</v>
      </c>
      <c r="D14" s="112" t="s">
        <v>63</v>
      </c>
      <c r="E14" s="109" t="s">
        <v>40</v>
      </c>
      <c r="F14" s="33">
        <v>0</v>
      </c>
      <c r="G14" s="32">
        <v>0</v>
      </c>
      <c r="H14" s="31">
        <f t="shared" si="0"/>
        <v>0</v>
      </c>
      <c r="I14" s="33">
        <v>0</v>
      </c>
      <c r="J14" s="32">
        <v>0</v>
      </c>
      <c r="K14" s="31">
        <f t="shared" si="1"/>
        <v>0</v>
      </c>
      <c r="L14" s="33">
        <v>0</v>
      </c>
      <c r="M14" s="32">
        <v>0</v>
      </c>
      <c r="N14" s="31">
        <f t="shared" si="2"/>
        <v>0</v>
      </c>
      <c r="O14" s="33">
        <v>0</v>
      </c>
      <c r="P14" s="32">
        <v>0</v>
      </c>
      <c r="Q14" s="31">
        <f t="shared" si="3"/>
        <v>0</v>
      </c>
      <c r="R14" s="33">
        <v>0</v>
      </c>
      <c r="S14" s="32">
        <v>0</v>
      </c>
      <c r="T14" s="31">
        <f t="shared" si="4"/>
        <v>0</v>
      </c>
      <c r="U14" s="33">
        <v>0</v>
      </c>
      <c r="V14" s="32">
        <v>0</v>
      </c>
      <c r="W14" s="31">
        <f t="shared" si="5"/>
        <v>0</v>
      </c>
      <c r="X14" s="30"/>
      <c r="Y14" s="209">
        <f t="shared" si="6"/>
        <v>10</v>
      </c>
      <c r="Z14" s="208">
        <f t="shared" si="7"/>
        <v>10</v>
      </c>
      <c r="AA14" s="208">
        <f t="shared" si="8"/>
        <v>10</v>
      </c>
      <c r="AB14" s="208">
        <f t="shared" si="9"/>
        <v>10</v>
      </c>
      <c r="AC14" s="209">
        <f t="shared" si="10"/>
        <v>10</v>
      </c>
      <c r="AD14" s="209">
        <f t="shared" si="11"/>
        <v>10</v>
      </c>
    </row>
    <row r="15" spans="1:30" ht="21.75" customHeight="1" x14ac:dyDescent="0.2">
      <c r="A15" s="106">
        <v>11</v>
      </c>
      <c r="B15" s="115" t="s">
        <v>64</v>
      </c>
      <c r="C15" s="110" t="s">
        <v>65</v>
      </c>
      <c r="D15" s="112" t="s">
        <v>66</v>
      </c>
      <c r="E15" s="109" t="s">
        <v>36</v>
      </c>
      <c r="F15" s="33">
        <v>0</v>
      </c>
      <c r="G15" s="32">
        <v>0</v>
      </c>
      <c r="H15" s="31">
        <f t="shared" si="0"/>
        <v>0</v>
      </c>
      <c r="I15" s="33">
        <v>0</v>
      </c>
      <c r="J15" s="32">
        <v>0</v>
      </c>
      <c r="K15" s="31">
        <f t="shared" si="1"/>
        <v>0</v>
      </c>
      <c r="L15" s="33">
        <v>0</v>
      </c>
      <c r="M15" s="32">
        <v>0</v>
      </c>
      <c r="N15" s="31">
        <f t="shared" si="2"/>
        <v>0</v>
      </c>
      <c r="O15" s="33">
        <v>0</v>
      </c>
      <c r="P15" s="32">
        <v>0</v>
      </c>
      <c r="Q15" s="31">
        <f t="shared" si="3"/>
        <v>0</v>
      </c>
      <c r="R15" s="33">
        <v>0</v>
      </c>
      <c r="S15" s="32">
        <v>5</v>
      </c>
      <c r="T15" s="31">
        <f t="shared" si="4"/>
        <v>5</v>
      </c>
      <c r="U15" s="33">
        <v>0</v>
      </c>
      <c r="V15" s="32">
        <v>0</v>
      </c>
      <c r="W15" s="31">
        <f t="shared" si="5"/>
        <v>0</v>
      </c>
      <c r="X15" s="30"/>
      <c r="Y15" s="209">
        <f t="shared" si="6"/>
        <v>10</v>
      </c>
      <c r="Z15" s="208">
        <f t="shared" si="7"/>
        <v>10</v>
      </c>
      <c r="AA15" s="208">
        <f t="shared" si="8"/>
        <v>10</v>
      </c>
      <c r="AB15" s="208">
        <f t="shared" si="9"/>
        <v>10</v>
      </c>
      <c r="AC15" s="209">
        <f t="shared" si="10"/>
        <v>8.8888888888888893</v>
      </c>
      <c r="AD15" s="209">
        <f t="shared" si="11"/>
        <v>10</v>
      </c>
    </row>
    <row r="16" spans="1:30" ht="21.75" customHeight="1" x14ac:dyDescent="0.2">
      <c r="A16" s="106">
        <v>12</v>
      </c>
      <c r="B16" s="115" t="s">
        <v>67</v>
      </c>
      <c r="C16" s="110" t="s">
        <v>68</v>
      </c>
      <c r="D16" s="112" t="s">
        <v>69</v>
      </c>
      <c r="E16" s="109" t="s">
        <v>36</v>
      </c>
      <c r="F16" s="33">
        <v>2</v>
      </c>
      <c r="G16" s="32">
        <v>0</v>
      </c>
      <c r="H16" s="31">
        <f t="shared" si="0"/>
        <v>1</v>
      </c>
      <c r="I16" s="33">
        <v>0</v>
      </c>
      <c r="J16" s="32">
        <v>0</v>
      </c>
      <c r="K16" s="31">
        <f t="shared" si="1"/>
        <v>0</v>
      </c>
      <c r="L16" s="33">
        <v>2</v>
      </c>
      <c r="M16" s="32">
        <v>0</v>
      </c>
      <c r="N16" s="31">
        <f t="shared" si="2"/>
        <v>1</v>
      </c>
      <c r="O16" s="33">
        <v>0</v>
      </c>
      <c r="P16" s="32">
        <v>0</v>
      </c>
      <c r="Q16" s="31">
        <f t="shared" si="3"/>
        <v>0</v>
      </c>
      <c r="R16" s="33">
        <v>0</v>
      </c>
      <c r="S16" s="32">
        <v>0</v>
      </c>
      <c r="T16" s="31">
        <f t="shared" si="4"/>
        <v>0</v>
      </c>
      <c r="U16" s="33">
        <v>0</v>
      </c>
      <c r="V16" s="32">
        <v>0</v>
      </c>
      <c r="W16" s="31">
        <f t="shared" si="5"/>
        <v>0</v>
      </c>
      <c r="X16" s="30"/>
      <c r="Y16" s="209">
        <f t="shared" si="6"/>
        <v>9.3333333333333339</v>
      </c>
      <c r="Z16" s="208">
        <f t="shared" si="7"/>
        <v>10</v>
      </c>
      <c r="AA16" s="208">
        <f t="shared" si="8"/>
        <v>10</v>
      </c>
      <c r="AB16" s="208">
        <f t="shared" si="9"/>
        <v>10</v>
      </c>
      <c r="AC16" s="209">
        <f t="shared" si="10"/>
        <v>10</v>
      </c>
      <c r="AD16" s="209">
        <f t="shared" si="11"/>
        <v>10</v>
      </c>
    </row>
    <row r="17" spans="1:30" ht="21.75" customHeight="1" x14ac:dyDescent="0.2">
      <c r="A17" s="106">
        <v>13</v>
      </c>
      <c r="B17" s="115" t="s">
        <v>70</v>
      </c>
      <c r="C17" s="110" t="s">
        <v>71</v>
      </c>
      <c r="D17" s="112" t="s">
        <v>72</v>
      </c>
      <c r="E17" s="109" t="s">
        <v>36</v>
      </c>
      <c r="F17" s="33">
        <v>0</v>
      </c>
      <c r="G17" s="32">
        <v>0</v>
      </c>
      <c r="H17" s="31">
        <f t="shared" si="0"/>
        <v>0</v>
      </c>
      <c r="I17" s="33">
        <v>0</v>
      </c>
      <c r="J17" s="32">
        <v>0</v>
      </c>
      <c r="K17" s="31">
        <f t="shared" si="1"/>
        <v>0</v>
      </c>
      <c r="L17" s="33">
        <v>0</v>
      </c>
      <c r="M17" s="32">
        <v>2</v>
      </c>
      <c r="N17" s="31">
        <f t="shared" si="2"/>
        <v>2</v>
      </c>
      <c r="O17" s="33">
        <v>0</v>
      </c>
      <c r="P17" s="32">
        <v>0</v>
      </c>
      <c r="Q17" s="31">
        <f t="shared" si="3"/>
        <v>0</v>
      </c>
      <c r="R17" s="33">
        <v>0</v>
      </c>
      <c r="S17" s="32">
        <v>3</v>
      </c>
      <c r="T17" s="31">
        <f t="shared" si="4"/>
        <v>3</v>
      </c>
      <c r="U17" s="33">
        <v>0</v>
      </c>
      <c r="V17" s="32">
        <v>0</v>
      </c>
      <c r="W17" s="31">
        <f t="shared" si="5"/>
        <v>0</v>
      </c>
      <c r="X17" s="30"/>
      <c r="Y17" s="209">
        <f t="shared" si="6"/>
        <v>10</v>
      </c>
      <c r="Z17" s="208">
        <f t="shared" si="7"/>
        <v>10</v>
      </c>
      <c r="AA17" s="208">
        <f t="shared" si="8"/>
        <v>10</v>
      </c>
      <c r="AB17" s="208">
        <f t="shared" si="9"/>
        <v>10</v>
      </c>
      <c r="AC17" s="209">
        <f t="shared" si="10"/>
        <v>9.3333333333333339</v>
      </c>
      <c r="AD17" s="209">
        <f t="shared" si="11"/>
        <v>10</v>
      </c>
    </row>
    <row r="18" spans="1:30" ht="21.75" customHeight="1" x14ac:dyDescent="0.2">
      <c r="A18" s="106">
        <v>14</v>
      </c>
      <c r="B18" s="115" t="s">
        <v>73</v>
      </c>
      <c r="C18" s="116" t="s">
        <v>74</v>
      </c>
      <c r="D18" s="111" t="s">
        <v>75</v>
      </c>
      <c r="E18" s="109" t="s">
        <v>40</v>
      </c>
      <c r="F18" s="33">
        <v>0</v>
      </c>
      <c r="G18" s="32">
        <v>0</v>
      </c>
      <c r="H18" s="31">
        <f t="shared" si="0"/>
        <v>0</v>
      </c>
      <c r="I18" s="33">
        <v>0</v>
      </c>
      <c r="J18" s="32">
        <v>0</v>
      </c>
      <c r="K18" s="31">
        <f t="shared" si="1"/>
        <v>0</v>
      </c>
      <c r="L18" s="33">
        <v>0</v>
      </c>
      <c r="M18" s="32">
        <v>2</v>
      </c>
      <c r="N18" s="31">
        <f t="shared" si="2"/>
        <v>2</v>
      </c>
      <c r="O18" s="33">
        <v>2</v>
      </c>
      <c r="P18" s="32">
        <v>0</v>
      </c>
      <c r="Q18" s="31">
        <f t="shared" si="3"/>
        <v>1</v>
      </c>
      <c r="R18" s="33">
        <v>0</v>
      </c>
      <c r="S18" s="32">
        <v>4</v>
      </c>
      <c r="T18" s="31">
        <f t="shared" si="4"/>
        <v>4</v>
      </c>
      <c r="U18" s="33">
        <v>2</v>
      </c>
      <c r="V18" s="32">
        <v>0</v>
      </c>
      <c r="W18" s="31">
        <f t="shared" si="5"/>
        <v>1</v>
      </c>
      <c r="X18" s="30"/>
      <c r="Y18" s="209">
        <f t="shared" si="6"/>
        <v>10</v>
      </c>
      <c r="Z18" s="208">
        <f t="shared" si="7"/>
        <v>10</v>
      </c>
      <c r="AA18" s="208">
        <f t="shared" si="8"/>
        <v>9.3333333333333339</v>
      </c>
      <c r="AB18" s="208">
        <f t="shared" si="9"/>
        <v>9.3333333333333339</v>
      </c>
      <c r="AC18" s="209">
        <f t="shared" si="10"/>
        <v>9.1111111111111107</v>
      </c>
      <c r="AD18" s="209">
        <f t="shared" si="11"/>
        <v>9.3333333333333339</v>
      </c>
    </row>
    <row r="19" spans="1:30" ht="21.75" customHeight="1" x14ac:dyDescent="0.2">
      <c r="A19" s="106">
        <v>15</v>
      </c>
      <c r="B19" s="113" t="s">
        <v>76</v>
      </c>
      <c r="C19" s="114" t="s">
        <v>77</v>
      </c>
      <c r="D19" s="105" t="s">
        <v>78</v>
      </c>
      <c r="E19" s="109" t="s">
        <v>40</v>
      </c>
      <c r="F19" s="33">
        <v>0</v>
      </c>
      <c r="G19" s="32">
        <v>0</v>
      </c>
      <c r="H19" s="31">
        <f t="shared" si="0"/>
        <v>0</v>
      </c>
      <c r="I19" s="33">
        <v>4</v>
      </c>
      <c r="J19" s="32">
        <v>0</v>
      </c>
      <c r="K19" s="31">
        <f t="shared" si="1"/>
        <v>2</v>
      </c>
      <c r="L19" s="33">
        <v>0</v>
      </c>
      <c r="M19" s="32">
        <v>0</v>
      </c>
      <c r="N19" s="31">
        <f t="shared" si="2"/>
        <v>0</v>
      </c>
      <c r="O19" s="33">
        <v>0</v>
      </c>
      <c r="P19" s="32">
        <v>0</v>
      </c>
      <c r="Q19" s="31">
        <f t="shared" si="3"/>
        <v>0</v>
      </c>
      <c r="R19" s="33">
        <v>0</v>
      </c>
      <c r="S19" s="32">
        <v>0</v>
      </c>
      <c r="T19" s="31">
        <f t="shared" si="4"/>
        <v>0</v>
      </c>
      <c r="U19" s="33">
        <v>0</v>
      </c>
      <c r="V19" s="32">
        <v>0</v>
      </c>
      <c r="W19" s="31">
        <f t="shared" si="5"/>
        <v>0</v>
      </c>
      <c r="X19" s="30"/>
      <c r="Y19" s="209">
        <f t="shared" si="6"/>
        <v>10</v>
      </c>
      <c r="Z19" s="208">
        <f t="shared" si="7"/>
        <v>8.6666666666666661</v>
      </c>
      <c r="AA19" s="208">
        <f t="shared" si="8"/>
        <v>10</v>
      </c>
      <c r="AB19" s="208">
        <f t="shared" si="9"/>
        <v>10</v>
      </c>
      <c r="AC19" s="209">
        <f t="shared" si="10"/>
        <v>10</v>
      </c>
      <c r="AD19" s="209">
        <f t="shared" si="11"/>
        <v>10</v>
      </c>
    </row>
    <row r="20" spans="1:30" ht="21.75" customHeight="1" x14ac:dyDescent="0.2">
      <c r="A20" s="106">
        <v>16</v>
      </c>
      <c r="B20" s="117" t="s">
        <v>79</v>
      </c>
      <c r="C20" s="118" t="s">
        <v>80</v>
      </c>
      <c r="D20" s="112" t="s">
        <v>81</v>
      </c>
      <c r="E20" s="119" t="s">
        <v>36</v>
      </c>
      <c r="F20" s="33">
        <v>2</v>
      </c>
      <c r="G20" s="32">
        <v>23</v>
      </c>
      <c r="H20" s="31">
        <f t="shared" si="0"/>
        <v>24</v>
      </c>
      <c r="I20" s="33">
        <v>0</v>
      </c>
      <c r="J20" s="32">
        <v>6</v>
      </c>
      <c r="K20" s="31">
        <f t="shared" si="1"/>
        <v>6</v>
      </c>
      <c r="L20" s="33">
        <v>2</v>
      </c>
      <c r="M20" s="32">
        <v>24</v>
      </c>
      <c r="N20" s="31">
        <f t="shared" si="2"/>
        <v>25</v>
      </c>
      <c r="O20" s="33">
        <v>0</v>
      </c>
      <c r="P20" s="32">
        <v>30</v>
      </c>
      <c r="Q20" s="31">
        <f t="shared" si="3"/>
        <v>30</v>
      </c>
      <c r="R20" s="33">
        <v>0</v>
      </c>
      <c r="S20" s="32">
        <v>45</v>
      </c>
      <c r="T20" s="31">
        <f t="shared" si="4"/>
        <v>45</v>
      </c>
      <c r="U20" s="33">
        <v>0</v>
      </c>
      <c r="V20" s="32">
        <v>29</v>
      </c>
      <c r="W20" s="31">
        <f t="shared" si="5"/>
        <v>29</v>
      </c>
      <c r="X20" s="30"/>
      <c r="Y20" s="209">
        <f t="shared" si="6"/>
        <v>1.6666666666666679</v>
      </c>
      <c r="Z20" s="208">
        <f t="shared" si="7"/>
        <v>8</v>
      </c>
      <c r="AA20" s="208">
        <f t="shared" si="8"/>
        <v>0</v>
      </c>
      <c r="AB20" s="208">
        <f t="shared" si="9"/>
        <v>0</v>
      </c>
      <c r="AC20" s="209">
        <f t="shared" si="10"/>
        <v>0</v>
      </c>
      <c r="AD20" s="209">
        <f t="shared" si="11"/>
        <v>0.33333333333333393</v>
      </c>
    </row>
    <row r="21" spans="1:30" ht="21.75" customHeight="1" x14ac:dyDescent="0.2">
      <c r="A21" s="106">
        <v>17</v>
      </c>
      <c r="B21" s="104" t="s">
        <v>82</v>
      </c>
      <c r="C21" s="110" t="s">
        <v>83</v>
      </c>
      <c r="D21" s="112" t="s">
        <v>84</v>
      </c>
      <c r="E21" s="109" t="s">
        <v>40</v>
      </c>
      <c r="F21" s="33">
        <v>0</v>
      </c>
      <c r="G21" s="32">
        <v>0</v>
      </c>
      <c r="H21" s="31">
        <f t="shared" si="0"/>
        <v>0</v>
      </c>
      <c r="I21" s="33">
        <v>0</v>
      </c>
      <c r="J21" s="32">
        <v>0</v>
      </c>
      <c r="K21" s="31">
        <f t="shared" si="1"/>
        <v>0</v>
      </c>
      <c r="L21" s="33">
        <v>0</v>
      </c>
      <c r="M21" s="32">
        <v>0</v>
      </c>
      <c r="N21" s="31">
        <f t="shared" si="2"/>
        <v>0</v>
      </c>
      <c r="O21" s="33">
        <v>0</v>
      </c>
      <c r="P21" s="32">
        <v>0</v>
      </c>
      <c r="Q21" s="31">
        <f t="shared" si="3"/>
        <v>0</v>
      </c>
      <c r="R21" s="33">
        <v>0</v>
      </c>
      <c r="S21" s="32">
        <v>0</v>
      </c>
      <c r="T21" s="31">
        <f t="shared" si="4"/>
        <v>0</v>
      </c>
      <c r="U21" s="33">
        <v>0</v>
      </c>
      <c r="V21" s="32">
        <v>0</v>
      </c>
      <c r="W21" s="31">
        <f t="shared" si="5"/>
        <v>0</v>
      </c>
      <c r="X21" s="30"/>
      <c r="Y21" s="209">
        <f t="shared" si="6"/>
        <v>10</v>
      </c>
      <c r="Z21" s="208">
        <f t="shared" si="7"/>
        <v>10</v>
      </c>
      <c r="AA21" s="208">
        <f t="shared" si="8"/>
        <v>10</v>
      </c>
      <c r="AB21" s="208">
        <f t="shared" si="9"/>
        <v>10</v>
      </c>
      <c r="AC21" s="209">
        <f t="shared" si="10"/>
        <v>10</v>
      </c>
      <c r="AD21" s="209">
        <f t="shared" si="11"/>
        <v>10</v>
      </c>
    </row>
    <row r="22" spans="1:30" ht="21.75" customHeight="1" x14ac:dyDescent="0.2">
      <c r="A22" s="120">
        <v>18</v>
      </c>
      <c r="B22" s="121" t="s">
        <v>85</v>
      </c>
      <c r="C22" s="122" t="s">
        <v>86</v>
      </c>
      <c r="D22" s="123" t="s">
        <v>87</v>
      </c>
      <c r="E22" s="124" t="s">
        <v>40</v>
      </c>
      <c r="F22" s="29">
        <v>0</v>
      </c>
      <c r="G22" s="28">
        <v>6</v>
      </c>
      <c r="H22" s="31">
        <f t="shared" si="0"/>
        <v>6</v>
      </c>
      <c r="I22" s="29">
        <v>0</v>
      </c>
      <c r="J22" s="28">
        <v>3</v>
      </c>
      <c r="K22" s="27">
        <f t="shared" si="1"/>
        <v>3</v>
      </c>
      <c r="L22" s="29">
        <v>0</v>
      </c>
      <c r="M22" s="28">
        <v>0</v>
      </c>
      <c r="N22" s="27">
        <f t="shared" si="2"/>
        <v>0</v>
      </c>
      <c r="O22" s="29">
        <v>0</v>
      </c>
      <c r="P22" s="28">
        <v>4</v>
      </c>
      <c r="Q22" s="27">
        <f t="shared" si="3"/>
        <v>4</v>
      </c>
      <c r="R22" s="29">
        <v>0</v>
      </c>
      <c r="S22" s="28">
        <v>10</v>
      </c>
      <c r="T22" s="27">
        <f t="shared" si="4"/>
        <v>10</v>
      </c>
      <c r="U22" s="29">
        <v>0</v>
      </c>
      <c r="V22" s="28">
        <v>3</v>
      </c>
      <c r="W22" s="27">
        <f t="shared" si="5"/>
        <v>3</v>
      </c>
      <c r="X22" s="26"/>
      <c r="Y22" s="209">
        <f t="shared" si="6"/>
        <v>8</v>
      </c>
      <c r="Z22" s="209">
        <f t="shared" si="7"/>
        <v>9</v>
      </c>
      <c r="AA22" s="209">
        <f t="shared" si="8"/>
        <v>8.6666666666666661</v>
      </c>
      <c r="AB22" s="209">
        <f t="shared" si="9"/>
        <v>8.6666666666666661</v>
      </c>
      <c r="AC22" s="209">
        <f t="shared" si="10"/>
        <v>7.7777777777777777</v>
      </c>
      <c r="AD22" s="209">
        <f t="shared" si="11"/>
        <v>9</v>
      </c>
    </row>
    <row r="23" spans="1:30" x14ac:dyDescent="0.2">
      <c r="B23" s="22"/>
      <c r="C23" s="22"/>
      <c r="D23" s="22"/>
      <c r="E23" s="22"/>
      <c r="G23" s="18"/>
      <c r="H23" s="18"/>
      <c r="I23" s="18"/>
      <c r="J23" s="18"/>
      <c r="K23" s="18"/>
    </row>
    <row r="24" spans="1:30" x14ac:dyDescent="0.2">
      <c r="G24" s="18"/>
      <c r="H24" s="18"/>
      <c r="I24" s="18"/>
      <c r="J24" s="18"/>
      <c r="K24" s="18"/>
    </row>
    <row r="25" spans="1:30" x14ac:dyDescent="0.2">
      <c r="G25" s="18"/>
      <c r="H25" s="18"/>
      <c r="I25" s="18"/>
      <c r="J25" s="18"/>
      <c r="K25" s="18"/>
    </row>
    <row r="26" spans="1:30" x14ac:dyDescent="0.2">
      <c r="G26" s="18"/>
      <c r="H26" s="18"/>
      <c r="I26" s="18"/>
      <c r="J26" s="18"/>
      <c r="K26" s="18"/>
    </row>
    <row r="27" spans="1:30" x14ac:dyDescent="0.2">
      <c r="G27" s="18"/>
      <c r="H27" s="18"/>
      <c r="I27" s="18"/>
      <c r="J27" s="18"/>
      <c r="K27" s="18"/>
    </row>
    <row r="28" spans="1:30" x14ac:dyDescent="0.2">
      <c r="G28" s="18"/>
      <c r="H28" s="18"/>
      <c r="I28" s="18"/>
      <c r="J28" s="18"/>
      <c r="K28" s="18"/>
    </row>
    <row r="29" spans="1:30" x14ac:dyDescent="0.2">
      <c r="G29" s="18"/>
      <c r="H29" s="18"/>
      <c r="I29" s="18"/>
      <c r="J29" s="18"/>
      <c r="K29" s="18"/>
    </row>
    <row r="30" spans="1:30" x14ac:dyDescent="0.2">
      <c r="G30" s="18"/>
      <c r="H30" s="18"/>
      <c r="I30" s="18"/>
      <c r="J30" s="18"/>
      <c r="K30" s="18"/>
    </row>
    <row r="31" spans="1:30" x14ac:dyDescent="0.2">
      <c r="G31" s="18"/>
      <c r="H31" s="18"/>
      <c r="I31" s="18"/>
      <c r="J31" s="18"/>
      <c r="K31" s="18"/>
    </row>
    <row r="32" spans="1:30" x14ac:dyDescent="0.2">
      <c r="G32" s="18"/>
      <c r="H32" s="18"/>
      <c r="I32" s="18"/>
      <c r="J32" s="18"/>
      <c r="K32" s="18"/>
    </row>
    <row r="33" spans="7:11" x14ac:dyDescent="0.2">
      <c r="G33" s="18"/>
      <c r="H33" s="18"/>
      <c r="I33" s="18"/>
      <c r="J33" s="18"/>
      <c r="K33" s="18"/>
    </row>
    <row r="34" spans="7:11" x14ac:dyDescent="0.2">
      <c r="G34" s="18"/>
      <c r="H34" s="18"/>
      <c r="I34" s="18"/>
      <c r="J34" s="18"/>
      <c r="K34" s="18"/>
    </row>
    <row r="35" spans="7:11" x14ac:dyDescent="0.2">
      <c r="G35" s="18"/>
      <c r="H35" s="18"/>
      <c r="I35" s="18"/>
      <c r="J35" s="18"/>
      <c r="K35" s="18"/>
    </row>
    <row r="36" spans="7:11" x14ac:dyDescent="0.2">
      <c r="G36" s="18"/>
      <c r="H36" s="18"/>
      <c r="I36" s="18"/>
      <c r="J36" s="18"/>
      <c r="K36" s="18"/>
    </row>
    <row r="37" spans="7:11" x14ac:dyDescent="0.2">
      <c r="G37" s="18"/>
      <c r="H37" s="18"/>
      <c r="I37" s="18"/>
      <c r="J37" s="18"/>
      <c r="K37" s="18"/>
    </row>
    <row r="38" spans="7:11" x14ac:dyDescent="0.2">
      <c r="G38" s="18"/>
      <c r="H38" s="18"/>
      <c r="I38" s="18"/>
      <c r="J38" s="18"/>
      <c r="K38" s="18"/>
    </row>
    <row r="39" spans="7:11" x14ac:dyDescent="0.2">
      <c r="H39" s="18"/>
      <c r="I39" s="18"/>
      <c r="J39" s="18"/>
      <c r="K39" s="18"/>
    </row>
    <row r="40" spans="7:11" x14ac:dyDescent="0.2">
      <c r="H40" s="18"/>
      <c r="I40" s="18"/>
      <c r="J40" s="18"/>
      <c r="K40" s="18"/>
    </row>
    <row r="41" spans="7:11" x14ac:dyDescent="0.2">
      <c r="H41" s="18"/>
      <c r="I41" s="18"/>
      <c r="J41" s="18"/>
      <c r="K41" s="18"/>
    </row>
    <row r="42" spans="7:11" x14ac:dyDescent="0.2">
      <c r="H42" s="18"/>
      <c r="I42" s="18"/>
      <c r="J42" s="18"/>
      <c r="K42" s="18"/>
    </row>
    <row r="43" spans="7:11" x14ac:dyDescent="0.2">
      <c r="H43" s="18"/>
      <c r="I43" s="18"/>
      <c r="J43" s="18"/>
      <c r="K43" s="18"/>
    </row>
    <row r="44" spans="7:11" x14ac:dyDescent="0.2">
      <c r="H44" s="18"/>
      <c r="I44" s="18"/>
      <c r="J44" s="18"/>
      <c r="K44" s="18"/>
    </row>
    <row r="45" spans="7:11" x14ac:dyDescent="0.2">
      <c r="H45" s="18"/>
      <c r="I45" s="18"/>
      <c r="J45" s="18"/>
      <c r="K45" s="18"/>
    </row>
    <row r="46" spans="7:11" x14ac:dyDescent="0.2">
      <c r="H46" s="18"/>
      <c r="I46" s="18"/>
      <c r="J46" s="18"/>
      <c r="K46" s="18"/>
    </row>
    <row r="47" spans="7:11" x14ac:dyDescent="0.2">
      <c r="H47" s="18"/>
      <c r="I47" s="18"/>
      <c r="J47" s="18"/>
      <c r="K47" s="18"/>
    </row>
    <row r="48" spans="7:11" x14ac:dyDescent="0.2">
      <c r="H48" s="18"/>
      <c r="I48" s="18"/>
      <c r="J48" s="18"/>
      <c r="K48" s="18"/>
    </row>
    <row r="49" spans="8:11" x14ac:dyDescent="0.2">
      <c r="H49" s="18"/>
      <c r="I49" s="18"/>
      <c r="J49" s="18"/>
      <c r="K49" s="18"/>
    </row>
    <row r="50" spans="8:11" x14ac:dyDescent="0.2">
      <c r="H50" s="18"/>
      <c r="I50" s="18"/>
      <c r="J50" s="18"/>
      <c r="K50" s="18"/>
    </row>
    <row r="51" spans="8:11" x14ac:dyDescent="0.2">
      <c r="H51" s="18"/>
      <c r="I51" s="18"/>
      <c r="J51" s="18"/>
      <c r="K51" s="18"/>
    </row>
    <row r="52" spans="8:11" x14ac:dyDescent="0.2">
      <c r="H52" s="18"/>
      <c r="I52" s="18"/>
      <c r="J52" s="18"/>
      <c r="K52" s="18"/>
    </row>
    <row r="53" spans="8:11" x14ac:dyDescent="0.2">
      <c r="H53" s="18"/>
      <c r="I53" s="18"/>
      <c r="J53" s="18"/>
      <c r="K53" s="18"/>
    </row>
    <row r="54" spans="8:11" x14ac:dyDescent="0.2">
      <c r="H54" s="18"/>
      <c r="I54" s="18"/>
      <c r="J54" s="18"/>
      <c r="K54" s="18"/>
    </row>
    <row r="55" spans="8:11" x14ac:dyDescent="0.2">
      <c r="H55" s="18"/>
      <c r="I55" s="18"/>
      <c r="J55" s="18"/>
      <c r="K55" s="18"/>
    </row>
    <row r="56" spans="8:11" x14ac:dyDescent="0.2">
      <c r="H56" s="18"/>
      <c r="I56" s="18"/>
      <c r="J56" s="18"/>
      <c r="K56" s="18"/>
    </row>
    <row r="57" spans="8:11" x14ac:dyDescent="0.2">
      <c r="H57" s="18"/>
      <c r="I57" s="18"/>
      <c r="J57" s="18"/>
      <c r="K57" s="18"/>
    </row>
    <row r="58" spans="8:11" x14ac:dyDescent="0.2">
      <c r="H58" s="18"/>
      <c r="I58" s="18"/>
      <c r="J58" s="18"/>
      <c r="K58" s="18"/>
    </row>
    <row r="59" spans="8:11" x14ac:dyDescent="0.2">
      <c r="H59" s="18"/>
      <c r="I59" s="18"/>
      <c r="J59" s="18"/>
      <c r="K59" s="18"/>
    </row>
    <row r="60" spans="8:11" x14ac:dyDescent="0.2">
      <c r="H60" s="18"/>
      <c r="I60" s="18"/>
      <c r="J60" s="18"/>
      <c r="K60" s="18"/>
    </row>
    <row r="61" spans="8:11" x14ac:dyDescent="0.2">
      <c r="H61" s="18"/>
      <c r="I61" s="18"/>
      <c r="J61" s="18"/>
      <c r="K61" s="18"/>
    </row>
    <row r="62" spans="8:11" x14ac:dyDescent="0.2">
      <c r="H62" s="18"/>
      <c r="I62" s="18"/>
      <c r="J62" s="18"/>
      <c r="K62" s="18"/>
    </row>
    <row r="63" spans="8:11" x14ac:dyDescent="0.2">
      <c r="H63" s="18"/>
      <c r="I63" s="18"/>
      <c r="J63" s="18"/>
      <c r="K63" s="18"/>
    </row>
    <row r="64" spans="8:11" x14ac:dyDescent="0.2">
      <c r="H64" s="18"/>
      <c r="I64" s="18"/>
      <c r="J64" s="18"/>
      <c r="K64" s="18"/>
    </row>
    <row r="65" spans="8:11" x14ac:dyDescent="0.2">
      <c r="H65" s="18"/>
      <c r="I65" s="18"/>
      <c r="J65" s="18"/>
      <c r="K65" s="18"/>
    </row>
    <row r="66" spans="8:11" x14ac:dyDescent="0.2">
      <c r="H66" s="18"/>
      <c r="I66" s="18"/>
      <c r="J66" s="18"/>
      <c r="K66" s="18"/>
    </row>
    <row r="67" spans="8:11" x14ac:dyDescent="0.2">
      <c r="H67" s="18"/>
      <c r="I67" s="18"/>
      <c r="J67" s="18"/>
      <c r="K67" s="18"/>
    </row>
    <row r="68" spans="8:11" x14ac:dyDescent="0.2">
      <c r="H68" s="18"/>
      <c r="I68" s="18"/>
      <c r="J68" s="18"/>
      <c r="K68" s="18"/>
    </row>
    <row r="69" spans="8:11" x14ac:dyDescent="0.2">
      <c r="H69" s="18"/>
      <c r="I69" s="18"/>
      <c r="J69" s="18"/>
      <c r="K69" s="18"/>
    </row>
    <row r="70" spans="8:11" x14ac:dyDescent="0.2">
      <c r="H70" s="18"/>
      <c r="I70" s="18"/>
      <c r="J70" s="18"/>
      <c r="K70" s="18"/>
    </row>
    <row r="71" spans="8:11" x14ac:dyDescent="0.2">
      <c r="H71" s="18"/>
      <c r="I71" s="18"/>
      <c r="J71" s="18"/>
      <c r="K71" s="18"/>
    </row>
    <row r="72" spans="8:11" x14ac:dyDescent="0.2">
      <c r="H72" s="18"/>
      <c r="I72" s="18"/>
      <c r="J72" s="18"/>
      <c r="K72" s="18"/>
    </row>
    <row r="73" spans="8:11" x14ac:dyDescent="0.2">
      <c r="H73" s="18"/>
      <c r="I73" s="18"/>
      <c r="J73" s="18"/>
      <c r="K73" s="18"/>
    </row>
    <row r="74" spans="8:11" x14ac:dyDescent="0.2">
      <c r="H74" s="18"/>
      <c r="I74" s="18"/>
      <c r="J74" s="18"/>
      <c r="K74" s="18"/>
    </row>
    <row r="75" spans="8:11" x14ac:dyDescent="0.2">
      <c r="H75" s="18"/>
      <c r="I75" s="18"/>
      <c r="J75" s="18"/>
      <c r="K75" s="18"/>
    </row>
    <row r="76" spans="8:11" x14ac:dyDescent="0.2">
      <c r="H76" s="18"/>
      <c r="I76" s="18"/>
      <c r="J76" s="18"/>
      <c r="K76" s="18"/>
    </row>
    <row r="77" spans="8:11" x14ac:dyDescent="0.2">
      <c r="H77" s="18"/>
      <c r="I77" s="18"/>
      <c r="J77" s="18"/>
      <c r="K77" s="18"/>
    </row>
    <row r="78" spans="8:11" x14ac:dyDescent="0.2">
      <c r="H78" s="18"/>
      <c r="I78" s="18"/>
      <c r="J78" s="18"/>
      <c r="K78" s="18"/>
    </row>
    <row r="79" spans="8:11" x14ac:dyDescent="0.2">
      <c r="H79" s="18"/>
      <c r="I79" s="18"/>
      <c r="J79" s="18"/>
      <c r="K79" s="18"/>
    </row>
    <row r="80" spans="8:11" x14ac:dyDescent="0.2">
      <c r="H80" s="18"/>
      <c r="I80" s="18"/>
      <c r="J80" s="18"/>
      <c r="K80" s="18"/>
    </row>
    <row r="81" spans="8:11" x14ac:dyDescent="0.2">
      <c r="H81" s="18"/>
      <c r="I81" s="18"/>
      <c r="J81" s="18"/>
      <c r="K81" s="18"/>
    </row>
    <row r="82" spans="8:11" x14ac:dyDescent="0.2">
      <c r="H82" s="18"/>
      <c r="I82" s="18"/>
      <c r="J82" s="18"/>
      <c r="K82" s="18"/>
    </row>
    <row r="83" spans="8:11" x14ac:dyDescent="0.2">
      <c r="H83" s="18"/>
      <c r="I83" s="18"/>
      <c r="J83" s="18"/>
      <c r="K83" s="18"/>
    </row>
    <row r="84" spans="8:11" x14ac:dyDescent="0.2">
      <c r="H84" s="18"/>
      <c r="I84" s="18"/>
      <c r="J84" s="18"/>
      <c r="K84" s="18"/>
    </row>
    <row r="85" spans="8:11" x14ac:dyDescent="0.2">
      <c r="H85" s="18"/>
      <c r="I85" s="18"/>
      <c r="J85" s="18"/>
      <c r="K85" s="18"/>
    </row>
    <row r="86" spans="8:11" x14ac:dyDescent="0.2">
      <c r="H86" s="18"/>
      <c r="I86" s="18"/>
      <c r="J86" s="18"/>
      <c r="K86" s="18"/>
    </row>
    <row r="87" spans="8:11" x14ac:dyDescent="0.2">
      <c r="H87" s="18"/>
      <c r="I87" s="18"/>
      <c r="J87" s="18"/>
      <c r="K87" s="18"/>
    </row>
    <row r="88" spans="8:11" x14ac:dyDescent="0.2">
      <c r="H88" s="18"/>
      <c r="I88" s="18"/>
      <c r="J88" s="18"/>
      <c r="K88" s="18"/>
    </row>
    <row r="89" spans="8:11" x14ac:dyDescent="0.2">
      <c r="H89" s="18"/>
      <c r="I89" s="18"/>
      <c r="J89" s="18"/>
      <c r="K89" s="18"/>
    </row>
    <row r="90" spans="8:11" x14ac:dyDescent="0.2">
      <c r="H90" s="18"/>
      <c r="I90" s="18"/>
      <c r="J90" s="18"/>
      <c r="K90" s="18"/>
    </row>
    <row r="91" spans="8:11" x14ac:dyDescent="0.2">
      <c r="H91" s="18"/>
      <c r="I91" s="18"/>
      <c r="J91" s="18"/>
      <c r="K91" s="18"/>
    </row>
    <row r="92" spans="8:11" x14ac:dyDescent="0.2">
      <c r="H92" s="18"/>
      <c r="I92" s="18"/>
      <c r="J92" s="18"/>
      <c r="K92" s="18"/>
    </row>
    <row r="93" spans="8:11" x14ac:dyDescent="0.2">
      <c r="H93" s="18"/>
      <c r="I93" s="18"/>
      <c r="J93" s="18"/>
      <c r="K93" s="18"/>
    </row>
    <row r="94" spans="8:11" x14ac:dyDescent="0.2">
      <c r="H94" s="18"/>
      <c r="I94" s="18"/>
      <c r="J94" s="18"/>
      <c r="K94" s="18"/>
    </row>
    <row r="95" spans="8:11" x14ac:dyDescent="0.2">
      <c r="H95" s="18"/>
      <c r="I95" s="18"/>
      <c r="J95" s="18"/>
      <c r="K95" s="18"/>
    </row>
    <row r="96" spans="8:11" x14ac:dyDescent="0.2">
      <c r="H96" s="18"/>
      <c r="I96" s="18"/>
      <c r="J96" s="18"/>
      <c r="K96" s="18"/>
    </row>
    <row r="97" spans="8:11" x14ac:dyDescent="0.2">
      <c r="H97" s="18"/>
      <c r="I97" s="18"/>
      <c r="J97" s="18"/>
      <c r="K97" s="18"/>
    </row>
    <row r="98" spans="8:11" x14ac:dyDescent="0.2">
      <c r="H98" s="18"/>
      <c r="I98" s="18"/>
      <c r="J98" s="18"/>
      <c r="K98" s="18"/>
    </row>
    <row r="99" spans="8:11" x14ac:dyDescent="0.2">
      <c r="H99" s="18"/>
      <c r="I99" s="18"/>
      <c r="J99" s="18"/>
      <c r="K99" s="18"/>
    </row>
    <row r="100" spans="8:11" x14ac:dyDescent="0.2">
      <c r="H100" s="18"/>
      <c r="I100" s="18"/>
      <c r="J100" s="18"/>
      <c r="K100" s="18"/>
    </row>
    <row r="101" spans="8:11" x14ac:dyDescent="0.2">
      <c r="H101" s="18"/>
      <c r="I101" s="18"/>
      <c r="J101" s="18"/>
      <c r="K101" s="18"/>
    </row>
    <row r="102" spans="8:11" x14ac:dyDescent="0.2">
      <c r="H102" s="18"/>
      <c r="I102" s="18"/>
      <c r="J102" s="18"/>
      <c r="K102" s="18"/>
    </row>
    <row r="103" spans="8:11" x14ac:dyDescent="0.2">
      <c r="H103" s="18"/>
      <c r="I103" s="18"/>
      <c r="J103" s="18"/>
      <c r="K103" s="18"/>
    </row>
    <row r="104" spans="8:11" x14ac:dyDescent="0.2">
      <c r="H104" s="18"/>
      <c r="I104" s="18"/>
      <c r="J104" s="18"/>
      <c r="K104" s="18"/>
    </row>
    <row r="105" spans="8:11" x14ac:dyDescent="0.2">
      <c r="H105" s="18"/>
      <c r="I105" s="18"/>
      <c r="J105" s="18"/>
      <c r="K105" s="18"/>
    </row>
    <row r="106" spans="8:11" x14ac:dyDescent="0.2">
      <c r="H106" s="18"/>
      <c r="I106" s="18"/>
      <c r="J106" s="18"/>
      <c r="K106" s="18"/>
    </row>
    <row r="107" spans="8:11" x14ac:dyDescent="0.2">
      <c r="H107" s="18"/>
      <c r="I107" s="18"/>
      <c r="J107" s="18"/>
      <c r="K107" s="18"/>
    </row>
    <row r="108" spans="8:11" x14ac:dyDescent="0.2">
      <c r="H108" s="18"/>
      <c r="I108" s="18"/>
      <c r="J108" s="18"/>
      <c r="K108" s="18"/>
    </row>
    <row r="109" spans="8:11" x14ac:dyDescent="0.2">
      <c r="H109" s="18"/>
      <c r="I109" s="18"/>
      <c r="J109" s="18"/>
      <c r="K109" s="18"/>
    </row>
    <row r="110" spans="8:11" x14ac:dyDescent="0.2">
      <c r="H110" s="18"/>
      <c r="I110" s="18"/>
      <c r="J110" s="18"/>
      <c r="K110" s="18"/>
    </row>
    <row r="111" spans="8:11" x14ac:dyDescent="0.2">
      <c r="H111" s="18"/>
      <c r="I111" s="18"/>
      <c r="J111" s="18"/>
      <c r="K111" s="18"/>
    </row>
    <row r="112" spans="8:11" x14ac:dyDescent="0.2">
      <c r="H112" s="18"/>
      <c r="I112" s="18"/>
      <c r="J112" s="18"/>
      <c r="K112" s="18"/>
    </row>
    <row r="113" spans="8:11" x14ac:dyDescent="0.2">
      <c r="H113" s="18"/>
      <c r="I113" s="18"/>
      <c r="J113" s="18"/>
      <c r="K113" s="18"/>
    </row>
    <row r="114" spans="8:11" x14ac:dyDescent="0.2">
      <c r="H114" s="18"/>
      <c r="I114" s="18"/>
      <c r="J114" s="18"/>
      <c r="K114" s="18"/>
    </row>
    <row r="115" spans="8:11" x14ac:dyDescent="0.2">
      <c r="H115" s="18"/>
      <c r="I115" s="18"/>
      <c r="J115" s="18"/>
      <c r="K115" s="18"/>
    </row>
    <row r="116" spans="8:11" x14ac:dyDescent="0.2">
      <c r="H116" s="18"/>
      <c r="I116" s="18"/>
      <c r="J116" s="18"/>
      <c r="K116" s="18"/>
    </row>
    <row r="117" spans="8:11" x14ac:dyDescent="0.2">
      <c r="H117" s="18"/>
      <c r="I117" s="18"/>
      <c r="J117" s="18"/>
      <c r="K117" s="18"/>
    </row>
    <row r="118" spans="8:11" x14ac:dyDescent="0.2">
      <c r="H118" s="18"/>
      <c r="I118" s="18"/>
      <c r="J118" s="18"/>
      <c r="K118" s="18"/>
    </row>
    <row r="119" spans="8:11" x14ac:dyDescent="0.2">
      <c r="H119" s="18"/>
      <c r="I119" s="18"/>
      <c r="J119" s="18"/>
      <c r="K119" s="18"/>
    </row>
    <row r="120" spans="8:11" x14ac:dyDescent="0.2">
      <c r="H120" s="18"/>
      <c r="I120" s="18"/>
      <c r="J120" s="18"/>
      <c r="K120" s="18"/>
    </row>
    <row r="121" spans="8:11" x14ac:dyDescent="0.2">
      <c r="H121" s="18"/>
      <c r="I121" s="18"/>
      <c r="J121" s="18"/>
      <c r="K121" s="18"/>
    </row>
    <row r="122" spans="8:11" x14ac:dyDescent="0.2">
      <c r="H122" s="18"/>
      <c r="I122" s="18"/>
      <c r="J122" s="18"/>
      <c r="K122" s="18"/>
    </row>
    <row r="123" spans="8:11" x14ac:dyDescent="0.2">
      <c r="H123" s="18"/>
      <c r="I123" s="18"/>
      <c r="J123" s="18"/>
      <c r="K123" s="18"/>
    </row>
    <row r="124" spans="8:11" x14ac:dyDescent="0.2">
      <c r="H124" s="18"/>
      <c r="I124" s="18"/>
      <c r="J124" s="18"/>
      <c r="K124" s="18"/>
    </row>
    <row r="125" spans="8:11" x14ac:dyDescent="0.2">
      <c r="H125" s="18"/>
      <c r="I125" s="18"/>
      <c r="J125" s="18"/>
      <c r="K125" s="18"/>
    </row>
    <row r="126" spans="8:11" x14ac:dyDescent="0.2">
      <c r="H126" s="18"/>
      <c r="I126" s="18"/>
      <c r="J126" s="18"/>
      <c r="K126" s="18"/>
    </row>
    <row r="127" spans="8:11" x14ac:dyDescent="0.2">
      <c r="H127" s="18"/>
      <c r="I127" s="18"/>
      <c r="J127" s="18"/>
      <c r="K127" s="18"/>
    </row>
    <row r="128" spans="8:11" x14ac:dyDescent="0.2">
      <c r="H128" s="18"/>
      <c r="I128" s="18"/>
      <c r="J128" s="18"/>
      <c r="K128" s="18"/>
    </row>
    <row r="129" spans="8:11" x14ac:dyDescent="0.2">
      <c r="H129" s="18"/>
      <c r="I129" s="18"/>
      <c r="J129" s="18"/>
      <c r="K129" s="18"/>
    </row>
    <row r="130" spans="8:11" x14ac:dyDescent="0.2">
      <c r="H130" s="18"/>
      <c r="I130" s="18"/>
      <c r="J130" s="18"/>
      <c r="K130" s="18"/>
    </row>
    <row r="131" spans="8:11" x14ac:dyDescent="0.2">
      <c r="H131" s="18"/>
      <c r="I131" s="18"/>
      <c r="J131" s="18"/>
      <c r="K131" s="18"/>
    </row>
    <row r="132" spans="8:11" x14ac:dyDescent="0.2">
      <c r="H132" s="18"/>
      <c r="I132" s="18"/>
      <c r="J132" s="18"/>
      <c r="K132" s="18"/>
    </row>
    <row r="133" spans="8:11" x14ac:dyDescent="0.2">
      <c r="H133" s="18"/>
      <c r="I133" s="18"/>
      <c r="J133" s="18"/>
      <c r="K133" s="18"/>
    </row>
    <row r="134" spans="8:11" x14ac:dyDescent="0.2">
      <c r="H134" s="18"/>
      <c r="I134" s="18"/>
      <c r="J134" s="18"/>
      <c r="K134" s="18"/>
    </row>
    <row r="135" spans="8:11" x14ac:dyDescent="0.2">
      <c r="H135" s="18"/>
      <c r="I135" s="18"/>
      <c r="J135" s="18"/>
      <c r="K135" s="18"/>
    </row>
    <row r="136" spans="8:11" x14ac:dyDescent="0.2">
      <c r="H136" s="18"/>
      <c r="I136" s="18"/>
      <c r="J136" s="18"/>
      <c r="K136" s="18"/>
    </row>
    <row r="137" spans="8:11" x14ac:dyDescent="0.2">
      <c r="H137" s="18"/>
      <c r="I137" s="18"/>
      <c r="J137" s="18"/>
      <c r="K137" s="18"/>
    </row>
    <row r="138" spans="8:11" x14ac:dyDescent="0.2">
      <c r="H138" s="18"/>
      <c r="I138" s="18"/>
      <c r="J138" s="18"/>
      <c r="K138" s="18"/>
    </row>
    <row r="139" spans="8:11" x14ac:dyDescent="0.2">
      <c r="H139" s="18"/>
      <c r="I139" s="18"/>
      <c r="J139" s="18"/>
      <c r="K139" s="18"/>
    </row>
    <row r="140" spans="8:11" x14ac:dyDescent="0.2">
      <c r="H140" s="18"/>
      <c r="I140" s="18"/>
      <c r="J140" s="18"/>
      <c r="K140" s="18"/>
    </row>
    <row r="141" spans="8:11" x14ac:dyDescent="0.2">
      <c r="H141" s="18"/>
      <c r="I141" s="18"/>
      <c r="J141" s="18"/>
      <c r="K141" s="18"/>
    </row>
    <row r="142" spans="8:11" x14ac:dyDescent="0.2">
      <c r="H142" s="18"/>
      <c r="I142" s="18"/>
      <c r="J142" s="18"/>
      <c r="K142" s="18"/>
    </row>
    <row r="143" spans="8:11" x14ac:dyDescent="0.2">
      <c r="H143" s="18"/>
      <c r="I143" s="18"/>
      <c r="J143" s="18"/>
      <c r="K143" s="18"/>
    </row>
    <row r="144" spans="8:11" x14ac:dyDescent="0.2">
      <c r="H144" s="18"/>
      <c r="I144" s="18"/>
      <c r="J144" s="18"/>
      <c r="K144" s="18"/>
    </row>
    <row r="145" spans="8:11" x14ac:dyDescent="0.2">
      <c r="H145" s="18"/>
      <c r="I145" s="18"/>
      <c r="J145" s="18"/>
      <c r="K145" s="18"/>
    </row>
    <row r="146" spans="8:11" x14ac:dyDescent="0.2">
      <c r="H146" s="18"/>
      <c r="I146" s="18"/>
      <c r="J146" s="18"/>
      <c r="K146" s="18"/>
    </row>
    <row r="147" spans="8:11" x14ac:dyDescent="0.2">
      <c r="H147" s="18"/>
      <c r="I147" s="18"/>
      <c r="J147" s="18"/>
      <c r="K147" s="18"/>
    </row>
    <row r="148" spans="8:11" x14ac:dyDescent="0.2">
      <c r="H148" s="18"/>
      <c r="I148" s="18"/>
      <c r="J148" s="18"/>
      <c r="K148" s="18"/>
    </row>
    <row r="149" spans="8:11" x14ac:dyDescent="0.2">
      <c r="H149" s="18"/>
      <c r="I149" s="18"/>
      <c r="J149" s="18"/>
      <c r="K149" s="18"/>
    </row>
    <row r="150" spans="8:11" x14ac:dyDescent="0.2">
      <c r="H150" s="18"/>
      <c r="I150" s="18"/>
      <c r="J150" s="18"/>
      <c r="K150" s="18"/>
    </row>
    <row r="151" spans="8:11" x14ac:dyDescent="0.2">
      <c r="H151" s="18"/>
      <c r="I151" s="18"/>
      <c r="J151" s="18"/>
      <c r="K151" s="18"/>
    </row>
    <row r="152" spans="8:11" x14ac:dyDescent="0.2">
      <c r="H152" s="18"/>
      <c r="I152" s="18"/>
      <c r="J152" s="18"/>
      <c r="K152" s="18"/>
    </row>
    <row r="153" spans="8:11" x14ac:dyDescent="0.2">
      <c r="H153" s="18"/>
      <c r="I153" s="18"/>
      <c r="J153" s="18"/>
      <c r="K153" s="18"/>
    </row>
    <row r="154" spans="8:11" x14ac:dyDescent="0.2">
      <c r="H154" s="18"/>
      <c r="I154" s="18"/>
      <c r="J154" s="18"/>
      <c r="K154" s="18"/>
    </row>
    <row r="155" spans="8:11" x14ac:dyDescent="0.2">
      <c r="H155" s="18"/>
      <c r="I155" s="18"/>
      <c r="J155" s="18"/>
      <c r="K155" s="18"/>
    </row>
    <row r="156" spans="8:11" x14ac:dyDescent="0.2">
      <c r="H156" s="18"/>
      <c r="I156" s="18"/>
      <c r="J156" s="18"/>
      <c r="K156" s="18"/>
    </row>
    <row r="157" spans="8:11" x14ac:dyDescent="0.2">
      <c r="H157" s="18"/>
      <c r="I157" s="18"/>
      <c r="J157" s="18"/>
      <c r="K157" s="18"/>
    </row>
    <row r="158" spans="8:11" x14ac:dyDescent="0.2">
      <c r="H158" s="18"/>
      <c r="I158" s="18"/>
      <c r="J158" s="18"/>
      <c r="K158" s="18"/>
    </row>
    <row r="159" spans="8:11" x14ac:dyDescent="0.2">
      <c r="H159" s="18"/>
      <c r="I159" s="18"/>
      <c r="J159" s="18"/>
      <c r="K159" s="18"/>
    </row>
    <row r="160" spans="8:11" x14ac:dyDescent="0.2">
      <c r="H160" s="18"/>
      <c r="I160" s="18"/>
      <c r="J160" s="18"/>
      <c r="K160" s="18"/>
    </row>
    <row r="161" spans="8:11" x14ac:dyDescent="0.2">
      <c r="H161" s="18"/>
      <c r="I161" s="18"/>
      <c r="J161" s="18"/>
      <c r="K161" s="18"/>
    </row>
    <row r="162" spans="8:11" x14ac:dyDescent="0.2">
      <c r="H162" s="18"/>
      <c r="I162" s="18"/>
      <c r="J162" s="18"/>
      <c r="K162" s="18"/>
    </row>
    <row r="163" spans="8:11" x14ac:dyDescent="0.2">
      <c r="H163" s="18"/>
      <c r="I163" s="18"/>
      <c r="J163" s="18"/>
      <c r="K163" s="18"/>
    </row>
    <row r="164" spans="8:11" x14ac:dyDescent="0.2">
      <c r="H164" s="18"/>
      <c r="I164" s="18"/>
      <c r="J164" s="18"/>
      <c r="K164" s="18"/>
    </row>
    <row r="165" spans="8:11" x14ac:dyDescent="0.2">
      <c r="H165" s="18"/>
      <c r="I165" s="18"/>
      <c r="J165" s="18"/>
      <c r="K165" s="18"/>
    </row>
    <row r="166" spans="8:11" x14ac:dyDescent="0.2">
      <c r="H166" s="18"/>
      <c r="I166" s="18"/>
      <c r="J166" s="18"/>
      <c r="K166" s="18"/>
    </row>
    <row r="167" spans="8:11" x14ac:dyDescent="0.2">
      <c r="H167" s="18"/>
      <c r="I167" s="18"/>
      <c r="J167" s="18"/>
      <c r="K167" s="18"/>
    </row>
    <row r="168" spans="8:11" x14ac:dyDescent="0.2">
      <c r="H168" s="18"/>
      <c r="I168" s="18"/>
      <c r="J168" s="18"/>
      <c r="K168" s="18"/>
    </row>
    <row r="169" spans="8:11" x14ac:dyDescent="0.2">
      <c r="H169" s="18"/>
      <c r="I169" s="18"/>
      <c r="J169" s="18"/>
      <c r="K169" s="18"/>
    </row>
    <row r="170" spans="8:11" x14ac:dyDescent="0.2">
      <c r="H170" s="18"/>
      <c r="I170" s="18"/>
      <c r="J170" s="18"/>
      <c r="K170" s="18"/>
    </row>
    <row r="171" spans="8:11" x14ac:dyDescent="0.2">
      <c r="H171" s="18"/>
      <c r="I171" s="18"/>
      <c r="J171" s="18"/>
      <c r="K171" s="18"/>
    </row>
    <row r="172" spans="8:11" x14ac:dyDescent="0.2">
      <c r="H172" s="18"/>
      <c r="I172" s="18"/>
      <c r="J172" s="18"/>
      <c r="K172" s="18"/>
    </row>
    <row r="173" spans="8:11" x14ac:dyDescent="0.2">
      <c r="H173" s="18"/>
      <c r="I173" s="18"/>
      <c r="J173" s="18"/>
      <c r="K173" s="18"/>
    </row>
    <row r="174" spans="8:11" x14ac:dyDescent="0.2">
      <c r="H174" s="18"/>
      <c r="I174" s="18"/>
      <c r="J174" s="18"/>
      <c r="K174" s="18"/>
    </row>
    <row r="175" spans="8:11" x14ac:dyDescent="0.2">
      <c r="H175" s="18"/>
      <c r="I175" s="18"/>
      <c r="J175" s="18"/>
      <c r="K175" s="18"/>
    </row>
    <row r="176" spans="8:11" x14ac:dyDescent="0.2">
      <c r="H176" s="18"/>
      <c r="I176" s="18"/>
      <c r="J176" s="18"/>
      <c r="K176" s="18"/>
    </row>
    <row r="177" spans="8:11" x14ac:dyDescent="0.2">
      <c r="H177" s="18"/>
      <c r="I177" s="18"/>
      <c r="J177" s="18"/>
      <c r="K177" s="18"/>
    </row>
    <row r="178" spans="8:11" x14ac:dyDescent="0.2">
      <c r="H178" s="18"/>
      <c r="I178" s="18"/>
      <c r="J178" s="18"/>
      <c r="K178" s="18"/>
    </row>
    <row r="179" spans="8:11" x14ac:dyDescent="0.2">
      <c r="H179" s="18"/>
      <c r="I179" s="18"/>
      <c r="J179" s="18"/>
      <c r="K179" s="18"/>
    </row>
    <row r="180" spans="8:11" x14ac:dyDescent="0.2">
      <c r="H180" s="18"/>
      <c r="I180" s="18"/>
      <c r="J180" s="18"/>
      <c r="K180" s="18"/>
    </row>
    <row r="181" spans="8:11" x14ac:dyDescent="0.2">
      <c r="H181" s="18"/>
      <c r="I181" s="18"/>
      <c r="J181" s="18"/>
      <c r="K181" s="18"/>
    </row>
    <row r="182" spans="8:11" x14ac:dyDescent="0.2">
      <c r="H182" s="18"/>
      <c r="I182" s="18"/>
      <c r="J182" s="18"/>
      <c r="K182" s="18"/>
    </row>
    <row r="183" spans="8:11" x14ac:dyDescent="0.2">
      <c r="H183" s="18"/>
      <c r="I183" s="18"/>
      <c r="J183" s="18"/>
      <c r="K183" s="18"/>
    </row>
    <row r="184" spans="8:11" x14ac:dyDescent="0.2">
      <c r="H184" s="18"/>
      <c r="I184" s="18"/>
      <c r="J184" s="18"/>
      <c r="K184" s="18"/>
    </row>
  </sheetData>
  <mergeCells count="8">
    <mergeCell ref="A1:X1"/>
    <mergeCell ref="F3:H3"/>
    <mergeCell ref="I3:K3"/>
    <mergeCell ref="L3:N3"/>
    <mergeCell ref="O3:Q3"/>
    <mergeCell ref="R3:T3"/>
    <mergeCell ref="A2:X2"/>
    <mergeCell ref="U3:W3"/>
  </mergeCells>
  <conditionalFormatting sqref="H5:H22">
    <cfRule type="cellIs" dxfId="186" priority="20" operator="greaterThanOrEqual">
      <formula>6.5</formula>
    </cfRule>
  </conditionalFormatting>
  <conditionalFormatting sqref="K5:K22">
    <cfRule type="cellIs" dxfId="185" priority="7" operator="greaterThanOrEqual">
      <formula>6.5</formula>
    </cfRule>
  </conditionalFormatting>
  <conditionalFormatting sqref="T5:T22">
    <cfRule type="cellIs" dxfId="184" priority="5" operator="greaterThanOrEqual">
      <formula>6.5</formula>
    </cfRule>
  </conditionalFormatting>
  <conditionalFormatting sqref="W5:W22">
    <cfRule type="cellIs" dxfId="183" priority="4" operator="greaterThanOrEqual">
      <formula>6.5</formula>
    </cfRule>
  </conditionalFormatting>
  <conditionalFormatting sqref="Q5:Q22">
    <cfRule type="cellIs" dxfId="182" priority="1" operator="greaterThanOrEqual">
      <formula>6.5</formula>
    </cfRule>
  </conditionalFormatting>
  <conditionalFormatting sqref="N5:N22">
    <cfRule type="cellIs" dxfId="181" priority="2" operator="greaterThanOrEqual">
      <formula>6.5</formula>
    </cfRule>
  </conditionalFormatting>
  <pageMargins left="0.25" right="0.25" top="0.75" bottom="0.75" header="0.3" footer="0.3"/>
  <pageSetup paperSize="9" scale="80" orientation="portrait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Normal="100" workbookViewId="0">
      <selection activeCell="A3" sqref="A3:G3"/>
    </sheetView>
  </sheetViews>
  <sheetFormatPr defaultRowHeight="15" x14ac:dyDescent="0.25"/>
  <cols>
    <col min="1" max="1" width="5.85546875" customWidth="1"/>
    <col min="2" max="2" width="21.7109375" style="8" customWidth="1"/>
    <col min="3" max="3" width="10.5703125" bestFit="1" customWidth="1"/>
    <col min="4" max="4" width="19.28515625" bestFit="1" customWidth="1"/>
    <col min="5" max="5" width="4.5703125" bestFit="1" customWidth="1"/>
    <col min="6" max="6" width="10.42578125" customWidth="1"/>
    <col min="7" max="7" width="43" customWidth="1"/>
    <col min="8" max="8" width="6.85546875" customWidth="1"/>
  </cols>
  <sheetData>
    <row r="1" spans="1:8" ht="111.75" customHeight="1" x14ac:dyDescent="0.25"/>
    <row r="2" spans="1:8" ht="25.5" x14ac:dyDescent="0.25">
      <c r="A2" s="226" t="s">
        <v>30</v>
      </c>
      <c r="B2" s="226"/>
      <c r="C2" s="226"/>
      <c r="D2" s="226"/>
      <c r="E2" s="226"/>
      <c r="F2" s="226"/>
      <c r="G2" s="226"/>
      <c r="H2" s="197"/>
    </row>
    <row r="3" spans="1:8" ht="25.5" x14ac:dyDescent="0.25">
      <c r="A3" s="221" t="s">
        <v>118</v>
      </c>
      <c r="B3" s="221"/>
      <c r="C3" s="221"/>
      <c r="D3" s="221"/>
      <c r="E3" s="221"/>
      <c r="F3" s="221"/>
      <c r="G3" s="221"/>
      <c r="H3" s="198"/>
    </row>
    <row r="4" spans="1:8" ht="25.5" x14ac:dyDescent="0.25">
      <c r="A4" s="225" t="s">
        <v>117</v>
      </c>
      <c r="B4" s="225"/>
      <c r="C4" s="225"/>
      <c r="D4" s="225"/>
      <c r="E4" s="225"/>
      <c r="F4" s="225"/>
      <c r="G4" s="225"/>
      <c r="H4" s="199"/>
    </row>
    <row r="5" spans="1:8" ht="25.5" x14ac:dyDescent="0.25">
      <c r="A5" s="221" t="s">
        <v>94</v>
      </c>
      <c r="B5" s="221"/>
      <c r="C5" s="221"/>
      <c r="D5" s="221"/>
      <c r="E5" s="221"/>
      <c r="F5" s="221"/>
      <c r="G5" s="221"/>
      <c r="H5" s="198"/>
    </row>
    <row r="6" spans="1:8" ht="25.5" x14ac:dyDescent="0.25">
      <c r="A6" s="221" t="s">
        <v>98</v>
      </c>
      <c r="B6" s="221"/>
      <c r="C6" s="221"/>
      <c r="D6" s="221"/>
      <c r="E6" s="221"/>
      <c r="F6" s="221"/>
      <c r="G6" s="221"/>
      <c r="H6" s="198"/>
    </row>
    <row r="7" spans="1:8" ht="25.5" x14ac:dyDescent="0.25">
      <c r="A7" s="225" t="s">
        <v>31</v>
      </c>
      <c r="B7" s="225"/>
      <c r="C7" s="225"/>
      <c r="D7" s="225"/>
      <c r="E7" s="225"/>
      <c r="F7" s="225"/>
      <c r="G7" s="225"/>
      <c r="H7" s="199"/>
    </row>
    <row r="8" spans="1:8" ht="25.5" x14ac:dyDescent="0.25">
      <c r="A8" s="221" t="s">
        <v>108</v>
      </c>
      <c r="B8" s="221"/>
      <c r="C8" s="221"/>
      <c r="D8" s="221"/>
      <c r="E8" s="221"/>
      <c r="F8" s="221"/>
      <c r="G8" s="221"/>
      <c r="H8" s="198"/>
    </row>
    <row r="9" spans="1:8" ht="25.5" x14ac:dyDescent="0.25">
      <c r="A9" s="221" t="s">
        <v>32</v>
      </c>
      <c r="B9" s="221"/>
      <c r="C9" s="221"/>
      <c r="D9" s="221"/>
      <c r="E9" s="221"/>
      <c r="F9" s="221"/>
      <c r="G9" s="221"/>
      <c r="H9" s="200"/>
    </row>
    <row r="10" spans="1:8" ht="22.5" customHeight="1" x14ac:dyDescent="0.25">
      <c r="A10" s="227" t="s">
        <v>115</v>
      </c>
      <c r="B10" s="227"/>
      <c r="C10" s="227"/>
      <c r="D10" s="227"/>
      <c r="E10" s="227"/>
      <c r="F10" s="227"/>
      <c r="G10" s="227"/>
      <c r="H10" s="227"/>
    </row>
    <row r="11" spans="1:8" s="152" customFormat="1" ht="24.75" customHeight="1" x14ac:dyDescent="0.25">
      <c r="A11" s="149" t="s">
        <v>0</v>
      </c>
      <c r="B11" s="149" t="s">
        <v>1</v>
      </c>
      <c r="C11" s="223" t="s">
        <v>2</v>
      </c>
      <c r="D11" s="223"/>
      <c r="E11" s="149" t="s">
        <v>4</v>
      </c>
      <c r="F11" s="150" t="s">
        <v>8</v>
      </c>
      <c r="G11" s="150" t="s">
        <v>6</v>
      </c>
      <c r="H11" s="151" t="s">
        <v>22</v>
      </c>
    </row>
    <row r="12" spans="1:8" ht="24" customHeight="1" x14ac:dyDescent="0.25">
      <c r="A12" s="126">
        <v>1</v>
      </c>
      <c r="B12" s="127" t="s">
        <v>33</v>
      </c>
      <c r="C12" s="128" t="s">
        <v>34</v>
      </c>
      <c r="D12" s="129" t="s">
        <v>35</v>
      </c>
      <c r="E12" s="130" t="s">
        <v>36</v>
      </c>
      <c r="F12" s="143">
        <v>145</v>
      </c>
      <c r="G12" s="146" t="str">
        <f t="shared" ref="G12:G29" si="0">IF(H12="û", "មិនអនុញ្ញាតឲ្យប្រឡង", "")</f>
        <v/>
      </c>
      <c r="H12" s="125"/>
    </row>
    <row r="13" spans="1:8" ht="24" customHeight="1" x14ac:dyDescent="0.25">
      <c r="A13" s="126">
        <v>2</v>
      </c>
      <c r="B13" s="127" t="s">
        <v>37</v>
      </c>
      <c r="C13" s="131" t="s">
        <v>38</v>
      </c>
      <c r="D13" s="132" t="s">
        <v>39</v>
      </c>
      <c r="E13" s="130" t="s">
        <v>40</v>
      </c>
      <c r="F13" s="144">
        <v>146</v>
      </c>
      <c r="G13" s="147" t="str">
        <f t="shared" si="0"/>
        <v/>
      </c>
      <c r="H13" s="48"/>
    </row>
    <row r="14" spans="1:8" ht="24" customHeight="1" x14ac:dyDescent="0.25">
      <c r="A14" s="126">
        <v>3</v>
      </c>
      <c r="B14" s="127" t="s">
        <v>41</v>
      </c>
      <c r="C14" s="131" t="s">
        <v>42</v>
      </c>
      <c r="D14" s="133" t="s">
        <v>43</v>
      </c>
      <c r="E14" s="130" t="s">
        <v>36</v>
      </c>
      <c r="F14" s="144">
        <v>147</v>
      </c>
      <c r="G14" s="147" t="str">
        <f t="shared" si="0"/>
        <v/>
      </c>
      <c r="H14" s="50"/>
    </row>
    <row r="15" spans="1:8" ht="24" customHeight="1" x14ac:dyDescent="0.25">
      <c r="A15" s="126">
        <v>4</v>
      </c>
      <c r="B15" s="127" t="s">
        <v>44</v>
      </c>
      <c r="C15" s="131" t="s">
        <v>45</v>
      </c>
      <c r="D15" s="133" t="s">
        <v>46</v>
      </c>
      <c r="E15" s="130" t="s">
        <v>40</v>
      </c>
      <c r="F15" s="144">
        <v>148</v>
      </c>
      <c r="G15" s="147" t="str">
        <f t="shared" si="0"/>
        <v/>
      </c>
      <c r="H15" s="50"/>
    </row>
    <row r="16" spans="1:8" ht="24" customHeight="1" x14ac:dyDescent="0.25">
      <c r="A16" s="126">
        <v>5</v>
      </c>
      <c r="B16" s="127" t="s">
        <v>47</v>
      </c>
      <c r="C16" s="131" t="s">
        <v>48</v>
      </c>
      <c r="D16" s="133" t="s">
        <v>49</v>
      </c>
      <c r="E16" s="130" t="s">
        <v>40</v>
      </c>
      <c r="F16" s="144">
        <v>149</v>
      </c>
      <c r="G16" s="147" t="str">
        <f t="shared" si="0"/>
        <v/>
      </c>
      <c r="H16" s="50"/>
    </row>
    <row r="17" spans="1:8" ht="24" customHeight="1" x14ac:dyDescent="0.25">
      <c r="A17" s="126">
        <v>6</v>
      </c>
      <c r="B17" s="127" t="s">
        <v>50</v>
      </c>
      <c r="C17" s="131" t="s">
        <v>51</v>
      </c>
      <c r="D17" s="133" t="s">
        <v>52</v>
      </c>
      <c r="E17" s="130" t="s">
        <v>40</v>
      </c>
      <c r="F17" s="144">
        <v>150</v>
      </c>
      <c r="G17" s="147" t="str">
        <f t="shared" si="0"/>
        <v/>
      </c>
      <c r="H17" s="50"/>
    </row>
    <row r="18" spans="1:8" ht="24" customHeight="1" x14ac:dyDescent="0.25">
      <c r="A18" s="126">
        <v>7</v>
      </c>
      <c r="B18" s="127" t="s">
        <v>53</v>
      </c>
      <c r="C18" s="131" t="s">
        <v>54</v>
      </c>
      <c r="D18" s="133" t="s">
        <v>35</v>
      </c>
      <c r="E18" s="130" t="s">
        <v>36</v>
      </c>
      <c r="F18" s="144">
        <v>151</v>
      </c>
      <c r="G18" s="147" t="str">
        <f t="shared" si="0"/>
        <v/>
      </c>
      <c r="H18" s="50"/>
    </row>
    <row r="19" spans="1:8" ht="24" customHeight="1" x14ac:dyDescent="0.25">
      <c r="A19" s="126">
        <v>8</v>
      </c>
      <c r="B19" s="127" t="s">
        <v>55</v>
      </c>
      <c r="C19" s="131" t="s">
        <v>56</v>
      </c>
      <c r="D19" s="133" t="s">
        <v>57</v>
      </c>
      <c r="E19" s="130" t="s">
        <v>40</v>
      </c>
      <c r="F19" s="144">
        <v>152</v>
      </c>
      <c r="G19" s="147" t="str">
        <f t="shared" si="0"/>
        <v/>
      </c>
      <c r="H19" s="50"/>
    </row>
    <row r="20" spans="1:8" ht="24" customHeight="1" x14ac:dyDescent="0.25">
      <c r="A20" s="126">
        <v>9</v>
      </c>
      <c r="B20" s="127" t="s">
        <v>58</v>
      </c>
      <c r="C20" s="131" t="s">
        <v>59</v>
      </c>
      <c r="D20" s="133" t="s">
        <v>60</v>
      </c>
      <c r="E20" s="130" t="s">
        <v>40</v>
      </c>
      <c r="F20" s="144">
        <v>153</v>
      </c>
      <c r="G20" s="147" t="str">
        <f t="shared" si="0"/>
        <v/>
      </c>
      <c r="H20" s="50"/>
    </row>
    <row r="21" spans="1:8" ht="24" customHeight="1" x14ac:dyDescent="0.25">
      <c r="A21" s="126">
        <v>10</v>
      </c>
      <c r="B21" s="127" t="s">
        <v>61</v>
      </c>
      <c r="C21" s="131" t="s">
        <v>62</v>
      </c>
      <c r="D21" s="133" t="s">
        <v>63</v>
      </c>
      <c r="E21" s="130" t="s">
        <v>40</v>
      </c>
      <c r="F21" s="144">
        <v>154</v>
      </c>
      <c r="G21" s="147" t="str">
        <f t="shared" si="0"/>
        <v/>
      </c>
      <c r="H21" s="50"/>
    </row>
    <row r="22" spans="1:8" ht="24" customHeight="1" x14ac:dyDescent="0.25">
      <c r="A22" s="126">
        <v>11</v>
      </c>
      <c r="B22" s="134" t="s">
        <v>64</v>
      </c>
      <c r="C22" s="131" t="s">
        <v>65</v>
      </c>
      <c r="D22" s="133" t="s">
        <v>66</v>
      </c>
      <c r="E22" s="130" t="s">
        <v>36</v>
      </c>
      <c r="F22" s="144">
        <v>155</v>
      </c>
      <c r="G22" s="147" t="str">
        <f t="shared" si="0"/>
        <v>មិនអនុញ្ញាតឲ្យប្រឡង</v>
      </c>
      <c r="H22" s="48" t="s">
        <v>18</v>
      </c>
    </row>
    <row r="23" spans="1:8" ht="24" customHeight="1" x14ac:dyDescent="0.25">
      <c r="A23" s="126">
        <v>12</v>
      </c>
      <c r="B23" s="134" t="s">
        <v>67</v>
      </c>
      <c r="C23" s="131" t="s">
        <v>68</v>
      </c>
      <c r="D23" s="133" t="s">
        <v>69</v>
      </c>
      <c r="E23" s="130" t="s">
        <v>36</v>
      </c>
      <c r="F23" s="144">
        <v>156</v>
      </c>
      <c r="G23" s="147" t="str">
        <f t="shared" si="0"/>
        <v>មិនអនុញ្ញាតឲ្យប្រឡង</v>
      </c>
      <c r="H23" s="48" t="s">
        <v>18</v>
      </c>
    </row>
    <row r="24" spans="1:8" ht="24" customHeight="1" x14ac:dyDescent="0.25">
      <c r="A24" s="126">
        <v>13</v>
      </c>
      <c r="B24" s="134" t="s">
        <v>70</v>
      </c>
      <c r="C24" s="131" t="s">
        <v>71</v>
      </c>
      <c r="D24" s="133" t="s">
        <v>72</v>
      </c>
      <c r="E24" s="130" t="s">
        <v>36</v>
      </c>
      <c r="F24" s="144">
        <v>157</v>
      </c>
      <c r="G24" s="147" t="str">
        <f t="shared" si="0"/>
        <v>មិនអនុញ្ញាតឲ្យប្រឡង</v>
      </c>
      <c r="H24" s="48" t="s">
        <v>18</v>
      </c>
    </row>
    <row r="25" spans="1:8" ht="24" customHeight="1" x14ac:dyDescent="0.25">
      <c r="A25" s="126">
        <v>14</v>
      </c>
      <c r="B25" s="134" t="s">
        <v>73</v>
      </c>
      <c r="C25" s="135" t="s">
        <v>74</v>
      </c>
      <c r="D25" s="132" t="s">
        <v>75</v>
      </c>
      <c r="E25" s="130" t="s">
        <v>40</v>
      </c>
      <c r="F25" s="144">
        <v>158</v>
      </c>
      <c r="G25" s="147" t="str">
        <f t="shared" si="0"/>
        <v/>
      </c>
      <c r="H25" s="50"/>
    </row>
    <row r="26" spans="1:8" ht="24" customHeight="1" x14ac:dyDescent="0.25">
      <c r="A26" s="126">
        <v>15</v>
      </c>
      <c r="B26" s="127" t="s">
        <v>76</v>
      </c>
      <c r="C26" s="131" t="s">
        <v>77</v>
      </c>
      <c r="D26" s="133" t="s">
        <v>78</v>
      </c>
      <c r="E26" s="130" t="s">
        <v>40</v>
      </c>
      <c r="F26" s="144">
        <v>159</v>
      </c>
      <c r="G26" s="147" t="str">
        <f t="shared" si="0"/>
        <v/>
      </c>
      <c r="H26" s="50"/>
    </row>
    <row r="27" spans="1:8" ht="24" customHeight="1" x14ac:dyDescent="0.25">
      <c r="A27" s="126">
        <v>16</v>
      </c>
      <c r="B27" s="134" t="s">
        <v>79</v>
      </c>
      <c r="C27" s="136" t="s">
        <v>80</v>
      </c>
      <c r="D27" s="133" t="s">
        <v>81</v>
      </c>
      <c r="E27" s="137" t="s">
        <v>36</v>
      </c>
      <c r="F27" s="144">
        <v>160</v>
      </c>
      <c r="G27" s="147" t="str">
        <f t="shared" si="0"/>
        <v>មិនអនុញ្ញាតឲ្យប្រឡង</v>
      </c>
      <c r="H27" s="48" t="s">
        <v>18</v>
      </c>
    </row>
    <row r="28" spans="1:8" ht="24" customHeight="1" x14ac:dyDescent="0.25">
      <c r="A28" s="126">
        <v>17</v>
      </c>
      <c r="B28" s="127" t="s">
        <v>82</v>
      </c>
      <c r="C28" s="131" t="s">
        <v>83</v>
      </c>
      <c r="D28" s="133" t="s">
        <v>84</v>
      </c>
      <c r="E28" s="130" t="s">
        <v>40</v>
      </c>
      <c r="F28" s="144">
        <v>161</v>
      </c>
      <c r="G28" s="147" t="str">
        <f t="shared" si="0"/>
        <v/>
      </c>
      <c r="H28" s="50"/>
    </row>
    <row r="29" spans="1:8" ht="24" customHeight="1" x14ac:dyDescent="0.25">
      <c r="A29" s="138">
        <v>18</v>
      </c>
      <c r="B29" s="139" t="s">
        <v>85</v>
      </c>
      <c r="C29" s="140" t="s">
        <v>86</v>
      </c>
      <c r="D29" s="141" t="s">
        <v>87</v>
      </c>
      <c r="E29" s="142" t="s">
        <v>40</v>
      </c>
      <c r="F29" s="145">
        <v>162</v>
      </c>
      <c r="G29" s="148" t="str">
        <f t="shared" si="0"/>
        <v/>
      </c>
      <c r="H29" s="46"/>
    </row>
    <row r="31" spans="1:8" ht="15" customHeight="1" x14ac:dyDescent="0.25">
      <c r="B31" s="84" t="s">
        <v>23</v>
      </c>
      <c r="C31" s="85">
        <f>COUNTIF(E12:E29, "ស")+COUNTIF(E12:E29, "ប")</f>
        <v>18</v>
      </c>
      <c r="D31" s="84" t="s">
        <v>7</v>
      </c>
      <c r="E31" s="224" t="s">
        <v>109</v>
      </c>
      <c r="F31" s="224"/>
      <c r="G31" s="224"/>
    </row>
    <row r="32" spans="1:8" x14ac:dyDescent="0.25">
      <c r="B32" s="83" t="s">
        <v>21</v>
      </c>
      <c r="C32" s="86">
        <f>COUNTIF(E12:E29, "ស")</f>
        <v>7</v>
      </c>
      <c r="D32" s="83" t="s">
        <v>7</v>
      </c>
      <c r="E32" s="224"/>
      <c r="F32" s="224"/>
      <c r="G32" s="224"/>
    </row>
    <row r="33" spans="2:7" x14ac:dyDescent="0.25">
      <c r="B33" s="83" t="s">
        <v>24</v>
      </c>
      <c r="C33" s="86">
        <f>COUNTIF(H12:H29, "û")</f>
        <v>4</v>
      </c>
      <c r="D33" s="83" t="s">
        <v>7</v>
      </c>
      <c r="E33" s="224"/>
      <c r="F33" s="224"/>
      <c r="G33" s="224"/>
    </row>
  </sheetData>
  <mergeCells count="11">
    <mergeCell ref="A8:G8"/>
    <mergeCell ref="A9:G9"/>
    <mergeCell ref="A10:H10"/>
    <mergeCell ref="C11:D11"/>
    <mergeCell ref="E31:G33"/>
    <mergeCell ref="A7:G7"/>
    <mergeCell ref="A2:G2"/>
    <mergeCell ref="A3:G3"/>
    <mergeCell ref="A4:G4"/>
    <mergeCell ref="A5:G5"/>
    <mergeCell ref="A6:G6"/>
  </mergeCells>
  <conditionalFormatting sqref="D31:D33 G12:G29">
    <cfRule type="expression" dxfId="75" priority="17">
      <formula>$H12="û"</formula>
    </cfRule>
  </conditionalFormatting>
  <conditionalFormatting sqref="B31">
    <cfRule type="expression" dxfId="74" priority="16">
      <formula>$H31="û"</formula>
    </cfRule>
  </conditionalFormatting>
  <conditionalFormatting sqref="B32">
    <cfRule type="expression" dxfId="73" priority="15">
      <formula>$H32="û"</formula>
    </cfRule>
  </conditionalFormatting>
  <conditionalFormatting sqref="B33">
    <cfRule type="expression" dxfId="72" priority="14">
      <formula>$H33="û"</formula>
    </cfRule>
  </conditionalFormatting>
  <conditionalFormatting sqref="H12 H28:H29 H14:H21 H25:H26">
    <cfRule type="cellIs" dxfId="71" priority="8" operator="greaterThanOrEqual">
      <formula>6.5</formula>
    </cfRule>
  </conditionalFormatting>
  <conditionalFormatting sqref="H27">
    <cfRule type="cellIs" dxfId="70" priority="7" operator="greaterThanOrEqual">
      <formula>6.5</formula>
    </cfRule>
  </conditionalFormatting>
  <conditionalFormatting sqref="H13">
    <cfRule type="cellIs" dxfId="69" priority="6" operator="greaterThanOrEqual">
      <formula>6.5</formula>
    </cfRule>
  </conditionalFormatting>
  <conditionalFormatting sqref="H22">
    <cfRule type="cellIs" dxfId="68" priority="5" operator="greaterThanOrEqual">
      <formula>6.5</formula>
    </cfRule>
  </conditionalFormatting>
  <conditionalFormatting sqref="H23">
    <cfRule type="cellIs" dxfId="67" priority="4" operator="greaterThanOrEqual">
      <formula>6.5</formula>
    </cfRule>
  </conditionalFormatting>
  <conditionalFormatting sqref="H24">
    <cfRule type="cellIs" dxfId="66" priority="3" operator="greaterThanOrEqual">
      <formula>6.5</formula>
    </cfRule>
  </conditionalFormatting>
  <conditionalFormatting sqref="A12:F29">
    <cfRule type="expression" dxfId="65" priority="2">
      <formula>$H12="û"</formula>
    </cfRule>
  </conditionalFormatting>
  <conditionalFormatting sqref="E31">
    <cfRule type="expression" dxfId="64" priority="1">
      <formula>$H31="û"</formula>
    </cfRule>
  </conditionalFormatting>
  <pageMargins left="0.25" right="0.25" top="0.44" bottom="0.48" header="0.3" footer="0.3"/>
  <pageSetup paperSize="9" scale="8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Normal="100" workbookViewId="0">
      <selection activeCell="A3" sqref="A3:G3"/>
    </sheetView>
  </sheetViews>
  <sheetFormatPr defaultRowHeight="15" x14ac:dyDescent="0.25"/>
  <cols>
    <col min="1" max="1" width="5.85546875" customWidth="1"/>
    <col min="2" max="2" width="21.7109375" style="8" customWidth="1"/>
    <col min="3" max="3" width="10.5703125" bestFit="1" customWidth="1"/>
    <col min="4" max="4" width="19.28515625" bestFit="1" customWidth="1"/>
    <col min="5" max="5" width="4.5703125" bestFit="1" customWidth="1"/>
    <col min="6" max="6" width="10.42578125" customWidth="1"/>
    <col min="7" max="7" width="43" customWidth="1"/>
    <col min="8" max="8" width="6.85546875" customWidth="1"/>
  </cols>
  <sheetData>
    <row r="1" spans="1:8" ht="111.75" customHeight="1" x14ac:dyDescent="0.25"/>
    <row r="2" spans="1:8" ht="25.5" x14ac:dyDescent="0.25">
      <c r="A2" s="226" t="s">
        <v>111</v>
      </c>
      <c r="B2" s="226"/>
      <c r="C2" s="226"/>
      <c r="D2" s="226"/>
      <c r="E2" s="226"/>
      <c r="F2" s="226"/>
      <c r="G2" s="226"/>
      <c r="H2" s="197"/>
    </row>
    <row r="3" spans="1:8" ht="25.5" x14ac:dyDescent="0.25">
      <c r="A3" s="221" t="s">
        <v>118</v>
      </c>
      <c r="B3" s="221"/>
      <c r="C3" s="221"/>
      <c r="D3" s="221"/>
      <c r="E3" s="221"/>
      <c r="F3" s="221"/>
      <c r="G3" s="221"/>
      <c r="H3" s="198"/>
    </row>
    <row r="4" spans="1:8" ht="25.5" x14ac:dyDescent="0.25">
      <c r="A4" s="225" t="s">
        <v>117</v>
      </c>
      <c r="B4" s="225"/>
      <c r="C4" s="225"/>
      <c r="D4" s="225"/>
      <c r="E4" s="225"/>
      <c r="F4" s="225"/>
      <c r="G4" s="225"/>
      <c r="H4" s="199"/>
    </row>
    <row r="5" spans="1:8" ht="25.5" x14ac:dyDescent="0.25">
      <c r="A5" s="221" t="s">
        <v>94</v>
      </c>
      <c r="B5" s="221"/>
      <c r="C5" s="221"/>
      <c r="D5" s="221"/>
      <c r="E5" s="221"/>
      <c r="F5" s="221"/>
      <c r="G5" s="221"/>
      <c r="H5" s="198"/>
    </row>
    <row r="6" spans="1:8" ht="25.5" x14ac:dyDescent="0.25">
      <c r="A6" s="221" t="s">
        <v>98</v>
      </c>
      <c r="B6" s="221"/>
      <c r="C6" s="221"/>
      <c r="D6" s="221"/>
      <c r="E6" s="221"/>
      <c r="F6" s="221"/>
      <c r="G6" s="221"/>
      <c r="H6" s="198"/>
    </row>
    <row r="7" spans="1:8" ht="25.5" x14ac:dyDescent="0.25">
      <c r="A7" s="225" t="s">
        <v>31</v>
      </c>
      <c r="B7" s="225"/>
      <c r="C7" s="225"/>
      <c r="D7" s="225"/>
      <c r="E7" s="225"/>
      <c r="F7" s="225"/>
      <c r="G7" s="225"/>
      <c r="H7" s="199"/>
    </row>
    <row r="8" spans="1:8" ht="25.5" x14ac:dyDescent="0.25">
      <c r="A8" s="221" t="s">
        <v>108</v>
      </c>
      <c r="B8" s="221"/>
      <c r="C8" s="221"/>
      <c r="D8" s="221"/>
      <c r="E8" s="221"/>
      <c r="F8" s="221"/>
      <c r="G8" s="221"/>
      <c r="H8" s="198"/>
    </row>
    <row r="9" spans="1:8" ht="25.5" x14ac:dyDescent="0.25">
      <c r="A9" s="221" t="s">
        <v>32</v>
      </c>
      <c r="B9" s="221"/>
      <c r="C9" s="221"/>
      <c r="D9" s="221"/>
      <c r="E9" s="221"/>
      <c r="F9" s="221"/>
      <c r="G9" s="221"/>
      <c r="H9" s="204"/>
    </row>
    <row r="10" spans="1:8" ht="22.5" customHeight="1" x14ac:dyDescent="0.25">
      <c r="A10" s="227" t="s">
        <v>115</v>
      </c>
      <c r="B10" s="227"/>
      <c r="C10" s="227"/>
      <c r="D10" s="227"/>
      <c r="E10" s="227"/>
      <c r="F10" s="227"/>
      <c r="G10" s="227"/>
      <c r="H10" s="227"/>
    </row>
    <row r="11" spans="1:8" s="152" customFormat="1" ht="24.75" customHeight="1" x14ac:dyDescent="0.25">
      <c r="A11" s="205" t="s">
        <v>0</v>
      </c>
      <c r="B11" s="205" t="s">
        <v>1</v>
      </c>
      <c r="C11" s="223" t="s">
        <v>2</v>
      </c>
      <c r="D11" s="223"/>
      <c r="E11" s="205" t="s">
        <v>4</v>
      </c>
      <c r="F11" s="150" t="s">
        <v>8</v>
      </c>
      <c r="G11" s="150" t="s">
        <v>112</v>
      </c>
      <c r="H11" s="151" t="s">
        <v>22</v>
      </c>
    </row>
    <row r="12" spans="1:8" ht="24" customHeight="1" x14ac:dyDescent="0.25">
      <c r="A12" s="126">
        <v>1</v>
      </c>
      <c r="B12" s="127" t="s">
        <v>33</v>
      </c>
      <c r="C12" s="128" t="s">
        <v>34</v>
      </c>
      <c r="D12" s="129" t="s">
        <v>35</v>
      </c>
      <c r="E12" s="130" t="s">
        <v>36</v>
      </c>
      <c r="F12" s="143">
        <v>145</v>
      </c>
      <c r="G12" s="146" t="str">
        <f t="shared" ref="G12:G29" si="0">IF(H12="û", "មិនអនុញ្ញាតឲ្យប្រឡង", "")</f>
        <v/>
      </c>
      <c r="H12" s="125"/>
    </row>
    <row r="13" spans="1:8" ht="24" customHeight="1" x14ac:dyDescent="0.25">
      <c r="A13" s="126">
        <v>2</v>
      </c>
      <c r="B13" s="127" t="s">
        <v>37</v>
      </c>
      <c r="C13" s="131" t="s">
        <v>38</v>
      </c>
      <c r="D13" s="132" t="s">
        <v>39</v>
      </c>
      <c r="E13" s="130" t="s">
        <v>40</v>
      </c>
      <c r="F13" s="144">
        <v>146</v>
      </c>
      <c r="G13" s="147" t="str">
        <f t="shared" si="0"/>
        <v/>
      </c>
      <c r="H13" s="48"/>
    </row>
    <row r="14" spans="1:8" ht="24" customHeight="1" x14ac:dyDescent="0.25">
      <c r="A14" s="126">
        <v>3</v>
      </c>
      <c r="B14" s="127" t="s">
        <v>41</v>
      </c>
      <c r="C14" s="131" t="s">
        <v>42</v>
      </c>
      <c r="D14" s="133" t="s">
        <v>43</v>
      </c>
      <c r="E14" s="130" t="s">
        <v>36</v>
      </c>
      <c r="F14" s="144">
        <v>147</v>
      </c>
      <c r="G14" s="147" t="str">
        <f t="shared" si="0"/>
        <v/>
      </c>
      <c r="H14" s="50"/>
    </row>
    <row r="15" spans="1:8" ht="24" customHeight="1" x14ac:dyDescent="0.25">
      <c r="A15" s="126">
        <v>4</v>
      </c>
      <c r="B15" s="127" t="s">
        <v>44</v>
      </c>
      <c r="C15" s="131" t="s">
        <v>45</v>
      </c>
      <c r="D15" s="133" t="s">
        <v>46</v>
      </c>
      <c r="E15" s="130" t="s">
        <v>40</v>
      </c>
      <c r="F15" s="144">
        <v>148</v>
      </c>
      <c r="G15" s="147" t="str">
        <f t="shared" si="0"/>
        <v/>
      </c>
      <c r="H15" s="50"/>
    </row>
    <row r="16" spans="1:8" ht="24" customHeight="1" x14ac:dyDescent="0.25">
      <c r="A16" s="126">
        <v>5</v>
      </c>
      <c r="B16" s="127" t="s">
        <v>47</v>
      </c>
      <c r="C16" s="131" t="s">
        <v>48</v>
      </c>
      <c r="D16" s="133" t="s">
        <v>49</v>
      </c>
      <c r="E16" s="130" t="s">
        <v>40</v>
      </c>
      <c r="F16" s="144">
        <v>149</v>
      </c>
      <c r="G16" s="147" t="str">
        <f t="shared" si="0"/>
        <v/>
      </c>
      <c r="H16" s="50"/>
    </row>
    <row r="17" spans="1:8" ht="24" customHeight="1" x14ac:dyDescent="0.25">
      <c r="A17" s="126">
        <v>6</v>
      </c>
      <c r="B17" s="127" t="s">
        <v>50</v>
      </c>
      <c r="C17" s="131" t="s">
        <v>51</v>
      </c>
      <c r="D17" s="133" t="s">
        <v>52</v>
      </c>
      <c r="E17" s="130" t="s">
        <v>40</v>
      </c>
      <c r="F17" s="144">
        <v>150</v>
      </c>
      <c r="G17" s="147" t="str">
        <f t="shared" si="0"/>
        <v/>
      </c>
      <c r="H17" s="50"/>
    </row>
    <row r="18" spans="1:8" ht="24" customHeight="1" x14ac:dyDescent="0.25">
      <c r="A18" s="126">
        <v>7</v>
      </c>
      <c r="B18" s="127" t="s">
        <v>53</v>
      </c>
      <c r="C18" s="131" t="s">
        <v>54</v>
      </c>
      <c r="D18" s="133" t="s">
        <v>35</v>
      </c>
      <c r="E18" s="130" t="s">
        <v>36</v>
      </c>
      <c r="F18" s="144">
        <v>151</v>
      </c>
      <c r="G18" s="147" t="str">
        <f t="shared" si="0"/>
        <v/>
      </c>
      <c r="H18" s="50"/>
    </row>
    <row r="19" spans="1:8" ht="24" customHeight="1" x14ac:dyDescent="0.25">
      <c r="A19" s="126">
        <v>8</v>
      </c>
      <c r="B19" s="127" t="s">
        <v>55</v>
      </c>
      <c r="C19" s="131" t="s">
        <v>56</v>
      </c>
      <c r="D19" s="133" t="s">
        <v>57</v>
      </c>
      <c r="E19" s="130" t="s">
        <v>40</v>
      </c>
      <c r="F19" s="144">
        <v>152</v>
      </c>
      <c r="G19" s="147" t="str">
        <f t="shared" si="0"/>
        <v/>
      </c>
      <c r="H19" s="50"/>
    </row>
    <row r="20" spans="1:8" ht="24" customHeight="1" x14ac:dyDescent="0.25">
      <c r="A20" s="126">
        <v>9</v>
      </c>
      <c r="B20" s="127" t="s">
        <v>58</v>
      </c>
      <c r="C20" s="131" t="s">
        <v>59</v>
      </c>
      <c r="D20" s="133" t="s">
        <v>60</v>
      </c>
      <c r="E20" s="130" t="s">
        <v>40</v>
      </c>
      <c r="F20" s="144">
        <v>153</v>
      </c>
      <c r="G20" s="147" t="str">
        <f t="shared" si="0"/>
        <v/>
      </c>
      <c r="H20" s="50"/>
    </row>
    <row r="21" spans="1:8" ht="24" customHeight="1" x14ac:dyDescent="0.25">
      <c r="A21" s="126">
        <v>10</v>
      </c>
      <c r="B21" s="127" t="s">
        <v>61</v>
      </c>
      <c r="C21" s="131" t="s">
        <v>62</v>
      </c>
      <c r="D21" s="133" t="s">
        <v>63</v>
      </c>
      <c r="E21" s="130" t="s">
        <v>40</v>
      </c>
      <c r="F21" s="144">
        <v>154</v>
      </c>
      <c r="G21" s="147" t="str">
        <f t="shared" si="0"/>
        <v/>
      </c>
      <c r="H21" s="50"/>
    </row>
    <row r="22" spans="1:8" ht="24" customHeight="1" x14ac:dyDescent="0.25">
      <c r="A22" s="126">
        <v>11</v>
      </c>
      <c r="B22" s="134" t="s">
        <v>64</v>
      </c>
      <c r="C22" s="131" t="s">
        <v>65</v>
      </c>
      <c r="D22" s="133" t="s">
        <v>66</v>
      </c>
      <c r="E22" s="130" t="s">
        <v>36</v>
      </c>
      <c r="F22" s="144">
        <v>155</v>
      </c>
      <c r="G22" s="147" t="str">
        <f t="shared" si="0"/>
        <v>មិនអនុញ្ញាតឲ្យប្រឡង</v>
      </c>
      <c r="H22" s="48" t="s">
        <v>18</v>
      </c>
    </row>
    <row r="23" spans="1:8" ht="24" customHeight="1" x14ac:dyDescent="0.25">
      <c r="A23" s="126">
        <v>12</v>
      </c>
      <c r="B23" s="134" t="s">
        <v>67</v>
      </c>
      <c r="C23" s="131" t="s">
        <v>68</v>
      </c>
      <c r="D23" s="133" t="s">
        <v>69</v>
      </c>
      <c r="E23" s="130" t="s">
        <v>36</v>
      </c>
      <c r="F23" s="144">
        <v>156</v>
      </c>
      <c r="G23" s="147" t="str">
        <f t="shared" si="0"/>
        <v>មិនអនុញ្ញាតឲ្យប្រឡង</v>
      </c>
      <c r="H23" s="48" t="s">
        <v>18</v>
      </c>
    </row>
    <row r="24" spans="1:8" ht="24" customHeight="1" x14ac:dyDescent="0.25">
      <c r="A24" s="126">
        <v>13</v>
      </c>
      <c r="B24" s="134" t="s">
        <v>70</v>
      </c>
      <c r="C24" s="131" t="s">
        <v>71</v>
      </c>
      <c r="D24" s="133" t="s">
        <v>72</v>
      </c>
      <c r="E24" s="130" t="s">
        <v>36</v>
      </c>
      <c r="F24" s="144">
        <v>157</v>
      </c>
      <c r="G24" s="147" t="str">
        <f t="shared" si="0"/>
        <v>មិនអនុញ្ញាតឲ្យប្រឡង</v>
      </c>
      <c r="H24" s="48" t="s">
        <v>18</v>
      </c>
    </row>
    <row r="25" spans="1:8" ht="24" customHeight="1" x14ac:dyDescent="0.25">
      <c r="A25" s="126">
        <v>14</v>
      </c>
      <c r="B25" s="134" t="s">
        <v>73</v>
      </c>
      <c r="C25" s="135" t="s">
        <v>74</v>
      </c>
      <c r="D25" s="132" t="s">
        <v>75</v>
      </c>
      <c r="E25" s="130" t="s">
        <v>40</v>
      </c>
      <c r="F25" s="144">
        <v>158</v>
      </c>
      <c r="G25" s="147" t="str">
        <f t="shared" si="0"/>
        <v/>
      </c>
      <c r="H25" s="50"/>
    </row>
    <row r="26" spans="1:8" ht="24" customHeight="1" x14ac:dyDescent="0.25">
      <c r="A26" s="126">
        <v>15</v>
      </c>
      <c r="B26" s="127" t="s">
        <v>76</v>
      </c>
      <c r="C26" s="131" t="s">
        <v>77</v>
      </c>
      <c r="D26" s="133" t="s">
        <v>78</v>
      </c>
      <c r="E26" s="130" t="s">
        <v>40</v>
      </c>
      <c r="F26" s="144">
        <v>159</v>
      </c>
      <c r="G26" s="147" t="str">
        <f t="shared" si="0"/>
        <v/>
      </c>
      <c r="H26" s="50"/>
    </row>
    <row r="27" spans="1:8" ht="24" customHeight="1" x14ac:dyDescent="0.25">
      <c r="A27" s="126">
        <v>16</v>
      </c>
      <c r="B27" s="134" t="s">
        <v>79</v>
      </c>
      <c r="C27" s="136" t="s">
        <v>80</v>
      </c>
      <c r="D27" s="133" t="s">
        <v>81</v>
      </c>
      <c r="E27" s="137" t="s">
        <v>36</v>
      </c>
      <c r="F27" s="144">
        <v>160</v>
      </c>
      <c r="G27" s="147" t="str">
        <f t="shared" si="0"/>
        <v>មិនអនុញ្ញាតឲ្យប្រឡង</v>
      </c>
      <c r="H27" s="48" t="s">
        <v>18</v>
      </c>
    </row>
    <row r="28" spans="1:8" ht="24" customHeight="1" x14ac:dyDescent="0.25">
      <c r="A28" s="126">
        <v>17</v>
      </c>
      <c r="B28" s="127" t="s">
        <v>82</v>
      </c>
      <c r="C28" s="131" t="s">
        <v>83</v>
      </c>
      <c r="D28" s="133" t="s">
        <v>84</v>
      </c>
      <c r="E28" s="130" t="s">
        <v>40</v>
      </c>
      <c r="F28" s="144">
        <v>161</v>
      </c>
      <c r="G28" s="147" t="str">
        <f t="shared" si="0"/>
        <v/>
      </c>
      <c r="H28" s="50"/>
    </row>
    <row r="29" spans="1:8" ht="24" customHeight="1" x14ac:dyDescent="0.25">
      <c r="A29" s="138">
        <v>18</v>
      </c>
      <c r="B29" s="139" t="s">
        <v>85</v>
      </c>
      <c r="C29" s="140" t="s">
        <v>86</v>
      </c>
      <c r="D29" s="141" t="s">
        <v>87</v>
      </c>
      <c r="E29" s="142" t="s">
        <v>40</v>
      </c>
      <c r="F29" s="145">
        <v>162</v>
      </c>
      <c r="G29" s="148" t="str">
        <f t="shared" si="0"/>
        <v/>
      </c>
      <c r="H29" s="46"/>
    </row>
    <row r="31" spans="1:8" ht="15" customHeight="1" x14ac:dyDescent="0.25">
      <c r="B31" s="84" t="s">
        <v>113</v>
      </c>
      <c r="C31" s="85"/>
      <c r="D31" s="84" t="s">
        <v>7</v>
      </c>
      <c r="E31" s="224" t="s">
        <v>109</v>
      </c>
      <c r="F31" s="224"/>
      <c r="G31" s="224"/>
    </row>
    <row r="32" spans="1:8" x14ac:dyDescent="0.25">
      <c r="B32" s="83" t="s">
        <v>114</v>
      </c>
      <c r="C32" s="86"/>
      <c r="D32" s="83" t="s">
        <v>7</v>
      </c>
      <c r="E32" s="224"/>
      <c r="F32" s="224"/>
      <c r="G32" s="224"/>
    </row>
    <row r="33" spans="2:7" x14ac:dyDescent="0.25">
      <c r="B33" s="83"/>
      <c r="C33" s="86"/>
      <c r="D33" s="83"/>
      <c r="E33" s="224"/>
      <c r="F33" s="224"/>
      <c r="G33" s="224"/>
    </row>
  </sheetData>
  <mergeCells count="11">
    <mergeCell ref="A7:G7"/>
    <mergeCell ref="A2:G2"/>
    <mergeCell ref="A3:G3"/>
    <mergeCell ref="A4:G4"/>
    <mergeCell ref="A5:G5"/>
    <mergeCell ref="A6:G6"/>
    <mergeCell ref="A8:G8"/>
    <mergeCell ref="A9:G9"/>
    <mergeCell ref="A10:H10"/>
    <mergeCell ref="C11:D11"/>
    <mergeCell ref="E31:G33"/>
  </mergeCells>
  <conditionalFormatting sqref="D31:D33 G12:G29">
    <cfRule type="expression" dxfId="63" priority="12">
      <formula>$H12="û"</formula>
    </cfRule>
  </conditionalFormatting>
  <conditionalFormatting sqref="B31">
    <cfRule type="expression" dxfId="62" priority="11">
      <formula>$H31="û"</formula>
    </cfRule>
  </conditionalFormatting>
  <conditionalFormatting sqref="B32">
    <cfRule type="expression" dxfId="61" priority="10">
      <formula>$H32="û"</formula>
    </cfRule>
  </conditionalFormatting>
  <conditionalFormatting sqref="B33">
    <cfRule type="expression" dxfId="60" priority="9">
      <formula>$H33="û"</formula>
    </cfRule>
  </conditionalFormatting>
  <conditionalFormatting sqref="H12 H28:H29 H14:H21 H25:H26">
    <cfRule type="cellIs" dxfId="59" priority="8" operator="greaterThanOrEqual">
      <formula>6.5</formula>
    </cfRule>
  </conditionalFormatting>
  <conditionalFormatting sqref="H27">
    <cfRule type="cellIs" dxfId="58" priority="7" operator="greaterThanOrEqual">
      <formula>6.5</formula>
    </cfRule>
  </conditionalFormatting>
  <conditionalFormatting sqref="H13">
    <cfRule type="cellIs" dxfId="57" priority="6" operator="greaterThanOrEqual">
      <formula>6.5</formula>
    </cfRule>
  </conditionalFormatting>
  <conditionalFormatting sqref="H22">
    <cfRule type="cellIs" dxfId="56" priority="5" operator="greaterThanOrEqual">
      <formula>6.5</formula>
    </cfRule>
  </conditionalFormatting>
  <conditionalFormatting sqref="H23">
    <cfRule type="cellIs" dxfId="55" priority="4" operator="greaterThanOrEqual">
      <formula>6.5</formula>
    </cfRule>
  </conditionalFormatting>
  <conditionalFormatting sqref="H24">
    <cfRule type="cellIs" dxfId="54" priority="3" operator="greaterThanOrEqual">
      <formula>6.5</formula>
    </cfRule>
  </conditionalFormatting>
  <conditionalFormatting sqref="A12:F29">
    <cfRule type="expression" dxfId="53" priority="2">
      <formula>$H12="û"</formula>
    </cfRule>
  </conditionalFormatting>
  <conditionalFormatting sqref="E31">
    <cfRule type="expression" dxfId="52" priority="1">
      <formula>$H31="û"</formula>
    </cfRule>
  </conditionalFormatting>
  <pageMargins left="0.25" right="0.25" top="0.44" bottom="0.48" header="0.3" footer="0.3"/>
  <pageSetup paperSize="9" scale="8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3" zoomScaleNormal="100" workbookViewId="0">
      <selection activeCell="A10" sqref="A10:H10"/>
    </sheetView>
  </sheetViews>
  <sheetFormatPr defaultRowHeight="15" x14ac:dyDescent="0.25"/>
  <cols>
    <col min="1" max="1" width="5.85546875" customWidth="1"/>
    <col min="2" max="2" width="21.7109375" style="8" customWidth="1"/>
    <col min="3" max="3" width="10.5703125" bestFit="1" customWidth="1"/>
    <col min="4" max="4" width="19.28515625" bestFit="1" customWidth="1"/>
    <col min="5" max="5" width="4.5703125" bestFit="1" customWidth="1"/>
    <col min="6" max="6" width="10.42578125" customWidth="1"/>
    <col min="7" max="7" width="44" customWidth="1"/>
    <col min="8" max="8" width="6.85546875" customWidth="1"/>
  </cols>
  <sheetData>
    <row r="1" spans="1:8" ht="111.75" customHeight="1" x14ac:dyDescent="0.25"/>
    <row r="2" spans="1:8" ht="25.5" x14ac:dyDescent="0.25">
      <c r="A2" s="226" t="s">
        <v>30</v>
      </c>
      <c r="B2" s="226"/>
      <c r="C2" s="226"/>
      <c r="D2" s="226"/>
      <c r="E2" s="226"/>
      <c r="F2" s="226"/>
      <c r="G2" s="226"/>
      <c r="H2" s="197"/>
    </row>
    <row r="3" spans="1:8" ht="25.5" x14ac:dyDescent="0.25">
      <c r="A3" s="221" t="s">
        <v>106</v>
      </c>
      <c r="B3" s="221"/>
      <c r="C3" s="221"/>
      <c r="D3" s="221"/>
      <c r="E3" s="221"/>
      <c r="F3" s="221"/>
      <c r="G3" s="221"/>
      <c r="H3" s="198"/>
    </row>
    <row r="4" spans="1:8" ht="25.5" x14ac:dyDescent="0.25">
      <c r="A4" s="225" t="s">
        <v>110</v>
      </c>
      <c r="B4" s="225"/>
      <c r="C4" s="225"/>
      <c r="D4" s="225"/>
      <c r="E4" s="225"/>
      <c r="F4" s="225"/>
      <c r="G4" s="225"/>
      <c r="H4" s="199"/>
    </row>
    <row r="5" spans="1:8" ht="25.5" x14ac:dyDescent="0.25">
      <c r="A5" s="221" t="s">
        <v>94</v>
      </c>
      <c r="B5" s="221"/>
      <c r="C5" s="221"/>
      <c r="D5" s="221"/>
      <c r="E5" s="221"/>
      <c r="F5" s="221"/>
      <c r="G5" s="221"/>
      <c r="H5" s="198"/>
    </row>
    <row r="6" spans="1:8" ht="25.5" x14ac:dyDescent="0.25">
      <c r="A6" s="221" t="s">
        <v>98</v>
      </c>
      <c r="B6" s="221"/>
      <c r="C6" s="221"/>
      <c r="D6" s="221"/>
      <c r="E6" s="221"/>
      <c r="F6" s="221"/>
      <c r="G6" s="221"/>
      <c r="H6" s="198"/>
    </row>
    <row r="7" spans="1:8" ht="25.5" x14ac:dyDescent="0.25">
      <c r="A7" s="225" t="s">
        <v>100</v>
      </c>
      <c r="B7" s="225"/>
      <c r="C7" s="225"/>
      <c r="D7" s="225"/>
      <c r="E7" s="225"/>
      <c r="F7" s="225"/>
      <c r="G7" s="225"/>
      <c r="H7" s="199"/>
    </row>
    <row r="8" spans="1:8" ht="25.5" x14ac:dyDescent="0.25">
      <c r="A8" s="221" t="s">
        <v>96</v>
      </c>
      <c r="B8" s="221"/>
      <c r="C8" s="221"/>
      <c r="D8" s="221"/>
      <c r="E8" s="221"/>
      <c r="F8" s="221"/>
      <c r="G8" s="221"/>
      <c r="H8" s="198"/>
    </row>
    <row r="9" spans="1:8" ht="25.5" x14ac:dyDescent="0.25">
      <c r="A9" s="221" t="s">
        <v>32</v>
      </c>
      <c r="B9" s="221"/>
      <c r="C9" s="221"/>
      <c r="D9" s="221"/>
      <c r="E9" s="221"/>
      <c r="F9" s="221"/>
      <c r="G9" s="221"/>
      <c r="H9" s="200"/>
    </row>
    <row r="10" spans="1:8" ht="22.5" customHeight="1" x14ac:dyDescent="0.25">
      <c r="A10" s="227" t="s">
        <v>115</v>
      </c>
      <c r="B10" s="227"/>
      <c r="C10" s="227"/>
      <c r="D10" s="227"/>
      <c r="E10" s="227"/>
      <c r="F10" s="227"/>
      <c r="G10" s="227"/>
      <c r="H10" s="227"/>
    </row>
    <row r="11" spans="1:8" s="152" customFormat="1" ht="24.75" customHeight="1" x14ac:dyDescent="0.25">
      <c r="A11" s="149" t="s">
        <v>0</v>
      </c>
      <c r="B11" s="149" t="s">
        <v>1</v>
      </c>
      <c r="C11" s="223" t="s">
        <v>2</v>
      </c>
      <c r="D11" s="223"/>
      <c r="E11" s="149" t="s">
        <v>4</v>
      </c>
      <c r="F11" s="150" t="s">
        <v>8</v>
      </c>
      <c r="G11" s="150" t="s">
        <v>6</v>
      </c>
      <c r="H11" s="151" t="s">
        <v>22</v>
      </c>
    </row>
    <row r="12" spans="1:8" ht="24" customHeight="1" x14ac:dyDescent="0.25">
      <c r="A12" s="126">
        <v>1</v>
      </c>
      <c r="B12" s="127" t="s">
        <v>33</v>
      </c>
      <c r="C12" s="128" t="s">
        <v>34</v>
      </c>
      <c r="D12" s="129" t="s">
        <v>35</v>
      </c>
      <c r="E12" s="130" t="s">
        <v>36</v>
      </c>
      <c r="F12" s="143">
        <v>145</v>
      </c>
      <c r="G12" s="146" t="str">
        <f t="shared" ref="G12:G29" si="0">IF(H12="û", "មិនអនុញ្ញាតឲ្យប្រឡង", "")</f>
        <v/>
      </c>
      <c r="H12" s="125"/>
    </row>
    <row r="13" spans="1:8" ht="24" customHeight="1" x14ac:dyDescent="0.25">
      <c r="A13" s="126">
        <v>2</v>
      </c>
      <c r="B13" s="127" t="s">
        <v>37</v>
      </c>
      <c r="C13" s="131" t="s">
        <v>38</v>
      </c>
      <c r="D13" s="132" t="s">
        <v>39</v>
      </c>
      <c r="E13" s="130" t="s">
        <v>40</v>
      </c>
      <c r="F13" s="144">
        <v>146</v>
      </c>
      <c r="G13" s="147" t="str">
        <f t="shared" si="0"/>
        <v/>
      </c>
      <c r="H13" s="48"/>
    </row>
    <row r="14" spans="1:8" ht="24" customHeight="1" x14ac:dyDescent="0.25">
      <c r="A14" s="126">
        <v>3</v>
      </c>
      <c r="B14" s="127" t="s">
        <v>41</v>
      </c>
      <c r="C14" s="131" t="s">
        <v>42</v>
      </c>
      <c r="D14" s="133" t="s">
        <v>43</v>
      </c>
      <c r="E14" s="130" t="s">
        <v>36</v>
      </c>
      <c r="F14" s="144">
        <v>147</v>
      </c>
      <c r="G14" s="147" t="str">
        <f t="shared" si="0"/>
        <v/>
      </c>
      <c r="H14" s="50"/>
    </row>
    <row r="15" spans="1:8" ht="24" customHeight="1" x14ac:dyDescent="0.25">
      <c r="A15" s="126">
        <v>4</v>
      </c>
      <c r="B15" s="127" t="s">
        <v>44</v>
      </c>
      <c r="C15" s="131" t="s">
        <v>45</v>
      </c>
      <c r="D15" s="133" t="s">
        <v>46</v>
      </c>
      <c r="E15" s="130" t="s">
        <v>40</v>
      </c>
      <c r="F15" s="144">
        <v>148</v>
      </c>
      <c r="G15" s="147" t="str">
        <f t="shared" si="0"/>
        <v/>
      </c>
      <c r="H15" s="50"/>
    </row>
    <row r="16" spans="1:8" ht="24" customHeight="1" x14ac:dyDescent="0.25">
      <c r="A16" s="126">
        <v>5</v>
      </c>
      <c r="B16" s="127" t="s">
        <v>47</v>
      </c>
      <c r="C16" s="131" t="s">
        <v>48</v>
      </c>
      <c r="D16" s="133" t="s">
        <v>49</v>
      </c>
      <c r="E16" s="130" t="s">
        <v>40</v>
      </c>
      <c r="F16" s="144">
        <v>149</v>
      </c>
      <c r="G16" s="147" t="str">
        <f t="shared" si="0"/>
        <v/>
      </c>
      <c r="H16" s="50"/>
    </row>
    <row r="17" spans="1:8" ht="24" customHeight="1" x14ac:dyDescent="0.25">
      <c r="A17" s="126">
        <v>6</v>
      </c>
      <c r="B17" s="127" t="s">
        <v>50</v>
      </c>
      <c r="C17" s="131" t="s">
        <v>51</v>
      </c>
      <c r="D17" s="133" t="s">
        <v>52</v>
      </c>
      <c r="E17" s="130" t="s">
        <v>40</v>
      </c>
      <c r="F17" s="144">
        <v>150</v>
      </c>
      <c r="G17" s="147" t="str">
        <f t="shared" si="0"/>
        <v/>
      </c>
      <c r="H17" s="50"/>
    </row>
    <row r="18" spans="1:8" ht="24" customHeight="1" x14ac:dyDescent="0.25">
      <c r="A18" s="126">
        <v>7</v>
      </c>
      <c r="B18" s="127" t="s">
        <v>53</v>
      </c>
      <c r="C18" s="131" t="s">
        <v>54</v>
      </c>
      <c r="D18" s="133" t="s">
        <v>35</v>
      </c>
      <c r="E18" s="130" t="s">
        <v>36</v>
      </c>
      <c r="F18" s="144">
        <v>151</v>
      </c>
      <c r="G18" s="147" t="str">
        <f t="shared" si="0"/>
        <v/>
      </c>
      <c r="H18" s="50"/>
    </row>
    <row r="19" spans="1:8" ht="24" customHeight="1" x14ac:dyDescent="0.25">
      <c r="A19" s="126">
        <v>8</v>
      </c>
      <c r="B19" s="127" t="s">
        <v>55</v>
      </c>
      <c r="C19" s="131" t="s">
        <v>56</v>
      </c>
      <c r="D19" s="133" t="s">
        <v>57</v>
      </c>
      <c r="E19" s="130" t="s">
        <v>40</v>
      </c>
      <c r="F19" s="144">
        <v>152</v>
      </c>
      <c r="G19" s="147" t="str">
        <f t="shared" si="0"/>
        <v/>
      </c>
      <c r="H19" s="50"/>
    </row>
    <row r="20" spans="1:8" ht="24" customHeight="1" x14ac:dyDescent="0.25">
      <c r="A20" s="126">
        <v>9</v>
      </c>
      <c r="B20" s="127" t="s">
        <v>58</v>
      </c>
      <c r="C20" s="131" t="s">
        <v>59</v>
      </c>
      <c r="D20" s="133" t="s">
        <v>60</v>
      </c>
      <c r="E20" s="130" t="s">
        <v>40</v>
      </c>
      <c r="F20" s="144">
        <v>153</v>
      </c>
      <c r="G20" s="147" t="str">
        <f t="shared" si="0"/>
        <v/>
      </c>
      <c r="H20" s="50"/>
    </row>
    <row r="21" spans="1:8" ht="24" customHeight="1" x14ac:dyDescent="0.25">
      <c r="A21" s="126">
        <v>10</v>
      </c>
      <c r="B21" s="127" t="s">
        <v>61</v>
      </c>
      <c r="C21" s="131" t="s">
        <v>62</v>
      </c>
      <c r="D21" s="133" t="s">
        <v>63</v>
      </c>
      <c r="E21" s="130" t="s">
        <v>40</v>
      </c>
      <c r="F21" s="144">
        <v>154</v>
      </c>
      <c r="G21" s="147" t="str">
        <f t="shared" si="0"/>
        <v/>
      </c>
      <c r="H21" s="50"/>
    </row>
    <row r="22" spans="1:8" ht="24" customHeight="1" x14ac:dyDescent="0.25">
      <c r="A22" s="126">
        <v>11</v>
      </c>
      <c r="B22" s="134" t="s">
        <v>64</v>
      </c>
      <c r="C22" s="131" t="s">
        <v>65</v>
      </c>
      <c r="D22" s="133" t="s">
        <v>66</v>
      </c>
      <c r="E22" s="130" t="s">
        <v>36</v>
      </c>
      <c r="F22" s="144">
        <v>155</v>
      </c>
      <c r="G22" s="147" t="str">
        <f t="shared" si="0"/>
        <v>មិនអនុញ្ញាតឲ្យប្រឡង</v>
      </c>
      <c r="H22" s="48" t="s">
        <v>18</v>
      </c>
    </row>
    <row r="23" spans="1:8" ht="24" customHeight="1" x14ac:dyDescent="0.25">
      <c r="A23" s="126">
        <v>12</v>
      </c>
      <c r="B23" s="134" t="s">
        <v>67</v>
      </c>
      <c r="C23" s="131" t="s">
        <v>68</v>
      </c>
      <c r="D23" s="133" t="s">
        <v>69</v>
      </c>
      <c r="E23" s="130" t="s">
        <v>36</v>
      </c>
      <c r="F23" s="144">
        <v>156</v>
      </c>
      <c r="G23" s="147" t="str">
        <f t="shared" si="0"/>
        <v>មិនអនុញ្ញាតឲ្យប្រឡង</v>
      </c>
      <c r="H23" s="48" t="s">
        <v>18</v>
      </c>
    </row>
    <row r="24" spans="1:8" ht="24" customHeight="1" x14ac:dyDescent="0.25">
      <c r="A24" s="126">
        <v>13</v>
      </c>
      <c r="B24" s="134" t="s">
        <v>70</v>
      </c>
      <c r="C24" s="131" t="s">
        <v>71</v>
      </c>
      <c r="D24" s="133" t="s">
        <v>72</v>
      </c>
      <c r="E24" s="130" t="s">
        <v>36</v>
      </c>
      <c r="F24" s="144">
        <v>157</v>
      </c>
      <c r="G24" s="147" t="str">
        <f t="shared" si="0"/>
        <v>មិនអនុញ្ញាតឲ្យប្រឡង</v>
      </c>
      <c r="H24" s="48" t="s">
        <v>18</v>
      </c>
    </row>
    <row r="25" spans="1:8" ht="24" customHeight="1" x14ac:dyDescent="0.25">
      <c r="A25" s="126">
        <v>14</v>
      </c>
      <c r="B25" s="134" t="s">
        <v>73</v>
      </c>
      <c r="C25" s="135" t="s">
        <v>74</v>
      </c>
      <c r="D25" s="132" t="s">
        <v>75</v>
      </c>
      <c r="E25" s="130" t="s">
        <v>40</v>
      </c>
      <c r="F25" s="144">
        <v>158</v>
      </c>
      <c r="G25" s="147" t="str">
        <f t="shared" si="0"/>
        <v/>
      </c>
      <c r="H25" s="50"/>
    </row>
    <row r="26" spans="1:8" ht="24" customHeight="1" x14ac:dyDescent="0.25">
      <c r="A26" s="126">
        <v>15</v>
      </c>
      <c r="B26" s="127" t="s">
        <v>76</v>
      </c>
      <c r="C26" s="131" t="s">
        <v>77</v>
      </c>
      <c r="D26" s="133" t="s">
        <v>78</v>
      </c>
      <c r="E26" s="130" t="s">
        <v>40</v>
      </c>
      <c r="F26" s="144">
        <v>159</v>
      </c>
      <c r="G26" s="147" t="str">
        <f t="shared" si="0"/>
        <v/>
      </c>
      <c r="H26" s="50"/>
    </row>
    <row r="27" spans="1:8" ht="24" customHeight="1" x14ac:dyDescent="0.25">
      <c r="A27" s="126">
        <v>16</v>
      </c>
      <c r="B27" s="134" t="s">
        <v>79</v>
      </c>
      <c r="C27" s="136" t="s">
        <v>80</v>
      </c>
      <c r="D27" s="133" t="s">
        <v>81</v>
      </c>
      <c r="E27" s="137" t="s">
        <v>36</v>
      </c>
      <c r="F27" s="144">
        <v>160</v>
      </c>
      <c r="G27" s="147" t="str">
        <f t="shared" si="0"/>
        <v>មិនអនុញ្ញាតឲ្យប្រឡង</v>
      </c>
      <c r="H27" s="48" t="s">
        <v>18</v>
      </c>
    </row>
    <row r="28" spans="1:8" ht="24" customHeight="1" x14ac:dyDescent="0.25">
      <c r="A28" s="126">
        <v>17</v>
      </c>
      <c r="B28" s="127" t="s">
        <v>82</v>
      </c>
      <c r="C28" s="131" t="s">
        <v>83</v>
      </c>
      <c r="D28" s="133" t="s">
        <v>84</v>
      </c>
      <c r="E28" s="130" t="s">
        <v>40</v>
      </c>
      <c r="F28" s="144">
        <v>161</v>
      </c>
      <c r="G28" s="147" t="str">
        <f t="shared" si="0"/>
        <v/>
      </c>
      <c r="H28" s="50"/>
    </row>
    <row r="29" spans="1:8" ht="24" customHeight="1" x14ac:dyDescent="0.25">
      <c r="A29" s="138">
        <v>18</v>
      </c>
      <c r="B29" s="139" t="s">
        <v>85</v>
      </c>
      <c r="C29" s="140" t="s">
        <v>86</v>
      </c>
      <c r="D29" s="141" t="s">
        <v>87</v>
      </c>
      <c r="E29" s="142" t="s">
        <v>40</v>
      </c>
      <c r="F29" s="145">
        <v>162</v>
      </c>
      <c r="G29" s="148" t="str">
        <f t="shared" si="0"/>
        <v>មិនអនុញ្ញាតឲ្យប្រឡង</v>
      </c>
      <c r="H29" s="45" t="s">
        <v>18</v>
      </c>
    </row>
    <row r="31" spans="1:8" ht="15" customHeight="1" x14ac:dyDescent="0.25">
      <c r="B31" s="84" t="s">
        <v>23</v>
      </c>
      <c r="C31" s="85">
        <f>COUNTIF(E12:E29, "ស")+COUNTIF(E12:E29, "ប")</f>
        <v>18</v>
      </c>
      <c r="D31" s="84" t="s">
        <v>7</v>
      </c>
      <c r="E31" s="224" t="s">
        <v>109</v>
      </c>
      <c r="F31" s="224"/>
      <c r="G31" s="224"/>
    </row>
    <row r="32" spans="1:8" x14ac:dyDescent="0.25">
      <c r="B32" s="83" t="s">
        <v>21</v>
      </c>
      <c r="C32" s="86">
        <f>COUNTIF(E12:E29, "ស")</f>
        <v>7</v>
      </c>
      <c r="D32" s="83" t="s">
        <v>7</v>
      </c>
      <c r="E32" s="224"/>
      <c r="F32" s="224"/>
      <c r="G32" s="224"/>
    </row>
    <row r="33" spans="2:7" x14ac:dyDescent="0.25">
      <c r="B33" s="83" t="s">
        <v>24</v>
      </c>
      <c r="C33" s="86">
        <f>COUNTIF(H12:H29, "û")</f>
        <v>5</v>
      </c>
      <c r="D33" s="83" t="s">
        <v>7</v>
      </c>
      <c r="E33" s="224"/>
      <c r="F33" s="224"/>
      <c r="G33" s="224"/>
    </row>
  </sheetData>
  <mergeCells count="11">
    <mergeCell ref="A8:G8"/>
    <mergeCell ref="A9:G9"/>
    <mergeCell ref="A10:H10"/>
    <mergeCell ref="C11:D11"/>
    <mergeCell ref="E31:G33"/>
    <mergeCell ref="A7:G7"/>
    <mergeCell ref="A2:G2"/>
    <mergeCell ref="A3:G3"/>
    <mergeCell ref="A4:G4"/>
    <mergeCell ref="A5:G5"/>
    <mergeCell ref="A6:G6"/>
  </mergeCells>
  <conditionalFormatting sqref="D31:D33 G12:G29">
    <cfRule type="expression" dxfId="51" priority="19">
      <formula>$H12="û"</formula>
    </cfRule>
  </conditionalFormatting>
  <conditionalFormatting sqref="B31">
    <cfRule type="expression" dxfId="50" priority="18">
      <formula>$H31="û"</formula>
    </cfRule>
  </conditionalFormatting>
  <conditionalFormatting sqref="B32">
    <cfRule type="expression" dxfId="49" priority="17">
      <formula>$H32="û"</formula>
    </cfRule>
  </conditionalFormatting>
  <conditionalFormatting sqref="B33">
    <cfRule type="expression" dxfId="48" priority="16">
      <formula>$H33="û"</formula>
    </cfRule>
  </conditionalFormatting>
  <conditionalFormatting sqref="H12 H28 H14:H21 H25:H26">
    <cfRule type="cellIs" dxfId="47" priority="9" operator="greaterThanOrEqual">
      <formula>6.5</formula>
    </cfRule>
  </conditionalFormatting>
  <conditionalFormatting sqref="H27">
    <cfRule type="cellIs" dxfId="46" priority="8" operator="greaterThanOrEqual">
      <formula>6.5</formula>
    </cfRule>
  </conditionalFormatting>
  <conditionalFormatting sqref="H29">
    <cfRule type="cellIs" dxfId="45" priority="7" operator="greaterThanOrEqual">
      <formula>6.5</formula>
    </cfRule>
  </conditionalFormatting>
  <conditionalFormatting sqref="H13">
    <cfRule type="cellIs" dxfId="44" priority="6" operator="greaterThanOrEqual">
      <formula>6.5</formula>
    </cfRule>
  </conditionalFormatting>
  <conditionalFormatting sqref="H22">
    <cfRule type="cellIs" dxfId="43" priority="5" operator="greaterThanOrEqual">
      <formula>6.5</formula>
    </cfRule>
  </conditionalFormatting>
  <conditionalFormatting sqref="H23">
    <cfRule type="cellIs" dxfId="42" priority="4" operator="greaterThanOrEqual">
      <formula>6.5</formula>
    </cfRule>
  </conditionalFormatting>
  <conditionalFormatting sqref="H24">
    <cfRule type="cellIs" dxfId="41" priority="3" operator="greaterThanOrEqual">
      <formula>6.5</formula>
    </cfRule>
  </conditionalFormatting>
  <conditionalFormatting sqref="A12:F29">
    <cfRule type="expression" dxfId="40" priority="2">
      <formula>$H12="û"</formula>
    </cfRule>
  </conditionalFormatting>
  <conditionalFormatting sqref="E31">
    <cfRule type="expression" dxfId="39" priority="1">
      <formula>$H31="û"</formula>
    </cfRule>
  </conditionalFormatting>
  <pageMargins left="0.25" right="0.25" top="0.46" bottom="0.44" header="0.3" footer="0.3"/>
  <pageSetup paperSize="9" scale="8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Normal="100" workbookViewId="0">
      <selection activeCell="B33" sqref="B33"/>
    </sheetView>
  </sheetViews>
  <sheetFormatPr defaultRowHeight="15" x14ac:dyDescent="0.25"/>
  <cols>
    <col min="1" max="1" width="5.85546875" customWidth="1"/>
    <col min="2" max="2" width="21.7109375" style="8" customWidth="1"/>
    <col min="3" max="3" width="10.5703125" bestFit="1" customWidth="1"/>
    <col min="4" max="4" width="19.28515625" bestFit="1" customWidth="1"/>
    <col min="5" max="5" width="4.5703125" bestFit="1" customWidth="1"/>
    <col min="6" max="6" width="10.42578125" customWidth="1"/>
    <col min="7" max="7" width="44" customWidth="1"/>
    <col min="8" max="8" width="6.85546875" customWidth="1"/>
  </cols>
  <sheetData>
    <row r="1" spans="1:8" ht="111.75" customHeight="1" x14ac:dyDescent="0.25"/>
    <row r="2" spans="1:8" ht="25.5" x14ac:dyDescent="0.25">
      <c r="A2" s="226" t="s">
        <v>111</v>
      </c>
      <c r="B2" s="226"/>
      <c r="C2" s="226"/>
      <c r="D2" s="226"/>
      <c r="E2" s="226"/>
      <c r="F2" s="226"/>
      <c r="G2" s="226"/>
      <c r="H2" s="197"/>
    </row>
    <row r="3" spans="1:8" ht="25.5" x14ac:dyDescent="0.25">
      <c r="A3" s="221" t="s">
        <v>106</v>
      </c>
      <c r="B3" s="221"/>
      <c r="C3" s="221"/>
      <c r="D3" s="221"/>
      <c r="E3" s="221"/>
      <c r="F3" s="221"/>
      <c r="G3" s="221"/>
      <c r="H3" s="198"/>
    </row>
    <row r="4" spans="1:8" ht="25.5" x14ac:dyDescent="0.25">
      <c r="A4" s="225" t="s">
        <v>110</v>
      </c>
      <c r="B4" s="225"/>
      <c r="C4" s="225"/>
      <c r="D4" s="225"/>
      <c r="E4" s="225"/>
      <c r="F4" s="225"/>
      <c r="G4" s="225"/>
      <c r="H4" s="199"/>
    </row>
    <row r="5" spans="1:8" ht="25.5" x14ac:dyDescent="0.25">
      <c r="A5" s="221" t="s">
        <v>94</v>
      </c>
      <c r="B5" s="221"/>
      <c r="C5" s="221"/>
      <c r="D5" s="221"/>
      <c r="E5" s="221"/>
      <c r="F5" s="221"/>
      <c r="G5" s="221"/>
      <c r="H5" s="198"/>
    </row>
    <row r="6" spans="1:8" ht="25.5" x14ac:dyDescent="0.25">
      <c r="A6" s="221" t="s">
        <v>98</v>
      </c>
      <c r="B6" s="221"/>
      <c r="C6" s="221"/>
      <c r="D6" s="221"/>
      <c r="E6" s="221"/>
      <c r="F6" s="221"/>
      <c r="G6" s="221"/>
      <c r="H6" s="198"/>
    </row>
    <row r="7" spans="1:8" ht="25.5" x14ac:dyDescent="0.25">
      <c r="A7" s="225" t="s">
        <v>100</v>
      </c>
      <c r="B7" s="225"/>
      <c r="C7" s="225"/>
      <c r="D7" s="225"/>
      <c r="E7" s="225"/>
      <c r="F7" s="225"/>
      <c r="G7" s="225"/>
      <c r="H7" s="199"/>
    </row>
    <row r="8" spans="1:8" ht="25.5" x14ac:dyDescent="0.25">
      <c r="A8" s="221" t="s">
        <v>96</v>
      </c>
      <c r="B8" s="221"/>
      <c r="C8" s="221"/>
      <c r="D8" s="221"/>
      <c r="E8" s="221"/>
      <c r="F8" s="221"/>
      <c r="G8" s="221"/>
      <c r="H8" s="198"/>
    </row>
    <row r="9" spans="1:8" ht="25.5" x14ac:dyDescent="0.25">
      <c r="A9" s="221" t="s">
        <v>32</v>
      </c>
      <c r="B9" s="221"/>
      <c r="C9" s="221"/>
      <c r="D9" s="221"/>
      <c r="E9" s="221"/>
      <c r="F9" s="221"/>
      <c r="G9" s="221"/>
      <c r="H9" s="204"/>
    </row>
    <row r="10" spans="1:8" ht="22.5" customHeight="1" x14ac:dyDescent="0.25">
      <c r="A10" s="227" t="s">
        <v>115</v>
      </c>
      <c r="B10" s="227"/>
      <c r="C10" s="227"/>
      <c r="D10" s="227"/>
      <c r="E10" s="227"/>
      <c r="F10" s="227"/>
      <c r="G10" s="227"/>
      <c r="H10" s="227"/>
    </row>
    <row r="11" spans="1:8" s="152" customFormat="1" ht="24.75" customHeight="1" x14ac:dyDescent="0.25">
      <c r="A11" s="205" t="s">
        <v>0</v>
      </c>
      <c r="B11" s="205" t="s">
        <v>1</v>
      </c>
      <c r="C11" s="223" t="s">
        <v>2</v>
      </c>
      <c r="D11" s="223"/>
      <c r="E11" s="205" t="s">
        <v>4</v>
      </c>
      <c r="F11" s="150" t="s">
        <v>8</v>
      </c>
      <c r="G11" s="150" t="s">
        <v>112</v>
      </c>
      <c r="H11" s="151" t="s">
        <v>22</v>
      </c>
    </row>
    <row r="12" spans="1:8" ht="24" customHeight="1" x14ac:dyDescent="0.25">
      <c r="A12" s="126">
        <v>1</v>
      </c>
      <c r="B12" s="127" t="s">
        <v>33</v>
      </c>
      <c r="C12" s="128" t="s">
        <v>34</v>
      </c>
      <c r="D12" s="129" t="s">
        <v>35</v>
      </c>
      <c r="E12" s="130" t="s">
        <v>36</v>
      </c>
      <c r="F12" s="143">
        <v>145</v>
      </c>
      <c r="G12" s="146" t="str">
        <f t="shared" ref="G12:G29" si="0">IF(H12="û", "មិនអនុញ្ញាតឲ្យប្រឡង", "")</f>
        <v/>
      </c>
      <c r="H12" s="125"/>
    </row>
    <row r="13" spans="1:8" ht="24" customHeight="1" x14ac:dyDescent="0.25">
      <c r="A13" s="126">
        <v>2</v>
      </c>
      <c r="B13" s="127" t="s">
        <v>37</v>
      </c>
      <c r="C13" s="131" t="s">
        <v>38</v>
      </c>
      <c r="D13" s="132" t="s">
        <v>39</v>
      </c>
      <c r="E13" s="130" t="s">
        <v>40</v>
      </c>
      <c r="F13" s="144">
        <v>146</v>
      </c>
      <c r="G13" s="147" t="str">
        <f t="shared" si="0"/>
        <v/>
      </c>
      <c r="H13" s="48"/>
    </row>
    <row r="14" spans="1:8" ht="24" customHeight="1" x14ac:dyDescent="0.25">
      <c r="A14" s="126">
        <v>3</v>
      </c>
      <c r="B14" s="127" t="s">
        <v>41</v>
      </c>
      <c r="C14" s="131" t="s">
        <v>42</v>
      </c>
      <c r="D14" s="133" t="s">
        <v>43</v>
      </c>
      <c r="E14" s="130" t="s">
        <v>36</v>
      </c>
      <c r="F14" s="144">
        <v>147</v>
      </c>
      <c r="G14" s="147" t="str">
        <f t="shared" si="0"/>
        <v/>
      </c>
      <c r="H14" s="50"/>
    </row>
    <row r="15" spans="1:8" ht="24" customHeight="1" x14ac:dyDescent="0.25">
      <c r="A15" s="126">
        <v>4</v>
      </c>
      <c r="B15" s="127" t="s">
        <v>44</v>
      </c>
      <c r="C15" s="131" t="s">
        <v>45</v>
      </c>
      <c r="D15" s="133" t="s">
        <v>46</v>
      </c>
      <c r="E15" s="130" t="s">
        <v>40</v>
      </c>
      <c r="F15" s="144">
        <v>148</v>
      </c>
      <c r="G15" s="147" t="str">
        <f t="shared" si="0"/>
        <v/>
      </c>
      <c r="H15" s="50"/>
    </row>
    <row r="16" spans="1:8" ht="24" customHeight="1" x14ac:dyDescent="0.25">
      <c r="A16" s="126">
        <v>5</v>
      </c>
      <c r="B16" s="127" t="s">
        <v>47</v>
      </c>
      <c r="C16" s="131" t="s">
        <v>48</v>
      </c>
      <c r="D16" s="133" t="s">
        <v>49</v>
      </c>
      <c r="E16" s="130" t="s">
        <v>40</v>
      </c>
      <c r="F16" s="144">
        <v>149</v>
      </c>
      <c r="G16" s="147" t="str">
        <f t="shared" si="0"/>
        <v/>
      </c>
      <c r="H16" s="50"/>
    </row>
    <row r="17" spans="1:8" ht="24" customHeight="1" x14ac:dyDescent="0.25">
      <c r="A17" s="126">
        <v>6</v>
      </c>
      <c r="B17" s="127" t="s">
        <v>50</v>
      </c>
      <c r="C17" s="131" t="s">
        <v>51</v>
      </c>
      <c r="D17" s="133" t="s">
        <v>52</v>
      </c>
      <c r="E17" s="130" t="s">
        <v>40</v>
      </c>
      <c r="F17" s="144">
        <v>150</v>
      </c>
      <c r="G17" s="147" t="str">
        <f t="shared" si="0"/>
        <v/>
      </c>
      <c r="H17" s="50"/>
    </row>
    <row r="18" spans="1:8" ht="24" customHeight="1" x14ac:dyDescent="0.25">
      <c r="A18" s="126">
        <v>7</v>
      </c>
      <c r="B18" s="127" t="s">
        <v>53</v>
      </c>
      <c r="C18" s="131" t="s">
        <v>54</v>
      </c>
      <c r="D18" s="133" t="s">
        <v>35</v>
      </c>
      <c r="E18" s="130" t="s">
        <v>36</v>
      </c>
      <c r="F18" s="144">
        <v>151</v>
      </c>
      <c r="G18" s="147" t="str">
        <f t="shared" si="0"/>
        <v/>
      </c>
      <c r="H18" s="50"/>
    </row>
    <row r="19" spans="1:8" ht="24" customHeight="1" x14ac:dyDescent="0.25">
      <c r="A19" s="126">
        <v>8</v>
      </c>
      <c r="B19" s="127" t="s">
        <v>55</v>
      </c>
      <c r="C19" s="131" t="s">
        <v>56</v>
      </c>
      <c r="D19" s="133" t="s">
        <v>57</v>
      </c>
      <c r="E19" s="130" t="s">
        <v>40</v>
      </c>
      <c r="F19" s="144">
        <v>152</v>
      </c>
      <c r="G19" s="147" t="str">
        <f t="shared" si="0"/>
        <v/>
      </c>
      <c r="H19" s="50"/>
    </row>
    <row r="20" spans="1:8" ht="24" customHeight="1" x14ac:dyDescent="0.25">
      <c r="A20" s="126">
        <v>9</v>
      </c>
      <c r="B20" s="127" t="s">
        <v>58</v>
      </c>
      <c r="C20" s="131" t="s">
        <v>59</v>
      </c>
      <c r="D20" s="133" t="s">
        <v>60</v>
      </c>
      <c r="E20" s="130" t="s">
        <v>40</v>
      </c>
      <c r="F20" s="144">
        <v>153</v>
      </c>
      <c r="G20" s="147" t="str">
        <f t="shared" si="0"/>
        <v/>
      </c>
      <c r="H20" s="50"/>
    </row>
    <row r="21" spans="1:8" ht="24" customHeight="1" x14ac:dyDescent="0.25">
      <c r="A21" s="126">
        <v>10</v>
      </c>
      <c r="B21" s="127" t="s">
        <v>61</v>
      </c>
      <c r="C21" s="131" t="s">
        <v>62</v>
      </c>
      <c r="D21" s="133" t="s">
        <v>63</v>
      </c>
      <c r="E21" s="130" t="s">
        <v>40</v>
      </c>
      <c r="F21" s="144">
        <v>154</v>
      </c>
      <c r="G21" s="147" t="str">
        <f t="shared" si="0"/>
        <v/>
      </c>
      <c r="H21" s="50"/>
    </row>
    <row r="22" spans="1:8" ht="24" customHeight="1" x14ac:dyDescent="0.25">
      <c r="A22" s="126">
        <v>11</v>
      </c>
      <c r="B22" s="134" t="s">
        <v>64</v>
      </c>
      <c r="C22" s="131" t="s">
        <v>65</v>
      </c>
      <c r="D22" s="133" t="s">
        <v>66</v>
      </c>
      <c r="E22" s="130" t="s">
        <v>36</v>
      </c>
      <c r="F22" s="144">
        <v>155</v>
      </c>
      <c r="G22" s="147" t="str">
        <f t="shared" si="0"/>
        <v>មិនអនុញ្ញាតឲ្យប្រឡង</v>
      </c>
      <c r="H22" s="48" t="s">
        <v>18</v>
      </c>
    </row>
    <row r="23" spans="1:8" ht="24" customHeight="1" x14ac:dyDescent="0.25">
      <c r="A23" s="126">
        <v>12</v>
      </c>
      <c r="B23" s="134" t="s">
        <v>67</v>
      </c>
      <c r="C23" s="131" t="s">
        <v>68</v>
      </c>
      <c r="D23" s="133" t="s">
        <v>69</v>
      </c>
      <c r="E23" s="130" t="s">
        <v>36</v>
      </c>
      <c r="F23" s="144">
        <v>156</v>
      </c>
      <c r="G23" s="147" t="str">
        <f t="shared" si="0"/>
        <v>មិនអនុញ្ញាតឲ្យប្រឡង</v>
      </c>
      <c r="H23" s="48" t="s">
        <v>18</v>
      </c>
    </row>
    <row r="24" spans="1:8" ht="24" customHeight="1" x14ac:dyDescent="0.25">
      <c r="A24" s="126">
        <v>13</v>
      </c>
      <c r="B24" s="134" t="s">
        <v>70</v>
      </c>
      <c r="C24" s="131" t="s">
        <v>71</v>
      </c>
      <c r="D24" s="133" t="s">
        <v>72</v>
      </c>
      <c r="E24" s="130" t="s">
        <v>36</v>
      </c>
      <c r="F24" s="144">
        <v>157</v>
      </c>
      <c r="G24" s="147" t="str">
        <f t="shared" si="0"/>
        <v>មិនអនុញ្ញាតឲ្យប្រឡង</v>
      </c>
      <c r="H24" s="48" t="s">
        <v>18</v>
      </c>
    </row>
    <row r="25" spans="1:8" ht="24" customHeight="1" x14ac:dyDescent="0.25">
      <c r="A25" s="126">
        <v>14</v>
      </c>
      <c r="B25" s="134" t="s">
        <v>73</v>
      </c>
      <c r="C25" s="135" t="s">
        <v>74</v>
      </c>
      <c r="D25" s="132" t="s">
        <v>75</v>
      </c>
      <c r="E25" s="130" t="s">
        <v>40</v>
      </c>
      <c r="F25" s="144">
        <v>158</v>
      </c>
      <c r="G25" s="147" t="str">
        <f t="shared" si="0"/>
        <v/>
      </c>
      <c r="H25" s="50"/>
    </row>
    <row r="26" spans="1:8" ht="24" customHeight="1" x14ac:dyDescent="0.25">
      <c r="A26" s="126">
        <v>15</v>
      </c>
      <c r="B26" s="127" t="s">
        <v>76</v>
      </c>
      <c r="C26" s="131" t="s">
        <v>77</v>
      </c>
      <c r="D26" s="133" t="s">
        <v>78</v>
      </c>
      <c r="E26" s="130" t="s">
        <v>40</v>
      </c>
      <c r="F26" s="144">
        <v>159</v>
      </c>
      <c r="G26" s="147" t="str">
        <f t="shared" si="0"/>
        <v/>
      </c>
      <c r="H26" s="50"/>
    </row>
    <row r="27" spans="1:8" ht="24" customHeight="1" x14ac:dyDescent="0.25">
      <c r="A27" s="126">
        <v>16</v>
      </c>
      <c r="B27" s="134" t="s">
        <v>79</v>
      </c>
      <c r="C27" s="136" t="s">
        <v>80</v>
      </c>
      <c r="D27" s="133" t="s">
        <v>81</v>
      </c>
      <c r="E27" s="137" t="s">
        <v>36</v>
      </c>
      <c r="F27" s="144">
        <v>160</v>
      </c>
      <c r="G27" s="147" t="str">
        <f t="shared" si="0"/>
        <v>មិនអនុញ្ញាតឲ្យប្រឡង</v>
      </c>
      <c r="H27" s="48" t="s">
        <v>18</v>
      </c>
    </row>
    <row r="28" spans="1:8" ht="24" customHeight="1" x14ac:dyDescent="0.25">
      <c r="A28" s="126">
        <v>17</v>
      </c>
      <c r="B28" s="127" t="s">
        <v>82</v>
      </c>
      <c r="C28" s="131" t="s">
        <v>83</v>
      </c>
      <c r="D28" s="133" t="s">
        <v>84</v>
      </c>
      <c r="E28" s="130" t="s">
        <v>40</v>
      </c>
      <c r="F28" s="144">
        <v>161</v>
      </c>
      <c r="G28" s="147" t="str">
        <f t="shared" si="0"/>
        <v/>
      </c>
      <c r="H28" s="50"/>
    </row>
    <row r="29" spans="1:8" ht="24" customHeight="1" x14ac:dyDescent="0.25">
      <c r="A29" s="138">
        <v>18</v>
      </c>
      <c r="B29" s="139" t="s">
        <v>85</v>
      </c>
      <c r="C29" s="140" t="s">
        <v>86</v>
      </c>
      <c r="D29" s="141" t="s">
        <v>87</v>
      </c>
      <c r="E29" s="142" t="s">
        <v>40</v>
      </c>
      <c r="F29" s="145">
        <v>162</v>
      </c>
      <c r="G29" s="148" t="str">
        <f t="shared" si="0"/>
        <v>មិនអនុញ្ញាតឲ្យប្រឡង</v>
      </c>
      <c r="H29" s="45" t="s">
        <v>18</v>
      </c>
    </row>
    <row r="31" spans="1:8" ht="15" customHeight="1" x14ac:dyDescent="0.25">
      <c r="B31" s="84" t="s">
        <v>113</v>
      </c>
      <c r="C31" s="85"/>
      <c r="D31" s="84" t="s">
        <v>7</v>
      </c>
      <c r="E31" s="224" t="s">
        <v>109</v>
      </c>
      <c r="F31" s="224"/>
      <c r="G31" s="224"/>
    </row>
    <row r="32" spans="1:8" x14ac:dyDescent="0.25">
      <c r="B32" s="83" t="s">
        <v>114</v>
      </c>
      <c r="C32" s="86"/>
      <c r="D32" s="83" t="s">
        <v>7</v>
      </c>
      <c r="E32" s="224"/>
      <c r="F32" s="224"/>
      <c r="G32" s="224"/>
    </row>
    <row r="33" spans="2:7" x14ac:dyDescent="0.25">
      <c r="B33" s="83"/>
      <c r="C33" s="86"/>
      <c r="D33" s="83"/>
      <c r="E33" s="224"/>
      <c r="F33" s="224"/>
      <c r="G33" s="224"/>
    </row>
  </sheetData>
  <mergeCells count="11">
    <mergeCell ref="A7:G7"/>
    <mergeCell ref="A2:G2"/>
    <mergeCell ref="A3:G3"/>
    <mergeCell ref="A4:G4"/>
    <mergeCell ref="A5:G5"/>
    <mergeCell ref="A6:G6"/>
    <mergeCell ref="A8:G8"/>
    <mergeCell ref="A9:G9"/>
    <mergeCell ref="A10:H10"/>
    <mergeCell ref="C11:D11"/>
    <mergeCell ref="E31:G33"/>
  </mergeCells>
  <conditionalFormatting sqref="D31:D33 G12:G29">
    <cfRule type="expression" dxfId="38" priority="13">
      <formula>$H12="û"</formula>
    </cfRule>
  </conditionalFormatting>
  <conditionalFormatting sqref="B31">
    <cfRule type="expression" dxfId="37" priority="12">
      <formula>$H31="û"</formula>
    </cfRule>
  </conditionalFormatting>
  <conditionalFormatting sqref="B32">
    <cfRule type="expression" dxfId="36" priority="11">
      <formula>$H32="û"</formula>
    </cfRule>
  </conditionalFormatting>
  <conditionalFormatting sqref="B33">
    <cfRule type="expression" dxfId="35" priority="10">
      <formula>$H33="û"</formula>
    </cfRule>
  </conditionalFormatting>
  <conditionalFormatting sqref="H12 H28 H14:H21 H25:H26">
    <cfRule type="cellIs" dxfId="34" priority="9" operator="greaterThanOrEqual">
      <formula>6.5</formula>
    </cfRule>
  </conditionalFormatting>
  <conditionalFormatting sqref="H27">
    <cfRule type="cellIs" dxfId="33" priority="8" operator="greaterThanOrEqual">
      <formula>6.5</formula>
    </cfRule>
  </conditionalFormatting>
  <conditionalFormatting sqref="H29">
    <cfRule type="cellIs" dxfId="32" priority="7" operator="greaterThanOrEqual">
      <formula>6.5</formula>
    </cfRule>
  </conditionalFormatting>
  <conditionalFormatting sqref="H13">
    <cfRule type="cellIs" dxfId="31" priority="6" operator="greaterThanOrEqual">
      <formula>6.5</formula>
    </cfRule>
  </conditionalFormatting>
  <conditionalFormatting sqref="H22">
    <cfRule type="cellIs" dxfId="30" priority="5" operator="greaterThanOrEqual">
      <formula>6.5</formula>
    </cfRule>
  </conditionalFormatting>
  <conditionalFormatting sqref="H23">
    <cfRule type="cellIs" dxfId="29" priority="4" operator="greaterThanOrEqual">
      <formula>6.5</formula>
    </cfRule>
  </conditionalFormatting>
  <conditionalFormatting sqref="H24">
    <cfRule type="cellIs" dxfId="28" priority="3" operator="greaterThanOrEqual">
      <formula>6.5</formula>
    </cfRule>
  </conditionalFormatting>
  <conditionalFormatting sqref="A12:F29">
    <cfRule type="expression" dxfId="27" priority="2">
      <formula>$H12="û"</formula>
    </cfRule>
  </conditionalFormatting>
  <conditionalFormatting sqref="E31">
    <cfRule type="expression" dxfId="26" priority="1">
      <formula>$H31="û"</formula>
    </cfRule>
  </conditionalFormatting>
  <pageMargins left="0.25" right="0.25" top="0.46" bottom="0.44" header="0.3" footer="0.3"/>
  <pageSetup paperSize="9" scale="8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Normal="100" workbookViewId="0">
      <selection activeCell="A5" sqref="A5:G5"/>
    </sheetView>
  </sheetViews>
  <sheetFormatPr defaultRowHeight="15" x14ac:dyDescent="0.25"/>
  <cols>
    <col min="1" max="1" width="5.85546875" customWidth="1"/>
    <col min="2" max="2" width="21.7109375" style="8" customWidth="1"/>
    <col min="3" max="3" width="10.5703125" bestFit="1" customWidth="1"/>
    <col min="4" max="4" width="19.28515625" bestFit="1" customWidth="1"/>
    <col min="5" max="5" width="4.5703125" bestFit="1" customWidth="1"/>
    <col min="6" max="6" width="10.42578125" customWidth="1"/>
    <col min="7" max="7" width="43" customWidth="1"/>
    <col min="8" max="8" width="6.85546875" customWidth="1"/>
  </cols>
  <sheetData>
    <row r="1" spans="1:8" ht="111.75" customHeight="1" x14ac:dyDescent="0.25"/>
    <row r="2" spans="1:8" ht="25.5" x14ac:dyDescent="0.25">
      <c r="A2" s="226" t="s">
        <v>30</v>
      </c>
      <c r="B2" s="226"/>
      <c r="C2" s="226"/>
      <c r="D2" s="226"/>
      <c r="E2" s="226"/>
      <c r="F2" s="226"/>
      <c r="G2" s="226"/>
      <c r="H2" s="197"/>
    </row>
    <row r="3" spans="1:8" ht="25.5" x14ac:dyDescent="0.25">
      <c r="A3" s="221" t="s">
        <v>107</v>
      </c>
      <c r="B3" s="221"/>
      <c r="C3" s="221"/>
      <c r="D3" s="221"/>
      <c r="E3" s="221"/>
      <c r="F3" s="221"/>
      <c r="G3" s="221"/>
      <c r="H3" s="198"/>
    </row>
    <row r="4" spans="1:8" ht="25.5" x14ac:dyDescent="0.25">
      <c r="A4" s="225" t="s">
        <v>119</v>
      </c>
      <c r="B4" s="225"/>
      <c r="C4" s="225"/>
      <c r="D4" s="225"/>
      <c r="E4" s="225"/>
      <c r="F4" s="225"/>
      <c r="G4" s="225"/>
      <c r="H4" s="199"/>
    </row>
    <row r="5" spans="1:8" ht="25.5" x14ac:dyDescent="0.25">
      <c r="A5" s="221" t="s">
        <v>94</v>
      </c>
      <c r="B5" s="221"/>
      <c r="C5" s="221"/>
      <c r="D5" s="221"/>
      <c r="E5" s="221"/>
      <c r="F5" s="221"/>
      <c r="G5" s="221"/>
      <c r="H5" s="198"/>
    </row>
    <row r="6" spans="1:8" ht="25.5" x14ac:dyDescent="0.25">
      <c r="A6" s="221" t="s">
        <v>98</v>
      </c>
      <c r="B6" s="221"/>
      <c r="C6" s="221"/>
      <c r="D6" s="221"/>
      <c r="E6" s="221"/>
      <c r="F6" s="221"/>
      <c r="G6" s="221"/>
      <c r="H6" s="198"/>
    </row>
    <row r="7" spans="1:8" ht="25.5" x14ac:dyDescent="0.25">
      <c r="A7" s="225" t="s">
        <v>100</v>
      </c>
      <c r="B7" s="225"/>
      <c r="C7" s="225"/>
      <c r="D7" s="225"/>
      <c r="E7" s="225"/>
      <c r="F7" s="225"/>
      <c r="G7" s="225"/>
      <c r="H7" s="199"/>
    </row>
    <row r="8" spans="1:8" ht="25.5" x14ac:dyDescent="0.25">
      <c r="A8" s="221" t="s">
        <v>97</v>
      </c>
      <c r="B8" s="221"/>
      <c r="C8" s="221"/>
      <c r="D8" s="221"/>
      <c r="E8" s="221"/>
      <c r="F8" s="221"/>
      <c r="G8" s="221"/>
      <c r="H8" s="198"/>
    </row>
    <row r="9" spans="1:8" ht="25.5" x14ac:dyDescent="0.25">
      <c r="A9" s="221" t="s">
        <v>32</v>
      </c>
      <c r="B9" s="221"/>
      <c r="C9" s="221"/>
      <c r="D9" s="221"/>
      <c r="E9" s="221"/>
      <c r="F9" s="221"/>
      <c r="G9" s="221"/>
      <c r="H9" s="200"/>
    </row>
    <row r="10" spans="1:8" ht="22.5" customHeight="1" x14ac:dyDescent="0.25">
      <c r="A10" s="227" t="s">
        <v>115</v>
      </c>
      <c r="B10" s="227"/>
      <c r="C10" s="227"/>
      <c r="D10" s="227"/>
      <c r="E10" s="227"/>
      <c r="F10" s="227"/>
      <c r="G10" s="227"/>
      <c r="H10" s="227"/>
    </row>
    <row r="11" spans="1:8" s="152" customFormat="1" ht="24.75" customHeight="1" x14ac:dyDescent="0.25">
      <c r="A11" s="149" t="s">
        <v>0</v>
      </c>
      <c r="B11" s="149" t="s">
        <v>1</v>
      </c>
      <c r="C11" s="223" t="s">
        <v>2</v>
      </c>
      <c r="D11" s="223"/>
      <c r="E11" s="149" t="s">
        <v>4</v>
      </c>
      <c r="F11" s="150" t="s">
        <v>8</v>
      </c>
      <c r="G11" s="150" t="s">
        <v>6</v>
      </c>
      <c r="H11" s="151" t="s">
        <v>22</v>
      </c>
    </row>
    <row r="12" spans="1:8" ht="24" customHeight="1" x14ac:dyDescent="0.25">
      <c r="A12" s="126">
        <v>1</v>
      </c>
      <c r="B12" s="127" t="s">
        <v>33</v>
      </c>
      <c r="C12" s="128" t="s">
        <v>34</v>
      </c>
      <c r="D12" s="129" t="s">
        <v>35</v>
      </c>
      <c r="E12" s="130" t="s">
        <v>36</v>
      </c>
      <c r="F12" s="143">
        <v>145</v>
      </c>
      <c r="G12" s="146" t="str">
        <f t="shared" ref="G12:G29" si="0">IF(H12="û", "មិនអនុញ្ញាតឲ្យប្រឡង", "")</f>
        <v/>
      </c>
      <c r="H12" s="125"/>
    </row>
    <row r="13" spans="1:8" ht="24" customHeight="1" x14ac:dyDescent="0.25">
      <c r="A13" s="126">
        <v>2</v>
      </c>
      <c r="B13" s="127" t="s">
        <v>37</v>
      </c>
      <c r="C13" s="131" t="s">
        <v>38</v>
      </c>
      <c r="D13" s="132" t="s">
        <v>39</v>
      </c>
      <c r="E13" s="130" t="s">
        <v>40</v>
      </c>
      <c r="F13" s="144">
        <v>146</v>
      </c>
      <c r="G13" s="147" t="str">
        <f t="shared" si="0"/>
        <v>មិនអនុញ្ញាតឲ្យប្រឡង</v>
      </c>
      <c r="H13" s="48" t="s">
        <v>18</v>
      </c>
    </row>
    <row r="14" spans="1:8" ht="24" customHeight="1" x14ac:dyDescent="0.25">
      <c r="A14" s="126">
        <v>3</v>
      </c>
      <c r="B14" s="127" t="s">
        <v>41</v>
      </c>
      <c r="C14" s="131" t="s">
        <v>42</v>
      </c>
      <c r="D14" s="133" t="s">
        <v>43</v>
      </c>
      <c r="E14" s="130" t="s">
        <v>36</v>
      </c>
      <c r="F14" s="144">
        <v>147</v>
      </c>
      <c r="G14" s="147" t="str">
        <f t="shared" si="0"/>
        <v/>
      </c>
      <c r="H14" s="50"/>
    </row>
    <row r="15" spans="1:8" ht="24" customHeight="1" x14ac:dyDescent="0.25">
      <c r="A15" s="126">
        <v>4</v>
      </c>
      <c r="B15" s="127" t="s">
        <v>44</v>
      </c>
      <c r="C15" s="131" t="s">
        <v>45</v>
      </c>
      <c r="D15" s="133" t="s">
        <v>46</v>
      </c>
      <c r="E15" s="130" t="s">
        <v>40</v>
      </c>
      <c r="F15" s="144">
        <v>148</v>
      </c>
      <c r="G15" s="147" t="str">
        <f t="shared" si="0"/>
        <v/>
      </c>
      <c r="H15" s="50"/>
    </row>
    <row r="16" spans="1:8" ht="24" customHeight="1" x14ac:dyDescent="0.25">
      <c r="A16" s="126">
        <v>5</v>
      </c>
      <c r="B16" s="127" t="s">
        <v>47</v>
      </c>
      <c r="C16" s="131" t="s">
        <v>48</v>
      </c>
      <c r="D16" s="133" t="s">
        <v>49</v>
      </c>
      <c r="E16" s="130" t="s">
        <v>40</v>
      </c>
      <c r="F16" s="144">
        <v>149</v>
      </c>
      <c r="G16" s="147" t="str">
        <f t="shared" si="0"/>
        <v/>
      </c>
      <c r="H16" s="50"/>
    </row>
    <row r="17" spans="1:8" ht="24" customHeight="1" x14ac:dyDescent="0.25">
      <c r="A17" s="126">
        <v>6</v>
      </c>
      <c r="B17" s="127" t="s">
        <v>50</v>
      </c>
      <c r="C17" s="131" t="s">
        <v>51</v>
      </c>
      <c r="D17" s="133" t="s">
        <v>52</v>
      </c>
      <c r="E17" s="130" t="s">
        <v>40</v>
      </c>
      <c r="F17" s="144">
        <v>150</v>
      </c>
      <c r="G17" s="147" t="str">
        <f t="shared" si="0"/>
        <v>មិនអនុញ្ញាតឲ្យប្រឡង</v>
      </c>
      <c r="H17" s="48" t="s">
        <v>18</v>
      </c>
    </row>
    <row r="18" spans="1:8" ht="24" customHeight="1" x14ac:dyDescent="0.25">
      <c r="A18" s="126">
        <v>7</v>
      </c>
      <c r="B18" s="127" t="s">
        <v>53</v>
      </c>
      <c r="C18" s="131" t="s">
        <v>54</v>
      </c>
      <c r="D18" s="133" t="s">
        <v>35</v>
      </c>
      <c r="E18" s="130" t="s">
        <v>36</v>
      </c>
      <c r="F18" s="144">
        <v>151</v>
      </c>
      <c r="G18" s="147" t="str">
        <f t="shared" si="0"/>
        <v/>
      </c>
      <c r="H18" s="50"/>
    </row>
    <row r="19" spans="1:8" ht="24" customHeight="1" x14ac:dyDescent="0.25">
      <c r="A19" s="126">
        <v>8</v>
      </c>
      <c r="B19" s="127" t="s">
        <v>55</v>
      </c>
      <c r="C19" s="131" t="s">
        <v>56</v>
      </c>
      <c r="D19" s="133" t="s">
        <v>57</v>
      </c>
      <c r="E19" s="130" t="s">
        <v>40</v>
      </c>
      <c r="F19" s="144">
        <v>152</v>
      </c>
      <c r="G19" s="147" t="str">
        <f t="shared" si="0"/>
        <v/>
      </c>
      <c r="H19" s="50"/>
    </row>
    <row r="20" spans="1:8" ht="24" customHeight="1" x14ac:dyDescent="0.25">
      <c r="A20" s="126">
        <v>9</v>
      </c>
      <c r="B20" s="127" t="s">
        <v>58</v>
      </c>
      <c r="C20" s="131" t="s">
        <v>59</v>
      </c>
      <c r="D20" s="133" t="s">
        <v>60</v>
      </c>
      <c r="E20" s="130" t="s">
        <v>40</v>
      </c>
      <c r="F20" s="144">
        <v>153</v>
      </c>
      <c r="G20" s="147" t="str">
        <f t="shared" si="0"/>
        <v>មិនអនុញ្ញាតឲ្យប្រឡង</v>
      </c>
      <c r="H20" s="48" t="s">
        <v>18</v>
      </c>
    </row>
    <row r="21" spans="1:8" ht="24" customHeight="1" x14ac:dyDescent="0.25">
      <c r="A21" s="126">
        <v>10</v>
      </c>
      <c r="B21" s="127" t="s">
        <v>61</v>
      </c>
      <c r="C21" s="131" t="s">
        <v>62</v>
      </c>
      <c r="D21" s="133" t="s">
        <v>63</v>
      </c>
      <c r="E21" s="130" t="s">
        <v>40</v>
      </c>
      <c r="F21" s="144">
        <v>154</v>
      </c>
      <c r="G21" s="147" t="str">
        <f t="shared" si="0"/>
        <v/>
      </c>
      <c r="H21" s="50"/>
    </row>
    <row r="22" spans="1:8" ht="24" customHeight="1" x14ac:dyDescent="0.25">
      <c r="A22" s="126">
        <v>11</v>
      </c>
      <c r="B22" s="134" t="s">
        <v>64</v>
      </c>
      <c r="C22" s="131" t="s">
        <v>65</v>
      </c>
      <c r="D22" s="133" t="s">
        <v>66</v>
      </c>
      <c r="E22" s="130" t="s">
        <v>36</v>
      </c>
      <c r="F22" s="144">
        <v>155</v>
      </c>
      <c r="G22" s="147" t="str">
        <f t="shared" si="0"/>
        <v>មិនអនុញ្ញាតឲ្យប្រឡង</v>
      </c>
      <c r="H22" s="48" t="s">
        <v>18</v>
      </c>
    </row>
    <row r="23" spans="1:8" ht="24" customHeight="1" x14ac:dyDescent="0.25">
      <c r="A23" s="126">
        <v>12</v>
      </c>
      <c r="B23" s="134" t="s">
        <v>67</v>
      </c>
      <c r="C23" s="131" t="s">
        <v>68</v>
      </c>
      <c r="D23" s="133" t="s">
        <v>69</v>
      </c>
      <c r="E23" s="130" t="s">
        <v>36</v>
      </c>
      <c r="F23" s="144">
        <v>156</v>
      </c>
      <c r="G23" s="147" t="str">
        <f t="shared" si="0"/>
        <v>មិនអនុញ្ញាតឲ្យប្រឡង</v>
      </c>
      <c r="H23" s="48" t="s">
        <v>18</v>
      </c>
    </row>
    <row r="24" spans="1:8" ht="24" customHeight="1" x14ac:dyDescent="0.25">
      <c r="A24" s="126">
        <v>13</v>
      </c>
      <c r="B24" s="134" t="s">
        <v>70</v>
      </c>
      <c r="C24" s="131" t="s">
        <v>71</v>
      </c>
      <c r="D24" s="133" t="s">
        <v>72</v>
      </c>
      <c r="E24" s="130" t="s">
        <v>36</v>
      </c>
      <c r="F24" s="144">
        <v>157</v>
      </c>
      <c r="G24" s="147" t="str">
        <f t="shared" si="0"/>
        <v>មិនអនុញ្ញាតឲ្យប្រឡង</v>
      </c>
      <c r="H24" s="48" t="s">
        <v>18</v>
      </c>
    </row>
    <row r="25" spans="1:8" ht="24" customHeight="1" x14ac:dyDescent="0.25">
      <c r="A25" s="126">
        <v>14</v>
      </c>
      <c r="B25" s="134" t="s">
        <v>73</v>
      </c>
      <c r="C25" s="135" t="s">
        <v>74</v>
      </c>
      <c r="D25" s="132" t="s">
        <v>75</v>
      </c>
      <c r="E25" s="130" t="s">
        <v>40</v>
      </c>
      <c r="F25" s="144">
        <v>158</v>
      </c>
      <c r="G25" s="147" t="str">
        <f t="shared" si="0"/>
        <v/>
      </c>
      <c r="H25" s="50"/>
    </row>
    <row r="26" spans="1:8" ht="24" customHeight="1" x14ac:dyDescent="0.25">
      <c r="A26" s="126">
        <v>15</v>
      </c>
      <c r="B26" s="127" t="s">
        <v>76</v>
      </c>
      <c r="C26" s="131" t="s">
        <v>77</v>
      </c>
      <c r="D26" s="133" t="s">
        <v>78</v>
      </c>
      <c r="E26" s="130" t="s">
        <v>40</v>
      </c>
      <c r="F26" s="144">
        <v>159</v>
      </c>
      <c r="G26" s="147" t="str">
        <f t="shared" si="0"/>
        <v/>
      </c>
      <c r="H26" s="50"/>
    </row>
    <row r="27" spans="1:8" ht="24" customHeight="1" x14ac:dyDescent="0.25">
      <c r="A27" s="126">
        <v>16</v>
      </c>
      <c r="B27" s="134" t="s">
        <v>79</v>
      </c>
      <c r="C27" s="136" t="s">
        <v>80</v>
      </c>
      <c r="D27" s="133" t="s">
        <v>81</v>
      </c>
      <c r="E27" s="137" t="s">
        <v>36</v>
      </c>
      <c r="F27" s="144">
        <v>160</v>
      </c>
      <c r="G27" s="147" t="str">
        <f t="shared" si="0"/>
        <v>មិនអនុញ្ញាតឲ្យប្រឡង</v>
      </c>
      <c r="H27" s="48" t="s">
        <v>18</v>
      </c>
    </row>
    <row r="28" spans="1:8" ht="24" customHeight="1" x14ac:dyDescent="0.25">
      <c r="A28" s="126">
        <v>17</v>
      </c>
      <c r="B28" s="127" t="s">
        <v>82</v>
      </c>
      <c r="C28" s="131" t="s">
        <v>83</v>
      </c>
      <c r="D28" s="133" t="s">
        <v>84</v>
      </c>
      <c r="E28" s="130" t="s">
        <v>40</v>
      </c>
      <c r="F28" s="144">
        <v>161</v>
      </c>
      <c r="G28" s="147" t="str">
        <f t="shared" si="0"/>
        <v/>
      </c>
      <c r="H28" s="50"/>
    </row>
    <row r="29" spans="1:8" ht="24" customHeight="1" x14ac:dyDescent="0.25">
      <c r="A29" s="138">
        <v>18</v>
      </c>
      <c r="B29" s="139" t="s">
        <v>85</v>
      </c>
      <c r="C29" s="140" t="s">
        <v>86</v>
      </c>
      <c r="D29" s="141" t="s">
        <v>87</v>
      </c>
      <c r="E29" s="142" t="s">
        <v>40</v>
      </c>
      <c r="F29" s="145">
        <v>162</v>
      </c>
      <c r="G29" s="148" t="str">
        <f t="shared" si="0"/>
        <v/>
      </c>
      <c r="H29" s="46"/>
    </row>
    <row r="30" spans="1:8" ht="15" customHeight="1" x14ac:dyDescent="0.25">
      <c r="B30" s="84" t="s">
        <v>23</v>
      </c>
      <c r="C30" s="85">
        <f>COUNTIF(E12:E29, "ស")+COUNTIF(E12:E29, "ប")</f>
        <v>18</v>
      </c>
      <c r="D30" s="84" t="s">
        <v>7</v>
      </c>
      <c r="E30" s="224" t="s">
        <v>109</v>
      </c>
      <c r="F30" s="224"/>
      <c r="G30" s="224"/>
    </row>
    <row r="31" spans="1:8" x14ac:dyDescent="0.25">
      <c r="B31" s="83" t="s">
        <v>21</v>
      </c>
      <c r="C31" s="86">
        <f>COUNTIF(E12:E29, "ស")</f>
        <v>7</v>
      </c>
      <c r="D31" s="83" t="s">
        <v>7</v>
      </c>
      <c r="E31" s="224"/>
      <c r="F31" s="224"/>
      <c r="G31" s="224"/>
    </row>
    <row r="32" spans="1:8" x14ac:dyDescent="0.25">
      <c r="B32" s="83" t="s">
        <v>24</v>
      </c>
      <c r="C32" s="86">
        <f>COUNTIF(H12:H29, "û")</f>
        <v>7</v>
      </c>
      <c r="D32" s="83" t="s">
        <v>7</v>
      </c>
      <c r="E32" s="224"/>
      <c r="F32" s="224"/>
      <c r="G32" s="224"/>
    </row>
  </sheetData>
  <mergeCells count="11">
    <mergeCell ref="A8:G8"/>
    <mergeCell ref="A9:G9"/>
    <mergeCell ref="A10:H10"/>
    <mergeCell ref="C11:D11"/>
    <mergeCell ref="E30:G32"/>
    <mergeCell ref="A7:G7"/>
    <mergeCell ref="A2:G2"/>
    <mergeCell ref="A3:G3"/>
    <mergeCell ref="A4:G4"/>
    <mergeCell ref="A5:G5"/>
    <mergeCell ref="A6:G6"/>
  </mergeCells>
  <conditionalFormatting sqref="D30:E30 D31:D32 G12:G29">
    <cfRule type="expression" dxfId="25" priority="19">
      <formula>$H12="û"</formula>
    </cfRule>
  </conditionalFormatting>
  <conditionalFormatting sqref="B30">
    <cfRule type="expression" dxfId="24" priority="18">
      <formula>$H30="û"</formula>
    </cfRule>
  </conditionalFormatting>
  <conditionalFormatting sqref="B31">
    <cfRule type="expression" dxfId="23" priority="17">
      <formula>$H31="û"</formula>
    </cfRule>
  </conditionalFormatting>
  <conditionalFormatting sqref="B32">
    <cfRule type="expression" dxfId="22" priority="16">
      <formula>$H32="û"</formula>
    </cfRule>
  </conditionalFormatting>
  <conditionalFormatting sqref="H12 H28:H29 H21 H18:H19 H14:H16 H25:H26">
    <cfRule type="cellIs" dxfId="21" priority="9" operator="greaterThanOrEqual">
      <formula>6.5</formula>
    </cfRule>
  </conditionalFormatting>
  <conditionalFormatting sqref="H27">
    <cfRule type="cellIs" dxfId="20" priority="8" operator="greaterThanOrEqual">
      <formula>6.5</formula>
    </cfRule>
  </conditionalFormatting>
  <conditionalFormatting sqref="H20">
    <cfRule type="cellIs" dxfId="19" priority="7" operator="greaterThanOrEqual">
      <formula>6.5</formula>
    </cfRule>
  </conditionalFormatting>
  <conditionalFormatting sqref="H17">
    <cfRule type="cellIs" dxfId="18" priority="6" operator="greaterThanOrEqual">
      <formula>6.5</formula>
    </cfRule>
  </conditionalFormatting>
  <conditionalFormatting sqref="H13">
    <cfRule type="cellIs" dxfId="17" priority="5" operator="greaterThanOrEqual">
      <formula>6.5</formula>
    </cfRule>
  </conditionalFormatting>
  <conditionalFormatting sqref="H22">
    <cfRule type="cellIs" dxfId="16" priority="4" operator="greaterThanOrEqual">
      <formula>6.5</formula>
    </cfRule>
  </conditionalFormatting>
  <conditionalFormatting sqref="H23">
    <cfRule type="cellIs" dxfId="15" priority="3" operator="greaterThanOrEqual">
      <formula>6.5</formula>
    </cfRule>
  </conditionalFormatting>
  <conditionalFormatting sqref="H24">
    <cfRule type="cellIs" dxfId="14" priority="2" operator="greaterThanOrEqual">
      <formula>6.5</formula>
    </cfRule>
  </conditionalFormatting>
  <conditionalFormatting sqref="A12:F29">
    <cfRule type="expression" dxfId="13" priority="1">
      <formula>$H12="û"</formula>
    </cfRule>
  </conditionalFormatting>
  <pageMargins left="0.25" right="0.25" top="0.75" bottom="0.75" header="0.3" footer="0.3"/>
  <pageSetup paperSize="9" scale="8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zoomScaleNormal="100" workbookViewId="0">
      <selection activeCell="D33" sqref="D33"/>
    </sheetView>
  </sheetViews>
  <sheetFormatPr defaultRowHeight="15" x14ac:dyDescent="0.25"/>
  <cols>
    <col min="1" max="1" width="5.85546875" customWidth="1"/>
    <col min="2" max="2" width="21.7109375" style="8" customWidth="1"/>
    <col min="3" max="3" width="10.5703125" bestFit="1" customWidth="1"/>
    <col min="4" max="4" width="19.28515625" bestFit="1" customWidth="1"/>
    <col min="5" max="5" width="4.5703125" bestFit="1" customWidth="1"/>
    <col min="6" max="6" width="10.42578125" customWidth="1"/>
    <col min="7" max="7" width="43" customWidth="1"/>
    <col min="8" max="8" width="6.85546875" customWidth="1"/>
  </cols>
  <sheetData>
    <row r="1" spans="1:8" ht="111.75" customHeight="1" x14ac:dyDescent="0.25"/>
    <row r="2" spans="1:8" ht="25.5" x14ac:dyDescent="0.25">
      <c r="A2" s="226" t="s">
        <v>111</v>
      </c>
      <c r="B2" s="226"/>
      <c r="C2" s="226"/>
      <c r="D2" s="226"/>
      <c r="E2" s="226"/>
      <c r="F2" s="226"/>
      <c r="G2" s="226"/>
      <c r="H2" s="197"/>
    </row>
    <row r="3" spans="1:8" ht="25.5" x14ac:dyDescent="0.25">
      <c r="A3" s="221" t="s">
        <v>107</v>
      </c>
      <c r="B3" s="221"/>
      <c r="C3" s="221"/>
      <c r="D3" s="221"/>
      <c r="E3" s="221"/>
      <c r="F3" s="221"/>
      <c r="G3" s="221"/>
      <c r="H3" s="198"/>
    </row>
    <row r="4" spans="1:8" ht="25.5" x14ac:dyDescent="0.25">
      <c r="A4" s="225" t="s">
        <v>119</v>
      </c>
      <c r="B4" s="225"/>
      <c r="C4" s="225"/>
      <c r="D4" s="225"/>
      <c r="E4" s="225"/>
      <c r="F4" s="225"/>
      <c r="G4" s="225"/>
      <c r="H4" s="199"/>
    </row>
    <row r="5" spans="1:8" ht="25.5" x14ac:dyDescent="0.25">
      <c r="A5" s="221" t="s">
        <v>94</v>
      </c>
      <c r="B5" s="221"/>
      <c r="C5" s="221"/>
      <c r="D5" s="221"/>
      <c r="E5" s="221"/>
      <c r="F5" s="221"/>
      <c r="G5" s="221"/>
      <c r="H5" s="198"/>
    </row>
    <row r="6" spans="1:8" ht="25.5" x14ac:dyDescent="0.25">
      <c r="A6" s="221" t="s">
        <v>98</v>
      </c>
      <c r="B6" s="221"/>
      <c r="C6" s="221"/>
      <c r="D6" s="221"/>
      <c r="E6" s="221"/>
      <c r="F6" s="221"/>
      <c r="G6" s="221"/>
      <c r="H6" s="198"/>
    </row>
    <row r="7" spans="1:8" ht="25.5" x14ac:dyDescent="0.25">
      <c r="A7" s="225" t="s">
        <v>100</v>
      </c>
      <c r="B7" s="225"/>
      <c r="C7" s="225"/>
      <c r="D7" s="225"/>
      <c r="E7" s="225"/>
      <c r="F7" s="225"/>
      <c r="G7" s="225"/>
      <c r="H7" s="199"/>
    </row>
    <row r="8" spans="1:8" ht="25.5" x14ac:dyDescent="0.25">
      <c r="A8" s="221" t="s">
        <v>97</v>
      </c>
      <c r="B8" s="221"/>
      <c r="C8" s="221"/>
      <c r="D8" s="221"/>
      <c r="E8" s="221"/>
      <c r="F8" s="221"/>
      <c r="G8" s="221"/>
      <c r="H8" s="198"/>
    </row>
    <row r="9" spans="1:8" ht="25.5" x14ac:dyDescent="0.25">
      <c r="A9" s="221" t="s">
        <v>32</v>
      </c>
      <c r="B9" s="221"/>
      <c r="C9" s="221"/>
      <c r="D9" s="221"/>
      <c r="E9" s="221"/>
      <c r="F9" s="221"/>
      <c r="G9" s="221"/>
      <c r="H9" s="204"/>
    </row>
    <row r="10" spans="1:8" ht="22.5" customHeight="1" x14ac:dyDescent="0.25">
      <c r="A10" s="227" t="s">
        <v>115</v>
      </c>
      <c r="B10" s="227"/>
      <c r="C10" s="227"/>
      <c r="D10" s="227"/>
      <c r="E10" s="227"/>
      <c r="F10" s="227"/>
      <c r="G10" s="227"/>
      <c r="H10" s="227"/>
    </row>
    <row r="11" spans="1:8" s="152" customFormat="1" ht="24.75" customHeight="1" x14ac:dyDescent="0.25">
      <c r="A11" s="205" t="s">
        <v>0</v>
      </c>
      <c r="B11" s="205" t="s">
        <v>1</v>
      </c>
      <c r="C11" s="223" t="s">
        <v>2</v>
      </c>
      <c r="D11" s="223"/>
      <c r="E11" s="205" t="s">
        <v>4</v>
      </c>
      <c r="F11" s="150" t="s">
        <v>8</v>
      </c>
      <c r="G11" s="150" t="s">
        <v>112</v>
      </c>
      <c r="H11" s="151" t="s">
        <v>22</v>
      </c>
    </row>
    <row r="12" spans="1:8" ht="24" customHeight="1" x14ac:dyDescent="0.25">
      <c r="A12" s="126">
        <v>1</v>
      </c>
      <c r="B12" s="127" t="s">
        <v>33</v>
      </c>
      <c r="C12" s="128" t="s">
        <v>34</v>
      </c>
      <c r="D12" s="129" t="s">
        <v>35</v>
      </c>
      <c r="E12" s="130" t="s">
        <v>36</v>
      </c>
      <c r="F12" s="143">
        <v>145</v>
      </c>
      <c r="G12" s="146" t="str">
        <f t="shared" ref="G12:G29" si="0">IF(H12="û", "មិនអនុញ្ញាតឲ្យប្រឡង", "")</f>
        <v/>
      </c>
      <c r="H12" s="125"/>
    </row>
    <row r="13" spans="1:8" ht="24" customHeight="1" x14ac:dyDescent="0.25">
      <c r="A13" s="126">
        <v>2</v>
      </c>
      <c r="B13" s="127" t="s">
        <v>37</v>
      </c>
      <c r="C13" s="131" t="s">
        <v>38</v>
      </c>
      <c r="D13" s="132" t="s">
        <v>39</v>
      </c>
      <c r="E13" s="130" t="s">
        <v>40</v>
      </c>
      <c r="F13" s="144">
        <v>146</v>
      </c>
      <c r="G13" s="147" t="str">
        <f t="shared" si="0"/>
        <v>មិនអនុញ្ញាតឲ្យប្រឡង</v>
      </c>
      <c r="H13" s="48" t="s">
        <v>18</v>
      </c>
    </row>
    <row r="14" spans="1:8" ht="24" customHeight="1" x14ac:dyDescent="0.25">
      <c r="A14" s="126">
        <v>3</v>
      </c>
      <c r="B14" s="127" t="s">
        <v>41</v>
      </c>
      <c r="C14" s="131" t="s">
        <v>42</v>
      </c>
      <c r="D14" s="133" t="s">
        <v>43</v>
      </c>
      <c r="E14" s="130" t="s">
        <v>36</v>
      </c>
      <c r="F14" s="144">
        <v>147</v>
      </c>
      <c r="G14" s="147" t="str">
        <f t="shared" si="0"/>
        <v/>
      </c>
      <c r="H14" s="50"/>
    </row>
    <row r="15" spans="1:8" ht="24" customHeight="1" x14ac:dyDescent="0.25">
      <c r="A15" s="126">
        <v>4</v>
      </c>
      <c r="B15" s="127" t="s">
        <v>44</v>
      </c>
      <c r="C15" s="131" t="s">
        <v>45</v>
      </c>
      <c r="D15" s="133" t="s">
        <v>46</v>
      </c>
      <c r="E15" s="130" t="s">
        <v>40</v>
      </c>
      <c r="F15" s="144">
        <v>148</v>
      </c>
      <c r="G15" s="147" t="str">
        <f t="shared" si="0"/>
        <v/>
      </c>
      <c r="H15" s="50"/>
    </row>
    <row r="16" spans="1:8" ht="24" customHeight="1" x14ac:dyDescent="0.25">
      <c r="A16" s="126">
        <v>5</v>
      </c>
      <c r="B16" s="127" t="s">
        <v>47</v>
      </c>
      <c r="C16" s="131" t="s">
        <v>48</v>
      </c>
      <c r="D16" s="133" t="s">
        <v>49</v>
      </c>
      <c r="E16" s="130" t="s">
        <v>40</v>
      </c>
      <c r="F16" s="144">
        <v>149</v>
      </c>
      <c r="G16" s="147" t="str">
        <f t="shared" si="0"/>
        <v/>
      </c>
      <c r="H16" s="50"/>
    </row>
    <row r="17" spans="1:8" ht="24" customHeight="1" x14ac:dyDescent="0.25">
      <c r="A17" s="126">
        <v>6</v>
      </c>
      <c r="B17" s="127" t="s">
        <v>50</v>
      </c>
      <c r="C17" s="131" t="s">
        <v>51</v>
      </c>
      <c r="D17" s="133" t="s">
        <v>52</v>
      </c>
      <c r="E17" s="130" t="s">
        <v>40</v>
      </c>
      <c r="F17" s="144">
        <v>150</v>
      </c>
      <c r="G17" s="147" t="str">
        <f t="shared" si="0"/>
        <v>មិនអនុញ្ញាតឲ្យប្រឡង</v>
      </c>
      <c r="H17" s="48" t="s">
        <v>18</v>
      </c>
    </row>
    <row r="18" spans="1:8" ht="24" customHeight="1" x14ac:dyDescent="0.25">
      <c r="A18" s="126">
        <v>7</v>
      </c>
      <c r="B18" s="127" t="s">
        <v>53</v>
      </c>
      <c r="C18" s="131" t="s">
        <v>54</v>
      </c>
      <c r="D18" s="133" t="s">
        <v>35</v>
      </c>
      <c r="E18" s="130" t="s">
        <v>36</v>
      </c>
      <c r="F18" s="144">
        <v>151</v>
      </c>
      <c r="G18" s="147" t="str">
        <f t="shared" si="0"/>
        <v/>
      </c>
      <c r="H18" s="50"/>
    </row>
    <row r="19" spans="1:8" ht="24" customHeight="1" x14ac:dyDescent="0.25">
      <c r="A19" s="126">
        <v>8</v>
      </c>
      <c r="B19" s="127" t="s">
        <v>55</v>
      </c>
      <c r="C19" s="131" t="s">
        <v>56</v>
      </c>
      <c r="D19" s="133" t="s">
        <v>57</v>
      </c>
      <c r="E19" s="130" t="s">
        <v>40</v>
      </c>
      <c r="F19" s="144">
        <v>152</v>
      </c>
      <c r="G19" s="147" t="str">
        <f t="shared" si="0"/>
        <v/>
      </c>
      <c r="H19" s="50"/>
    </row>
    <row r="20" spans="1:8" ht="24" customHeight="1" x14ac:dyDescent="0.25">
      <c r="A20" s="126">
        <v>9</v>
      </c>
      <c r="B20" s="127" t="s">
        <v>58</v>
      </c>
      <c r="C20" s="131" t="s">
        <v>59</v>
      </c>
      <c r="D20" s="133" t="s">
        <v>60</v>
      </c>
      <c r="E20" s="130" t="s">
        <v>40</v>
      </c>
      <c r="F20" s="144">
        <v>153</v>
      </c>
      <c r="G20" s="147" t="str">
        <f t="shared" si="0"/>
        <v>មិនអនុញ្ញាតឲ្យប្រឡង</v>
      </c>
      <c r="H20" s="48" t="s">
        <v>18</v>
      </c>
    </row>
    <row r="21" spans="1:8" ht="24" customHeight="1" x14ac:dyDescent="0.25">
      <c r="A21" s="126">
        <v>10</v>
      </c>
      <c r="B21" s="127" t="s">
        <v>61</v>
      </c>
      <c r="C21" s="131" t="s">
        <v>62</v>
      </c>
      <c r="D21" s="133" t="s">
        <v>63</v>
      </c>
      <c r="E21" s="130" t="s">
        <v>40</v>
      </c>
      <c r="F21" s="144">
        <v>154</v>
      </c>
      <c r="G21" s="147" t="str">
        <f t="shared" si="0"/>
        <v/>
      </c>
      <c r="H21" s="50"/>
    </row>
    <row r="22" spans="1:8" ht="24" customHeight="1" x14ac:dyDescent="0.25">
      <c r="A22" s="126">
        <v>11</v>
      </c>
      <c r="B22" s="134" t="s">
        <v>64</v>
      </c>
      <c r="C22" s="131" t="s">
        <v>65</v>
      </c>
      <c r="D22" s="133" t="s">
        <v>66</v>
      </c>
      <c r="E22" s="130" t="s">
        <v>36</v>
      </c>
      <c r="F22" s="144">
        <v>155</v>
      </c>
      <c r="G22" s="147" t="str">
        <f t="shared" si="0"/>
        <v>មិនអនុញ្ញាតឲ្យប្រឡង</v>
      </c>
      <c r="H22" s="48" t="s">
        <v>18</v>
      </c>
    </row>
    <row r="23" spans="1:8" ht="24" customHeight="1" x14ac:dyDescent="0.25">
      <c r="A23" s="126">
        <v>12</v>
      </c>
      <c r="B23" s="134" t="s">
        <v>67</v>
      </c>
      <c r="C23" s="131" t="s">
        <v>68</v>
      </c>
      <c r="D23" s="133" t="s">
        <v>69</v>
      </c>
      <c r="E23" s="130" t="s">
        <v>36</v>
      </c>
      <c r="F23" s="144">
        <v>156</v>
      </c>
      <c r="G23" s="147" t="str">
        <f t="shared" si="0"/>
        <v>មិនអនុញ្ញាតឲ្យប្រឡង</v>
      </c>
      <c r="H23" s="48" t="s">
        <v>18</v>
      </c>
    </row>
    <row r="24" spans="1:8" ht="24" customHeight="1" x14ac:dyDescent="0.25">
      <c r="A24" s="126">
        <v>13</v>
      </c>
      <c r="B24" s="134" t="s">
        <v>70</v>
      </c>
      <c r="C24" s="131" t="s">
        <v>71</v>
      </c>
      <c r="D24" s="133" t="s">
        <v>72</v>
      </c>
      <c r="E24" s="130" t="s">
        <v>36</v>
      </c>
      <c r="F24" s="144">
        <v>157</v>
      </c>
      <c r="G24" s="147" t="str">
        <f t="shared" si="0"/>
        <v>មិនអនុញ្ញាតឲ្យប្រឡង</v>
      </c>
      <c r="H24" s="48" t="s">
        <v>18</v>
      </c>
    </row>
    <row r="25" spans="1:8" ht="24" customHeight="1" x14ac:dyDescent="0.25">
      <c r="A25" s="126">
        <v>14</v>
      </c>
      <c r="B25" s="134" t="s">
        <v>73</v>
      </c>
      <c r="C25" s="135" t="s">
        <v>74</v>
      </c>
      <c r="D25" s="132" t="s">
        <v>75</v>
      </c>
      <c r="E25" s="130" t="s">
        <v>40</v>
      </c>
      <c r="F25" s="144">
        <v>158</v>
      </c>
      <c r="G25" s="147" t="str">
        <f t="shared" si="0"/>
        <v/>
      </c>
      <c r="H25" s="50"/>
    </row>
    <row r="26" spans="1:8" ht="24" customHeight="1" x14ac:dyDescent="0.25">
      <c r="A26" s="126">
        <v>15</v>
      </c>
      <c r="B26" s="127" t="s">
        <v>76</v>
      </c>
      <c r="C26" s="131" t="s">
        <v>77</v>
      </c>
      <c r="D26" s="133" t="s">
        <v>78</v>
      </c>
      <c r="E26" s="130" t="s">
        <v>40</v>
      </c>
      <c r="F26" s="144">
        <v>159</v>
      </c>
      <c r="G26" s="147" t="str">
        <f t="shared" si="0"/>
        <v/>
      </c>
      <c r="H26" s="50"/>
    </row>
    <row r="27" spans="1:8" ht="24" customHeight="1" x14ac:dyDescent="0.25">
      <c r="A27" s="126">
        <v>16</v>
      </c>
      <c r="B27" s="134" t="s">
        <v>79</v>
      </c>
      <c r="C27" s="136" t="s">
        <v>80</v>
      </c>
      <c r="D27" s="133" t="s">
        <v>81</v>
      </c>
      <c r="E27" s="137" t="s">
        <v>36</v>
      </c>
      <c r="F27" s="144">
        <v>160</v>
      </c>
      <c r="G27" s="147" t="str">
        <f t="shared" si="0"/>
        <v>មិនអនុញ្ញាតឲ្យប្រឡង</v>
      </c>
      <c r="H27" s="48" t="s">
        <v>18</v>
      </c>
    </row>
    <row r="28" spans="1:8" ht="24" customHeight="1" x14ac:dyDescent="0.25">
      <c r="A28" s="126">
        <v>17</v>
      </c>
      <c r="B28" s="127" t="s">
        <v>82</v>
      </c>
      <c r="C28" s="131" t="s">
        <v>83</v>
      </c>
      <c r="D28" s="133" t="s">
        <v>84</v>
      </c>
      <c r="E28" s="130" t="s">
        <v>40</v>
      </c>
      <c r="F28" s="144">
        <v>161</v>
      </c>
      <c r="G28" s="147" t="str">
        <f t="shared" si="0"/>
        <v/>
      </c>
      <c r="H28" s="50"/>
    </row>
    <row r="29" spans="1:8" ht="24" customHeight="1" x14ac:dyDescent="0.25">
      <c r="A29" s="138">
        <v>18</v>
      </c>
      <c r="B29" s="139" t="s">
        <v>85</v>
      </c>
      <c r="C29" s="140" t="s">
        <v>86</v>
      </c>
      <c r="D29" s="141" t="s">
        <v>87</v>
      </c>
      <c r="E29" s="142" t="s">
        <v>40</v>
      </c>
      <c r="F29" s="145">
        <v>162</v>
      </c>
      <c r="G29" s="148" t="str">
        <f t="shared" si="0"/>
        <v/>
      </c>
      <c r="H29" s="46"/>
    </row>
    <row r="30" spans="1:8" ht="15" customHeight="1" x14ac:dyDescent="0.25">
      <c r="B30" s="84" t="s">
        <v>113</v>
      </c>
      <c r="C30" s="85"/>
      <c r="D30" s="84" t="s">
        <v>7</v>
      </c>
      <c r="E30" s="224" t="s">
        <v>109</v>
      </c>
      <c r="F30" s="224"/>
      <c r="G30" s="224"/>
    </row>
    <row r="31" spans="1:8" x14ac:dyDescent="0.25">
      <c r="B31" s="83" t="s">
        <v>114</v>
      </c>
      <c r="C31" s="86"/>
      <c r="D31" s="83" t="s">
        <v>7</v>
      </c>
      <c r="E31" s="224"/>
      <c r="F31" s="224"/>
      <c r="G31" s="224"/>
    </row>
    <row r="32" spans="1:8" x14ac:dyDescent="0.25">
      <c r="B32" s="83"/>
      <c r="C32" s="86"/>
      <c r="D32" s="83"/>
      <c r="E32" s="224"/>
      <c r="F32" s="224"/>
      <c r="G32" s="224"/>
    </row>
  </sheetData>
  <mergeCells count="11">
    <mergeCell ref="A7:G7"/>
    <mergeCell ref="A2:G2"/>
    <mergeCell ref="A3:G3"/>
    <mergeCell ref="A4:G4"/>
    <mergeCell ref="A5:G5"/>
    <mergeCell ref="A6:G6"/>
    <mergeCell ref="A8:G8"/>
    <mergeCell ref="A9:G9"/>
    <mergeCell ref="A10:H10"/>
    <mergeCell ref="C11:D11"/>
    <mergeCell ref="E30:G32"/>
  </mergeCells>
  <conditionalFormatting sqref="D30:E30 D31:D32 G12:G29">
    <cfRule type="expression" dxfId="12" priority="13">
      <formula>$H12="û"</formula>
    </cfRule>
  </conditionalFormatting>
  <conditionalFormatting sqref="B30">
    <cfRule type="expression" dxfId="11" priority="12">
      <formula>$H30="û"</formula>
    </cfRule>
  </conditionalFormatting>
  <conditionalFormatting sqref="B31">
    <cfRule type="expression" dxfId="10" priority="11">
      <formula>$H31="û"</formula>
    </cfRule>
  </conditionalFormatting>
  <conditionalFormatting sqref="B32">
    <cfRule type="expression" dxfId="9" priority="10">
      <formula>$H32="û"</formula>
    </cfRule>
  </conditionalFormatting>
  <conditionalFormatting sqref="H12 H28:H29 H21 H18:H19 H14:H16 H25:H26">
    <cfRule type="cellIs" dxfId="8" priority="9" operator="greaterThanOrEqual">
      <formula>6.5</formula>
    </cfRule>
  </conditionalFormatting>
  <conditionalFormatting sqref="H27">
    <cfRule type="cellIs" dxfId="7" priority="8" operator="greaterThanOrEqual">
      <formula>6.5</formula>
    </cfRule>
  </conditionalFormatting>
  <conditionalFormatting sqref="H20">
    <cfRule type="cellIs" dxfId="6" priority="7" operator="greaterThanOrEqual">
      <formula>6.5</formula>
    </cfRule>
  </conditionalFormatting>
  <conditionalFormatting sqref="H17">
    <cfRule type="cellIs" dxfId="5" priority="6" operator="greaterThanOrEqual">
      <formula>6.5</formula>
    </cfRule>
  </conditionalFormatting>
  <conditionalFormatting sqref="H13">
    <cfRule type="cellIs" dxfId="4" priority="5" operator="greaterThanOrEqual">
      <formula>6.5</formula>
    </cfRule>
  </conditionalFormatting>
  <conditionalFormatting sqref="H22">
    <cfRule type="cellIs" dxfId="3" priority="4" operator="greaterThanOrEqual">
      <formula>6.5</formula>
    </cfRule>
  </conditionalFormatting>
  <conditionalFormatting sqref="H23">
    <cfRule type="cellIs" dxfId="2" priority="3" operator="greaterThanOrEqual">
      <formula>6.5</formula>
    </cfRule>
  </conditionalFormatting>
  <conditionalFormatting sqref="H24">
    <cfRule type="cellIs" dxfId="1" priority="2" operator="greaterThanOrEqual">
      <formula>6.5</formula>
    </cfRule>
  </conditionalFormatting>
  <conditionalFormatting sqref="A12:F29">
    <cfRule type="expression" dxfId="0" priority="1">
      <formula>$H12="û"</formula>
    </cfRule>
  </conditionalFormatting>
  <pageMargins left="0.25" right="0.25" top="0.75" bottom="0.75" header="0.3" footer="0.3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N189"/>
  <sheetViews>
    <sheetView topLeftCell="A11" zoomScaleNormal="100" workbookViewId="0">
      <selection activeCell="R21" sqref="R21"/>
    </sheetView>
  </sheetViews>
  <sheetFormatPr defaultRowHeight="12.75" x14ac:dyDescent="0.2"/>
  <cols>
    <col min="1" max="1" width="4.7109375" style="18" customWidth="1"/>
    <col min="2" max="2" width="17.140625" style="18" customWidth="1"/>
    <col min="3" max="3" width="8.7109375" style="18" bestFit="1" customWidth="1"/>
    <col min="4" max="4" width="18.5703125" style="18" customWidth="1"/>
    <col min="5" max="5" width="5.42578125" style="18" customWidth="1"/>
    <col min="6" max="6" width="7.85546875" style="18" customWidth="1"/>
    <col min="7" max="8" width="5" style="20" hidden="1" customWidth="1"/>
    <col min="9" max="9" width="15.28515625" style="21" customWidth="1"/>
    <col min="10" max="11" width="5" style="20" hidden="1" customWidth="1"/>
    <col min="12" max="12" width="11.42578125" style="19" customWidth="1"/>
    <col min="13" max="14" width="5" style="18" hidden="1" customWidth="1"/>
    <col min="15" max="15" width="17" style="18" customWidth="1"/>
    <col min="16" max="17" width="5" style="18" hidden="1" customWidth="1"/>
    <col min="18" max="18" width="15.7109375" style="18" customWidth="1"/>
    <col min="19" max="20" width="5" style="18" hidden="1" customWidth="1"/>
    <col min="21" max="21" width="12" style="18" customWidth="1"/>
    <col min="22" max="22" width="5" style="18" hidden="1" customWidth="1"/>
    <col min="23" max="23" width="0.5703125" style="18" hidden="1" customWidth="1"/>
    <col min="24" max="24" width="10.42578125" style="18" customWidth="1"/>
    <col min="25" max="25" width="15.140625" style="18" customWidth="1"/>
    <col min="26" max="26" width="16.42578125" style="18" customWidth="1"/>
    <col min="27" max="28" width="9.140625" style="18"/>
    <col min="29" max="29" width="21.7109375" style="18" customWidth="1"/>
    <col min="30" max="33" width="9.140625" style="18"/>
    <col min="34" max="40" width="9.140625" style="18" customWidth="1"/>
    <col min="41" max="16384" width="9.140625" style="18"/>
  </cols>
  <sheetData>
    <row r="1" spans="1:40" ht="92.25" customHeight="1" x14ac:dyDescent="0.2">
      <c r="A1" s="211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</row>
    <row r="2" spans="1:40" ht="111" customHeight="1" x14ac:dyDescent="0.2">
      <c r="A2" s="215" t="s">
        <v>93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</row>
    <row r="3" spans="1:40" s="157" customFormat="1" ht="46.5" customHeight="1" x14ac:dyDescent="0.2">
      <c r="A3" s="153" t="s">
        <v>0</v>
      </c>
      <c r="B3" s="154" t="s">
        <v>1</v>
      </c>
      <c r="C3" s="217" t="s">
        <v>2</v>
      </c>
      <c r="D3" s="218"/>
      <c r="E3" s="153" t="s">
        <v>4</v>
      </c>
      <c r="F3" s="153" t="s">
        <v>8</v>
      </c>
      <c r="G3" s="216" t="s">
        <v>88</v>
      </c>
      <c r="H3" s="216"/>
      <c r="I3" s="216"/>
      <c r="J3" s="216" t="s">
        <v>89</v>
      </c>
      <c r="K3" s="216"/>
      <c r="L3" s="216"/>
      <c r="M3" s="216" t="s">
        <v>90</v>
      </c>
      <c r="N3" s="216"/>
      <c r="O3" s="216"/>
      <c r="P3" s="216" t="s">
        <v>91</v>
      </c>
      <c r="Q3" s="216"/>
      <c r="R3" s="216"/>
      <c r="S3" s="216" t="s">
        <v>28</v>
      </c>
      <c r="T3" s="216"/>
      <c r="U3" s="216"/>
      <c r="V3" s="216" t="s">
        <v>92</v>
      </c>
      <c r="W3" s="216"/>
      <c r="X3" s="216"/>
      <c r="Y3" s="155" t="s">
        <v>19</v>
      </c>
      <c r="Z3" s="156" t="s">
        <v>6</v>
      </c>
    </row>
    <row r="4" spans="1:40" s="163" customFormat="1" ht="19.5" hidden="1" customHeight="1" x14ac:dyDescent="0.25">
      <c r="A4" s="158"/>
      <c r="B4" s="159"/>
      <c r="C4" s="160"/>
      <c r="D4" s="161"/>
      <c r="E4" s="158"/>
      <c r="F4" s="158"/>
      <c r="G4" s="155" t="s">
        <v>12</v>
      </c>
      <c r="H4" s="155" t="s">
        <v>10</v>
      </c>
      <c r="I4" s="155" t="s">
        <v>11</v>
      </c>
      <c r="J4" s="155" t="s">
        <v>12</v>
      </c>
      <c r="K4" s="155" t="s">
        <v>10</v>
      </c>
      <c r="L4" s="155" t="s">
        <v>11</v>
      </c>
      <c r="M4" s="155" t="s">
        <v>12</v>
      </c>
      <c r="N4" s="155" t="s">
        <v>10</v>
      </c>
      <c r="O4" s="155" t="s">
        <v>11</v>
      </c>
      <c r="P4" s="155" t="s">
        <v>12</v>
      </c>
      <c r="Q4" s="155" t="s">
        <v>10</v>
      </c>
      <c r="R4" s="155" t="s">
        <v>11</v>
      </c>
      <c r="S4" s="155" t="s">
        <v>12</v>
      </c>
      <c r="T4" s="155" t="s">
        <v>10</v>
      </c>
      <c r="U4" s="155" t="s">
        <v>11</v>
      </c>
      <c r="V4" s="162"/>
      <c r="W4" s="162"/>
      <c r="X4" s="162"/>
      <c r="Y4" s="162"/>
      <c r="Z4" s="158"/>
    </row>
    <row r="5" spans="1:40" s="157" customFormat="1" ht="26.25" customHeight="1" x14ac:dyDescent="0.2">
      <c r="A5" s="106">
        <v>1</v>
      </c>
      <c r="B5" s="164" t="s">
        <v>33</v>
      </c>
      <c r="C5" s="165" t="s">
        <v>34</v>
      </c>
      <c r="D5" s="166" t="s">
        <v>35</v>
      </c>
      <c r="E5" s="167" t="s">
        <v>36</v>
      </c>
      <c r="F5" s="194">
        <v>145</v>
      </c>
      <c r="G5" s="191">
        <v>0</v>
      </c>
      <c r="H5" s="168">
        <v>0</v>
      </c>
      <c r="I5" s="169"/>
      <c r="J5" s="168">
        <v>0</v>
      </c>
      <c r="K5" s="168">
        <v>2</v>
      </c>
      <c r="L5" s="169"/>
      <c r="M5" s="168"/>
      <c r="N5" s="168"/>
      <c r="O5" s="169"/>
      <c r="P5" s="168"/>
      <c r="Q5" s="168"/>
      <c r="R5" s="169"/>
      <c r="S5" s="168"/>
      <c r="T5" s="168"/>
      <c r="U5" s="169"/>
      <c r="V5" s="168">
        <v>0</v>
      </c>
      <c r="W5" s="168">
        <v>0</v>
      </c>
      <c r="X5" s="169"/>
      <c r="Y5" s="170">
        <f>COUNTIF(I5,"û")+COUNTIF(L5,"û")+COUNTIF(O5,"û")+COUNTIF(R5,"û")+COUNTIF(U5,"û")+COUNTIF(X5,"û")</f>
        <v>0</v>
      </c>
      <c r="Z5" s="171"/>
    </row>
    <row r="6" spans="1:40" s="157" customFormat="1" ht="26.25" customHeight="1" x14ac:dyDescent="0.2">
      <c r="A6" s="106">
        <v>2</v>
      </c>
      <c r="B6" s="164" t="s">
        <v>37</v>
      </c>
      <c r="C6" s="172" t="s">
        <v>38</v>
      </c>
      <c r="D6" s="173" t="s">
        <v>39</v>
      </c>
      <c r="E6" s="167" t="s">
        <v>40</v>
      </c>
      <c r="F6" s="195">
        <v>146</v>
      </c>
      <c r="G6" s="192">
        <v>0</v>
      </c>
      <c r="H6" s="174">
        <v>0</v>
      </c>
      <c r="I6" s="175"/>
      <c r="J6" s="174">
        <v>0</v>
      </c>
      <c r="K6" s="174">
        <v>0</v>
      </c>
      <c r="L6" s="175"/>
      <c r="M6" s="174"/>
      <c r="N6" s="174"/>
      <c r="O6" s="175"/>
      <c r="P6" s="174"/>
      <c r="Q6" s="174"/>
      <c r="R6" s="175"/>
      <c r="S6" s="174"/>
      <c r="T6" s="174"/>
      <c r="U6" s="175"/>
      <c r="V6" s="174">
        <v>0</v>
      </c>
      <c r="W6" s="174">
        <v>0</v>
      </c>
      <c r="X6" s="175"/>
      <c r="Y6" s="170">
        <f>COUNTIF(I6,"û")+COUNTIF(L6,"û")+COUNTIF(O6,"û")+COUNTIF(R6,"û")+COUNTIF(U6,"û")+COUNTIF(X6,"û")</f>
        <v>0</v>
      </c>
      <c r="Z6" s="176"/>
    </row>
    <row r="7" spans="1:40" s="157" customFormat="1" ht="26.25" customHeight="1" x14ac:dyDescent="0.2">
      <c r="A7" s="106">
        <v>3</v>
      </c>
      <c r="B7" s="164" t="s">
        <v>41</v>
      </c>
      <c r="C7" s="172" t="s">
        <v>42</v>
      </c>
      <c r="D7" s="177" t="s">
        <v>43</v>
      </c>
      <c r="E7" s="167" t="s">
        <v>36</v>
      </c>
      <c r="F7" s="195">
        <v>147</v>
      </c>
      <c r="G7" s="192">
        <v>0</v>
      </c>
      <c r="H7" s="174">
        <v>0</v>
      </c>
      <c r="I7" s="175"/>
      <c r="J7" s="174">
        <v>0</v>
      </c>
      <c r="K7" s="174">
        <v>0</v>
      </c>
      <c r="L7" s="175"/>
      <c r="M7" s="174"/>
      <c r="N7" s="174"/>
      <c r="O7" s="175"/>
      <c r="P7" s="174"/>
      <c r="Q7" s="174"/>
      <c r="R7" s="175"/>
      <c r="S7" s="174"/>
      <c r="T7" s="174"/>
      <c r="U7" s="175"/>
      <c r="V7" s="174">
        <v>0</v>
      </c>
      <c r="W7" s="174">
        <v>0</v>
      </c>
      <c r="X7" s="175"/>
      <c r="Y7" s="170">
        <f t="shared" ref="Y7:Y22" si="0">COUNTIF(I7,"û")+COUNTIF(L7,"û")+COUNTIF(O7,"û")+COUNTIF(R7,"û")+COUNTIF(U7,"û")+COUNTIF(X7,"û")</f>
        <v>0</v>
      </c>
      <c r="Z7" s="176"/>
      <c r="AC7" s="178" t="s">
        <v>37</v>
      </c>
    </row>
    <row r="8" spans="1:40" s="157" customFormat="1" ht="26.25" customHeight="1" x14ac:dyDescent="0.2">
      <c r="A8" s="106">
        <v>4</v>
      </c>
      <c r="B8" s="164" t="s">
        <v>44</v>
      </c>
      <c r="C8" s="172" t="s">
        <v>45</v>
      </c>
      <c r="D8" s="177" t="s">
        <v>46</v>
      </c>
      <c r="E8" s="167" t="s">
        <v>40</v>
      </c>
      <c r="F8" s="195">
        <v>148</v>
      </c>
      <c r="G8" s="192">
        <v>0</v>
      </c>
      <c r="H8" s="174">
        <v>0</v>
      </c>
      <c r="I8" s="175"/>
      <c r="J8" s="174">
        <v>0</v>
      </c>
      <c r="K8" s="174">
        <v>0</v>
      </c>
      <c r="L8" s="175"/>
      <c r="M8" s="174"/>
      <c r="N8" s="174"/>
      <c r="O8" s="175"/>
      <c r="P8" s="174"/>
      <c r="Q8" s="174"/>
      <c r="R8" s="175"/>
      <c r="S8" s="174"/>
      <c r="T8" s="174"/>
      <c r="U8" s="175"/>
      <c r="V8" s="174">
        <v>0</v>
      </c>
      <c r="W8" s="174">
        <v>0</v>
      </c>
      <c r="X8" s="175"/>
      <c r="Y8" s="170">
        <f t="shared" si="0"/>
        <v>0</v>
      </c>
      <c r="Z8" s="176"/>
      <c r="AC8" s="179" t="s">
        <v>64</v>
      </c>
    </row>
    <row r="9" spans="1:40" s="157" customFormat="1" ht="26.25" customHeight="1" x14ac:dyDescent="0.2">
      <c r="A9" s="106">
        <v>5</v>
      </c>
      <c r="B9" s="164" t="s">
        <v>47</v>
      </c>
      <c r="C9" s="172" t="s">
        <v>48</v>
      </c>
      <c r="D9" s="177" t="s">
        <v>49</v>
      </c>
      <c r="E9" s="167" t="s">
        <v>40</v>
      </c>
      <c r="F9" s="195">
        <v>149</v>
      </c>
      <c r="G9" s="192">
        <v>0</v>
      </c>
      <c r="H9" s="174">
        <v>0</v>
      </c>
      <c r="I9" s="175"/>
      <c r="J9" s="174">
        <v>0</v>
      </c>
      <c r="K9" s="174">
        <v>0</v>
      </c>
      <c r="L9" s="175"/>
      <c r="M9" s="174"/>
      <c r="N9" s="174"/>
      <c r="O9" s="175"/>
      <c r="P9" s="174"/>
      <c r="Q9" s="174"/>
      <c r="R9" s="175"/>
      <c r="S9" s="174"/>
      <c r="T9" s="174"/>
      <c r="U9" s="175"/>
      <c r="V9" s="174">
        <v>0</v>
      </c>
      <c r="W9" s="174">
        <v>0</v>
      </c>
      <c r="X9" s="175"/>
      <c r="Y9" s="170">
        <f t="shared" si="0"/>
        <v>0</v>
      </c>
      <c r="Z9" s="176"/>
      <c r="AC9" s="179" t="s">
        <v>67</v>
      </c>
    </row>
    <row r="10" spans="1:40" s="157" customFormat="1" ht="26.25" customHeight="1" x14ac:dyDescent="0.2">
      <c r="A10" s="106">
        <v>6</v>
      </c>
      <c r="B10" s="164" t="s">
        <v>50</v>
      </c>
      <c r="C10" s="172" t="s">
        <v>51</v>
      </c>
      <c r="D10" s="177" t="s">
        <v>52</v>
      </c>
      <c r="E10" s="167" t="s">
        <v>40</v>
      </c>
      <c r="F10" s="195">
        <v>150</v>
      </c>
      <c r="G10" s="192">
        <v>2</v>
      </c>
      <c r="H10" s="174">
        <v>0</v>
      </c>
      <c r="I10" s="175"/>
      <c r="J10" s="174">
        <v>2</v>
      </c>
      <c r="K10" s="174">
        <v>0</v>
      </c>
      <c r="L10" s="175"/>
      <c r="M10" s="174"/>
      <c r="N10" s="174"/>
      <c r="O10" s="175"/>
      <c r="P10" s="174"/>
      <c r="Q10" s="174"/>
      <c r="R10" s="175"/>
      <c r="S10" s="174"/>
      <c r="T10" s="174"/>
      <c r="U10" s="175"/>
      <c r="V10" s="174">
        <v>0</v>
      </c>
      <c r="W10" s="174">
        <v>10</v>
      </c>
      <c r="X10" s="180" t="s">
        <v>18</v>
      </c>
      <c r="Y10" s="170">
        <f t="shared" si="0"/>
        <v>1</v>
      </c>
      <c r="Z10" s="176"/>
      <c r="AC10" s="179" t="s">
        <v>70</v>
      </c>
    </row>
    <row r="11" spans="1:40" s="157" customFormat="1" ht="26.25" customHeight="1" x14ac:dyDescent="0.2">
      <c r="A11" s="106">
        <v>7</v>
      </c>
      <c r="B11" s="164" t="s">
        <v>53</v>
      </c>
      <c r="C11" s="172" t="s">
        <v>54</v>
      </c>
      <c r="D11" s="177" t="s">
        <v>35</v>
      </c>
      <c r="E11" s="167" t="s">
        <v>36</v>
      </c>
      <c r="F11" s="195">
        <v>151</v>
      </c>
      <c r="G11" s="192">
        <v>0</v>
      </c>
      <c r="H11" s="174">
        <v>0</v>
      </c>
      <c r="I11" s="175"/>
      <c r="J11" s="174">
        <v>0</v>
      </c>
      <c r="K11" s="174">
        <v>2</v>
      </c>
      <c r="L11" s="175"/>
      <c r="M11" s="174"/>
      <c r="N11" s="174"/>
      <c r="O11" s="175"/>
      <c r="P11" s="174"/>
      <c r="Q11" s="174"/>
      <c r="R11" s="175"/>
      <c r="S11" s="174"/>
      <c r="T11" s="174"/>
      <c r="U11" s="175"/>
      <c r="V11" s="174">
        <v>0</v>
      </c>
      <c r="W11" s="174">
        <v>0</v>
      </c>
      <c r="X11" s="175"/>
      <c r="Y11" s="170">
        <f t="shared" si="0"/>
        <v>0</v>
      </c>
      <c r="Z11" s="176"/>
    </row>
    <row r="12" spans="1:40" s="157" customFormat="1" ht="26.25" customHeight="1" x14ac:dyDescent="0.2">
      <c r="A12" s="106">
        <v>8</v>
      </c>
      <c r="B12" s="164" t="s">
        <v>55</v>
      </c>
      <c r="C12" s="172" t="s">
        <v>56</v>
      </c>
      <c r="D12" s="177" t="s">
        <v>57</v>
      </c>
      <c r="E12" s="167" t="s">
        <v>40</v>
      </c>
      <c r="F12" s="195">
        <v>152</v>
      </c>
      <c r="G12" s="192">
        <v>0</v>
      </c>
      <c r="H12" s="174">
        <v>0</v>
      </c>
      <c r="I12" s="175"/>
      <c r="J12" s="174">
        <v>0</v>
      </c>
      <c r="K12" s="174">
        <v>0</v>
      </c>
      <c r="L12" s="175"/>
      <c r="M12" s="174"/>
      <c r="N12" s="174"/>
      <c r="O12" s="175"/>
      <c r="P12" s="174"/>
      <c r="Q12" s="174"/>
      <c r="R12" s="175"/>
      <c r="S12" s="174"/>
      <c r="T12" s="174"/>
      <c r="U12" s="175"/>
      <c r="V12" s="174">
        <v>0</v>
      </c>
      <c r="W12" s="174">
        <v>0</v>
      </c>
      <c r="X12" s="175"/>
      <c r="Y12" s="170">
        <f t="shared" si="0"/>
        <v>0</v>
      </c>
      <c r="Z12" s="176"/>
    </row>
    <row r="13" spans="1:40" s="157" customFormat="1" ht="26.25" customHeight="1" x14ac:dyDescent="0.2">
      <c r="A13" s="106">
        <v>9</v>
      </c>
      <c r="B13" s="164" t="s">
        <v>58</v>
      </c>
      <c r="C13" s="172" t="s">
        <v>59</v>
      </c>
      <c r="D13" s="177" t="s">
        <v>60</v>
      </c>
      <c r="E13" s="167" t="s">
        <v>40</v>
      </c>
      <c r="F13" s="195">
        <v>153</v>
      </c>
      <c r="G13" s="192">
        <v>0</v>
      </c>
      <c r="H13" s="174">
        <v>0</v>
      </c>
      <c r="I13" s="175"/>
      <c r="J13" s="174">
        <v>0</v>
      </c>
      <c r="K13" s="174">
        <v>0</v>
      </c>
      <c r="L13" s="175"/>
      <c r="M13" s="174"/>
      <c r="N13" s="174"/>
      <c r="O13" s="175"/>
      <c r="P13" s="174"/>
      <c r="Q13" s="174"/>
      <c r="R13" s="175"/>
      <c r="S13" s="174"/>
      <c r="T13" s="174"/>
      <c r="U13" s="175"/>
      <c r="V13" s="174">
        <v>0</v>
      </c>
      <c r="W13" s="174">
        <v>19</v>
      </c>
      <c r="X13" s="180" t="s">
        <v>18</v>
      </c>
      <c r="Y13" s="170">
        <f t="shared" si="0"/>
        <v>1</v>
      </c>
      <c r="Z13" s="176"/>
    </row>
    <row r="14" spans="1:40" s="157" customFormat="1" ht="26.25" customHeight="1" x14ac:dyDescent="0.2">
      <c r="A14" s="106">
        <v>10</v>
      </c>
      <c r="B14" s="164" t="s">
        <v>61</v>
      </c>
      <c r="C14" s="172" t="s">
        <v>62</v>
      </c>
      <c r="D14" s="177" t="s">
        <v>63</v>
      </c>
      <c r="E14" s="167" t="s">
        <v>40</v>
      </c>
      <c r="F14" s="195">
        <v>154</v>
      </c>
      <c r="G14" s="192">
        <v>0</v>
      </c>
      <c r="H14" s="174">
        <v>0</v>
      </c>
      <c r="I14" s="175"/>
      <c r="J14" s="174">
        <v>0</v>
      </c>
      <c r="K14" s="174">
        <v>0</v>
      </c>
      <c r="L14" s="175"/>
      <c r="M14" s="174"/>
      <c r="N14" s="174"/>
      <c r="O14" s="175"/>
      <c r="P14" s="174"/>
      <c r="Q14" s="174"/>
      <c r="R14" s="175"/>
      <c r="S14" s="174"/>
      <c r="T14" s="174"/>
      <c r="U14" s="175"/>
      <c r="V14" s="174">
        <v>0</v>
      </c>
      <c r="W14" s="174">
        <v>0</v>
      </c>
      <c r="X14" s="175"/>
      <c r="Y14" s="170">
        <f t="shared" si="0"/>
        <v>0</v>
      </c>
      <c r="Z14" s="176"/>
    </row>
    <row r="15" spans="1:40" s="157" customFormat="1" ht="26.25" customHeight="1" x14ac:dyDescent="0.2">
      <c r="A15" s="106">
        <v>11</v>
      </c>
      <c r="B15" s="181" t="s">
        <v>64</v>
      </c>
      <c r="C15" s="172" t="s">
        <v>65</v>
      </c>
      <c r="D15" s="177" t="s">
        <v>66</v>
      </c>
      <c r="E15" s="167" t="s">
        <v>36</v>
      </c>
      <c r="F15" s="195">
        <v>155</v>
      </c>
      <c r="G15" s="192">
        <v>0</v>
      </c>
      <c r="H15" s="174">
        <v>0</v>
      </c>
      <c r="I15" s="180" t="s">
        <v>18</v>
      </c>
      <c r="J15" s="174">
        <v>0</v>
      </c>
      <c r="K15" s="174">
        <v>0</v>
      </c>
      <c r="L15" s="180" t="s">
        <v>18</v>
      </c>
      <c r="M15" s="174"/>
      <c r="N15" s="174"/>
      <c r="O15" s="180" t="s">
        <v>18</v>
      </c>
      <c r="P15" s="174"/>
      <c r="Q15" s="174"/>
      <c r="R15" s="180" t="s">
        <v>18</v>
      </c>
      <c r="S15" s="174"/>
      <c r="T15" s="174"/>
      <c r="U15" s="180" t="s">
        <v>18</v>
      </c>
      <c r="V15" s="174">
        <v>0</v>
      </c>
      <c r="W15" s="174">
        <v>0</v>
      </c>
      <c r="X15" s="180" t="s">
        <v>18</v>
      </c>
      <c r="Y15" s="170">
        <f t="shared" si="0"/>
        <v>6</v>
      </c>
      <c r="Z15" s="176"/>
    </row>
    <row r="16" spans="1:40" s="157" customFormat="1" ht="26.25" customHeight="1" x14ac:dyDescent="0.2">
      <c r="A16" s="106">
        <v>12</v>
      </c>
      <c r="B16" s="181" t="s">
        <v>67</v>
      </c>
      <c r="C16" s="172" t="s">
        <v>68</v>
      </c>
      <c r="D16" s="177" t="s">
        <v>69</v>
      </c>
      <c r="E16" s="167" t="s">
        <v>36</v>
      </c>
      <c r="F16" s="195">
        <v>156</v>
      </c>
      <c r="G16" s="192">
        <v>2</v>
      </c>
      <c r="H16" s="174">
        <v>0</v>
      </c>
      <c r="I16" s="180" t="s">
        <v>18</v>
      </c>
      <c r="J16" s="174">
        <v>0</v>
      </c>
      <c r="K16" s="174">
        <v>0</v>
      </c>
      <c r="L16" s="180" t="s">
        <v>18</v>
      </c>
      <c r="M16" s="174"/>
      <c r="N16" s="174"/>
      <c r="O16" s="180" t="s">
        <v>18</v>
      </c>
      <c r="P16" s="174"/>
      <c r="Q16" s="174"/>
      <c r="R16" s="180" t="s">
        <v>18</v>
      </c>
      <c r="S16" s="174"/>
      <c r="T16" s="174"/>
      <c r="U16" s="180" t="s">
        <v>18</v>
      </c>
      <c r="V16" s="174">
        <v>0</v>
      </c>
      <c r="W16" s="174">
        <v>0</v>
      </c>
      <c r="X16" s="180" t="s">
        <v>18</v>
      </c>
      <c r="Y16" s="170">
        <f t="shared" si="0"/>
        <v>6</v>
      </c>
      <c r="Z16" s="176"/>
    </row>
    <row r="17" spans="1:26" s="157" customFormat="1" ht="26.25" customHeight="1" x14ac:dyDescent="0.2">
      <c r="A17" s="106">
        <v>13</v>
      </c>
      <c r="B17" s="181" t="s">
        <v>70</v>
      </c>
      <c r="C17" s="172" t="s">
        <v>71</v>
      </c>
      <c r="D17" s="177" t="s">
        <v>72</v>
      </c>
      <c r="E17" s="167" t="s">
        <v>36</v>
      </c>
      <c r="F17" s="195">
        <v>157</v>
      </c>
      <c r="G17" s="192">
        <v>0</v>
      </c>
      <c r="H17" s="174">
        <v>0</v>
      </c>
      <c r="I17" s="180" t="s">
        <v>18</v>
      </c>
      <c r="J17" s="174">
        <v>0</v>
      </c>
      <c r="K17" s="174">
        <v>0</v>
      </c>
      <c r="L17" s="180" t="s">
        <v>18</v>
      </c>
      <c r="M17" s="174"/>
      <c r="N17" s="174"/>
      <c r="O17" s="180" t="s">
        <v>18</v>
      </c>
      <c r="P17" s="174"/>
      <c r="Q17" s="174"/>
      <c r="R17" s="180" t="s">
        <v>18</v>
      </c>
      <c r="S17" s="174"/>
      <c r="T17" s="174"/>
      <c r="U17" s="180" t="s">
        <v>18</v>
      </c>
      <c r="V17" s="174">
        <v>0</v>
      </c>
      <c r="W17" s="174">
        <v>0</v>
      </c>
      <c r="X17" s="180" t="s">
        <v>18</v>
      </c>
      <c r="Y17" s="170">
        <f t="shared" si="0"/>
        <v>6</v>
      </c>
      <c r="Z17" s="176"/>
    </row>
    <row r="18" spans="1:26" s="157" customFormat="1" ht="26.25" customHeight="1" x14ac:dyDescent="0.2">
      <c r="A18" s="106">
        <v>14</v>
      </c>
      <c r="B18" s="181" t="s">
        <v>73</v>
      </c>
      <c r="C18" s="182" t="s">
        <v>74</v>
      </c>
      <c r="D18" s="173" t="s">
        <v>75</v>
      </c>
      <c r="E18" s="167" t="s">
        <v>40</v>
      </c>
      <c r="F18" s="195">
        <v>158</v>
      </c>
      <c r="G18" s="192">
        <v>0</v>
      </c>
      <c r="H18" s="174">
        <v>0</v>
      </c>
      <c r="I18" s="175"/>
      <c r="J18" s="174">
        <v>0</v>
      </c>
      <c r="K18" s="174">
        <v>0</v>
      </c>
      <c r="L18" s="175"/>
      <c r="M18" s="174">
        <v>0</v>
      </c>
      <c r="N18" s="174">
        <v>2</v>
      </c>
      <c r="O18" s="175"/>
      <c r="P18" s="174">
        <v>2</v>
      </c>
      <c r="Q18" s="174">
        <v>0</v>
      </c>
      <c r="R18" s="175"/>
      <c r="S18" s="174">
        <v>0</v>
      </c>
      <c r="T18" s="174">
        <v>4</v>
      </c>
      <c r="U18" s="175"/>
      <c r="V18" s="174">
        <v>2</v>
      </c>
      <c r="W18" s="174">
        <v>0</v>
      </c>
      <c r="X18" s="175"/>
      <c r="Y18" s="170">
        <f t="shared" si="0"/>
        <v>0</v>
      </c>
      <c r="Z18" s="176"/>
    </row>
    <row r="19" spans="1:26" s="157" customFormat="1" ht="26.25" customHeight="1" x14ac:dyDescent="0.2">
      <c r="A19" s="106">
        <v>15</v>
      </c>
      <c r="B19" s="164" t="s">
        <v>76</v>
      </c>
      <c r="C19" s="172" t="s">
        <v>77</v>
      </c>
      <c r="D19" s="177" t="s">
        <v>78</v>
      </c>
      <c r="E19" s="167" t="s">
        <v>40</v>
      </c>
      <c r="F19" s="195">
        <v>159</v>
      </c>
      <c r="G19" s="192">
        <v>0</v>
      </c>
      <c r="H19" s="174">
        <v>0</v>
      </c>
      <c r="I19" s="175"/>
      <c r="J19" s="174">
        <v>4</v>
      </c>
      <c r="K19" s="174">
        <v>0</v>
      </c>
      <c r="L19" s="175"/>
      <c r="M19" s="174">
        <v>0</v>
      </c>
      <c r="N19" s="174">
        <v>0</v>
      </c>
      <c r="O19" s="175"/>
      <c r="P19" s="174">
        <v>0</v>
      </c>
      <c r="Q19" s="174">
        <v>0</v>
      </c>
      <c r="R19" s="175"/>
      <c r="S19" s="174">
        <v>0</v>
      </c>
      <c r="T19" s="174">
        <v>0</v>
      </c>
      <c r="U19" s="175"/>
      <c r="V19" s="174">
        <v>0</v>
      </c>
      <c r="W19" s="174">
        <v>0</v>
      </c>
      <c r="X19" s="175"/>
      <c r="Y19" s="170">
        <f t="shared" si="0"/>
        <v>0</v>
      </c>
      <c r="Z19" s="176"/>
    </row>
    <row r="20" spans="1:26" s="157" customFormat="1" ht="26.25" customHeight="1" x14ac:dyDescent="0.2">
      <c r="A20" s="106">
        <v>16</v>
      </c>
      <c r="B20" s="181" t="s">
        <v>79</v>
      </c>
      <c r="C20" s="183" t="s">
        <v>80</v>
      </c>
      <c r="D20" s="177" t="s">
        <v>81</v>
      </c>
      <c r="E20" s="119" t="s">
        <v>36</v>
      </c>
      <c r="F20" s="195">
        <v>160</v>
      </c>
      <c r="G20" s="192">
        <v>2</v>
      </c>
      <c r="H20" s="174">
        <v>23</v>
      </c>
      <c r="I20" s="180" t="s">
        <v>18</v>
      </c>
      <c r="J20" s="174">
        <v>0</v>
      </c>
      <c r="K20" s="174">
        <v>6</v>
      </c>
      <c r="L20" s="175"/>
      <c r="M20" s="174">
        <v>2</v>
      </c>
      <c r="N20" s="174">
        <v>24</v>
      </c>
      <c r="O20" s="180" t="s">
        <v>18</v>
      </c>
      <c r="P20" s="174">
        <v>0</v>
      </c>
      <c r="Q20" s="174">
        <v>30</v>
      </c>
      <c r="R20" s="180" t="s">
        <v>18</v>
      </c>
      <c r="S20" s="174">
        <v>0</v>
      </c>
      <c r="T20" s="174">
        <v>45</v>
      </c>
      <c r="U20" s="180" t="s">
        <v>18</v>
      </c>
      <c r="V20" s="174">
        <v>0</v>
      </c>
      <c r="W20" s="174">
        <v>29</v>
      </c>
      <c r="X20" s="180" t="s">
        <v>18</v>
      </c>
      <c r="Y20" s="170">
        <f t="shared" si="0"/>
        <v>5</v>
      </c>
      <c r="Z20" s="176"/>
    </row>
    <row r="21" spans="1:26" s="157" customFormat="1" ht="26.25" customHeight="1" x14ac:dyDescent="0.2">
      <c r="A21" s="106">
        <v>17</v>
      </c>
      <c r="B21" s="164" t="s">
        <v>82</v>
      </c>
      <c r="C21" s="172" t="s">
        <v>83</v>
      </c>
      <c r="D21" s="177" t="s">
        <v>84</v>
      </c>
      <c r="E21" s="167" t="s">
        <v>40</v>
      </c>
      <c r="F21" s="195">
        <v>161</v>
      </c>
      <c r="G21" s="192">
        <v>0</v>
      </c>
      <c r="H21" s="174">
        <v>0</v>
      </c>
      <c r="I21" s="175"/>
      <c r="J21" s="174">
        <v>0</v>
      </c>
      <c r="K21" s="174">
        <v>0</v>
      </c>
      <c r="L21" s="175"/>
      <c r="M21" s="174">
        <v>0</v>
      </c>
      <c r="N21" s="174">
        <v>0</v>
      </c>
      <c r="O21" s="175"/>
      <c r="P21" s="174">
        <v>0</v>
      </c>
      <c r="Q21" s="174">
        <v>0</v>
      </c>
      <c r="R21" s="175"/>
      <c r="S21" s="174">
        <v>0</v>
      </c>
      <c r="T21" s="174">
        <v>0</v>
      </c>
      <c r="U21" s="175"/>
      <c r="V21" s="174">
        <v>0</v>
      </c>
      <c r="W21" s="174">
        <v>0</v>
      </c>
      <c r="X21" s="175"/>
      <c r="Y21" s="170">
        <f t="shared" si="0"/>
        <v>0</v>
      </c>
      <c r="Z21" s="176"/>
    </row>
    <row r="22" spans="1:26" s="157" customFormat="1" ht="26.25" customHeight="1" x14ac:dyDescent="0.2">
      <c r="A22" s="120">
        <v>18</v>
      </c>
      <c r="B22" s="184" t="s">
        <v>85</v>
      </c>
      <c r="C22" s="185" t="s">
        <v>86</v>
      </c>
      <c r="D22" s="186" t="s">
        <v>87</v>
      </c>
      <c r="E22" s="187" t="s">
        <v>40</v>
      </c>
      <c r="F22" s="196">
        <v>162</v>
      </c>
      <c r="G22" s="193">
        <v>0</v>
      </c>
      <c r="H22" s="188">
        <v>6</v>
      </c>
      <c r="I22" s="189"/>
      <c r="J22" s="188">
        <v>0</v>
      </c>
      <c r="K22" s="188">
        <v>3</v>
      </c>
      <c r="L22" s="189"/>
      <c r="M22" s="188">
        <v>0</v>
      </c>
      <c r="N22" s="188">
        <v>0</v>
      </c>
      <c r="O22" s="189"/>
      <c r="P22" s="188">
        <v>0</v>
      </c>
      <c r="Q22" s="188">
        <v>4</v>
      </c>
      <c r="R22" s="189"/>
      <c r="S22" s="188">
        <v>0</v>
      </c>
      <c r="T22" s="188">
        <v>10</v>
      </c>
      <c r="U22" s="189"/>
      <c r="V22" s="188">
        <v>0</v>
      </c>
      <c r="W22" s="188">
        <v>3</v>
      </c>
      <c r="X22" s="189"/>
      <c r="Y22" s="189">
        <f t="shared" si="0"/>
        <v>0</v>
      </c>
      <c r="Z22" s="190"/>
    </row>
    <row r="23" spans="1:26" x14ac:dyDescent="0.2">
      <c r="B23" s="25"/>
      <c r="C23" s="25"/>
      <c r="D23" s="25"/>
      <c r="E23" s="25"/>
      <c r="F23" s="25"/>
      <c r="H23" s="18"/>
      <c r="I23" s="18"/>
      <c r="J23" s="18"/>
      <c r="K23" s="18"/>
      <c r="L23" s="18"/>
    </row>
    <row r="24" spans="1:26" ht="19.5" customHeight="1" x14ac:dyDescent="0.2">
      <c r="B24" s="94" t="s">
        <v>20</v>
      </c>
      <c r="C24" s="94">
        <f>COUNTIF(E5:E22, "ប")+COUNTIF(E5:E22, "ស")</f>
        <v>18</v>
      </c>
      <c r="D24" s="93" t="s">
        <v>7</v>
      </c>
      <c r="E24" s="93"/>
      <c r="F24" s="94"/>
      <c r="G24" s="44"/>
      <c r="H24" s="41"/>
      <c r="I24" s="41"/>
      <c r="J24" s="41"/>
      <c r="K24" s="41"/>
      <c r="L24" s="41"/>
      <c r="M24" s="41"/>
      <c r="N24" s="41"/>
      <c r="O24" s="41"/>
      <c r="P24" s="41"/>
      <c r="Q24" s="41"/>
    </row>
    <row r="25" spans="1:26" ht="19.5" customHeight="1" x14ac:dyDescent="0.2">
      <c r="B25" s="95" t="s">
        <v>21</v>
      </c>
      <c r="C25" s="92">
        <f>COUNTIF(E5:E22, "ស")</f>
        <v>7</v>
      </c>
      <c r="D25" s="91" t="s">
        <v>7</v>
      </c>
      <c r="E25" s="91"/>
      <c r="F25" s="92"/>
      <c r="G25" s="44"/>
      <c r="H25" s="41"/>
      <c r="I25" s="41"/>
      <c r="J25" s="41"/>
      <c r="K25" s="41"/>
      <c r="L25" s="41"/>
      <c r="M25" s="41"/>
      <c r="N25" s="41"/>
      <c r="O25" s="41"/>
      <c r="P25" s="41"/>
      <c r="Q25" s="41"/>
    </row>
    <row r="26" spans="1:26" ht="67.5" customHeight="1" x14ac:dyDescent="0.2">
      <c r="B26" s="214" t="s">
        <v>25</v>
      </c>
      <c r="C26" s="214"/>
      <c r="D26" s="214"/>
      <c r="E26" s="214"/>
      <c r="F26" s="214"/>
      <c r="G26" s="42"/>
      <c r="H26" s="41"/>
      <c r="I26" s="41"/>
      <c r="J26" s="41"/>
      <c r="K26" s="41"/>
      <c r="L26" s="41"/>
      <c r="M26" s="41"/>
      <c r="N26" s="41"/>
      <c r="O26" s="41"/>
      <c r="P26" s="41"/>
      <c r="Q26" s="41"/>
    </row>
    <row r="27" spans="1:26" x14ac:dyDescent="0.2">
      <c r="B27" s="23"/>
      <c r="C27" s="43"/>
      <c r="D27" s="43"/>
      <c r="E27" s="43"/>
      <c r="F27" s="43"/>
      <c r="G27" s="42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x14ac:dyDescent="0.2">
      <c r="B28" s="22"/>
      <c r="C28" s="22"/>
      <c r="D28" s="22"/>
      <c r="E28" s="22"/>
      <c r="F28" s="22"/>
      <c r="H28" s="18"/>
      <c r="I28" s="18"/>
      <c r="J28" s="18"/>
      <c r="K28" s="18"/>
      <c r="L28" s="18"/>
    </row>
    <row r="29" spans="1:26" x14ac:dyDescent="0.2">
      <c r="H29" s="18"/>
      <c r="I29" s="18"/>
      <c r="J29" s="18"/>
      <c r="K29" s="18"/>
      <c r="L29" s="18"/>
    </row>
    <row r="30" spans="1:26" x14ac:dyDescent="0.2">
      <c r="H30" s="18"/>
      <c r="I30" s="18"/>
      <c r="J30" s="18"/>
      <c r="K30" s="18"/>
      <c r="L30" s="18"/>
    </row>
    <row r="31" spans="1:26" x14ac:dyDescent="0.2">
      <c r="H31" s="18"/>
      <c r="I31" s="18"/>
      <c r="J31" s="18"/>
      <c r="K31" s="18"/>
      <c r="L31" s="18"/>
    </row>
    <row r="32" spans="1:26" x14ac:dyDescent="0.2">
      <c r="H32" s="18"/>
      <c r="I32" s="18"/>
      <c r="J32" s="18"/>
      <c r="K32" s="18"/>
      <c r="L32" s="18"/>
    </row>
    <row r="33" spans="8:12" x14ac:dyDescent="0.2">
      <c r="H33" s="18"/>
      <c r="I33" s="18"/>
      <c r="J33" s="18"/>
      <c r="K33" s="18"/>
      <c r="L33" s="18"/>
    </row>
    <row r="34" spans="8:12" x14ac:dyDescent="0.2">
      <c r="H34" s="18"/>
      <c r="I34" s="18"/>
      <c r="J34" s="18"/>
      <c r="K34" s="18"/>
      <c r="L34" s="18"/>
    </row>
    <row r="35" spans="8:12" x14ac:dyDescent="0.2">
      <c r="H35" s="18"/>
      <c r="I35" s="18"/>
      <c r="J35" s="18"/>
      <c r="K35" s="18"/>
      <c r="L35" s="18"/>
    </row>
    <row r="36" spans="8:12" x14ac:dyDescent="0.2">
      <c r="H36" s="18"/>
      <c r="I36" s="18"/>
      <c r="J36" s="18"/>
      <c r="K36" s="18"/>
      <c r="L36" s="18"/>
    </row>
    <row r="37" spans="8:12" x14ac:dyDescent="0.2">
      <c r="H37" s="18"/>
      <c r="I37" s="18"/>
      <c r="J37" s="18"/>
      <c r="K37" s="18"/>
      <c r="L37" s="18"/>
    </row>
    <row r="38" spans="8:12" x14ac:dyDescent="0.2">
      <c r="H38" s="18"/>
      <c r="I38" s="18"/>
      <c r="J38" s="18"/>
      <c r="K38" s="18"/>
      <c r="L38" s="18"/>
    </row>
    <row r="39" spans="8:12" x14ac:dyDescent="0.2">
      <c r="H39" s="18"/>
      <c r="I39" s="18"/>
      <c r="J39" s="18"/>
      <c r="K39" s="18"/>
      <c r="L39" s="18"/>
    </row>
    <row r="40" spans="8:12" x14ac:dyDescent="0.2">
      <c r="H40" s="18"/>
      <c r="I40" s="18"/>
      <c r="J40" s="18"/>
      <c r="K40" s="18"/>
      <c r="L40" s="18"/>
    </row>
    <row r="41" spans="8:12" x14ac:dyDescent="0.2">
      <c r="H41" s="18"/>
      <c r="I41" s="18"/>
      <c r="J41" s="18"/>
      <c r="K41" s="18"/>
      <c r="L41" s="18"/>
    </row>
    <row r="42" spans="8:12" x14ac:dyDescent="0.2">
      <c r="H42" s="18"/>
      <c r="I42" s="18"/>
      <c r="J42" s="18"/>
      <c r="K42" s="18"/>
      <c r="L42" s="18"/>
    </row>
    <row r="43" spans="8:12" x14ac:dyDescent="0.2">
      <c r="H43" s="18"/>
      <c r="I43" s="18"/>
      <c r="J43" s="18"/>
      <c r="K43" s="18"/>
      <c r="L43" s="18"/>
    </row>
    <row r="44" spans="8:12" x14ac:dyDescent="0.2">
      <c r="I44" s="18"/>
      <c r="J44" s="18"/>
      <c r="K44" s="18"/>
      <c r="L44" s="18"/>
    </row>
    <row r="45" spans="8:12" x14ac:dyDescent="0.2">
      <c r="I45" s="18"/>
      <c r="J45" s="18"/>
      <c r="K45" s="18"/>
      <c r="L45" s="18"/>
    </row>
    <row r="46" spans="8:12" x14ac:dyDescent="0.2">
      <c r="I46" s="18"/>
      <c r="J46" s="18"/>
      <c r="K46" s="18"/>
      <c r="L46" s="18"/>
    </row>
    <row r="47" spans="8:12" x14ac:dyDescent="0.2">
      <c r="I47" s="18"/>
      <c r="J47" s="18"/>
      <c r="K47" s="18"/>
      <c r="L47" s="18"/>
    </row>
    <row r="48" spans="8:12" x14ac:dyDescent="0.2">
      <c r="I48" s="18"/>
      <c r="J48" s="18"/>
      <c r="K48" s="18"/>
      <c r="L48" s="18"/>
    </row>
    <row r="49" spans="9:12" x14ac:dyDescent="0.2">
      <c r="I49" s="18"/>
      <c r="J49" s="18"/>
      <c r="K49" s="18"/>
      <c r="L49" s="18"/>
    </row>
    <row r="50" spans="9:12" x14ac:dyDescent="0.2">
      <c r="I50" s="18"/>
      <c r="J50" s="18"/>
      <c r="K50" s="18"/>
      <c r="L50" s="18"/>
    </row>
    <row r="51" spans="9:12" x14ac:dyDescent="0.2">
      <c r="I51" s="18"/>
      <c r="J51" s="18"/>
      <c r="K51" s="18"/>
      <c r="L51" s="18"/>
    </row>
    <row r="52" spans="9:12" x14ac:dyDescent="0.2">
      <c r="I52" s="18"/>
      <c r="J52" s="18"/>
      <c r="K52" s="18"/>
      <c r="L52" s="18"/>
    </row>
    <row r="53" spans="9:12" x14ac:dyDescent="0.2">
      <c r="I53" s="18"/>
      <c r="J53" s="18"/>
      <c r="K53" s="18"/>
      <c r="L53" s="18"/>
    </row>
    <row r="54" spans="9:12" x14ac:dyDescent="0.2">
      <c r="I54" s="18"/>
      <c r="J54" s="18"/>
      <c r="K54" s="18"/>
      <c r="L54" s="18"/>
    </row>
    <row r="55" spans="9:12" x14ac:dyDescent="0.2">
      <c r="I55" s="18"/>
      <c r="J55" s="18"/>
      <c r="K55" s="18"/>
      <c r="L55" s="18"/>
    </row>
    <row r="56" spans="9:12" x14ac:dyDescent="0.2">
      <c r="I56" s="18"/>
      <c r="J56" s="18"/>
      <c r="K56" s="18"/>
      <c r="L56" s="18"/>
    </row>
    <row r="57" spans="9:12" x14ac:dyDescent="0.2">
      <c r="I57" s="18"/>
      <c r="J57" s="18"/>
      <c r="K57" s="18"/>
      <c r="L57" s="18"/>
    </row>
    <row r="58" spans="9:12" x14ac:dyDescent="0.2">
      <c r="I58" s="18"/>
      <c r="J58" s="18"/>
      <c r="K58" s="18"/>
      <c r="L58" s="18"/>
    </row>
    <row r="59" spans="9:12" x14ac:dyDescent="0.2">
      <c r="I59" s="18"/>
      <c r="J59" s="18"/>
      <c r="K59" s="18"/>
      <c r="L59" s="18"/>
    </row>
    <row r="60" spans="9:12" x14ac:dyDescent="0.2">
      <c r="I60" s="18"/>
      <c r="J60" s="18"/>
      <c r="K60" s="18"/>
      <c r="L60" s="18"/>
    </row>
    <row r="61" spans="9:12" x14ac:dyDescent="0.2">
      <c r="I61" s="18"/>
      <c r="J61" s="18"/>
      <c r="K61" s="18"/>
      <c r="L61" s="18"/>
    </row>
    <row r="62" spans="9:12" x14ac:dyDescent="0.2">
      <c r="I62" s="18"/>
      <c r="J62" s="18"/>
      <c r="K62" s="18"/>
      <c r="L62" s="18"/>
    </row>
    <row r="63" spans="9:12" x14ac:dyDescent="0.2">
      <c r="I63" s="18"/>
      <c r="J63" s="18"/>
      <c r="K63" s="18"/>
      <c r="L63" s="18"/>
    </row>
    <row r="64" spans="9:12" x14ac:dyDescent="0.2">
      <c r="I64" s="18"/>
      <c r="J64" s="18"/>
      <c r="K64" s="18"/>
      <c r="L64" s="18"/>
    </row>
    <row r="65" spans="9:12" x14ac:dyDescent="0.2">
      <c r="I65" s="18"/>
      <c r="J65" s="18"/>
      <c r="K65" s="18"/>
      <c r="L65" s="18"/>
    </row>
    <row r="66" spans="9:12" x14ac:dyDescent="0.2">
      <c r="I66" s="18"/>
      <c r="J66" s="18"/>
      <c r="K66" s="18"/>
      <c r="L66" s="18"/>
    </row>
    <row r="67" spans="9:12" x14ac:dyDescent="0.2">
      <c r="I67" s="18"/>
      <c r="J67" s="18"/>
      <c r="K67" s="18"/>
      <c r="L67" s="18"/>
    </row>
    <row r="68" spans="9:12" x14ac:dyDescent="0.2">
      <c r="I68" s="18"/>
      <c r="J68" s="18"/>
      <c r="K68" s="18"/>
      <c r="L68" s="18"/>
    </row>
    <row r="69" spans="9:12" x14ac:dyDescent="0.2">
      <c r="I69" s="18"/>
      <c r="J69" s="18"/>
      <c r="K69" s="18"/>
      <c r="L69" s="18"/>
    </row>
    <row r="70" spans="9:12" x14ac:dyDescent="0.2">
      <c r="I70" s="18"/>
      <c r="J70" s="18"/>
      <c r="K70" s="18"/>
      <c r="L70" s="18"/>
    </row>
    <row r="71" spans="9:12" x14ac:dyDescent="0.2">
      <c r="I71" s="18"/>
      <c r="J71" s="18"/>
      <c r="K71" s="18"/>
      <c r="L71" s="18"/>
    </row>
    <row r="72" spans="9:12" x14ac:dyDescent="0.2">
      <c r="I72" s="18"/>
      <c r="J72" s="18"/>
      <c r="K72" s="18"/>
      <c r="L72" s="18"/>
    </row>
    <row r="73" spans="9:12" x14ac:dyDescent="0.2">
      <c r="I73" s="18"/>
      <c r="J73" s="18"/>
      <c r="K73" s="18"/>
      <c r="L73" s="18"/>
    </row>
    <row r="74" spans="9:12" x14ac:dyDescent="0.2">
      <c r="I74" s="18"/>
      <c r="J74" s="18"/>
      <c r="K74" s="18"/>
      <c r="L74" s="18"/>
    </row>
    <row r="75" spans="9:12" x14ac:dyDescent="0.2">
      <c r="I75" s="18"/>
      <c r="J75" s="18"/>
      <c r="K75" s="18"/>
      <c r="L75" s="18"/>
    </row>
    <row r="76" spans="9:12" x14ac:dyDescent="0.2">
      <c r="I76" s="18"/>
      <c r="J76" s="18"/>
      <c r="K76" s="18"/>
      <c r="L76" s="18"/>
    </row>
    <row r="77" spans="9:12" x14ac:dyDescent="0.2">
      <c r="I77" s="18"/>
      <c r="J77" s="18"/>
      <c r="K77" s="18"/>
      <c r="L77" s="18"/>
    </row>
    <row r="78" spans="9:12" x14ac:dyDescent="0.2">
      <c r="I78" s="18"/>
      <c r="J78" s="18"/>
      <c r="K78" s="18"/>
      <c r="L78" s="18"/>
    </row>
    <row r="79" spans="9:12" x14ac:dyDescent="0.2">
      <c r="I79" s="18"/>
      <c r="J79" s="18"/>
      <c r="K79" s="18"/>
      <c r="L79" s="18"/>
    </row>
    <row r="80" spans="9:12" x14ac:dyDescent="0.2">
      <c r="I80" s="18"/>
      <c r="J80" s="18"/>
      <c r="K80" s="18"/>
      <c r="L80" s="18"/>
    </row>
    <row r="81" spans="9:12" x14ac:dyDescent="0.2">
      <c r="I81" s="18"/>
      <c r="J81" s="18"/>
      <c r="K81" s="18"/>
      <c r="L81" s="18"/>
    </row>
    <row r="82" spans="9:12" x14ac:dyDescent="0.2">
      <c r="I82" s="18"/>
      <c r="J82" s="18"/>
      <c r="K82" s="18"/>
      <c r="L82" s="18"/>
    </row>
    <row r="83" spans="9:12" x14ac:dyDescent="0.2">
      <c r="I83" s="18"/>
      <c r="J83" s="18"/>
      <c r="K83" s="18"/>
      <c r="L83" s="18"/>
    </row>
    <row r="84" spans="9:12" x14ac:dyDescent="0.2">
      <c r="I84" s="18"/>
      <c r="J84" s="18"/>
      <c r="K84" s="18"/>
      <c r="L84" s="18"/>
    </row>
    <row r="85" spans="9:12" x14ac:dyDescent="0.2">
      <c r="I85" s="18"/>
      <c r="J85" s="18"/>
      <c r="K85" s="18"/>
      <c r="L85" s="18"/>
    </row>
    <row r="86" spans="9:12" x14ac:dyDescent="0.2">
      <c r="I86" s="18"/>
      <c r="J86" s="18"/>
      <c r="K86" s="18"/>
      <c r="L86" s="18"/>
    </row>
    <row r="87" spans="9:12" x14ac:dyDescent="0.2">
      <c r="I87" s="18"/>
      <c r="J87" s="18"/>
      <c r="K87" s="18"/>
      <c r="L87" s="18"/>
    </row>
    <row r="88" spans="9:12" x14ac:dyDescent="0.2">
      <c r="I88" s="18"/>
      <c r="J88" s="18"/>
      <c r="K88" s="18"/>
      <c r="L88" s="18"/>
    </row>
    <row r="89" spans="9:12" x14ac:dyDescent="0.2">
      <c r="I89" s="18"/>
      <c r="J89" s="18"/>
      <c r="K89" s="18"/>
      <c r="L89" s="18"/>
    </row>
    <row r="90" spans="9:12" x14ac:dyDescent="0.2">
      <c r="I90" s="18"/>
      <c r="J90" s="18"/>
      <c r="K90" s="18"/>
      <c r="L90" s="18"/>
    </row>
    <row r="91" spans="9:12" x14ac:dyDescent="0.2">
      <c r="I91" s="18"/>
      <c r="J91" s="18"/>
      <c r="K91" s="18"/>
      <c r="L91" s="18"/>
    </row>
    <row r="92" spans="9:12" x14ac:dyDescent="0.2">
      <c r="I92" s="18"/>
      <c r="J92" s="18"/>
      <c r="K92" s="18"/>
      <c r="L92" s="18"/>
    </row>
    <row r="93" spans="9:12" x14ac:dyDescent="0.2">
      <c r="I93" s="18"/>
      <c r="J93" s="18"/>
      <c r="K93" s="18"/>
      <c r="L93" s="18"/>
    </row>
    <row r="94" spans="9:12" x14ac:dyDescent="0.2">
      <c r="I94" s="18"/>
      <c r="J94" s="18"/>
      <c r="K94" s="18"/>
      <c r="L94" s="18"/>
    </row>
    <row r="95" spans="9:12" x14ac:dyDescent="0.2">
      <c r="I95" s="18"/>
      <c r="J95" s="18"/>
      <c r="K95" s="18"/>
      <c r="L95" s="18"/>
    </row>
    <row r="96" spans="9:12" x14ac:dyDescent="0.2">
      <c r="I96" s="18"/>
      <c r="J96" s="18"/>
      <c r="K96" s="18"/>
      <c r="L96" s="18"/>
    </row>
    <row r="97" spans="9:12" x14ac:dyDescent="0.2">
      <c r="I97" s="18"/>
      <c r="J97" s="18"/>
      <c r="K97" s="18"/>
      <c r="L97" s="18"/>
    </row>
    <row r="98" spans="9:12" x14ac:dyDescent="0.2">
      <c r="I98" s="18"/>
      <c r="J98" s="18"/>
      <c r="K98" s="18"/>
      <c r="L98" s="18"/>
    </row>
    <row r="99" spans="9:12" x14ac:dyDescent="0.2">
      <c r="I99" s="18"/>
      <c r="J99" s="18"/>
      <c r="K99" s="18"/>
      <c r="L99" s="18"/>
    </row>
    <row r="100" spans="9:12" x14ac:dyDescent="0.2">
      <c r="I100" s="18"/>
      <c r="J100" s="18"/>
      <c r="K100" s="18"/>
      <c r="L100" s="18"/>
    </row>
    <row r="101" spans="9:12" x14ac:dyDescent="0.2">
      <c r="I101" s="18"/>
      <c r="J101" s="18"/>
      <c r="K101" s="18"/>
      <c r="L101" s="18"/>
    </row>
    <row r="102" spans="9:12" x14ac:dyDescent="0.2">
      <c r="I102" s="18"/>
      <c r="J102" s="18"/>
      <c r="K102" s="18"/>
      <c r="L102" s="18"/>
    </row>
    <row r="103" spans="9:12" x14ac:dyDescent="0.2">
      <c r="I103" s="18"/>
      <c r="J103" s="18"/>
      <c r="K103" s="18"/>
      <c r="L103" s="18"/>
    </row>
    <row r="104" spans="9:12" x14ac:dyDescent="0.2">
      <c r="I104" s="18"/>
      <c r="J104" s="18"/>
      <c r="K104" s="18"/>
      <c r="L104" s="18"/>
    </row>
    <row r="105" spans="9:12" x14ac:dyDescent="0.2">
      <c r="I105" s="18"/>
      <c r="J105" s="18"/>
      <c r="K105" s="18"/>
      <c r="L105" s="18"/>
    </row>
    <row r="106" spans="9:12" x14ac:dyDescent="0.2">
      <c r="I106" s="18"/>
      <c r="J106" s="18"/>
      <c r="K106" s="18"/>
      <c r="L106" s="18"/>
    </row>
    <row r="107" spans="9:12" x14ac:dyDescent="0.2">
      <c r="I107" s="18"/>
      <c r="J107" s="18"/>
      <c r="K107" s="18"/>
      <c r="L107" s="18"/>
    </row>
    <row r="108" spans="9:12" x14ac:dyDescent="0.2">
      <c r="I108" s="18"/>
      <c r="J108" s="18"/>
      <c r="K108" s="18"/>
      <c r="L108" s="18"/>
    </row>
    <row r="109" spans="9:12" x14ac:dyDescent="0.2">
      <c r="I109" s="18"/>
      <c r="J109" s="18"/>
      <c r="K109" s="18"/>
      <c r="L109" s="18"/>
    </row>
    <row r="110" spans="9:12" x14ac:dyDescent="0.2">
      <c r="I110" s="18"/>
      <c r="J110" s="18"/>
      <c r="K110" s="18"/>
      <c r="L110" s="18"/>
    </row>
    <row r="111" spans="9:12" x14ac:dyDescent="0.2">
      <c r="I111" s="18"/>
      <c r="J111" s="18"/>
      <c r="K111" s="18"/>
      <c r="L111" s="18"/>
    </row>
    <row r="112" spans="9:12" x14ac:dyDescent="0.2">
      <c r="I112" s="18"/>
      <c r="J112" s="18"/>
      <c r="K112" s="18"/>
      <c r="L112" s="18"/>
    </row>
    <row r="113" spans="9:12" x14ac:dyDescent="0.2">
      <c r="I113" s="18"/>
      <c r="J113" s="18"/>
      <c r="K113" s="18"/>
      <c r="L113" s="18"/>
    </row>
    <row r="114" spans="9:12" x14ac:dyDescent="0.2">
      <c r="I114" s="18"/>
      <c r="J114" s="18"/>
      <c r="K114" s="18"/>
      <c r="L114" s="18"/>
    </row>
    <row r="115" spans="9:12" x14ac:dyDescent="0.2">
      <c r="I115" s="18"/>
      <c r="J115" s="18"/>
      <c r="K115" s="18"/>
      <c r="L115" s="18"/>
    </row>
    <row r="116" spans="9:12" x14ac:dyDescent="0.2">
      <c r="I116" s="18"/>
      <c r="J116" s="18"/>
      <c r="K116" s="18"/>
      <c r="L116" s="18"/>
    </row>
    <row r="117" spans="9:12" x14ac:dyDescent="0.2">
      <c r="I117" s="18"/>
      <c r="J117" s="18"/>
      <c r="K117" s="18"/>
      <c r="L117" s="18"/>
    </row>
    <row r="118" spans="9:12" x14ac:dyDescent="0.2">
      <c r="I118" s="18"/>
      <c r="J118" s="18"/>
      <c r="K118" s="18"/>
      <c r="L118" s="18"/>
    </row>
    <row r="119" spans="9:12" x14ac:dyDescent="0.2">
      <c r="I119" s="18"/>
      <c r="J119" s="18"/>
      <c r="K119" s="18"/>
      <c r="L119" s="18"/>
    </row>
    <row r="120" spans="9:12" x14ac:dyDescent="0.2">
      <c r="I120" s="18"/>
      <c r="J120" s="18"/>
      <c r="K120" s="18"/>
      <c r="L120" s="18"/>
    </row>
    <row r="121" spans="9:12" x14ac:dyDescent="0.2">
      <c r="I121" s="18"/>
      <c r="J121" s="18"/>
      <c r="K121" s="18"/>
      <c r="L121" s="18"/>
    </row>
    <row r="122" spans="9:12" x14ac:dyDescent="0.2">
      <c r="I122" s="18"/>
      <c r="J122" s="18"/>
      <c r="K122" s="18"/>
      <c r="L122" s="18"/>
    </row>
    <row r="123" spans="9:12" x14ac:dyDescent="0.2">
      <c r="I123" s="18"/>
      <c r="J123" s="18"/>
      <c r="K123" s="18"/>
      <c r="L123" s="18"/>
    </row>
    <row r="124" spans="9:12" x14ac:dyDescent="0.2">
      <c r="I124" s="18"/>
      <c r="J124" s="18"/>
      <c r="K124" s="18"/>
      <c r="L124" s="18"/>
    </row>
    <row r="125" spans="9:12" x14ac:dyDescent="0.2">
      <c r="I125" s="18"/>
      <c r="J125" s="18"/>
      <c r="K125" s="18"/>
      <c r="L125" s="18"/>
    </row>
    <row r="126" spans="9:12" x14ac:dyDescent="0.2">
      <c r="I126" s="18"/>
      <c r="J126" s="18"/>
      <c r="K126" s="18"/>
      <c r="L126" s="18"/>
    </row>
    <row r="127" spans="9:12" x14ac:dyDescent="0.2">
      <c r="I127" s="18"/>
      <c r="J127" s="18"/>
      <c r="K127" s="18"/>
      <c r="L127" s="18"/>
    </row>
    <row r="128" spans="9:12" x14ac:dyDescent="0.2">
      <c r="I128" s="18"/>
      <c r="J128" s="18"/>
      <c r="K128" s="18"/>
      <c r="L128" s="18"/>
    </row>
    <row r="129" spans="9:12" x14ac:dyDescent="0.2">
      <c r="I129" s="18"/>
      <c r="J129" s="18"/>
      <c r="K129" s="18"/>
      <c r="L129" s="18"/>
    </row>
    <row r="130" spans="9:12" x14ac:dyDescent="0.2">
      <c r="I130" s="18"/>
      <c r="J130" s="18"/>
      <c r="K130" s="18"/>
      <c r="L130" s="18"/>
    </row>
    <row r="131" spans="9:12" x14ac:dyDescent="0.2">
      <c r="I131" s="18"/>
      <c r="J131" s="18"/>
      <c r="K131" s="18"/>
      <c r="L131" s="18"/>
    </row>
    <row r="132" spans="9:12" x14ac:dyDescent="0.2">
      <c r="I132" s="18"/>
      <c r="J132" s="18"/>
      <c r="K132" s="18"/>
      <c r="L132" s="18"/>
    </row>
    <row r="133" spans="9:12" x14ac:dyDescent="0.2">
      <c r="I133" s="18"/>
      <c r="J133" s="18"/>
      <c r="K133" s="18"/>
      <c r="L133" s="18"/>
    </row>
    <row r="134" spans="9:12" x14ac:dyDescent="0.2">
      <c r="I134" s="18"/>
      <c r="J134" s="18"/>
      <c r="K134" s="18"/>
      <c r="L134" s="18"/>
    </row>
    <row r="135" spans="9:12" x14ac:dyDescent="0.2">
      <c r="I135" s="18"/>
      <c r="J135" s="18"/>
      <c r="K135" s="18"/>
      <c r="L135" s="18"/>
    </row>
    <row r="136" spans="9:12" x14ac:dyDescent="0.2">
      <c r="I136" s="18"/>
      <c r="J136" s="18"/>
      <c r="K136" s="18"/>
      <c r="L136" s="18"/>
    </row>
    <row r="137" spans="9:12" x14ac:dyDescent="0.2">
      <c r="I137" s="18"/>
      <c r="J137" s="18"/>
      <c r="K137" s="18"/>
      <c r="L137" s="18"/>
    </row>
    <row r="138" spans="9:12" x14ac:dyDescent="0.2">
      <c r="I138" s="18"/>
      <c r="J138" s="18"/>
      <c r="K138" s="18"/>
      <c r="L138" s="18"/>
    </row>
    <row r="139" spans="9:12" x14ac:dyDescent="0.2">
      <c r="I139" s="18"/>
      <c r="J139" s="18"/>
      <c r="K139" s="18"/>
      <c r="L139" s="18"/>
    </row>
    <row r="140" spans="9:12" x14ac:dyDescent="0.2">
      <c r="I140" s="18"/>
      <c r="J140" s="18"/>
      <c r="K140" s="18"/>
      <c r="L140" s="18"/>
    </row>
    <row r="141" spans="9:12" x14ac:dyDescent="0.2">
      <c r="I141" s="18"/>
      <c r="J141" s="18"/>
      <c r="K141" s="18"/>
      <c r="L141" s="18"/>
    </row>
    <row r="142" spans="9:12" x14ac:dyDescent="0.2">
      <c r="I142" s="18"/>
      <c r="J142" s="18"/>
      <c r="K142" s="18"/>
      <c r="L142" s="18"/>
    </row>
    <row r="143" spans="9:12" x14ac:dyDescent="0.2">
      <c r="I143" s="18"/>
      <c r="J143" s="18"/>
      <c r="K143" s="18"/>
      <c r="L143" s="18"/>
    </row>
    <row r="144" spans="9:12" x14ac:dyDescent="0.2">
      <c r="I144" s="18"/>
      <c r="J144" s="18"/>
      <c r="K144" s="18"/>
      <c r="L144" s="18"/>
    </row>
    <row r="145" spans="9:12" x14ac:dyDescent="0.2">
      <c r="I145" s="18"/>
      <c r="J145" s="18"/>
      <c r="K145" s="18"/>
      <c r="L145" s="18"/>
    </row>
    <row r="146" spans="9:12" x14ac:dyDescent="0.2">
      <c r="I146" s="18"/>
      <c r="J146" s="18"/>
      <c r="K146" s="18"/>
      <c r="L146" s="18"/>
    </row>
    <row r="147" spans="9:12" x14ac:dyDescent="0.2">
      <c r="I147" s="18"/>
      <c r="J147" s="18"/>
      <c r="K147" s="18"/>
      <c r="L147" s="18"/>
    </row>
    <row r="148" spans="9:12" x14ac:dyDescent="0.2">
      <c r="I148" s="18"/>
      <c r="J148" s="18"/>
      <c r="K148" s="18"/>
      <c r="L148" s="18"/>
    </row>
    <row r="149" spans="9:12" x14ac:dyDescent="0.2">
      <c r="I149" s="18"/>
      <c r="J149" s="18"/>
      <c r="K149" s="18"/>
      <c r="L149" s="18"/>
    </row>
    <row r="150" spans="9:12" x14ac:dyDescent="0.2">
      <c r="I150" s="18"/>
      <c r="J150" s="18"/>
      <c r="K150" s="18"/>
      <c r="L150" s="18"/>
    </row>
    <row r="151" spans="9:12" x14ac:dyDescent="0.2">
      <c r="I151" s="18"/>
      <c r="J151" s="18"/>
      <c r="K151" s="18"/>
      <c r="L151" s="18"/>
    </row>
    <row r="152" spans="9:12" x14ac:dyDescent="0.2">
      <c r="I152" s="18"/>
      <c r="J152" s="18"/>
      <c r="K152" s="18"/>
      <c r="L152" s="18"/>
    </row>
    <row r="153" spans="9:12" x14ac:dyDescent="0.2">
      <c r="I153" s="18"/>
      <c r="J153" s="18"/>
      <c r="K153" s="18"/>
      <c r="L153" s="18"/>
    </row>
    <row r="154" spans="9:12" x14ac:dyDescent="0.2">
      <c r="I154" s="18"/>
      <c r="J154" s="18"/>
      <c r="K154" s="18"/>
      <c r="L154" s="18"/>
    </row>
    <row r="155" spans="9:12" x14ac:dyDescent="0.2">
      <c r="I155" s="18"/>
      <c r="J155" s="18"/>
      <c r="K155" s="18"/>
      <c r="L155" s="18"/>
    </row>
    <row r="156" spans="9:12" x14ac:dyDescent="0.2">
      <c r="I156" s="18"/>
      <c r="J156" s="18"/>
      <c r="K156" s="18"/>
      <c r="L156" s="18"/>
    </row>
    <row r="157" spans="9:12" x14ac:dyDescent="0.2">
      <c r="I157" s="18"/>
      <c r="J157" s="18"/>
      <c r="K157" s="18"/>
      <c r="L157" s="18"/>
    </row>
    <row r="158" spans="9:12" x14ac:dyDescent="0.2">
      <c r="I158" s="18"/>
      <c r="J158" s="18"/>
      <c r="K158" s="18"/>
      <c r="L158" s="18"/>
    </row>
    <row r="159" spans="9:12" x14ac:dyDescent="0.2">
      <c r="I159" s="18"/>
      <c r="J159" s="18"/>
      <c r="K159" s="18"/>
      <c r="L159" s="18"/>
    </row>
    <row r="160" spans="9:12" x14ac:dyDescent="0.2">
      <c r="I160" s="18"/>
      <c r="J160" s="18"/>
      <c r="K160" s="18"/>
      <c r="L160" s="18"/>
    </row>
    <row r="161" spans="9:12" x14ac:dyDescent="0.2">
      <c r="I161" s="18"/>
      <c r="J161" s="18"/>
      <c r="K161" s="18"/>
      <c r="L161" s="18"/>
    </row>
    <row r="162" spans="9:12" x14ac:dyDescent="0.2">
      <c r="I162" s="18"/>
      <c r="J162" s="18"/>
      <c r="K162" s="18"/>
      <c r="L162" s="18"/>
    </row>
    <row r="163" spans="9:12" x14ac:dyDescent="0.2">
      <c r="I163" s="18"/>
      <c r="J163" s="18"/>
      <c r="K163" s="18"/>
      <c r="L163" s="18"/>
    </row>
    <row r="164" spans="9:12" x14ac:dyDescent="0.2">
      <c r="I164" s="18"/>
      <c r="J164" s="18"/>
      <c r="K164" s="18"/>
      <c r="L164" s="18"/>
    </row>
    <row r="165" spans="9:12" x14ac:dyDescent="0.2">
      <c r="I165" s="18"/>
      <c r="J165" s="18"/>
      <c r="K165" s="18"/>
      <c r="L165" s="18"/>
    </row>
    <row r="166" spans="9:12" x14ac:dyDescent="0.2">
      <c r="I166" s="18"/>
      <c r="J166" s="18"/>
      <c r="K166" s="18"/>
      <c r="L166" s="18"/>
    </row>
    <row r="167" spans="9:12" x14ac:dyDescent="0.2">
      <c r="I167" s="18"/>
      <c r="J167" s="18"/>
      <c r="K167" s="18"/>
      <c r="L167" s="18"/>
    </row>
    <row r="168" spans="9:12" x14ac:dyDescent="0.2">
      <c r="I168" s="18"/>
      <c r="J168" s="18"/>
      <c r="K168" s="18"/>
      <c r="L168" s="18"/>
    </row>
    <row r="169" spans="9:12" x14ac:dyDescent="0.2">
      <c r="I169" s="18"/>
      <c r="J169" s="18"/>
      <c r="K169" s="18"/>
      <c r="L169" s="18"/>
    </row>
    <row r="170" spans="9:12" x14ac:dyDescent="0.2">
      <c r="I170" s="18"/>
      <c r="J170" s="18"/>
      <c r="K170" s="18"/>
      <c r="L170" s="18"/>
    </row>
    <row r="171" spans="9:12" x14ac:dyDescent="0.2">
      <c r="I171" s="18"/>
      <c r="J171" s="18"/>
      <c r="K171" s="18"/>
      <c r="L171" s="18"/>
    </row>
    <row r="172" spans="9:12" x14ac:dyDescent="0.2">
      <c r="I172" s="18"/>
      <c r="J172" s="18"/>
      <c r="K172" s="18"/>
      <c r="L172" s="18"/>
    </row>
    <row r="173" spans="9:12" x14ac:dyDescent="0.2">
      <c r="I173" s="18"/>
      <c r="J173" s="18"/>
      <c r="K173" s="18"/>
      <c r="L173" s="18"/>
    </row>
    <row r="174" spans="9:12" x14ac:dyDescent="0.2">
      <c r="I174" s="18"/>
      <c r="J174" s="18"/>
      <c r="K174" s="18"/>
      <c r="L174" s="18"/>
    </row>
    <row r="175" spans="9:12" x14ac:dyDescent="0.2">
      <c r="I175" s="18"/>
      <c r="J175" s="18"/>
      <c r="K175" s="18"/>
      <c r="L175" s="18"/>
    </row>
    <row r="176" spans="9:12" x14ac:dyDescent="0.2">
      <c r="I176" s="18"/>
      <c r="J176" s="18"/>
      <c r="K176" s="18"/>
      <c r="L176" s="18"/>
    </row>
    <row r="177" spans="9:12" x14ac:dyDescent="0.2">
      <c r="I177" s="18"/>
      <c r="J177" s="18"/>
      <c r="K177" s="18"/>
      <c r="L177" s="18"/>
    </row>
    <row r="178" spans="9:12" x14ac:dyDescent="0.2">
      <c r="I178" s="18"/>
      <c r="J178" s="18"/>
      <c r="K178" s="18"/>
      <c r="L178" s="18"/>
    </row>
    <row r="179" spans="9:12" x14ac:dyDescent="0.2">
      <c r="I179" s="18"/>
      <c r="J179" s="18"/>
      <c r="K179" s="18"/>
      <c r="L179" s="18"/>
    </row>
    <row r="180" spans="9:12" x14ac:dyDescent="0.2">
      <c r="I180" s="18"/>
      <c r="J180" s="18"/>
      <c r="K180" s="18"/>
      <c r="L180" s="18"/>
    </row>
    <row r="181" spans="9:12" x14ac:dyDescent="0.2">
      <c r="I181" s="18"/>
      <c r="J181" s="18"/>
      <c r="K181" s="18"/>
      <c r="L181" s="18"/>
    </row>
    <row r="182" spans="9:12" x14ac:dyDescent="0.2">
      <c r="I182" s="18"/>
      <c r="J182" s="18"/>
      <c r="K182" s="18"/>
      <c r="L182" s="18"/>
    </row>
    <row r="183" spans="9:12" x14ac:dyDescent="0.2">
      <c r="I183" s="18"/>
      <c r="J183" s="18"/>
      <c r="K183" s="18"/>
      <c r="L183" s="18"/>
    </row>
    <row r="184" spans="9:12" x14ac:dyDescent="0.2">
      <c r="I184" s="18"/>
      <c r="J184" s="18"/>
      <c r="K184" s="18"/>
      <c r="L184" s="18"/>
    </row>
    <row r="185" spans="9:12" x14ac:dyDescent="0.2">
      <c r="I185" s="18"/>
      <c r="J185" s="18"/>
      <c r="K185" s="18"/>
      <c r="L185" s="18"/>
    </row>
    <row r="186" spans="9:12" x14ac:dyDescent="0.2">
      <c r="I186" s="18"/>
      <c r="J186" s="18"/>
      <c r="K186" s="18"/>
      <c r="L186" s="18"/>
    </row>
    <row r="187" spans="9:12" x14ac:dyDescent="0.2">
      <c r="I187" s="18"/>
      <c r="J187" s="18"/>
      <c r="K187" s="18"/>
      <c r="L187" s="18"/>
    </row>
    <row r="188" spans="9:12" x14ac:dyDescent="0.2">
      <c r="I188" s="18"/>
      <c r="J188" s="18"/>
      <c r="K188" s="18"/>
      <c r="L188" s="18"/>
    </row>
    <row r="189" spans="9:12" x14ac:dyDescent="0.2">
      <c r="I189" s="18"/>
      <c r="J189" s="18"/>
      <c r="K189" s="18"/>
      <c r="L189" s="18"/>
    </row>
  </sheetData>
  <autoFilter ref="B4:Z22">
    <sortState ref="B6:W66">
      <sortCondition ref="C5:C66"/>
    </sortState>
  </autoFilter>
  <mergeCells count="10">
    <mergeCell ref="B26:F26"/>
    <mergeCell ref="A1:Z1"/>
    <mergeCell ref="A2:Z2"/>
    <mergeCell ref="G3:I3"/>
    <mergeCell ref="J3:L3"/>
    <mergeCell ref="M3:O3"/>
    <mergeCell ref="P3:R3"/>
    <mergeCell ref="S3:U3"/>
    <mergeCell ref="V3:X3"/>
    <mergeCell ref="C3:D3"/>
  </mergeCells>
  <conditionalFormatting sqref="Y5:Y22">
    <cfRule type="cellIs" dxfId="180" priority="107" operator="equal">
      <formula>"û"</formula>
    </cfRule>
  </conditionalFormatting>
  <conditionalFormatting sqref="Y5:Y22">
    <cfRule type="cellIs" dxfId="179" priority="106" operator="greaterThanOrEqual">
      <formula>4</formula>
    </cfRule>
  </conditionalFormatting>
  <conditionalFormatting sqref="I21:I22 I18:I19 I5:I14">
    <cfRule type="cellIs" dxfId="178" priority="39" operator="greaterThanOrEqual">
      <formula>6.5</formula>
    </cfRule>
  </conditionalFormatting>
  <conditionalFormatting sqref="L18:L22 L5:L14">
    <cfRule type="cellIs" dxfId="177" priority="38" operator="greaterThanOrEqual">
      <formula>6.5</formula>
    </cfRule>
  </conditionalFormatting>
  <conditionalFormatting sqref="U21 U18:U19 U5:U14">
    <cfRule type="cellIs" dxfId="176" priority="37" operator="greaterThanOrEqual">
      <formula>6.5</formula>
    </cfRule>
  </conditionalFormatting>
  <conditionalFormatting sqref="X21:X22 X14 X11:X12 X18:X19 X5:X9">
    <cfRule type="cellIs" dxfId="175" priority="36" operator="greaterThanOrEqual">
      <formula>6.5</formula>
    </cfRule>
  </conditionalFormatting>
  <conditionalFormatting sqref="O21:O22 O18:O19 O5:O14">
    <cfRule type="cellIs" dxfId="174" priority="35" operator="greaterThanOrEqual">
      <formula>6.5</formula>
    </cfRule>
  </conditionalFormatting>
  <conditionalFormatting sqref="R21:R22 R18:R19 R5:R14">
    <cfRule type="cellIs" dxfId="173" priority="34" operator="greaterThanOrEqual">
      <formula>6.5</formula>
    </cfRule>
  </conditionalFormatting>
  <conditionalFormatting sqref="I20">
    <cfRule type="cellIs" dxfId="172" priority="33" operator="greaterThanOrEqual">
      <formula>6.5</formula>
    </cfRule>
  </conditionalFormatting>
  <conditionalFormatting sqref="O20">
    <cfRule type="cellIs" dxfId="171" priority="32" operator="greaterThanOrEqual">
      <formula>6.5</formula>
    </cfRule>
  </conditionalFormatting>
  <conditionalFormatting sqref="R20">
    <cfRule type="cellIs" dxfId="170" priority="31" operator="greaterThanOrEqual">
      <formula>6.5</formula>
    </cfRule>
  </conditionalFormatting>
  <conditionalFormatting sqref="U20">
    <cfRule type="cellIs" dxfId="169" priority="30" operator="greaterThanOrEqual">
      <formula>6.5</formula>
    </cfRule>
  </conditionalFormatting>
  <conditionalFormatting sqref="X20">
    <cfRule type="cellIs" dxfId="168" priority="29" operator="greaterThanOrEqual">
      <formula>6.5</formula>
    </cfRule>
  </conditionalFormatting>
  <conditionalFormatting sqref="X13">
    <cfRule type="cellIs" dxfId="167" priority="27" operator="greaterThanOrEqual">
      <formula>6.5</formula>
    </cfRule>
  </conditionalFormatting>
  <conditionalFormatting sqref="X10">
    <cfRule type="cellIs" dxfId="166" priority="26" operator="greaterThanOrEqual">
      <formula>6.5</formula>
    </cfRule>
  </conditionalFormatting>
  <conditionalFormatting sqref="I15">
    <cfRule type="cellIs" dxfId="165" priority="19" operator="greaterThanOrEqual">
      <formula>6.5</formula>
    </cfRule>
  </conditionalFormatting>
  <conditionalFormatting sqref="L15">
    <cfRule type="cellIs" dxfId="164" priority="18" operator="greaterThanOrEqual">
      <formula>6.5</formula>
    </cfRule>
  </conditionalFormatting>
  <conditionalFormatting sqref="O15">
    <cfRule type="cellIs" dxfId="163" priority="17" operator="greaterThanOrEqual">
      <formula>6.5</formula>
    </cfRule>
  </conditionalFormatting>
  <conditionalFormatting sqref="R15">
    <cfRule type="cellIs" dxfId="162" priority="16" operator="greaterThanOrEqual">
      <formula>6.5</formula>
    </cfRule>
  </conditionalFormatting>
  <conditionalFormatting sqref="U15">
    <cfRule type="cellIs" dxfId="161" priority="15" operator="greaterThanOrEqual">
      <formula>6.5</formula>
    </cfRule>
  </conditionalFormatting>
  <conditionalFormatting sqref="X15">
    <cfRule type="cellIs" dxfId="160" priority="14" operator="greaterThanOrEqual">
      <formula>6.5</formula>
    </cfRule>
  </conditionalFormatting>
  <conditionalFormatting sqref="I16">
    <cfRule type="cellIs" dxfId="159" priority="13" operator="greaterThanOrEqual">
      <formula>6.5</formula>
    </cfRule>
  </conditionalFormatting>
  <conditionalFormatting sqref="L16">
    <cfRule type="cellIs" dxfId="158" priority="12" operator="greaterThanOrEqual">
      <formula>6.5</formula>
    </cfRule>
  </conditionalFormatting>
  <conditionalFormatting sqref="O16">
    <cfRule type="cellIs" dxfId="157" priority="11" operator="greaterThanOrEqual">
      <formula>6.5</formula>
    </cfRule>
  </conditionalFormatting>
  <conditionalFormatting sqref="R16">
    <cfRule type="cellIs" dxfId="156" priority="10" operator="greaterThanOrEqual">
      <formula>6.5</formula>
    </cfRule>
  </conditionalFormatting>
  <conditionalFormatting sqref="U16">
    <cfRule type="cellIs" dxfId="155" priority="9" operator="greaterThanOrEqual">
      <formula>6.5</formula>
    </cfRule>
  </conditionalFormatting>
  <conditionalFormatting sqref="X16">
    <cfRule type="cellIs" dxfId="154" priority="8" operator="greaterThanOrEqual">
      <formula>6.5</formula>
    </cfRule>
  </conditionalFormatting>
  <conditionalFormatting sqref="I17">
    <cfRule type="cellIs" dxfId="153" priority="7" operator="greaterThanOrEqual">
      <formula>6.5</formula>
    </cfRule>
  </conditionalFormatting>
  <conditionalFormatting sqref="L17">
    <cfRule type="cellIs" dxfId="152" priority="6" operator="greaterThanOrEqual">
      <formula>6.5</formula>
    </cfRule>
  </conditionalFormatting>
  <conditionalFormatting sqref="O17">
    <cfRule type="cellIs" dxfId="151" priority="5" operator="greaterThanOrEqual">
      <formula>6.5</formula>
    </cfRule>
  </conditionalFormatting>
  <conditionalFormatting sqref="R17">
    <cfRule type="cellIs" dxfId="150" priority="4" operator="greaterThanOrEqual">
      <formula>6.5</formula>
    </cfRule>
  </conditionalFormatting>
  <conditionalFormatting sqref="U17">
    <cfRule type="cellIs" dxfId="149" priority="3" operator="greaterThanOrEqual">
      <formula>6.5</formula>
    </cfRule>
  </conditionalFormatting>
  <conditionalFormatting sqref="X17">
    <cfRule type="cellIs" dxfId="148" priority="2" operator="greaterThanOrEqual">
      <formula>6.5</formula>
    </cfRule>
  </conditionalFormatting>
  <conditionalFormatting sqref="U22">
    <cfRule type="cellIs" dxfId="147" priority="1" operator="greaterThanOrEqual">
      <formula>6.5</formula>
    </cfRule>
  </conditionalFormatting>
  <pageMargins left="0.23622047244094499" right="0.23622047244094499" top="0.74803149606299202" bottom="0.74803149606299202" header="0.31496062992126" footer="0.31496062992126"/>
  <pageSetup paperSize="9" scale="80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L188"/>
  <sheetViews>
    <sheetView zoomScaleNormal="100" workbookViewId="0">
      <selection activeCell="W14" sqref="W14"/>
    </sheetView>
  </sheetViews>
  <sheetFormatPr defaultRowHeight="12.75" x14ac:dyDescent="0.2"/>
  <cols>
    <col min="1" max="1" width="3.5703125" style="18" customWidth="1"/>
    <col min="2" max="2" width="14.42578125" style="18" bestFit="1" customWidth="1"/>
    <col min="3" max="3" width="5.5703125" style="18" bestFit="1" customWidth="1"/>
    <col min="4" max="4" width="13.42578125" style="18" customWidth="1"/>
    <col min="5" max="5" width="4.28515625" style="18" bestFit="1" customWidth="1"/>
    <col min="6" max="6" width="5.42578125" style="61" customWidth="1"/>
    <col min="7" max="7" width="11.85546875" style="20" customWidth="1"/>
    <col min="8" max="9" width="4.7109375" style="20" hidden="1" customWidth="1"/>
    <col min="10" max="10" width="12.7109375" style="21" customWidth="1"/>
    <col min="11" max="12" width="4.7109375" style="20" hidden="1" customWidth="1"/>
    <col min="13" max="13" width="12.7109375" style="19" customWidth="1"/>
    <col min="14" max="15" width="4.7109375" style="18" hidden="1" customWidth="1"/>
    <col min="16" max="16" width="12.7109375" style="18" customWidth="1"/>
    <col min="17" max="18" width="4.7109375" style="18" hidden="1" customWidth="1"/>
    <col min="19" max="19" width="12.7109375" style="18" customWidth="1"/>
    <col min="20" max="21" width="4.7109375" style="18" hidden="1" customWidth="1"/>
    <col min="22" max="22" width="12.7109375" style="18" customWidth="1"/>
    <col min="23" max="23" width="10" style="18" bestFit="1" customWidth="1"/>
    <col min="24" max="24" width="10.28515625" style="18" customWidth="1"/>
    <col min="25" max="31" width="9.140625" style="18"/>
    <col min="32" max="38" width="9.140625" style="18" customWidth="1"/>
    <col min="39" max="16384" width="9.140625" style="18"/>
  </cols>
  <sheetData>
    <row r="1" spans="1:38" ht="92.25" customHeight="1" x14ac:dyDescent="0.2">
      <c r="A1" s="211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</row>
    <row r="2" spans="1:38" ht="111" customHeight="1" x14ac:dyDescent="0.2">
      <c r="A2" s="213" t="s">
        <v>29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</row>
    <row r="3" spans="1:38" ht="39" x14ac:dyDescent="0.2">
      <c r="A3" s="63" t="s">
        <v>0</v>
      </c>
      <c r="B3" s="64" t="s">
        <v>1</v>
      </c>
      <c r="C3" s="219" t="s">
        <v>2</v>
      </c>
      <c r="D3" s="220"/>
      <c r="E3" s="63" t="s">
        <v>4</v>
      </c>
      <c r="F3" s="63" t="s">
        <v>3</v>
      </c>
      <c r="G3" s="64" t="s">
        <v>5</v>
      </c>
      <c r="H3" s="212" t="s">
        <v>16</v>
      </c>
      <c r="I3" s="212"/>
      <c r="J3" s="212"/>
      <c r="K3" s="212" t="s">
        <v>9</v>
      </c>
      <c r="L3" s="212"/>
      <c r="M3" s="212"/>
      <c r="N3" s="212" t="s">
        <v>15</v>
      </c>
      <c r="O3" s="212"/>
      <c r="P3" s="212"/>
      <c r="Q3" s="212" t="s">
        <v>14</v>
      </c>
      <c r="R3" s="212"/>
      <c r="S3" s="212"/>
      <c r="T3" s="212" t="s">
        <v>13</v>
      </c>
      <c r="U3" s="212"/>
      <c r="V3" s="212"/>
      <c r="W3" s="82" t="s">
        <v>19</v>
      </c>
      <c r="X3" s="62" t="s">
        <v>6</v>
      </c>
    </row>
    <row r="4" spans="1:38" s="38" customFormat="1" ht="19.5" hidden="1" customHeight="1" x14ac:dyDescent="0.25">
      <c r="A4" s="56"/>
      <c r="B4" s="55"/>
      <c r="C4" s="58"/>
      <c r="D4" s="57"/>
      <c r="E4" s="56"/>
      <c r="F4" s="56"/>
      <c r="G4" s="55"/>
      <c r="H4" s="69" t="s">
        <v>12</v>
      </c>
      <c r="I4" s="69" t="s">
        <v>10</v>
      </c>
      <c r="J4" s="69" t="s">
        <v>11</v>
      </c>
      <c r="K4" s="69" t="s">
        <v>12</v>
      </c>
      <c r="L4" s="69" t="s">
        <v>10</v>
      </c>
      <c r="M4" s="69" t="s">
        <v>11</v>
      </c>
      <c r="N4" s="69" t="s">
        <v>12</v>
      </c>
      <c r="O4" s="69" t="s">
        <v>10</v>
      </c>
      <c r="P4" s="69" t="s">
        <v>11</v>
      </c>
      <c r="Q4" s="69" t="s">
        <v>12</v>
      </c>
      <c r="R4" s="69" t="s">
        <v>10</v>
      </c>
      <c r="S4" s="69" t="s">
        <v>11</v>
      </c>
      <c r="T4" s="69" t="s">
        <v>12</v>
      </c>
      <c r="U4" s="69" t="s">
        <v>10</v>
      </c>
      <c r="V4" s="69" t="s">
        <v>11</v>
      </c>
      <c r="W4" s="69"/>
      <c r="X4" s="54"/>
    </row>
    <row r="5" spans="1:38" ht="21.75" customHeight="1" x14ac:dyDescent="0.2">
      <c r="A5" s="79">
        <v>1</v>
      </c>
      <c r="B5" s="4"/>
      <c r="C5" s="11"/>
      <c r="D5" s="12"/>
      <c r="E5" s="3"/>
      <c r="F5" s="2"/>
      <c r="G5" s="13"/>
      <c r="H5" s="33">
        <v>10</v>
      </c>
      <c r="I5" s="32"/>
      <c r="J5" s="48" t="s">
        <v>18</v>
      </c>
      <c r="K5" s="49" t="s">
        <v>18</v>
      </c>
      <c r="L5" s="49" t="s">
        <v>18</v>
      </c>
      <c r="M5" s="48" t="s">
        <v>18</v>
      </c>
      <c r="N5" s="49" t="s">
        <v>18</v>
      </c>
      <c r="O5" s="49" t="s">
        <v>18</v>
      </c>
      <c r="P5" s="48" t="s">
        <v>18</v>
      </c>
      <c r="Q5" s="49" t="s">
        <v>18</v>
      </c>
      <c r="R5" s="49" t="s">
        <v>18</v>
      </c>
      <c r="S5" s="48" t="s">
        <v>18</v>
      </c>
      <c r="T5" s="49" t="s">
        <v>18</v>
      </c>
      <c r="U5" s="49" t="s">
        <v>18</v>
      </c>
      <c r="V5" s="48" t="s">
        <v>18</v>
      </c>
      <c r="W5" s="50">
        <f>COUNTIF(J5,"û")+COUNTIF(M5,"û")+COUNTIF(P5,"û")+COUNTIF(S5,"û")+COUNTIF(V5,"û")</f>
        <v>5</v>
      </c>
      <c r="X5" s="47"/>
    </row>
    <row r="6" spans="1:38" ht="21.75" customHeight="1" x14ac:dyDescent="0.2">
      <c r="A6" s="79">
        <v>2</v>
      </c>
      <c r="B6" s="1"/>
      <c r="C6" s="11"/>
      <c r="D6" s="14"/>
      <c r="E6" s="3"/>
      <c r="F6" s="2"/>
      <c r="G6" s="13"/>
      <c r="H6" s="52">
        <v>10</v>
      </c>
      <c r="I6" s="51"/>
      <c r="J6" s="48" t="s">
        <v>18</v>
      </c>
      <c r="K6" s="49" t="s">
        <v>18</v>
      </c>
      <c r="L6" s="49" t="s">
        <v>18</v>
      </c>
      <c r="M6" s="48" t="s">
        <v>18</v>
      </c>
      <c r="N6" s="49" t="s">
        <v>18</v>
      </c>
      <c r="O6" s="49" t="s">
        <v>18</v>
      </c>
      <c r="P6" s="48" t="s">
        <v>18</v>
      </c>
      <c r="Q6" s="49" t="s">
        <v>18</v>
      </c>
      <c r="R6" s="49" t="s">
        <v>18</v>
      </c>
      <c r="S6" s="48" t="s">
        <v>18</v>
      </c>
      <c r="T6" s="49" t="s">
        <v>18</v>
      </c>
      <c r="U6" s="49" t="s">
        <v>18</v>
      </c>
      <c r="V6" s="48" t="s">
        <v>18</v>
      </c>
      <c r="W6" s="50">
        <f t="shared" ref="W6:W22" si="0">COUNTIF(J6,"û")+COUNTIF(M6,"û")+COUNTIF(P6,"û")+COUNTIF(S6,"û")+COUNTIF(V6,"û")</f>
        <v>5</v>
      </c>
      <c r="X6" s="47"/>
    </row>
    <row r="7" spans="1:38" ht="21.75" customHeight="1" x14ac:dyDescent="0.2">
      <c r="A7" s="79">
        <v>3</v>
      </c>
      <c r="B7" s="4"/>
      <c r="C7" s="11"/>
      <c r="D7" s="12"/>
      <c r="E7" s="3"/>
      <c r="F7" s="2"/>
      <c r="G7" s="13"/>
      <c r="H7" s="52">
        <v>10</v>
      </c>
      <c r="I7" s="51"/>
      <c r="J7" s="48" t="s">
        <v>18</v>
      </c>
      <c r="K7" s="49" t="s">
        <v>18</v>
      </c>
      <c r="L7" s="49" t="s">
        <v>18</v>
      </c>
      <c r="M7" s="48" t="s">
        <v>18</v>
      </c>
      <c r="N7" s="49" t="s">
        <v>18</v>
      </c>
      <c r="O7" s="49" t="s">
        <v>18</v>
      </c>
      <c r="P7" s="48" t="s">
        <v>18</v>
      </c>
      <c r="Q7" s="49" t="s">
        <v>18</v>
      </c>
      <c r="R7" s="49" t="s">
        <v>18</v>
      </c>
      <c r="S7" s="48" t="s">
        <v>18</v>
      </c>
      <c r="T7" s="49" t="s">
        <v>18</v>
      </c>
      <c r="U7" s="49" t="s">
        <v>18</v>
      </c>
      <c r="V7" s="48" t="s">
        <v>18</v>
      </c>
      <c r="W7" s="50">
        <f t="shared" si="0"/>
        <v>5</v>
      </c>
      <c r="X7" s="47"/>
    </row>
    <row r="8" spans="1:38" ht="21.75" customHeight="1" x14ac:dyDescent="0.2">
      <c r="A8" s="79">
        <v>4</v>
      </c>
      <c r="B8" s="1"/>
      <c r="C8" s="11"/>
      <c r="D8" s="12"/>
      <c r="E8" s="3"/>
      <c r="F8" s="2"/>
      <c r="G8" s="13"/>
      <c r="H8" s="52">
        <v>10</v>
      </c>
      <c r="I8" s="51"/>
      <c r="J8" s="48" t="s">
        <v>18</v>
      </c>
      <c r="K8" s="49" t="s">
        <v>18</v>
      </c>
      <c r="L8" s="49" t="s">
        <v>18</v>
      </c>
      <c r="M8" s="48" t="s">
        <v>18</v>
      </c>
      <c r="N8" s="50"/>
      <c r="O8" s="50"/>
      <c r="P8" s="48" t="s">
        <v>18</v>
      </c>
      <c r="Q8" s="49" t="s">
        <v>18</v>
      </c>
      <c r="R8" s="49" t="s">
        <v>18</v>
      </c>
      <c r="S8" s="48" t="s">
        <v>18</v>
      </c>
      <c r="T8" s="49" t="s">
        <v>18</v>
      </c>
      <c r="U8" s="49" t="s">
        <v>18</v>
      </c>
      <c r="V8" s="48" t="s">
        <v>18</v>
      </c>
      <c r="W8" s="50">
        <f t="shared" si="0"/>
        <v>5</v>
      </c>
      <c r="X8" s="47"/>
    </row>
    <row r="9" spans="1:38" ht="21.75" customHeight="1" x14ac:dyDescent="0.2">
      <c r="A9" s="79">
        <v>5</v>
      </c>
      <c r="B9" s="1"/>
      <c r="C9" s="11"/>
      <c r="D9" s="12"/>
      <c r="E9" s="3"/>
      <c r="F9" s="2"/>
      <c r="G9" s="13"/>
      <c r="H9" s="52">
        <v>4</v>
      </c>
      <c r="I9" s="51">
        <v>1</v>
      </c>
      <c r="J9" s="48" t="s">
        <v>18</v>
      </c>
      <c r="K9" s="50"/>
      <c r="L9" s="50"/>
      <c r="M9" s="48" t="s">
        <v>17</v>
      </c>
      <c r="N9" s="50"/>
      <c r="O9" s="50"/>
      <c r="P9" s="48" t="s">
        <v>18</v>
      </c>
      <c r="Q9" s="49" t="s">
        <v>18</v>
      </c>
      <c r="R9" s="49" t="s">
        <v>18</v>
      </c>
      <c r="S9" s="48" t="s">
        <v>18</v>
      </c>
      <c r="T9" s="49" t="s">
        <v>18</v>
      </c>
      <c r="U9" s="49" t="s">
        <v>18</v>
      </c>
      <c r="V9" s="48" t="s">
        <v>18</v>
      </c>
      <c r="W9" s="50">
        <f t="shared" si="0"/>
        <v>4</v>
      </c>
      <c r="X9" s="47"/>
    </row>
    <row r="10" spans="1:38" ht="21.75" customHeight="1" x14ac:dyDescent="0.2">
      <c r="A10" s="79">
        <v>6</v>
      </c>
      <c r="B10" s="1"/>
      <c r="C10" s="11"/>
      <c r="D10" s="12"/>
      <c r="E10" s="3"/>
      <c r="F10" s="2"/>
      <c r="G10" s="13"/>
      <c r="H10" s="52">
        <v>10</v>
      </c>
      <c r="I10" s="51"/>
      <c r="J10" s="48" t="s">
        <v>18</v>
      </c>
      <c r="K10" s="49" t="s">
        <v>18</v>
      </c>
      <c r="L10" s="49" t="s">
        <v>18</v>
      </c>
      <c r="M10" s="48" t="s">
        <v>18</v>
      </c>
      <c r="N10" s="50"/>
      <c r="O10" s="50"/>
      <c r="P10" s="48" t="s">
        <v>18</v>
      </c>
      <c r="Q10" s="49" t="s">
        <v>18</v>
      </c>
      <c r="R10" s="49" t="s">
        <v>18</v>
      </c>
      <c r="S10" s="48" t="s">
        <v>18</v>
      </c>
      <c r="T10" s="50"/>
      <c r="U10" s="50"/>
      <c r="V10" s="48" t="s">
        <v>18</v>
      </c>
      <c r="W10" s="50">
        <f t="shared" si="0"/>
        <v>5</v>
      </c>
      <c r="X10" s="47"/>
    </row>
    <row r="11" spans="1:38" ht="21.75" customHeight="1" x14ac:dyDescent="0.2">
      <c r="A11" s="79">
        <v>7</v>
      </c>
      <c r="B11" s="1"/>
      <c r="C11" s="11"/>
      <c r="D11" s="12"/>
      <c r="E11" s="3"/>
      <c r="F11" s="2"/>
      <c r="G11" s="13"/>
      <c r="H11" s="52">
        <v>8</v>
      </c>
      <c r="I11" s="51"/>
      <c r="J11" s="48" t="s">
        <v>18</v>
      </c>
      <c r="K11" s="49" t="s">
        <v>18</v>
      </c>
      <c r="L11" s="49" t="s">
        <v>18</v>
      </c>
      <c r="M11" s="48" t="s">
        <v>18</v>
      </c>
      <c r="N11" s="50"/>
      <c r="O11" s="50"/>
      <c r="P11" s="48" t="s">
        <v>18</v>
      </c>
      <c r="Q11" s="49" t="s">
        <v>18</v>
      </c>
      <c r="R11" s="49" t="s">
        <v>18</v>
      </c>
      <c r="S11" s="48" t="s">
        <v>18</v>
      </c>
      <c r="T11" s="50"/>
      <c r="U11" s="50"/>
      <c r="V11" s="48" t="s">
        <v>17</v>
      </c>
      <c r="W11" s="50">
        <f t="shared" si="0"/>
        <v>4</v>
      </c>
      <c r="X11" s="47"/>
    </row>
    <row r="12" spans="1:38" ht="21.75" customHeight="1" x14ac:dyDescent="0.2">
      <c r="A12" s="79">
        <v>8</v>
      </c>
      <c r="B12" s="1"/>
      <c r="C12" s="11"/>
      <c r="D12" s="12"/>
      <c r="E12" s="3"/>
      <c r="F12" s="2"/>
      <c r="G12" s="13"/>
      <c r="H12" s="52">
        <v>10</v>
      </c>
      <c r="I12" s="51"/>
      <c r="J12" s="48" t="s">
        <v>18</v>
      </c>
      <c r="K12" s="49" t="s">
        <v>18</v>
      </c>
      <c r="L12" s="49" t="s">
        <v>18</v>
      </c>
      <c r="M12" s="48" t="s">
        <v>18</v>
      </c>
      <c r="N12" s="49" t="s">
        <v>18</v>
      </c>
      <c r="O12" s="49" t="s">
        <v>18</v>
      </c>
      <c r="P12" s="48" t="s">
        <v>18</v>
      </c>
      <c r="Q12" s="49" t="s">
        <v>18</v>
      </c>
      <c r="R12" s="49" t="s">
        <v>18</v>
      </c>
      <c r="S12" s="48" t="s">
        <v>18</v>
      </c>
      <c r="T12" s="49" t="s">
        <v>18</v>
      </c>
      <c r="U12" s="49" t="s">
        <v>18</v>
      </c>
      <c r="V12" s="48" t="s">
        <v>18</v>
      </c>
      <c r="W12" s="50">
        <f t="shared" si="0"/>
        <v>5</v>
      </c>
      <c r="X12" s="47"/>
    </row>
    <row r="13" spans="1:38" ht="21.75" customHeight="1" x14ac:dyDescent="0.2">
      <c r="A13" s="79">
        <v>9</v>
      </c>
      <c r="B13" s="1"/>
      <c r="C13" s="11"/>
      <c r="D13" s="12"/>
      <c r="E13" s="3"/>
      <c r="F13" s="2"/>
      <c r="G13" s="13"/>
      <c r="H13" s="52">
        <v>9</v>
      </c>
      <c r="I13" s="51">
        <v>1</v>
      </c>
      <c r="J13" s="48" t="s">
        <v>18</v>
      </c>
      <c r="K13" s="49" t="s">
        <v>18</v>
      </c>
      <c r="L13" s="49" t="s">
        <v>18</v>
      </c>
      <c r="M13" s="48" t="s">
        <v>18</v>
      </c>
      <c r="N13" s="49" t="s">
        <v>18</v>
      </c>
      <c r="O13" s="49" t="s">
        <v>18</v>
      </c>
      <c r="P13" s="48" t="s">
        <v>18</v>
      </c>
      <c r="Q13" s="49" t="s">
        <v>18</v>
      </c>
      <c r="R13" s="49" t="s">
        <v>18</v>
      </c>
      <c r="S13" s="48" t="s">
        <v>18</v>
      </c>
      <c r="T13" s="49" t="s">
        <v>18</v>
      </c>
      <c r="U13" s="49" t="s">
        <v>18</v>
      </c>
      <c r="V13" s="48" t="s">
        <v>18</v>
      </c>
      <c r="W13" s="50">
        <f t="shared" si="0"/>
        <v>5</v>
      </c>
      <c r="X13" s="47"/>
    </row>
    <row r="14" spans="1:38" ht="21.75" customHeight="1" x14ac:dyDescent="0.2">
      <c r="A14" s="79">
        <v>10</v>
      </c>
      <c r="B14" s="1"/>
      <c r="C14" s="11"/>
      <c r="D14" s="12"/>
      <c r="E14" s="3"/>
      <c r="F14" s="2"/>
      <c r="G14" s="13"/>
      <c r="H14" s="33">
        <v>0</v>
      </c>
      <c r="I14" s="32"/>
      <c r="J14" s="48" t="s">
        <v>17</v>
      </c>
      <c r="K14" s="50"/>
      <c r="L14" s="50"/>
      <c r="M14" s="48" t="s">
        <v>18</v>
      </c>
      <c r="N14" s="49" t="s">
        <v>18</v>
      </c>
      <c r="O14" s="49" t="s">
        <v>18</v>
      </c>
      <c r="P14" s="48" t="s">
        <v>18</v>
      </c>
      <c r="Q14" s="50"/>
      <c r="R14" s="50"/>
      <c r="S14" s="48" t="s">
        <v>18</v>
      </c>
      <c r="T14" s="50"/>
      <c r="U14" s="50"/>
      <c r="V14" s="48" t="s">
        <v>18</v>
      </c>
      <c r="W14" s="50">
        <f t="shared" si="0"/>
        <v>4</v>
      </c>
      <c r="X14" s="47"/>
    </row>
    <row r="15" spans="1:38" ht="21.75" customHeight="1" x14ac:dyDescent="0.2">
      <c r="A15" s="79">
        <v>11</v>
      </c>
      <c r="B15" s="1"/>
      <c r="C15" s="11"/>
      <c r="D15" s="12"/>
      <c r="E15" s="3"/>
      <c r="F15" s="2"/>
      <c r="G15" s="13"/>
      <c r="H15" s="52">
        <v>10</v>
      </c>
      <c r="I15" s="51"/>
      <c r="J15" s="48" t="s">
        <v>18</v>
      </c>
      <c r="K15" s="49" t="s">
        <v>18</v>
      </c>
      <c r="L15" s="49" t="s">
        <v>18</v>
      </c>
      <c r="M15" s="48" t="s">
        <v>18</v>
      </c>
      <c r="N15" s="50"/>
      <c r="O15" s="50"/>
      <c r="P15" s="48" t="s">
        <v>17</v>
      </c>
      <c r="Q15" s="50"/>
      <c r="R15" s="50"/>
      <c r="S15" s="48" t="s">
        <v>18</v>
      </c>
      <c r="T15" s="49" t="s">
        <v>18</v>
      </c>
      <c r="U15" s="49" t="s">
        <v>18</v>
      </c>
      <c r="V15" s="48" t="s">
        <v>18</v>
      </c>
      <c r="W15" s="50">
        <f t="shared" si="0"/>
        <v>4</v>
      </c>
      <c r="X15" s="47"/>
    </row>
    <row r="16" spans="1:38" ht="21.75" customHeight="1" x14ac:dyDescent="0.2">
      <c r="A16" s="79">
        <v>12</v>
      </c>
      <c r="B16" s="1"/>
      <c r="C16" s="11"/>
      <c r="D16" s="12"/>
      <c r="E16" s="3"/>
      <c r="F16" s="2"/>
      <c r="G16" s="13"/>
      <c r="H16" s="52">
        <v>10</v>
      </c>
      <c r="I16" s="51"/>
      <c r="J16" s="48" t="s">
        <v>18</v>
      </c>
      <c r="K16" s="49" t="s">
        <v>18</v>
      </c>
      <c r="L16" s="49" t="s">
        <v>18</v>
      </c>
      <c r="M16" s="48" t="s">
        <v>18</v>
      </c>
      <c r="N16" s="50"/>
      <c r="O16" s="50"/>
      <c r="P16" s="48" t="s">
        <v>18</v>
      </c>
      <c r="Q16" s="49" t="s">
        <v>18</v>
      </c>
      <c r="R16" s="49" t="s">
        <v>18</v>
      </c>
      <c r="S16" s="48" t="s">
        <v>18</v>
      </c>
      <c r="T16" s="49" t="s">
        <v>18</v>
      </c>
      <c r="U16" s="49" t="s">
        <v>18</v>
      </c>
      <c r="V16" s="48" t="s">
        <v>18</v>
      </c>
      <c r="W16" s="50">
        <f t="shared" si="0"/>
        <v>5</v>
      </c>
      <c r="X16" s="47"/>
    </row>
    <row r="17" spans="1:24" ht="21.75" customHeight="1" x14ac:dyDescent="0.2">
      <c r="A17" s="79">
        <v>13</v>
      </c>
      <c r="B17" s="1"/>
      <c r="C17" s="11"/>
      <c r="D17" s="12"/>
      <c r="E17" s="3"/>
      <c r="F17" s="2"/>
      <c r="G17" s="13"/>
      <c r="H17" s="52">
        <v>8</v>
      </c>
      <c r="I17" s="51"/>
      <c r="J17" s="48" t="s">
        <v>18</v>
      </c>
      <c r="K17" s="49" t="s">
        <v>18</v>
      </c>
      <c r="L17" s="49" t="s">
        <v>18</v>
      </c>
      <c r="M17" s="48" t="s">
        <v>18</v>
      </c>
      <c r="N17" s="49" t="s">
        <v>18</v>
      </c>
      <c r="O17" s="49" t="s">
        <v>18</v>
      </c>
      <c r="P17" s="48" t="s">
        <v>18</v>
      </c>
      <c r="Q17" s="49" t="s">
        <v>18</v>
      </c>
      <c r="R17" s="49" t="s">
        <v>18</v>
      </c>
      <c r="S17" s="48" t="s">
        <v>18</v>
      </c>
      <c r="T17" s="49" t="s">
        <v>18</v>
      </c>
      <c r="U17" s="49" t="s">
        <v>18</v>
      </c>
      <c r="V17" s="48" t="s">
        <v>18</v>
      </c>
      <c r="W17" s="50">
        <f t="shared" si="0"/>
        <v>5</v>
      </c>
      <c r="X17" s="47"/>
    </row>
    <row r="18" spans="1:24" ht="21.75" customHeight="1" x14ac:dyDescent="0.2">
      <c r="A18" s="79">
        <v>14</v>
      </c>
      <c r="B18" s="1"/>
      <c r="C18" s="11"/>
      <c r="D18" s="12"/>
      <c r="E18" s="3"/>
      <c r="F18" s="2"/>
      <c r="G18" s="13"/>
      <c r="H18" s="33">
        <v>10</v>
      </c>
      <c r="I18" s="32"/>
      <c r="J18" s="48" t="s">
        <v>18</v>
      </c>
      <c r="K18" s="49" t="s">
        <v>18</v>
      </c>
      <c r="L18" s="49" t="s">
        <v>18</v>
      </c>
      <c r="M18" s="48" t="s">
        <v>18</v>
      </c>
      <c r="N18" s="49" t="s">
        <v>18</v>
      </c>
      <c r="O18" s="49" t="s">
        <v>18</v>
      </c>
      <c r="P18" s="48" t="s">
        <v>18</v>
      </c>
      <c r="Q18" s="49" t="s">
        <v>18</v>
      </c>
      <c r="R18" s="49" t="s">
        <v>18</v>
      </c>
      <c r="S18" s="48" t="s">
        <v>18</v>
      </c>
      <c r="T18" s="49" t="s">
        <v>18</v>
      </c>
      <c r="U18" s="49" t="s">
        <v>18</v>
      </c>
      <c r="V18" s="48" t="s">
        <v>18</v>
      </c>
      <c r="W18" s="50">
        <f t="shared" si="0"/>
        <v>5</v>
      </c>
      <c r="X18" s="47"/>
    </row>
    <row r="19" spans="1:24" ht="21.75" customHeight="1" x14ac:dyDescent="0.2">
      <c r="A19" s="79">
        <v>15</v>
      </c>
      <c r="B19" s="1"/>
      <c r="C19" s="11"/>
      <c r="D19" s="12"/>
      <c r="E19" s="3"/>
      <c r="F19" s="2"/>
      <c r="G19" s="13"/>
      <c r="H19" s="33">
        <v>4</v>
      </c>
      <c r="I19" s="32"/>
      <c r="J19" s="48" t="s">
        <v>18</v>
      </c>
      <c r="K19" s="49" t="s">
        <v>18</v>
      </c>
      <c r="L19" s="49" t="s">
        <v>18</v>
      </c>
      <c r="M19" s="48" t="s">
        <v>18</v>
      </c>
      <c r="N19" s="49" t="s">
        <v>18</v>
      </c>
      <c r="O19" s="49" t="s">
        <v>18</v>
      </c>
      <c r="P19" s="48" t="s">
        <v>18</v>
      </c>
      <c r="Q19" s="49" t="s">
        <v>18</v>
      </c>
      <c r="R19" s="49" t="s">
        <v>18</v>
      </c>
      <c r="S19" s="48" t="s">
        <v>18</v>
      </c>
      <c r="T19" s="50"/>
      <c r="U19" s="50"/>
      <c r="V19" s="48" t="s">
        <v>17</v>
      </c>
      <c r="W19" s="50">
        <f t="shared" si="0"/>
        <v>4</v>
      </c>
      <c r="X19" s="47"/>
    </row>
    <row r="20" spans="1:24" ht="21.75" customHeight="1" x14ac:dyDescent="0.2">
      <c r="A20" s="79">
        <v>16</v>
      </c>
      <c r="B20" s="1"/>
      <c r="C20" s="11"/>
      <c r="D20" s="12"/>
      <c r="E20" s="3"/>
      <c r="F20" s="2"/>
      <c r="G20" s="13"/>
      <c r="H20" s="33">
        <v>9</v>
      </c>
      <c r="I20" s="32"/>
      <c r="J20" s="48" t="s">
        <v>18</v>
      </c>
      <c r="K20" s="49" t="s">
        <v>18</v>
      </c>
      <c r="L20" s="49" t="s">
        <v>18</v>
      </c>
      <c r="M20" s="48" t="s">
        <v>18</v>
      </c>
      <c r="N20" s="49" t="s">
        <v>18</v>
      </c>
      <c r="O20" s="49" t="s">
        <v>18</v>
      </c>
      <c r="P20" s="48" t="s">
        <v>18</v>
      </c>
      <c r="Q20" s="49" t="s">
        <v>18</v>
      </c>
      <c r="R20" s="49" t="s">
        <v>18</v>
      </c>
      <c r="S20" s="48" t="s">
        <v>18</v>
      </c>
      <c r="T20" s="50"/>
      <c r="U20" s="50"/>
      <c r="V20" s="48" t="s">
        <v>18</v>
      </c>
      <c r="W20" s="50">
        <f t="shared" si="0"/>
        <v>5</v>
      </c>
      <c r="X20" s="47"/>
    </row>
    <row r="21" spans="1:24" ht="21.75" customHeight="1" x14ac:dyDescent="0.2">
      <c r="A21" s="79">
        <v>17</v>
      </c>
      <c r="B21" s="70"/>
      <c r="C21" s="71"/>
      <c r="D21" s="72"/>
      <c r="E21" s="10"/>
      <c r="F21" s="9"/>
      <c r="G21" s="73"/>
      <c r="H21" s="74">
        <v>10</v>
      </c>
      <c r="I21" s="75"/>
      <c r="J21" s="76" t="s">
        <v>18</v>
      </c>
      <c r="K21" s="77"/>
      <c r="L21" s="77"/>
      <c r="M21" s="76" t="s">
        <v>17</v>
      </c>
      <c r="N21" s="77"/>
      <c r="O21" s="77"/>
      <c r="P21" s="76" t="s">
        <v>18</v>
      </c>
      <c r="Q21" s="53" t="s">
        <v>18</v>
      </c>
      <c r="R21" s="53" t="s">
        <v>18</v>
      </c>
      <c r="S21" s="76" t="s">
        <v>18</v>
      </c>
      <c r="T21" s="53" t="s">
        <v>18</v>
      </c>
      <c r="U21" s="53" t="s">
        <v>18</v>
      </c>
      <c r="V21" s="76" t="s">
        <v>18</v>
      </c>
      <c r="W21" s="77">
        <f t="shared" si="0"/>
        <v>4</v>
      </c>
      <c r="X21" s="78"/>
    </row>
    <row r="22" spans="1:24" ht="21.75" customHeight="1" x14ac:dyDescent="0.2">
      <c r="A22" s="80">
        <v>18</v>
      </c>
      <c r="B22" s="7"/>
      <c r="C22" s="15"/>
      <c r="D22" s="16"/>
      <c r="E22" s="6"/>
      <c r="F22" s="5"/>
      <c r="G22" s="17"/>
      <c r="H22" s="28">
        <v>5</v>
      </c>
      <c r="I22" s="28">
        <v>1</v>
      </c>
      <c r="J22" s="45" t="s">
        <v>18</v>
      </c>
      <c r="K22" s="46"/>
      <c r="L22" s="46"/>
      <c r="M22" s="45" t="s">
        <v>18</v>
      </c>
      <c r="N22" s="45" t="s">
        <v>18</v>
      </c>
      <c r="O22" s="45" t="s">
        <v>18</v>
      </c>
      <c r="P22" s="45" t="s">
        <v>18</v>
      </c>
      <c r="Q22" s="45" t="s">
        <v>18</v>
      </c>
      <c r="R22" s="45" t="s">
        <v>18</v>
      </c>
      <c r="S22" s="45" t="s">
        <v>18</v>
      </c>
      <c r="T22" s="45" t="s">
        <v>18</v>
      </c>
      <c r="U22" s="45" t="s">
        <v>18</v>
      </c>
      <c r="V22" s="45" t="s">
        <v>18</v>
      </c>
      <c r="W22" s="46">
        <f t="shared" si="0"/>
        <v>5</v>
      </c>
      <c r="X22" s="81"/>
    </row>
    <row r="23" spans="1:24" x14ac:dyDescent="0.2">
      <c r="B23" s="25"/>
      <c r="C23" s="25"/>
      <c r="D23" s="25"/>
      <c r="E23" s="25"/>
      <c r="F23" s="24"/>
      <c r="I23" s="18"/>
      <c r="J23" s="18"/>
      <c r="K23" s="18"/>
      <c r="L23" s="18"/>
      <c r="M23" s="18"/>
    </row>
    <row r="24" spans="1:24" s="96" customFormat="1" ht="15" customHeight="1" x14ac:dyDescent="0.25">
      <c r="B24" s="97" t="s">
        <v>20</v>
      </c>
      <c r="C24" s="97">
        <f>COUNTIF(E5:E22, "ប")+COUNTIF(E5:E22, "ស")</f>
        <v>0</v>
      </c>
      <c r="D24" s="97" t="s">
        <v>7</v>
      </c>
      <c r="E24" s="97"/>
      <c r="F24" s="98"/>
      <c r="G24" s="99"/>
      <c r="H24" s="99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</row>
    <row r="25" spans="1:24" s="96" customFormat="1" ht="15" customHeight="1" x14ac:dyDescent="0.25">
      <c r="B25" s="101" t="s">
        <v>21</v>
      </c>
      <c r="C25" s="97">
        <f>COUNTIF(E5:E22, "ស")</f>
        <v>0</v>
      </c>
      <c r="D25" s="101" t="s">
        <v>7</v>
      </c>
      <c r="E25" s="101"/>
      <c r="F25" s="102"/>
      <c r="G25" s="103"/>
      <c r="H25" s="103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</row>
    <row r="26" spans="1:24" ht="36.75" customHeight="1" x14ac:dyDescent="0.2">
      <c r="B26" s="214" t="s">
        <v>26</v>
      </c>
      <c r="C26" s="214"/>
      <c r="D26" s="214"/>
      <c r="E26" s="214"/>
      <c r="F26" s="214"/>
      <c r="G26" s="214"/>
      <c r="H26" s="42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spans="1:24" x14ac:dyDescent="0.2">
      <c r="B27" s="22"/>
      <c r="C27" s="22"/>
      <c r="D27" s="22"/>
      <c r="E27" s="22"/>
      <c r="I27" s="18"/>
      <c r="J27" s="18"/>
      <c r="K27" s="18"/>
      <c r="L27" s="18"/>
      <c r="M27" s="18"/>
    </row>
    <row r="28" spans="1:24" x14ac:dyDescent="0.2">
      <c r="I28" s="18"/>
      <c r="J28" s="18"/>
      <c r="K28" s="18"/>
      <c r="L28" s="18"/>
      <c r="M28" s="18"/>
    </row>
    <row r="29" spans="1:24" x14ac:dyDescent="0.2">
      <c r="I29" s="18"/>
      <c r="J29" s="18"/>
      <c r="K29" s="18"/>
      <c r="L29" s="18"/>
      <c r="M29" s="18"/>
    </row>
    <row r="30" spans="1:24" x14ac:dyDescent="0.2">
      <c r="I30" s="18"/>
      <c r="J30" s="18"/>
      <c r="K30" s="18"/>
      <c r="L30" s="18"/>
      <c r="M30" s="18"/>
    </row>
    <row r="31" spans="1:24" x14ac:dyDescent="0.2">
      <c r="I31" s="18"/>
      <c r="J31" s="18"/>
      <c r="K31" s="18"/>
      <c r="L31" s="18"/>
      <c r="M31" s="18"/>
    </row>
    <row r="32" spans="1:24" x14ac:dyDescent="0.2">
      <c r="I32" s="18"/>
      <c r="J32" s="18"/>
      <c r="K32" s="18"/>
      <c r="L32" s="18"/>
      <c r="M32" s="18"/>
    </row>
    <row r="33" spans="9:13" x14ac:dyDescent="0.2">
      <c r="I33" s="18"/>
      <c r="J33" s="18"/>
      <c r="K33" s="18"/>
      <c r="L33" s="18"/>
      <c r="M33" s="18"/>
    </row>
    <row r="34" spans="9:13" x14ac:dyDescent="0.2">
      <c r="I34" s="18"/>
      <c r="J34" s="18"/>
      <c r="K34" s="18"/>
      <c r="L34" s="18"/>
      <c r="M34" s="18"/>
    </row>
    <row r="35" spans="9:13" x14ac:dyDescent="0.2">
      <c r="I35" s="18"/>
      <c r="J35" s="18"/>
      <c r="K35" s="18"/>
      <c r="L35" s="18"/>
      <c r="M35" s="18"/>
    </row>
    <row r="36" spans="9:13" x14ac:dyDescent="0.2">
      <c r="I36" s="18"/>
      <c r="J36" s="18"/>
      <c r="K36" s="18"/>
      <c r="L36" s="18"/>
      <c r="M36" s="18"/>
    </row>
    <row r="37" spans="9:13" x14ac:dyDescent="0.2">
      <c r="I37" s="18"/>
      <c r="J37" s="18"/>
      <c r="K37" s="18"/>
      <c r="L37" s="18"/>
      <c r="M37" s="18"/>
    </row>
    <row r="38" spans="9:13" x14ac:dyDescent="0.2">
      <c r="I38" s="18"/>
      <c r="J38" s="18"/>
      <c r="K38" s="18"/>
      <c r="L38" s="18"/>
      <c r="M38" s="18"/>
    </row>
    <row r="39" spans="9:13" x14ac:dyDescent="0.2">
      <c r="I39" s="18"/>
      <c r="J39" s="18"/>
      <c r="K39" s="18"/>
      <c r="L39" s="18"/>
      <c r="M39" s="18"/>
    </row>
    <row r="40" spans="9:13" x14ac:dyDescent="0.2">
      <c r="I40" s="18"/>
      <c r="J40" s="18"/>
      <c r="K40" s="18"/>
      <c r="L40" s="18"/>
      <c r="M40" s="18"/>
    </row>
    <row r="41" spans="9:13" x14ac:dyDescent="0.2">
      <c r="I41" s="18"/>
      <c r="J41" s="18"/>
      <c r="K41" s="18"/>
      <c r="L41" s="18"/>
      <c r="M41" s="18"/>
    </row>
    <row r="42" spans="9:13" x14ac:dyDescent="0.2">
      <c r="I42" s="18"/>
      <c r="J42" s="18"/>
      <c r="K42" s="18"/>
      <c r="L42" s="18"/>
      <c r="M42" s="18"/>
    </row>
    <row r="43" spans="9:13" x14ac:dyDescent="0.2">
      <c r="J43" s="18"/>
      <c r="K43" s="18"/>
      <c r="L43" s="18"/>
      <c r="M43" s="18"/>
    </row>
    <row r="44" spans="9:13" x14ac:dyDescent="0.2">
      <c r="J44" s="18"/>
      <c r="K44" s="18"/>
      <c r="L44" s="18"/>
      <c r="M44" s="18"/>
    </row>
    <row r="45" spans="9:13" x14ac:dyDescent="0.2">
      <c r="J45" s="18"/>
      <c r="K45" s="18"/>
      <c r="L45" s="18"/>
      <c r="M45" s="18"/>
    </row>
    <row r="46" spans="9:13" x14ac:dyDescent="0.2">
      <c r="J46" s="18"/>
      <c r="K46" s="18"/>
      <c r="L46" s="18"/>
      <c r="M46" s="18"/>
    </row>
    <row r="47" spans="9:13" x14ac:dyDescent="0.2">
      <c r="J47" s="18"/>
      <c r="K47" s="18"/>
      <c r="L47" s="18"/>
      <c r="M47" s="18"/>
    </row>
    <row r="48" spans="9:13" x14ac:dyDescent="0.2">
      <c r="J48" s="18"/>
      <c r="K48" s="18"/>
      <c r="L48" s="18"/>
      <c r="M48" s="18"/>
    </row>
    <row r="49" spans="10:13" x14ac:dyDescent="0.2">
      <c r="J49" s="18"/>
      <c r="K49" s="18"/>
      <c r="L49" s="18"/>
      <c r="M49" s="18"/>
    </row>
    <row r="50" spans="10:13" x14ac:dyDescent="0.2">
      <c r="J50" s="18"/>
      <c r="K50" s="18"/>
      <c r="L50" s="18"/>
      <c r="M50" s="18"/>
    </row>
    <row r="51" spans="10:13" x14ac:dyDescent="0.2">
      <c r="J51" s="18"/>
      <c r="K51" s="18"/>
      <c r="L51" s="18"/>
      <c r="M51" s="18"/>
    </row>
    <row r="52" spans="10:13" x14ac:dyDescent="0.2">
      <c r="J52" s="18"/>
      <c r="K52" s="18"/>
      <c r="L52" s="18"/>
      <c r="M52" s="18"/>
    </row>
    <row r="53" spans="10:13" x14ac:dyDescent="0.2">
      <c r="J53" s="18"/>
      <c r="K53" s="18"/>
      <c r="L53" s="18"/>
      <c r="M53" s="18"/>
    </row>
    <row r="54" spans="10:13" x14ac:dyDescent="0.2">
      <c r="J54" s="18"/>
      <c r="K54" s="18"/>
      <c r="L54" s="18"/>
      <c r="M54" s="18"/>
    </row>
    <row r="55" spans="10:13" x14ac:dyDescent="0.2">
      <c r="J55" s="18"/>
      <c r="K55" s="18"/>
      <c r="L55" s="18"/>
      <c r="M55" s="18"/>
    </row>
    <row r="56" spans="10:13" x14ac:dyDescent="0.2">
      <c r="J56" s="18"/>
      <c r="K56" s="18"/>
      <c r="L56" s="18"/>
      <c r="M56" s="18"/>
    </row>
    <row r="57" spans="10:13" x14ac:dyDescent="0.2">
      <c r="J57" s="18"/>
      <c r="K57" s="18"/>
      <c r="L57" s="18"/>
      <c r="M57" s="18"/>
    </row>
    <row r="58" spans="10:13" x14ac:dyDescent="0.2">
      <c r="J58" s="18"/>
      <c r="K58" s="18"/>
      <c r="L58" s="18"/>
      <c r="M58" s="18"/>
    </row>
    <row r="59" spans="10:13" x14ac:dyDescent="0.2">
      <c r="J59" s="18"/>
      <c r="K59" s="18"/>
      <c r="L59" s="18"/>
      <c r="M59" s="18"/>
    </row>
    <row r="60" spans="10:13" x14ac:dyDescent="0.2">
      <c r="J60" s="18"/>
      <c r="K60" s="18"/>
      <c r="L60" s="18"/>
      <c r="M60" s="18"/>
    </row>
    <row r="61" spans="10:13" x14ac:dyDescent="0.2">
      <c r="J61" s="18"/>
      <c r="K61" s="18"/>
      <c r="L61" s="18"/>
      <c r="M61" s="18"/>
    </row>
    <row r="62" spans="10:13" x14ac:dyDescent="0.2">
      <c r="J62" s="18"/>
      <c r="K62" s="18"/>
      <c r="L62" s="18"/>
      <c r="M62" s="18"/>
    </row>
    <row r="63" spans="10:13" x14ac:dyDescent="0.2">
      <c r="J63" s="18"/>
      <c r="K63" s="18"/>
      <c r="L63" s="18"/>
      <c r="M63" s="18"/>
    </row>
    <row r="64" spans="10:13" x14ac:dyDescent="0.2">
      <c r="J64" s="18"/>
      <c r="K64" s="18"/>
      <c r="L64" s="18"/>
      <c r="M64" s="18"/>
    </row>
    <row r="65" spans="10:13" x14ac:dyDescent="0.2">
      <c r="J65" s="18"/>
      <c r="K65" s="18"/>
      <c r="L65" s="18"/>
      <c r="M65" s="18"/>
    </row>
    <row r="66" spans="10:13" x14ac:dyDescent="0.2">
      <c r="J66" s="18"/>
      <c r="K66" s="18"/>
      <c r="L66" s="18"/>
      <c r="M66" s="18"/>
    </row>
    <row r="67" spans="10:13" x14ac:dyDescent="0.2">
      <c r="J67" s="18"/>
      <c r="K67" s="18"/>
      <c r="L67" s="18"/>
      <c r="M67" s="18"/>
    </row>
    <row r="68" spans="10:13" x14ac:dyDescent="0.2">
      <c r="J68" s="18"/>
      <c r="K68" s="18"/>
      <c r="L68" s="18"/>
      <c r="M68" s="18"/>
    </row>
    <row r="69" spans="10:13" x14ac:dyDescent="0.2">
      <c r="J69" s="18"/>
      <c r="K69" s="18"/>
      <c r="L69" s="18"/>
      <c r="M69" s="18"/>
    </row>
    <row r="70" spans="10:13" x14ac:dyDescent="0.2">
      <c r="J70" s="18"/>
      <c r="K70" s="18"/>
      <c r="L70" s="18"/>
      <c r="M70" s="18"/>
    </row>
    <row r="71" spans="10:13" x14ac:dyDescent="0.2">
      <c r="J71" s="18"/>
      <c r="K71" s="18"/>
      <c r="L71" s="18"/>
      <c r="M71" s="18"/>
    </row>
    <row r="72" spans="10:13" x14ac:dyDescent="0.2">
      <c r="J72" s="18"/>
      <c r="K72" s="18"/>
      <c r="L72" s="18"/>
      <c r="M72" s="18"/>
    </row>
    <row r="73" spans="10:13" x14ac:dyDescent="0.2">
      <c r="J73" s="18"/>
      <c r="K73" s="18"/>
      <c r="L73" s="18"/>
      <c r="M73" s="18"/>
    </row>
    <row r="74" spans="10:13" x14ac:dyDescent="0.2">
      <c r="J74" s="18"/>
      <c r="K74" s="18"/>
      <c r="L74" s="18"/>
      <c r="M74" s="18"/>
    </row>
    <row r="75" spans="10:13" x14ac:dyDescent="0.2">
      <c r="J75" s="18"/>
      <c r="K75" s="18"/>
      <c r="L75" s="18"/>
      <c r="M75" s="18"/>
    </row>
    <row r="76" spans="10:13" x14ac:dyDescent="0.2">
      <c r="J76" s="18"/>
      <c r="K76" s="18"/>
      <c r="L76" s="18"/>
      <c r="M76" s="18"/>
    </row>
    <row r="77" spans="10:13" x14ac:dyDescent="0.2">
      <c r="J77" s="18"/>
      <c r="K77" s="18"/>
      <c r="L77" s="18"/>
      <c r="M77" s="18"/>
    </row>
    <row r="78" spans="10:13" x14ac:dyDescent="0.2">
      <c r="J78" s="18"/>
      <c r="K78" s="18"/>
      <c r="L78" s="18"/>
      <c r="M78" s="18"/>
    </row>
    <row r="79" spans="10:13" x14ac:dyDescent="0.2">
      <c r="J79" s="18"/>
      <c r="K79" s="18"/>
      <c r="L79" s="18"/>
      <c r="M79" s="18"/>
    </row>
    <row r="80" spans="10:13" x14ac:dyDescent="0.2">
      <c r="J80" s="18"/>
      <c r="K80" s="18"/>
      <c r="L80" s="18"/>
      <c r="M80" s="18"/>
    </row>
    <row r="81" spans="10:13" x14ac:dyDescent="0.2">
      <c r="J81" s="18"/>
      <c r="K81" s="18"/>
      <c r="L81" s="18"/>
      <c r="M81" s="18"/>
    </row>
    <row r="82" spans="10:13" x14ac:dyDescent="0.2">
      <c r="J82" s="18"/>
      <c r="K82" s="18"/>
      <c r="L82" s="18"/>
      <c r="M82" s="18"/>
    </row>
    <row r="83" spans="10:13" x14ac:dyDescent="0.2">
      <c r="J83" s="18"/>
      <c r="K83" s="18"/>
      <c r="L83" s="18"/>
      <c r="M83" s="18"/>
    </row>
    <row r="84" spans="10:13" x14ac:dyDescent="0.2">
      <c r="J84" s="18"/>
      <c r="K84" s="18"/>
      <c r="L84" s="18"/>
      <c r="M84" s="18"/>
    </row>
    <row r="85" spans="10:13" x14ac:dyDescent="0.2">
      <c r="J85" s="18"/>
      <c r="K85" s="18"/>
      <c r="L85" s="18"/>
      <c r="M85" s="18"/>
    </row>
    <row r="86" spans="10:13" x14ac:dyDescent="0.2">
      <c r="J86" s="18"/>
      <c r="K86" s="18"/>
      <c r="L86" s="18"/>
      <c r="M86" s="18"/>
    </row>
    <row r="87" spans="10:13" x14ac:dyDescent="0.2">
      <c r="J87" s="18"/>
      <c r="K87" s="18"/>
      <c r="L87" s="18"/>
      <c r="M87" s="18"/>
    </row>
    <row r="88" spans="10:13" x14ac:dyDescent="0.2">
      <c r="J88" s="18"/>
      <c r="K88" s="18"/>
      <c r="L88" s="18"/>
      <c r="M88" s="18"/>
    </row>
    <row r="89" spans="10:13" x14ac:dyDescent="0.2">
      <c r="J89" s="18"/>
      <c r="K89" s="18"/>
      <c r="L89" s="18"/>
      <c r="M89" s="18"/>
    </row>
    <row r="90" spans="10:13" x14ac:dyDescent="0.2">
      <c r="J90" s="18"/>
      <c r="K90" s="18"/>
      <c r="L90" s="18"/>
      <c r="M90" s="18"/>
    </row>
    <row r="91" spans="10:13" x14ac:dyDescent="0.2">
      <c r="J91" s="18"/>
      <c r="K91" s="18"/>
      <c r="L91" s="18"/>
      <c r="M91" s="18"/>
    </row>
    <row r="92" spans="10:13" x14ac:dyDescent="0.2">
      <c r="J92" s="18"/>
      <c r="K92" s="18"/>
      <c r="L92" s="18"/>
      <c r="M92" s="18"/>
    </row>
    <row r="93" spans="10:13" x14ac:dyDescent="0.2">
      <c r="J93" s="18"/>
      <c r="K93" s="18"/>
      <c r="L93" s="18"/>
      <c r="M93" s="18"/>
    </row>
    <row r="94" spans="10:13" x14ac:dyDescent="0.2">
      <c r="J94" s="18"/>
      <c r="K94" s="18"/>
      <c r="L94" s="18"/>
      <c r="M94" s="18"/>
    </row>
    <row r="95" spans="10:13" x14ac:dyDescent="0.2">
      <c r="J95" s="18"/>
      <c r="K95" s="18"/>
      <c r="L95" s="18"/>
      <c r="M95" s="18"/>
    </row>
    <row r="96" spans="10:13" x14ac:dyDescent="0.2">
      <c r="J96" s="18"/>
      <c r="K96" s="18"/>
      <c r="L96" s="18"/>
      <c r="M96" s="18"/>
    </row>
    <row r="97" spans="10:13" x14ac:dyDescent="0.2">
      <c r="J97" s="18"/>
      <c r="K97" s="18"/>
      <c r="L97" s="18"/>
      <c r="M97" s="18"/>
    </row>
    <row r="98" spans="10:13" x14ac:dyDescent="0.2">
      <c r="J98" s="18"/>
      <c r="K98" s="18"/>
      <c r="L98" s="18"/>
      <c r="M98" s="18"/>
    </row>
    <row r="99" spans="10:13" x14ac:dyDescent="0.2">
      <c r="J99" s="18"/>
      <c r="K99" s="18"/>
      <c r="L99" s="18"/>
      <c r="M99" s="18"/>
    </row>
    <row r="100" spans="10:13" x14ac:dyDescent="0.2">
      <c r="J100" s="18"/>
      <c r="K100" s="18"/>
      <c r="L100" s="18"/>
      <c r="M100" s="18"/>
    </row>
    <row r="101" spans="10:13" x14ac:dyDescent="0.2">
      <c r="J101" s="18"/>
      <c r="K101" s="18"/>
      <c r="L101" s="18"/>
      <c r="M101" s="18"/>
    </row>
    <row r="102" spans="10:13" x14ac:dyDescent="0.2">
      <c r="J102" s="18"/>
      <c r="K102" s="18"/>
      <c r="L102" s="18"/>
      <c r="M102" s="18"/>
    </row>
    <row r="103" spans="10:13" x14ac:dyDescent="0.2">
      <c r="J103" s="18"/>
      <c r="K103" s="18"/>
      <c r="L103" s="18"/>
      <c r="M103" s="18"/>
    </row>
    <row r="104" spans="10:13" x14ac:dyDescent="0.2">
      <c r="J104" s="18"/>
      <c r="K104" s="18"/>
      <c r="L104" s="18"/>
      <c r="M104" s="18"/>
    </row>
    <row r="105" spans="10:13" x14ac:dyDescent="0.2">
      <c r="J105" s="18"/>
      <c r="K105" s="18"/>
      <c r="L105" s="18"/>
      <c r="M105" s="18"/>
    </row>
    <row r="106" spans="10:13" x14ac:dyDescent="0.2">
      <c r="J106" s="18"/>
      <c r="K106" s="18"/>
      <c r="L106" s="18"/>
      <c r="M106" s="18"/>
    </row>
    <row r="107" spans="10:13" x14ac:dyDescent="0.2">
      <c r="J107" s="18"/>
      <c r="K107" s="18"/>
      <c r="L107" s="18"/>
      <c r="M107" s="18"/>
    </row>
    <row r="108" spans="10:13" x14ac:dyDescent="0.2">
      <c r="J108" s="18"/>
      <c r="K108" s="18"/>
      <c r="L108" s="18"/>
      <c r="M108" s="18"/>
    </row>
    <row r="109" spans="10:13" x14ac:dyDescent="0.2">
      <c r="J109" s="18"/>
      <c r="K109" s="18"/>
      <c r="L109" s="18"/>
      <c r="M109" s="18"/>
    </row>
    <row r="110" spans="10:13" x14ac:dyDescent="0.2">
      <c r="J110" s="18"/>
      <c r="K110" s="18"/>
      <c r="L110" s="18"/>
      <c r="M110" s="18"/>
    </row>
    <row r="111" spans="10:13" x14ac:dyDescent="0.2">
      <c r="J111" s="18"/>
      <c r="K111" s="18"/>
      <c r="L111" s="18"/>
      <c r="M111" s="18"/>
    </row>
    <row r="112" spans="10:13" x14ac:dyDescent="0.2">
      <c r="J112" s="18"/>
      <c r="K112" s="18"/>
      <c r="L112" s="18"/>
      <c r="M112" s="18"/>
    </row>
    <row r="113" spans="10:13" x14ac:dyDescent="0.2">
      <c r="J113" s="18"/>
      <c r="K113" s="18"/>
      <c r="L113" s="18"/>
      <c r="M113" s="18"/>
    </row>
    <row r="114" spans="10:13" x14ac:dyDescent="0.2">
      <c r="J114" s="18"/>
      <c r="K114" s="18"/>
      <c r="L114" s="18"/>
      <c r="M114" s="18"/>
    </row>
    <row r="115" spans="10:13" x14ac:dyDescent="0.2">
      <c r="J115" s="18"/>
      <c r="K115" s="18"/>
      <c r="L115" s="18"/>
      <c r="M115" s="18"/>
    </row>
    <row r="116" spans="10:13" x14ac:dyDescent="0.2">
      <c r="J116" s="18"/>
      <c r="K116" s="18"/>
      <c r="L116" s="18"/>
      <c r="M116" s="18"/>
    </row>
    <row r="117" spans="10:13" x14ac:dyDescent="0.2">
      <c r="J117" s="18"/>
      <c r="K117" s="18"/>
      <c r="L117" s="18"/>
      <c r="M117" s="18"/>
    </row>
    <row r="118" spans="10:13" x14ac:dyDescent="0.2">
      <c r="J118" s="18"/>
      <c r="K118" s="18"/>
      <c r="L118" s="18"/>
      <c r="M118" s="18"/>
    </row>
    <row r="119" spans="10:13" x14ac:dyDescent="0.2">
      <c r="J119" s="18"/>
      <c r="K119" s="18"/>
      <c r="L119" s="18"/>
      <c r="M119" s="18"/>
    </row>
    <row r="120" spans="10:13" x14ac:dyDescent="0.2">
      <c r="J120" s="18"/>
      <c r="K120" s="18"/>
      <c r="L120" s="18"/>
      <c r="M120" s="18"/>
    </row>
    <row r="121" spans="10:13" x14ac:dyDescent="0.2">
      <c r="J121" s="18"/>
      <c r="K121" s="18"/>
      <c r="L121" s="18"/>
      <c r="M121" s="18"/>
    </row>
    <row r="122" spans="10:13" x14ac:dyDescent="0.2">
      <c r="J122" s="18"/>
      <c r="K122" s="18"/>
      <c r="L122" s="18"/>
      <c r="M122" s="18"/>
    </row>
    <row r="123" spans="10:13" x14ac:dyDescent="0.2">
      <c r="J123" s="18"/>
      <c r="K123" s="18"/>
      <c r="L123" s="18"/>
      <c r="M123" s="18"/>
    </row>
    <row r="124" spans="10:13" x14ac:dyDescent="0.2">
      <c r="J124" s="18"/>
      <c r="K124" s="18"/>
      <c r="L124" s="18"/>
      <c r="M124" s="18"/>
    </row>
    <row r="125" spans="10:13" x14ac:dyDescent="0.2">
      <c r="J125" s="18"/>
      <c r="K125" s="18"/>
      <c r="L125" s="18"/>
      <c r="M125" s="18"/>
    </row>
    <row r="126" spans="10:13" x14ac:dyDescent="0.2">
      <c r="J126" s="18"/>
      <c r="K126" s="18"/>
      <c r="L126" s="18"/>
      <c r="M126" s="18"/>
    </row>
    <row r="127" spans="10:13" x14ac:dyDescent="0.2">
      <c r="J127" s="18"/>
      <c r="K127" s="18"/>
      <c r="L127" s="18"/>
      <c r="M127" s="18"/>
    </row>
    <row r="128" spans="10:13" x14ac:dyDescent="0.2">
      <c r="J128" s="18"/>
      <c r="K128" s="18"/>
      <c r="L128" s="18"/>
      <c r="M128" s="18"/>
    </row>
    <row r="129" spans="10:13" x14ac:dyDescent="0.2">
      <c r="J129" s="18"/>
      <c r="K129" s="18"/>
      <c r="L129" s="18"/>
      <c r="M129" s="18"/>
    </row>
    <row r="130" spans="10:13" x14ac:dyDescent="0.2">
      <c r="J130" s="18"/>
      <c r="K130" s="18"/>
      <c r="L130" s="18"/>
      <c r="M130" s="18"/>
    </row>
    <row r="131" spans="10:13" x14ac:dyDescent="0.2">
      <c r="J131" s="18"/>
      <c r="K131" s="18"/>
      <c r="L131" s="18"/>
      <c r="M131" s="18"/>
    </row>
    <row r="132" spans="10:13" x14ac:dyDescent="0.2">
      <c r="J132" s="18"/>
      <c r="K132" s="18"/>
      <c r="L132" s="18"/>
      <c r="M132" s="18"/>
    </row>
    <row r="133" spans="10:13" x14ac:dyDescent="0.2">
      <c r="J133" s="18"/>
      <c r="K133" s="18"/>
      <c r="L133" s="18"/>
      <c r="M133" s="18"/>
    </row>
    <row r="134" spans="10:13" x14ac:dyDescent="0.2">
      <c r="J134" s="18"/>
      <c r="K134" s="18"/>
      <c r="L134" s="18"/>
      <c r="M134" s="18"/>
    </row>
    <row r="135" spans="10:13" x14ac:dyDescent="0.2">
      <c r="J135" s="18"/>
      <c r="K135" s="18"/>
      <c r="L135" s="18"/>
      <c r="M135" s="18"/>
    </row>
    <row r="136" spans="10:13" x14ac:dyDescent="0.2">
      <c r="J136" s="18"/>
      <c r="K136" s="18"/>
      <c r="L136" s="18"/>
      <c r="M136" s="18"/>
    </row>
    <row r="137" spans="10:13" x14ac:dyDescent="0.2">
      <c r="J137" s="18"/>
      <c r="K137" s="18"/>
      <c r="L137" s="18"/>
      <c r="M137" s="18"/>
    </row>
    <row r="138" spans="10:13" x14ac:dyDescent="0.2">
      <c r="J138" s="18"/>
      <c r="K138" s="18"/>
      <c r="L138" s="18"/>
      <c r="M138" s="18"/>
    </row>
    <row r="139" spans="10:13" x14ac:dyDescent="0.2">
      <c r="J139" s="18"/>
      <c r="K139" s="18"/>
      <c r="L139" s="18"/>
      <c r="M139" s="18"/>
    </row>
    <row r="140" spans="10:13" x14ac:dyDescent="0.2">
      <c r="J140" s="18"/>
      <c r="K140" s="18"/>
      <c r="L140" s="18"/>
      <c r="M140" s="18"/>
    </row>
    <row r="141" spans="10:13" x14ac:dyDescent="0.2">
      <c r="J141" s="18"/>
      <c r="K141" s="18"/>
      <c r="L141" s="18"/>
      <c r="M141" s="18"/>
    </row>
    <row r="142" spans="10:13" x14ac:dyDescent="0.2">
      <c r="J142" s="18"/>
      <c r="K142" s="18"/>
      <c r="L142" s="18"/>
      <c r="M142" s="18"/>
    </row>
    <row r="143" spans="10:13" x14ac:dyDescent="0.2">
      <c r="J143" s="18"/>
      <c r="K143" s="18"/>
      <c r="L143" s="18"/>
      <c r="M143" s="18"/>
    </row>
    <row r="144" spans="10:13" x14ac:dyDescent="0.2">
      <c r="J144" s="18"/>
      <c r="K144" s="18"/>
      <c r="L144" s="18"/>
      <c r="M144" s="18"/>
    </row>
    <row r="145" spans="10:13" x14ac:dyDescent="0.2">
      <c r="J145" s="18"/>
      <c r="K145" s="18"/>
      <c r="L145" s="18"/>
      <c r="M145" s="18"/>
    </row>
    <row r="146" spans="10:13" x14ac:dyDescent="0.2">
      <c r="J146" s="18"/>
      <c r="K146" s="18"/>
      <c r="L146" s="18"/>
      <c r="M146" s="18"/>
    </row>
    <row r="147" spans="10:13" x14ac:dyDescent="0.2">
      <c r="J147" s="18"/>
      <c r="K147" s="18"/>
      <c r="L147" s="18"/>
      <c r="M147" s="18"/>
    </row>
    <row r="148" spans="10:13" x14ac:dyDescent="0.2">
      <c r="J148" s="18"/>
      <c r="K148" s="18"/>
      <c r="L148" s="18"/>
      <c r="M148" s="18"/>
    </row>
    <row r="149" spans="10:13" x14ac:dyDescent="0.2">
      <c r="J149" s="18"/>
      <c r="K149" s="18"/>
      <c r="L149" s="18"/>
      <c r="M149" s="18"/>
    </row>
    <row r="150" spans="10:13" x14ac:dyDescent="0.2">
      <c r="J150" s="18"/>
      <c r="K150" s="18"/>
      <c r="L150" s="18"/>
      <c r="M150" s="18"/>
    </row>
    <row r="151" spans="10:13" x14ac:dyDescent="0.2">
      <c r="J151" s="18"/>
      <c r="K151" s="18"/>
      <c r="L151" s="18"/>
      <c r="M151" s="18"/>
    </row>
    <row r="152" spans="10:13" x14ac:dyDescent="0.2">
      <c r="J152" s="18"/>
      <c r="K152" s="18"/>
      <c r="L152" s="18"/>
      <c r="M152" s="18"/>
    </row>
    <row r="153" spans="10:13" x14ac:dyDescent="0.2">
      <c r="J153" s="18"/>
      <c r="K153" s="18"/>
      <c r="L153" s="18"/>
      <c r="M153" s="18"/>
    </row>
    <row r="154" spans="10:13" x14ac:dyDescent="0.2">
      <c r="J154" s="18"/>
      <c r="K154" s="18"/>
      <c r="L154" s="18"/>
      <c r="M154" s="18"/>
    </row>
    <row r="155" spans="10:13" x14ac:dyDescent="0.2">
      <c r="J155" s="18"/>
      <c r="K155" s="18"/>
      <c r="L155" s="18"/>
      <c r="M155" s="18"/>
    </row>
    <row r="156" spans="10:13" x14ac:dyDescent="0.2">
      <c r="J156" s="18"/>
      <c r="K156" s="18"/>
      <c r="L156" s="18"/>
      <c r="M156" s="18"/>
    </row>
    <row r="157" spans="10:13" x14ac:dyDescent="0.2">
      <c r="J157" s="18"/>
      <c r="K157" s="18"/>
      <c r="L157" s="18"/>
      <c r="M157" s="18"/>
    </row>
    <row r="158" spans="10:13" x14ac:dyDescent="0.2">
      <c r="J158" s="18"/>
      <c r="K158" s="18"/>
      <c r="L158" s="18"/>
      <c r="M158" s="18"/>
    </row>
    <row r="159" spans="10:13" x14ac:dyDescent="0.2">
      <c r="J159" s="18"/>
      <c r="K159" s="18"/>
      <c r="L159" s="18"/>
      <c r="M159" s="18"/>
    </row>
    <row r="160" spans="10:13" x14ac:dyDescent="0.2">
      <c r="J160" s="18"/>
      <c r="K160" s="18"/>
      <c r="L160" s="18"/>
      <c r="M160" s="18"/>
    </row>
    <row r="161" spans="10:13" x14ac:dyDescent="0.2">
      <c r="J161" s="18"/>
      <c r="K161" s="18"/>
      <c r="L161" s="18"/>
      <c r="M161" s="18"/>
    </row>
    <row r="162" spans="10:13" x14ac:dyDescent="0.2">
      <c r="J162" s="18"/>
      <c r="K162" s="18"/>
      <c r="L162" s="18"/>
      <c r="M162" s="18"/>
    </row>
    <row r="163" spans="10:13" x14ac:dyDescent="0.2">
      <c r="J163" s="18"/>
      <c r="K163" s="18"/>
      <c r="L163" s="18"/>
      <c r="M163" s="18"/>
    </row>
    <row r="164" spans="10:13" x14ac:dyDescent="0.2">
      <c r="J164" s="18"/>
      <c r="K164" s="18"/>
      <c r="L164" s="18"/>
      <c r="M164" s="18"/>
    </row>
    <row r="165" spans="10:13" x14ac:dyDescent="0.2">
      <c r="J165" s="18"/>
      <c r="K165" s="18"/>
      <c r="L165" s="18"/>
      <c r="M165" s="18"/>
    </row>
    <row r="166" spans="10:13" x14ac:dyDescent="0.2">
      <c r="J166" s="18"/>
      <c r="K166" s="18"/>
      <c r="L166" s="18"/>
      <c r="M166" s="18"/>
    </row>
    <row r="167" spans="10:13" x14ac:dyDescent="0.2">
      <c r="J167" s="18"/>
      <c r="K167" s="18"/>
      <c r="L167" s="18"/>
      <c r="M167" s="18"/>
    </row>
    <row r="168" spans="10:13" x14ac:dyDescent="0.2">
      <c r="J168" s="18"/>
      <c r="K168" s="18"/>
      <c r="L168" s="18"/>
      <c r="M168" s="18"/>
    </row>
    <row r="169" spans="10:13" x14ac:dyDescent="0.2">
      <c r="J169" s="18"/>
      <c r="K169" s="18"/>
      <c r="L169" s="18"/>
      <c r="M169" s="18"/>
    </row>
    <row r="170" spans="10:13" x14ac:dyDescent="0.2">
      <c r="J170" s="18"/>
      <c r="K170" s="18"/>
      <c r="L170" s="18"/>
      <c r="M170" s="18"/>
    </row>
    <row r="171" spans="10:13" x14ac:dyDescent="0.2">
      <c r="J171" s="18"/>
      <c r="K171" s="18"/>
      <c r="L171" s="18"/>
      <c r="M171" s="18"/>
    </row>
    <row r="172" spans="10:13" x14ac:dyDescent="0.2">
      <c r="J172" s="18"/>
      <c r="K172" s="18"/>
      <c r="L172" s="18"/>
      <c r="M172" s="18"/>
    </row>
    <row r="173" spans="10:13" x14ac:dyDescent="0.2">
      <c r="J173" s="18"/>
      <c r="K173" s="18"/>
      <c r="L173" s="18"/>
      <c r="M173" s="18"/>
    </row>
    <row r="174" spans="10:13" x14ac:dyDescent="0.2">
      <c r="J174" s="18"/>
      <c r="K174" s="18"/>
      <c r="L174" s="18"/>
      <c r="M174" s="18"/>
    </row>
    <row r="175" spans="10:13" x14ac:dyDescent="0.2">
      <c r="J175" s="18"/>
      <c r="K175" s="18"/>
      <c r="L175" s="18"/>
      <c r="M175" s="18"/>
    </row>
    <row r="176" spans="10:13" x14ac:dyDescent="0.2">
      <c r="J176" s="18"/>
      <c r="K176" s="18"/>
      <c r="L176" s="18"/>
      <c r="M176" s="18"/>
    </row>
    <row r="177" spans="10:13" x14ac:dyDescent="0.2">
      <c r="J177" s="18"/>
      <c r="K177" s="18"/>
      <c r="L177" s="18"/>
      <c r="M177" s="18"/>
    </row>
    <row r="178" spans="10:13" x14ac:dyDescent="0.2">
      <c r="J178" s="18"/>
      <c r="K178" s="18"/>
      <c r="L178" s="18"/>
      <c r="M178" s="18"/>
    </row>
    <row r="179" spans="10:13" x14ac:dyDescent="0.2">
      <c r="J179" s="18"/>
      <c r="K179" s="18"/>
      <c r="L179" s="18"/>
      <c r="M179" s="18"/>
    </row>
    <row r="180" spans="10:13" x14ac:dyDescent="0.2">
      <c r="J180" s="18"/>
      <c r="K180" s="18"/>
      <c r="L180" s="18"/>
      <c r="M180" s="18"/>
    </row>
    <row r="181" spans="10:13" x14ac:dyDescent="0.2">
      <c r="J181" s="18"/>
      <c r="K181" s="18"/>
      <c r="L181" s="18"/>
      <c r="M181" s="18"/>
    </row>
    <row r="182" spans="10:13" x14ac:dyDescent="0.2">
      <c r="J182" s="18"/>
      <c r="K182" s="18"/>
      <c r="L182" s="18"/>
      <c r="M182" s="18"/>
    </row>
    <row r="183" spans="10:13" x14ac:dyDescent="0.2">
      <c r="J183" s="18"/>
      <c r="K183" s="18"/>
      <c r="L183" s="18"/>
      <c r="M183" s="18"/>
    </row>
    <row r="184" spans="10:13" x14ac:dyDescent="0.2">
      <c r="J184" s="18"/>
      <c r="K184" s="18"/>
      <c r="L184" s="18"/>
      <c r="M184" s="18"/>
    </row>
    <row r="185" spans="10:13" x14ac:dyDescent="0.2">
      <c r="J185" s="18"/>
      <c r="K185" s="18"/>
      <c r="L185" s="18"/>
      <c r="M185" s="18"/>
    </row>
    <row r="186" spans="10:13" x14ac:dyDescent="0.2">
      <c r="J186" s="18"/>
      <c r="K186" s="18"/>
      <c r="L186" s="18"/>
      <c r="M186" s="18"/>
    </row>
    <row r="187" spans="10:13" x14ac:dyDescent="0.2">
      <c r="J187" s="18"/>
      <c r="K187" s="18"/>
      <c r="L187" s="18"/>
      <c r="M187" s="18"/>
    </row>
    <row r="188" spans="10:13" x14ac:dyDescent="0.2">
      <c r="J188" s="18"/>
      <c r="K188" s="18"/>
      <c r="L188" s="18"/>
      <c r="M188" s="18"/>
    </row>
  </sheetData>
  <autoFilter ref="B4:X22">
    <sortState ref="B6:W66">
      <sortCondition ref="C5:C66"/>
    </sortState>
  </autoFilter>
  <mergeCells count="9">
    <mergeCell ref="B26:G26"/>
    <mergeCell ref="A1:X1"/>
    <mergeCell ref="A2:X2"/>
    <mergeCell ref="H3:J3"/>
    <mergeCell ref="K3:M3"/>
    <mergeCell ref="N3:P3"/>
    <mergeCell ref="Q3:S3"/>
    <mergeCell ref="T3:V3"/>
    <mergeCell ref="C3:D3"/>
  </mergeCells>
  <conditionalFormatting sqref="J5:W22">
    <cfRule type="cellIs" dxfId="146" priority="2" operator="equal">
      <formula>"û"</formula>
    </cfRule>
  </conditionalFormatting>
  <pageMargins left="0.23622047244094491" right="0.23622047244094491" top="0.74803149606299213" bottom="0.74803149606299213" header="0.31496062992125984" footer="0.31496062992125984"/>
  <pageSetup paperSize="9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Normal="100" workbookViewId="0">
      <selection activeCell="D33" sqref="D33"/>
    </sheetView>
  </sheetViews>
  <sheetFormatPr defaultRowHeight="15" x14ac:dyDescent="0.25"/>
  <cols>
    <col min="1" max="1" width="5.85546875" customWidth="1"/>
    <col min="2" max="2" width="21.7109375" style="8" customWidth="1"/>
    <col min="3" max="3" width="10.5703125" bestFit="1" customWidth="1"/>
    <col min="4" max="4" width="19.28515625" bestFit="1" customWidth="1"/>
    <col min="5" max="5" width="4.5703125" bestFit="1" customWidth="1"/>
    <col min="6" max="6" width="10.42578125" customWidth="1"/>
    <col min="7" max="7" width="44" customWidth="1"/>
    <col min="8" max="8" width="6.85546875" customWidth="1"/>
  </cols>
  <sheetData>
    <row r="1" spans="1:8" ht="111.75" customHeight="1" x14ac:dyDescent="0.25"/>
    <row r="2" spans="1:8" ht="25.5" x14ac:dyDescent="0.25">
      <c r="A2" s="226" t="s">
        <v>30</v>
      </c>
      <c r="B2" s="226"/>
      <c r="C2" s="226"/>
      <c r="D2" s="226"/>
      <c r="E2" s="226"/>
      <c r="F2" s="226"/>
      <c r="G2" s="226"/>
      <c r="H2" s="87"/>
    </row>
    <row r="3" spans="1:8" ht="25.5" x14ac:dyDescent="0.25">
      <c r="A3" s="221" t="s">
        <v>101</v>
      </c>
      <c r="B3" s="221"/>
      <c r="C3" s="221"/>
      <c r="D3" s="221"/>
      <c r="E3" s="221"/>
      <c r="F3" s="221"/>
      <c r="G3" s="221"/>
      <c r="H3" s="88"/>
    </row>
    <row r="4" spans="1:8" ht="25.5" x14ac:dyDescent="0.25">
      <c r="A4" s="225" t="s">
        <v>102</v>
      </c>
      <c r="B4" s="225"/>
      <c r="C4" s="225"/>
      <c r="D4" s="225"/>
      <c r="E4" s="225"/>
      <c r="F4" s="225"/>
      <c r="G4" s="225"/>
      <c r="H4" s="89"/>
    </row>
    <row r="5" spans="1:8" ht="25.5" x14ac:dyDescent="0.25">
      <c r="A5" s="221" t="s">
        <v>94</v>
      </c>
      <c r="B5" s="221"/>
      <c r="C5" s="221"/>
      <c r="D5" s="221"/>
      <c r="E5" s="221"/>
      <c r="F5" s="221"/>
      <c r="G5" s="221"/>
      <c r="H5" s="88"/>
    </row>
    <row r="6" spans="1:8" ht="25.5" x14ac:dyDescent="0.25">
      <c r="A6" s="221" t="s">
        <v>98</v>
      </c>
      <c r="B6" s="221"/>
      <c r="C6" s="221"/>
      <c r="D6" s="221"/>
      <c r="E6" s="221"/>
      <c r="F6" s="221"/>
      <c r="G6" s="221"/>
      <c r="H6" s="88"/>
    </row>
    <row r="7" spans="1:8" ht="25.5" x14ac:dyDescent="0.25">
      <c r="A7" s="225" t="s">
        <v>31</v>
      </c>
      <c r="B7" s="225"/>
      <c r="C7" s="225"/>
      <c r="D7" s="225"/>
      <c r="E7" s="225"/>
      <c r="F7" s="225"/>
      <c r="G7" s="225"/>
      <c r="H7" s="89"/>
    </row>
    <row r="8" spans="1:8" ht="25.5" x14ac:dyDescent="0.25">
      <c r="A8" s="221" t="s">
        <v>96</v>
      </c>
      <c r="B8" s="221"/>
      <c r="C8" s="221"/>
      <c r="D8" s="221"/>
      <c r="E8" s="221"/>
      <c r="F8" s="221"/>
      <c r="G8" s="221"/>
      <c r="H8" s="88"/>
    </row>
    <row r="9" spans="1:8" ht="25.5" x14ac:dyDescent="0.25">
      <c r="A9" s="221" t="s">
        <v>32</v>
      </c>
      <c r="B9" s="221"/>
      <c r="C9" s="221"/>
      <c r="D9" s="221"/>
      <c r="E9" s="221"/>
      <c r="F9" s="221"/>
      <c r="G9" s="221"/>
      <c r="H9" s="65"/>
    </row>
    <row r="10" spans="1:8" ht="22.5" customHeight="1" x14ac:dyDescent="0.25">
      <c r="A10" s="222" t="s">
        <v>95</v>
      </c>
      <c r="B10" s="222"/>
      <c r="C10" s="222"/>
      <c r="D10" s="222"/>
      <c r="E10" s="222"/>
      <c r="F10" s="222"/>
      <c r="G10" s="222"/>
      <c r="H10" s="222"/>
    </row>
    <row r="11" spans="1:8" s="152" customFormat="1" ht="24.75" customHeight="1" x14ac:dyDescent="0.25">
      <c r="A11" s="149" t="s">
        <v>0</v>
      </c>
      <c r="B11" s="149" t="s">
        <v>1</v>
      </c>
      <c r="C11" s="223" t="s">
        <v>2</v>
      </c>
      <c r="D11" s="223"/>
      <c r="E11" s="149" t="s">
        <v>4</v>
      </c>
      <c r="F11" s="150" t="s">
        <v>8</v>
      </c>
      <c r="G11" s="150" t="s">
        <v>6</v>
      </c>
      <c r="H11" s="151" t="s">
        <v>22</v>
      </c>
    </row>
    <row r="12" spans="1:8" ht="24" customHeight="1" x14ac:dyDescent="0.25">
      <c r="A12" s="126">
        <v>1</v>
      </c>
      <c r="B12" s="127" t="s">
        <v>33</v>
      </c>
      <c r="C12" s="128" t="s">
        <v>34</v>
      </c>
      <c r="D12" s="129" t="s">
        <v>35</v>
      </c>
      <c r="E12" s="130" t="s">
        <v>36</v>
      </c>
      <c r="F12" s="143">
        <v>145</v>
      </c>
      <c r="G12" s="146" t="str">
        <f t="shared" ref="G12:G29" si="0">IF(H12="û", "មិនអនុញ្ញាតឲ្យប្រឡង", "")</f>
        <v/>
      </c>
      <c r="H12" s="125"/>
    </row>
    <row r="13" spans="1:8" ht="24" customHeight="1" x14ac:dyDescent="0.25">
      <c r="A13" s="126">
        <v>2</v>
      </c>
      <c r="B13" s="127" t="s">
        <v>37</v>
      </c>
      <c r="C13" s="131" t="s">
        <v>38</v>
      </c>
      <c r="D13" s="132" t="s">
        <v>39</v>
      </c>
      <c r="E13" s="130" t="s">
        <v>40</v>
      </c>
      <c r="F13" s="144">
        <v>146</v>
      </c>
      <c r="G13" s="147" t="str">
        <f t="shared" si="0"/>
        <v/>
      </c>
      <c r="H13" s="48"/>
    </row>
    <row r="14" spans="1:8" ht="24" customHeight="1" x14ac:dyDescent="0.25">
      <c r="A14" s="126">
        <v>3</v>
      </c>
      <c r="B14" s="127" t="s">
        <v>41</v>
      </c>
      <c r="C14" s="131" t="s">
        <v>42</v>
      </c>
      <c r="D14" s="133" t="s">
        <v>43</v>
      </c>
      <c r="E14" s="130" t="s">
        <v>36</v>
      </c>
      <c r="F14" s="144">
        <v>147</v>
      </c>
      <c r="G14" s="147" t="str">
        <f t="shared" si="0"/>
        <v/>
      </c>
      <c r="H14" s="50"/>
    </row>
    <row r="15" spans="1:8" ht="24" customHeight="1" x14ac:dyDescent="0.25">
      <c r="A15" s="126">
        <v>4</v>
      </c>
      <c r="B15" s="127" t="s">
        <v>44</v>
      </c>
      <c r="C15" s="131" t="s">
        <v>45</v>
      </c>
      <c r="D15" s="133" t="s">
        <v>46</v>
      </c>
      <c r="E15" s="130" t="s">
        <v>40</v>
      </c>
      <c r="F15" s="144">
        <v>148</v>
      </c>
      <c r="G15" s="147" t="str">
        <f t="shared" si="0"/>
        <v/>
      </c>
      <c r="H15" s="50"/>
    </row>
    <row r="16" spans="1:8" ht="24" customHeight="1" x14ac:dyDescent="0.25">
      <c r="A16" s="126">
        <v>5</v>
      </c>
      <c r="B16" s="127" t="s">
        <v>47</v>
      </c>
      <c r="C16" s="131" t="s">
        <v>48</v>
      </c>
      <c r="D16" s="133" t="s">
        <v>49</v>
      </c>
      <c r="E16" s="130" t="s">
        <v>40</v>
      </c>
      <c r="F16" s="144">
        <v>149</v>
      </c>
      <c r="G16" s="147" t="str">
        <f t="shared" si="0"/>
        <v/>
      </c>
      <c r="H16" s="50"/>
    </row>
    <row r="17" spans="1:8" ht="24" customHeight="1" x14ac:dyDescent="0.25">
      <c r="A17" s="126">
        <v>6</v>
      </c>
      <c r="B17" s="127" t="s">
        <v>50</v>
      </c>
      <c r="C17" s="131" t="s">
        <v>51</v>
      </c>
      <c r="D17" s="133" t="s">
        <v>52</v>
      </c>
      <c r="E17" s="130" t="s">
        <v>40</v>
      </c>
      <c r="F17" s="144">
        <v>150</v>
      </c>
      <c r="G17" s="147" t="str">
        <f t="shared" si="0"/>
        <v/>
      </c>
      <c r="H17" s="50"/>
    </row>
    <row r="18" spans="1:8" ht="24" customHeight="1" x14ac:dyDescent="0.25">
      <c r="A18" s="126">
        <v>7</v>
      </c>
      <c r="B18" s="127" t="s">
        <v>53</v>
      </c>
      <c r="C18" s="131" t="s">
        <v>54</v>
      </c>
      <c r="D18" s="133" t="s">
        <v>35</v>
      </c>
      <c r="E18" s="130" t="s">
        <v>36</v>
      </c>
      <c r="F18" s="144">
        <v>151</v>
      </c>
      <c r="G18" s="147" t="str">
        <f t="shared" si="0"/>
        <v/>
      </c>
      <c r="H18" s="50"/>
    </row>
    <row r="19" spans="1:8" ht="24" customHeight="1" x14ac:dyDescent="0.25">
      <c r="A19" s="126">
        <v>8</v>
      </c>
      <c r="B19" s="127" t="s">
        <v>55</v>
      </c>
      <c r="C19" s="131" t="s">
        <v>56</v>
      </c>
      <c r="D19" s="133" t="s">
        <v>57</v>
      </c>
      <c r="E19" s="130" t="s">
        <v>40</v>
      </c>
      <c r="F19" s="144">
        <v>152</v>
      </c>
      <c r="G19" s="147" t="str">
        <f t="shared" si="0"/>
        <v/>
      </c>
      <c r="H19" s="50"/>
    </row>
    <row r="20" spans="1:8" ht="24" customHeight="1" x14ac:dyDescent="0.25">
      <c r="A20" s="126">
        <v>9</v>
      </c>
      <c r="B20" s="127" t="s">
        <v>58</v>
      </c>
      <c r="C20" s="131" t="s">
        <v>59</v>
      </c>
      <c r="D20" s="133" t="s">
        <v>60</v>
      </c>
      <c r="E20" s="130" t="s">
        <v>40</v>
      </c>
      <c r="F20" s="144">
        <v>153</v>
      </c>
      <c r="G20" s="147" t="str">
        <f t="shared" si="0"/>
        <v/>
      </c>
      <c r="H20" s="50"/>
    </row>
    <row r="21" spans="1:8" ht="24" customHeight="1" x14ac:dyDescent="0.25">
      <c r="A21" s="126">
        <v>10</v>
      </c>
      <c r="B21" s="127" t="s">
        <v>61</v>
      </c>
      <c r="C21" s="131" t="s">
        <v>62</v>
      </c>
      <c r="D21" s="133" t="s">
        <v>63</v>
      </c>
      <c r="E21" s="130" t="s">
        <v>40</v>
      </c>
      <c r="F21" s="144">
        <v>154</v>
      </c>
      <c r="G21" s="147" t="str">
        <f t="shared" si="0"/>
        <v/>
      </c>
      <c r="H21" s="50"/>
    </row>
    <row r="22" spans="1:8" ht="24" customHeight="1" x14ac:dyDescent="0.25">
      <c r="A22" s="126">
        <v>11</v>
      </c>
      <c r="B22" s="134" t="s">
        <v>64</v>
      </c>
      <c r="C22" s="131" t="s">
        <v>65</v>
      </c>
      <c r="D22" s="133" t="s">
        <v>66</v>
      </c>
      <c r="E22" s="130" t="s">
        <v>36</v>
      </c>
      <c r="F22" s="144">
        <v>155</v>
      </c>
      <c r="G22" s="147" t="str">
        <f t="shared" si="0"/>
        <v>មិនអនុញ្ញាតឲ្យប្រឡង</v>
      </c>
      <c r="H22" s="48" t="s">
        <v>18</v>
      </c>
    </row>
    <row r="23" spans="1:8" ht="24" customHeight="1" x14ac:dyDescent="0.25">
      <c r="A23" s="126">
        <v>12</v>
      </c>
      <c r="B23" s="134" t="s">
        <v>67</v>
      </c>
      <c r="C23" s="131" t="s">
        <v>68</v>
      </c>
      <c r="D23" s="133" t="s">
        <v>69</v>
      </c>
      <c r="E23" s="130" t="s">
        <v>36</v>
      </c>
      <c r="F23" s="144">
        <v>156</v>
      </c>
      <c r="G23" s="147" t="str">
        <f t="shared" si="0"/>
        <v>មិនអនុញ្ញាតឲ្យប្រឡង</v>
      </c>
      <c r="H23" s="48" t="s">
        <v>18</v>
      </c>
    </row>
    <row r="24" spans="1:8" ht="24" customHeight="1" x14ac:dyDescent="0.25">
      <c r="A24" s="126">
        <v>13</v>
      </c>
      <c r="B24" s="134" t="s">
        <v>70</v>
      </c>
      <c r="C24" s="131" t="s">
        <v>71</v>
      </c>
      <c r="D24" s="133" t="s">
        <v>72</v>
      </c>
      <c r="E24" s="130" t="s">
        <v>36</v>
      </c>
      <c r="F24" s="144">
        <v>157</v>
      </c>
      <c r="G24" s="147" t="str">
        <f t="shared" si="0"/>
        <v>មិនអនុញ្ញាតឲ្យប្រឡង</v>
      </c>
      <c r="H24" s="48" t="s">
        <v>18</v>
      </c>
    </row>
    <row r="25" spans="1:8" ht="24" customHeight="1" x14ac:dyDescent="0.25">
      <c r="A25" s="126">
        <v>14</v>
      </c>
      <c r="B25" s="134" t="s">
        <v>73</v>
      </c>
      <c r="C25" s="135" t="s">
        <v>74</v>
      </c>
      <c r="D25" s="132" t="s">
        <v>75</v>
      </c>
      <c r="E25" s="130" t="s">
        <v>40</v>
      </c>
      <c r="F25" s="144">
        <v>158</v>
      </c>
      <c r="G25" s="147" t="str">
        <f t="shared" si="0"/>
        <v/>
      </c>
      <c r="H25" s="50"/>
    </row>
    <row r="26" spans="1:8" ht="24" customHeight="1" x14ac:dyDescent="0.25">
      <c r="A26" s="126">
        <v>15</v>
      </c>
      <c r="B26" s="127" t="s">
        <v>76</v>
      </c>
      <c r="C26" s="131" t="s">
        <v>77</v>
      </c>
      <c r="D26" s="133" t="s">
        <v>78</v>
      </c>
      <c r="E26" s="130" t="s">
        <v>40</v>
      </c>
      <c r="F26" s="144">
        <v>159</v>
      </c>
      <c r="G26" s="147" t="str">
        <f t="shared" si="0"/>
        <v/>
      </c>
      <c r="H26" s="50"/>
    </row>
    <row r="27" spans="1:8" ht="24" customHeight="1" x14ac:dyDescent="0.25">
      <c r="A27" s="126">
        <v>16</v>
      </c>
      <c r="B27" s="134" t="s">
        <v>79</v>
      </c>
      <c r="C27" s="136" t="s">
        <v>80</v>
      </c>
      <c r="D27" s="133" t="s">
        <v>81</v>
      </c>
      <c r="E27" s="137" t="s">
        <v>36</v>
      </c>
      <c r="F27" s="144">
        <v>160</v>
      </c>
      <c r="G27" s="147" t="str">
        <f t="shared" si="0"/>
        <v>មិនអនុញ្ញាតឲ្យប្រឡង</v>
      </c>
      <c r="H27" s="48" t="s">
        <v>18</v>
      </c>
    </row>
    <row r="28" spans="1:8" ht="24" customHeight="1" x14ac:dyDescent="0.25">
      <c r="A28" s="126">
        <v>17</v>
      </c>
      <c r="B28" s="127" t="s">
        <v>82</v>
      </c>
      <c r="C28" s="131" t="s">
        <v>83</v>
      </c>
      <c r="D28" s="133" t="s">
        <v>84</v>
      </c>
      <c r="E28" s="130" t="s">
        <v>40</v>
      </c>
      <c r="F28" s="144">
        <v>161</v>
      </c>
      <c r="G28" s="147" t="str">
        <f t="shared" si="0"/>
        <v/>
      </c>
      <c r="H28" s="50"/>
    </row>
    <row r="29" spans="1:8" ht="24" customHeight="1" x14ac:dyDescent="0.25">
      <c r="A29" s="138">
        <v>18</v>
      </c>
      <c r="B29" s="139" t="s">
        <v>85</v>
      </c>
      <c r="C29" s="140" t="s">
        <v>86</v>
      </c>
      <c r="D29" s="141" t="s">
        <v>87</v>
      </c>
      <c r="E29" s="142" t="s">
        <v>40</v>
      </c>
      <c r="F29" s="145">
        <v>162</v>
      </c>
      <c r="G29" s="148" t="str">
        <f t="shared" si="0"/>
        <v/>
      </c>
      <c r="H29" s="46"/>
    </row>
    <row r="30" spans="1:8" ht="15" customHeight="1" x14ac:dyDescent="0.25">
      <c r="B30" s="84" t="s">
        <v>23</v>
      </c>
      <c r="C30" s="85">
        <f>COUNTIF(E12:E29, "ស")+COUNTIF(E12:E29, "ប")</f>
        <v>18</v>
      </c>
      <c r="D30" s="84" t="s">
        <v>7</v>
      </c>
      <c r="E30" s="224" t="s">
        <v>109</v>
      </c>
      <c r="F30" s="224"/>
      <c r="G30" s="224"/>
    </row>
    <row r="31" spans="1:8" x14ac:dyDescent="0.25">
      <c r="B31" s="83" t="s">
        <v>21</v>
      </c>
      <c r="C31" s="86">
        <f>COUNTIF(E12:E29, "ស")</f>
        <v>7</v>
      </c>
      <c r="D31" s="83" t="s">
        <v>7</v>
      </c>
      <c r="E31" s="224"/>
      <c r="F31" s="224"/>
      <c r="G31" s="224"/>
    </row>
    <row r="32" spans="1:8" x14ac:dyDescent="0.25">
      <c r="B32" s="83" t="s">
        <v>24</v>
      </c>
      <c r="C32" s="86">
        <f>COUNTIF(H12:H29, "û")</f>
        <v>4</v>
      </c>
      <c r="D32" s="83" t="s">
        <v>7</v>
      </c>
      <c r="E32" s="224"/>
      <c r="F32" s="224"/>
      <c r="G32" s="224"/>
    </row>
  </sheetData>
  <mergeCells count="11">
    <mergeCell ref="A7:G7"/>
    <mergeCell ref="A2:G2"/>
    <mergeCell ref="A3:G3"/>
    <mergeCell ref="A4:G4"/>
    <mergeCell ref="A5:G5"/>
    <mergeCell ref="A6:G6"/>
    <mergeCell ref="A8:G8"/>
    <mergeCell ref="A9:G9"/>
    <mergeCell ref="A10:H10"/>
    <mergeCell ref="C11:D11"/>
    <mergeCell ref="E30:G32"/>
  </mergeCells>
  <conditionalFormatting sqref="D30:D32 G12:G29">
    <cfRule type="expression" dxfId="145" priority="25">
      <formula>$H12="û"</formula>
    </cfRule>
  </conditionalFormatting>
  <conditionalFormatting sqref="B30">
    <cfRule type="expression" dxfId="144" priority="24">
      <formula>$H30="û"</formula>
    </cfRule>
  </conditionalFormatting>
  <conditionalFormatting sqref="B31">
    <cfRule type="expression" dxfId="143" priority="23">
      <formula>$H31="û"</formula>
    </cfRule>
  </conditionalFormatting>
  <conditionalFormatting sqref="B32">
    <cfRule type="expression" dxfId="142" priority="22">
      <formula>$H32="û"</formula>
    </cfRule>
  </conditionalFormatting>
  <conditionalFormatting sqref="H12 H28:H29 H14:H21 H25:H26">
    <cfRule type="cellIs" dxfId="141" priority="8" operator="greaterThanOrEqual">
      <formula>6.5</formula>
    </cfRule>
  </conditionalFormatting>
  <conditionalFormatting sqref="H27">
    <cfRule type="cellIs" dxfId="140" priority="7" operator="greaterThanOrEqual">
      <formula>6.5</formula>
    </cfRule>
  </conditionalFormatting>
  <conditionalFormatting sqref="H13">
    <cfRule type="cellIs" dxfId="139" priority="6" operator="greaterThanOrEqual">
      <formula>6.5</formula>
    </cfRule>
  </conditionalFormatting>
  <conditionalFormatting sqref="H22">
    <cfRule type="cellIs" dxfId="138" priority="5" operator="greaterThanOrEqual">
      <formula>6.5</formula>
    </cfRule>
  </conditionalFormatting>
  <conditionalFormatting sqref="H23">
    <cfRule type="cellIs" dxfId="137" priority="4" operator="greaterThanOrEqual">
      <formula>6.5</formula>
    </cfRule>
  </conditionalFormatting>
  <conditionalFormatting sqref="H24">
    <cfRule type="cellIs" dxfId="136" priority="3" operator="greaterThanOrEqual">
      <formula>6.5</formula>
    </cfRule>
  </conditionalFormatting>
  <conditionalFormatting sqref="A12:F29">
    <cfRule type="expression" dxfId="135" priority="2">
      <formula>$H12="û"</formula>
    </cfRule>
  </conditionalFormatting>
  <conditionalFormatting sqref="E30">
    <cfRule type="expression" dxfId="134" priority="1">
      <formula>$H30="û"</formula>
    </cfRule>
  </conditionalFormatting>
  <pageMargins left="0.25" right="0.25" top="0.75" bottom="0.75" header="0.3" footer="0.3"/>
  <pageSetup paperSize="9" scale="8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Normal="100" workbookViewId="0">
      <selection activeCell="D27" sqref="D27"/>
    </sheetView>
  </sheetViews>
  <sheetFormatPr defaultRowHeight="15" x14ac:dyDescent="0.25"/>
  <cols>
    <col min="1" max="1" width="5.85546875" customWidth="1"/>
    <col min="2" max="2" width="21.7109375" style="8" customWidth="1"/>
    <col min="3" max="3" width="10.5703125" bestFit="1" customWidth="1"/>
    <col min="4" max="4" width="19.28515625" bestFit="1" customWidth="1"/>
    <col min="5" max="5" width="4.5703125" bestFit="1" customWidth="1"/>
    <col min="6" max="6" width="10.42578125" customWidth="1"/>
    <col min="7" max="7" width="44" customWidth="1"/>
    <col min="8" max="8" width="6.85546875" customWidth="1"/>
  </cols>
  <sheetData>
    <row r="1" spans="1:8" ht="111.75" customHeight="1" x14ac:dyDescent="0.25"/>
    <row r="2" spans="1:8" ht="25.5" x14ac:dyDescent="0.25">
      <c r="A2" s="226" t="s">
        <v>111</v>
      </c>
      <c r="B2" s="226"/>
      <c r="C2" s="226"/>
      <c r="D2" s="226"/>
      <c r="E2" s="226"/>
      <c r="F2" s="226"/>
      <c r="G2" s="226"/>
      <c r="H2" s="87"/>
    </row>
    <row r="3" spans="1:8" ht="25.5" x14ac:dyDescent="0.25">
      <c r="A3" s="221" t="s">
        <v>101</v>
      </c>
      <c r="B3" s="221"/>
      <c r="C3" s="221"/>
      <c r="D3" s="221"/>
      <c r="E3" s="221"/>
      <c r="F3" s="221"/>
      <c r="G3" s="221"/>
      <c r="H3" s="88"/>
    </row>
    <row r="4" spans="1:8" ht="25.5" x14ac:dyDescent="0.25">
      <c r="A4" s="225" t="s">
        <v>102</v>
      </c>
      <c r="B4" s="225"/>
      <c r="C4" s="225"/>
      <c r="D4" s="225"/>
      <c r="E4" s="225"/>
      <c r="F4" s="225"/>
      <c r="G4" s="225"/>
      <c r="H4" s="89"/>
    </row>
    <row r="5" spans="1:8" ht="25.5" x14ac:dyDescent="0.25">
      <c r="A5" s="221" t="s">
        <v>94</v>
      </c>
      <c r="B5" s="221"/>
      <c r="C5" s="221"/>
      <c r="D5" s="221"/>
      <c r="E5" s="221"/>
      <c r="F5" s="221"/>
      <c r="G5" s="221"/>
      <c r="H5" s="88"/>
    </row>
    <row r="6" spans="1:8" ht="25.5" x14ac:dyDescent="0.25">
      <c r="A6" s="221" t="s">
        <v>98</v>
      </c>
      <c r="B6" s="221"/>
      <c r="C6" s="221"/>
      <c r="D6" s="221"/>
      <c r="E6" s="221"/>
      <c r="F6" s="221"/>
      <c r="G6" s="221"/>
      <c r="H6" s="88"/>
    </row>
    <row r="7" spans="1:8" ht="25.5" x14ac:dyDescent="0.25">
      <c r="A7" s="225" t="s">
        <v>31</v>
      </c>
      <c r="B7" s="225"/>
      <c r="C7" s="225"/>
      <c r="D7" s="225"/>
      <c r="E7" s="225"/>
      <c r="F7" s="225"/>
      <c r="G7" s="225"/>
      <c r="H7" s="89"/>
    </row>
    <row r="8" spans="1:8" ht="25.5" x14ac:dyDescent="0.25">
      <c r="A8" s="221" t="s">
        <v>96</v>
      </c>
      <c r="B8" s="221"/>
      <c r="C8" s="221"/>
      <c r="D8" s="221"/>
      <c r="E8" s="221"/>
      <c r="F8" s="221"/>
      <c r="G8" s="221"/>
      <c r="H8" s="88"/>
    </row>
    <row r="9" spans="1:8" ht="25.5" x14ac:dyDescent="0.25">
      <c r="A9" s="221" t="s">
        <v>32</v>
      </c>
      <c r="B9" s="221"/>
      <c r="C9" s="221"/>
      <c r="D9" s="221"/>
      <c r="E9" s="221"/>
      <c r="F9" s="221"/>
      <c r="G9" s="221"/>
      <c r="H9" s="65"/>
    </row>
    <row r="10" spans="1:8" ht="22.5" customHeight="1" x14ac:dyDescent="0.25">
      <c r="A10" s="222" t="s">
        <v>95</v>
      </c>
      <c r="B10" s="222"/>
      <c r="C10" s="222"/>
      <c r="D10" s="222"/>
      <c r="E10" s="222"/>
      <c r="F10" s="222"/>
      <c r="G10" s="222"/>
      <c r="H10" s="222"/>
    </row>
    <row r="11" spans="1:8" s="152" customFormat="1" ht="24.75" customHeight="1" x14ac:dyDescent="0.25">
      <c r="A11" s="201" t="s">
        <v>0</v>
      </c>
      <c r="B11" s="201" t="s">
        <v>1</v>
      </c>
      <c r="C11" s="223" t="s">
        <v>2</v>
      </c>
      <c r="D11" s="223"/>
      <c r="E11" s="201" t="s">
        <v>4</v>
      </c>
      <c r="F11" s="150" t="s">
        <v>8</v>
      </c>
      <c r="G11" s="150" t="s">
        <v>112</v>
      </c>
      <c r="H11" s="151" t="s">
        <v>22</v>
      </c>
    </row>
    <row r="12" spans="1:8" ht="24" customHeight="1" x14ac:dyDescent="0.25">
      <c r="A12" s="126">
        <v>1</v>
      </c>
      <c r="B12" s="127" t="s">
        <v>33</v>
      </c>
      <c r="C12" s="128" t="s">
        <v>34</v>
      </c>
      <c r="D12" s="129" t="s">
        <v>35</v>
      </c>
      <c r="E12" s="130" t="s">
        <v>36</v>
      </c>
      <c r="F12" s="143">
        <v>145</v>
      </c>
      <c r="G12" s="146" t="str">
        <f t="shared" ref="G12:G29" si="0">IF(H12="û", "មិនអនុញ្ញាតឲ្យប្រឡង", "")</f>
        <v/>
      </c>
      <c r="H12" s="125"/>
    </row>
    <row r="13" spans="1:8" ht="24" customHeight="1" x14ac:dyDescent="0.25">
      <c r="A13" s="126">
        <v>2</v>
      </c>
      <c r="B13" s="127" t="s">
        <v>37</v>
      </c>
      <c r="C13" s="131" t="s">
        <v>38</v>
      </c>
      <c r="D13" s="132" t="s">
        <v>39</v>
      </c>
      <c r="E13" s="130" t="s">
        <v>40</v>
      </c>
      <c r="F13" s="144">
        <v>146</v>
      </c>
      <c r="G13" s="147" t="str">
        <f t="shared" si="0"/>
        <v/>
      </c>
      <c r="H13" s="48"/>
    </row>
    <row r="14" spans="1:8" ht="24" customHeight="1" x14ac:dyDescent="0.25">
      <c r="A14" s="126">
        <v>3</v>
      </c>
      <c r="B14" s="127" t="s">
        <v>41</v>
      </c>
      <c r="C14" s="131" t="s">
        <v>42</v>
      </c>
      <c r="D14" s="133" t="s">
        <v>43</v>
      </c>
      <c r="E14" s="130" t="s">
        <v>36</v>
      </c>
      <c r="F14" s="144">
        <v>147</v>
      </c>
      <c r="G14" s="147" t="str">
        <f t="shared" si="0"/>
        <v/>
      </c>
      <c r="H14" s="50"/>
    </row>
    <row r="15" spans="1:8" ht="24" customHeight="1" x14ac:dyDescent="0.25">
      <c r="A15" s="126">
        <v>4</v>
      </c>
      <c r="B15" s="127" t="s">
        <v>44</v>
      </c>
      <c r="C15" s="131" t="s">
        <v>45</v>
      </c>
      <c r="D15" s="133" t="s">
        <v>46</v>
      </c>
      <c r="E15" s="130" t="s">
        <v>40</v>
      </c>
      <c r="F15" s="144">
        <v>148</v>
      </c>
      <c r="G15" s="147" t="str">
        <f t="shared" si="0"/>
        <v/>
      </c>
      <c r="H15" s="50"/>
    </row>
    <row r="16" spans="1:8" ht="24" customHeight="1" x14ac:dyDescent="0.25">
      <c r="A16" s="126">
        <v>5</v>
      </c>
      <c r="B16" s="127" t="s">
        <v>47</v>
      </c>
      <c r="C16" s="131" t="s">
        <v>48</v>
      </c>
      <c r="D16" s="133" t="s">
        <v>49</v>
      </c>
      <c r="E16" s="130" t="s">
        <v>40</v>
      </c>
      <c r="F16" s="144">
        <v>149</v>
      </c>
      <c r="G16" s="147" t="str">
        <f t="shared" si="0"/>
        <v/>
      </c>
      <c r="H16" s="50"/>
    </row>
    <row r="17" spans="1:8" ht="24" customHeight="1" x14ac:dyDescent="0.25">
      <c r="A17" s="126">
        <v>6</v>
      </c>
      <c r="B17" s="127" t="s">
        <v>50</v>
      </c>
      <c r="C17" s="131" t="s">
        <v>51</v>
      </c>
      <c r="D17" s="133" t="s">
        <v>52</v>
      </c>
      <c r="E17" s="130" t="s">
        <v>40</v>
      </c>
      <c r="F17" s="144">
        <v>150</v>
      </c>
      <c r="G17" s="147" t="str">
        <f t="shared" si="0"/>
        <v/>
      </c>
      <c r="H17" s="50"/>
    </row>
    <row r="18" spans="1:8" ht="24" customHeight="1" x14ac:dyDescent="0.25">
      <c r="A18" s="126">
        <v>7</v>
      </c>
      <c r="B18" s="127" t="s">
        <v>53</v>
      </c>
      <c r="C18" s="131" t="s">
        <v>54</v>
      </c>
      <c r="D18" s="133" t="s">
        <v>35</v>
      </c>
      <c r="E18" s="130" t="s">
        <v>36</v>
      </c>
      <c r="F18" s="144">
        <v>151</v>
      </c>
      <c r="G18" s="147" t="str">
        <f t="shared" si="0"/>
        <v/>
      </c>
      <c r="H18" s="50"/>
    </row>
    <row r="19" spans="1:8" ht="24" customHeight="1" x14ac:dyDescent="0.25">
      <c r="A19" s="126">
        <v>8</v>
      </c>
      <c r="B19" s="127" t="s">
        <v>55</v>
      </c>
      <c r="C19" s="131" t="s">
        <v>56</v>
      </c>
      <c r="D19" s="133" t="s">
        <v>57</v>
      </c>
      <c r="E19" s="130" t="s">
        <v>40</v>
      </c>
      <c r="F19" s="144">
        <v>152</v>
      </c>
      <c r="G19" s="147" t="str">
        <f t="shared" si="0"/>
        <v/>
      </c>
      <c r="H19" s="50"/>
    </row>
    <row r="20" spans="1:8" ht="24" customHeight="1" x14ac:dyDescent="0.25">
      <c r="A20" s="126">
        <v>9</v>
      </c>
      <c r="B20" s="127" t="s">
        <v>58</v>
      </c>
      <c r="C20" s="131" t="s">
        <v>59</v>
      </c>
      <c r="D20" s="133" t="s">
        <v>60</v>
      </c>
      <c r="E20" s="130" t="s">
        <v>40</v>
      </c>
      <c r="F20" s="144">
        <v>153</v>
      </c>
      <c r="G20" s="147" t="str">
        <f t="shared" si="0"/>
        <v/>
      </c>
      <c r="H20" s="50"/>
    </row>
    <row r="21" spans="1:8" ht="24" customHeight="1" x14ac:dyDescent="0.25">
      <c r="A21" s="126">
        <v>10</v>
      </c>
      <c r="B21" s="127" t="s">
        <v>61</v>
      </c>
      <c r="C21" s="131" t="s">
        <v>62</v>
      </c>
      <c r="D21" s="133" t="s">
        <v>63</v>
      </c>
      <c r="E21" s="130" t="s">
        <v>40</v>
      </c>
      <c r="F21" s="144">
        <v>154</v>
      </c>
      <c r="G21" s="147" t="str">
        <f t="shared" si="0"/>
        <v/>
      </c>
      <c r="H21" s="50"/>
    </row>
    <row r="22" spans="1:8" ht="24" customHeight="1" x14ac:dyDescent="0.25">
      <c r="A22" s="126">
        <v>11</v>
      </c>
      <c r="B22" s="134" t="s">
        <v>64</v>
      </c>
      <c r="C22" s="131" t="s">
        <v>65</v>
      </c>
      <c r="D22" s="133" t="s">
        <v>66</v>
      </c>
      <c r="E22" s="130" t="s">
        <v>36</v>
      </c>
      <c r="F22" s="144">
        <v>155</v>
      </c>
      <c r="G22" s="147" t="str">
        <f t="shared" si="0"/>
        <v>មិនអនុញ្ញាតឲ្យប្រឡង</v>
      </c>
      <c r="H22" s="48" t="s">
        <v>18</v>
      </c>
    </row>
    <row r="23" spans="1:8" ht="24" customHeight="1" x14ac:dyDescent="0.25">
      <c r="A23" s="126">
        <v>12</v>
      </c>
      <c r="B23" s="134" t="s">
        <v>67</v>
      </c>
      <c r="C23" s="131" t="s">
        <v>68</v>
      </c>
      <c r="D23" s="133" t="s">
        <v>69</v>
      </c>
      <c r="E23" s="130" t="s">
        <v>36</v>
      </c>
      <c r="F23" s="144">
        <v>156</v>
      </c>
      <c r="G23" s="147" t="str">
        <f t="shared" si="0"/>
        <v>មិនអនុញ្ញាតឲ្យប្រឡង</v>
      </c>
      <c r="H23" s="48" t="s">
        <v>18</v>
      </c>
    </row>
    <row r="24" spans="1:8" ht="24" customHeight="1" x14ac:dyDescent="0.25">
      <c r="A24" s="126">
        <v>13</v>
      </c>
      <c r="B24" s="134" t="s">
        <v>70</v>
      </c>
      <c r="C24" s="131" t="s">
        <v>71</v>
      </c>
      <c r="D24" s="133" t="s">
        <v>72</v>
      </c>
      <c r="E24" s="130" t="s">
        <v>36</v>
      </c>
      <c r="F24" s="144">
        <v>157</v>
      </c>
      <c r="G24" s="147" t="str">
        <f t="shared" si="0"/>
        <v>មិនអនុញ្ញាតឲ្យប្រឡង</v>
      </c>
      <c r="H24" s="48" t="s">
        <v>18</v>
      </c>
    </row>
    <row r="25" spans="1:8" ht="24" customHeight="1" x14ac:dyDescent="0.25">
      <c r="A25" s="126">
        <v>14</v>
      </c>
      <c r="B25" s="134" t="s">
        <v>73</v>
      </c>
      <c r="C25" s="135" t="s">
        <v>74</v>
      </c>
      <c r="D25" s="132" t="s">
        <v>75</v>
      </c>
      <c r="E25" s="130" t="s">
        <v>40</v>
      </c>
      <c r="F25" s="144">
        <v>158</v>
      </c>
      <c r="G25" s="147" t="str">
        <f t="shared" si="0"/>
        <v/>
      </c>
      <c r="H25" s="50"/>
    </row>
    <row r="26" spans="1:8" ht="24" customHeight="1" x14ac:dyDescent="0.25">
      <c r="A26" s="126">
        <v>15</v>
      </c>
      <c r="B26" s="127" t="s">
        <v>76</v>
      </c>
      <c r="C26" s="131" t="s">
        <v>77</v>
      </c>
      <c r="D26" s="133" t="s">
        <v>78</v>
      </c>
      <c r="E26" s="130" t="s">
        <v>40</v>
      </c>
      <c r="F26" s="144">
        <v>159</v>
      </c>
      <c r="G26" s="147" t="str">
        <f t="shared" si="0"/>
        <v/>
      </c>
      <c r="H26" s="50"/>
    </row>
    <row r="27" spans="1:8" ht="24" customHeight="1" x14ac:dyDescent="0.25">
      <c r="A27" s="126">
        <v>16</v>
      </c>
      <c r="B27" s="134" t="s">
        <v>79</v>
      </c>
      <c r="C27" s="136" t="s">
        <v>80</v>
      </c>
      <c r="D27" s="133" t="s">
        <v>81</v>
      </c>
      <c r="E27" s="137" t="s">
        <v>36</v>
      </c>
      <c r="F27" s="144">
        <v>160</v>
      </c>
      <c r="G27" s="147" t="str">
        <f t="shared" si="0"/>
        <v>មិនអនុញ្ញាតឲ្យប្រឡង</v>
      </c>
      <c r="H27" s="48" t="s">
        <v>18</v>
      </c>
    </row>
    <row r="28" spans="1:8" ht="24" customHeight="1" x14ac:dyDescent="0.25">
      <c r="A28" s="126">
        <v>17</v>
      </c>
      <c r="B28" s="127" t="s">
        <v>82</v>
      </c>
      <c r="C28" s="131" t="s">
        <v>83</v>
      </c>
      <c r="D28" s="133" t="s">
        <v>84</v>
      </c>
      <c r="E28" s="130" t="s">
        <v>40</v>
      </c>
      <c r="F28" s="144">
        <v>161</v>
      </c>
      <c r="G28" s="147" t="str">
        <f t="shared" si="0"/>
        <v/>
      </c>
      <c r="H28" s="50"/>
    </row>
    <row r="29" spans="1:8" ht="24" customHeight="1" x14ac:dyDescent="0.25">
      <c r="A29" s="138">
        <v>18</v>
      </c>
      <c r="B29" s="139" t="s">
        <v>85</v>
      </c>
      <c r="C29" s="140" t="s">
        <v>86</v>
      </c>
      <c r="D29" s="141" t="s">
        <v>87</v>
      </c>
      <c r="E29" s="142" t="s">
        <v>40</v>
      </c>
      <c r="F29" s="145">
        <v>162</v>
      </c>
      <c r="G29" s="148" t="str">
        <f t="shared" si="0"/>
        <v/>
      </c>
      <c r="H29" s="46"/>
    </row>
    <row r="30" spans="1:8" ht="15" customHeight="1" x14ac:dyDescent="0.25">
      <c r="B30" s="84" t="s">
        <v>113</v>
      </c>
      <c r="C30" s="85"/>
      <c r="D30" s="84" t="s">
        <v>7</v>
      </c>
      <c r="E30" s="224" t="s">
        <v>109</v>
      </c>
      <c r="F30" s="224"/>
      <c r="G30" s="224"/>
    </row>
    <row r="31" spans="1:8" x14ac:dyDescent="0.25">
      <c r="B31" s="83" t="s">
        <v>114</v>
      </c>
      <c r="C31" s="86"/>
      <c r="D31" s="83" t="s">
        <v>7</v>
      </c>
      <c r="E31" s="224"/>
      <c r="F31" s="224"/>
      <c r="G31" s="224"/>
    </row>
    <row r="32" spans="1:8" x14ac:dyDescent="0.25">
      <c r="B32" s="83"/>
      <c r="C32" s="86"/>
      <c r="D32" s="83"/>
      <c r="E32" s="224"/>
      <c r="F32" s="224"/>
      <c r="G32" s="224"/>
    </row>
  </sheetData>
  <mergeCells count="11">
    <mergeCell ref="A7:G7"/>
    <mergeCell ref="A2:G2"/>
    <mergeCell ref="A3:G3"/>
    <mergeCell ref="A4:G4"/>
    <mergeCell ref="A5:G5"/>
    <mergeCell ref="A6:G6"/>
    <mergeCell ref="A8:G8"/>
    <mergeCell ref="A9:G9"/>
    <mergeCell ref="A10:H10"/>
    <mergeCell ref="C11:D11"/>
    <mergeCell ref="E30:G32"/>
  </mergeCells>
  <conditionalFormatting sqref="D30:D32 G12:G29">
    <cfRule type="expression" dxfId="133" priority="12">
      <formula>$H12="û"</formula>
    </cfRule>
  </conditionalFormatting>
  <conditionalFormatting sqref="B30">
    <cfRule type="expression" dxfId="132" priority="11">
      <formula>$H30="û"</formula>
    </cfRule>
  </conditionalFormatting>
  <conditionalFormatting sqref="B31">
    <cfRule type="expression" dxfId="131" priority="10">
      <formula>$H31="û"</formula>
    </cfRule>
  </conditionalFormatting>
  <conditionalFormatting sqref="B32">
    <cfRule type="expression" dxfId="130" priority="9">
      <formula>$H32="û"</formula>
    </cfRule>
  </conditionalFormatting>
  <conditionalFormatting sqref="H12 H28:H29 H14:H21 H25:H26">
    <cfRule type="cellIs" dxfId="129" priority="8" operator="greaterThanOrEqual">
      <formula>6.5</formula>
    </cfRule>
  </conditionalFormatting>
  <conditionalFormatting sqref="H27">
    <cfRule type="cellIs" dxfId="128" priority="7" operator="greaterThanOrEqual">
      <formula>6.5</formula>
    </cfRule>
  </conditionalFormatting>
  <conditionalFormatting sqref="H13">
    <cfRule type="cellIs" dxfId="127" priority="6" operator="greaterThanOrEqual">
      <formula>6.5</formula>
    </cfRule>
  </conditionalFormatting>
  <conditionalFormatting sqref="H22">
    <cfRule type="cellIs" dxfId="126" priority="5" operator="greaterThanOrEqual">
      <formula>6.5</formula>
    </cfRule>
  </conditionalFormatting>
  <conditionalFormatting sqref="H23">
    <cfRule type="cellIs" dxfId="125" priority="4" operator="greaterThanOrEqual">
      <formula>6.5</formula>
    </cfRule>
  </conditionalFormatting>
  <conditionalFormatting sqref="H24">
    <cfRule type="cellIs" dxfId="124" priority="3" operator="greaterThanOrEqual">
      <formula>6.5</formula>
    </cfRule>
  </conditionalFormatting>
  <conditionalFormatting sqref="A12:F29">
    <cfRule type="expression" dxfId="123" priority="2">
      <formula>$H12="û"</formula>
    </cfRule>
  </conditionalFormatting>
  <conditionalFormatting sqref="E30">
    <cfRule type="expression" dxfId="122" priority="1">
      <formula>$H30="û"</formula>
    </cfRule>
  </conditionalFormatting>
  <pageMargins left="0.25" right="0.25" top="0.75" bottom="0.75" header="0.3" footer="0.3"/>
  <pageSetup paperSize="9" scale="8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6" zoomScaleNormal="100" workbookViewId="0">
      <selection activeCell="G24" sqref="G24"/>
    </sheetView>
  </sheetViews>
  <sheetFormatPr defaultRowHeight="15" x14ac:dyDescent="0.25"/>
  <cols>
    <col min="1" max="1" width="5.85546875" customWidth="1"/>
    <col min="2" max="2" width="21.7109375" style="8" customWidth="1"/>
    <col min="3" max="3" width="10.5703125" bestFit="1" customWidth="1"/>
    <col min="4" max="4" width="19.28515625" bestFit="1" customWidth="1"/>
    <col min="5" max="5" width="4.5703125" bestFit="1" customWidth="1"/>
    <col min="6" max="6" width="10.42578125" customWidth="1"/>
    <col min="7" max="7" width="44" customWidth="1"/>
    <col min="8" max="8" width="6.85546875" customWidth="1"/>
  </cols>
  <sheetData>
    <row r="1" spans="1:8" ht="111.75" customHeight="1" x14ac:dyDescent="0.25"/>
    <row r="2" spans="1:8" ht="25.5" x14ac:dyDescent="0.25">
      <c r="A2" s="226" t="s">
        <v>30</v>
      </c>
      <c r="B2" s="226"/>
      <c r="C2" s="226"/>
      <c r="D2" s="226"/>
      <c r="E2" s="226"/>
      <c r="F2" s="226"/>
      <c r="G2" s="226"/>
      <c r="H2" s="197"/>
    </row>
    <row r="3" spans="1:8" ht="25.5" x14ac:dyDescent="0.25">
      <c r="A3" s="221" t="s">
        <v>103</v>
      </c>
      <c r="B3" s="221"/>
      <c r="C3" s="221"/>
      <c r="D3" s="221"/>
      <c r="E3" s="221"/>
      <c r="F3" s="221"/>
      <c r="G3" s="221"/>
      <c r="H3" s="198"/>
    </row>
    <row r="4" spans="1:8" ht="25.5" x14ac:dyDescent="0.25">
      <c r="A4" s="225" t="s">
        <v>104</v>
      </c>
      <c r="B4" s="225"/>
      <c r="C4" s="225"/>
      <c r="D4" s="225"/>
      <c r="E4" s="225"/>
      <c r="F4" s="225"/>
      <c r="G4" s="225"/>
      <c r="H4" s="199"/>
    </row>
    <row r="5" spans="1:8" ht="25.5" x14ac:dyDescent="0.25">
      <c r="A5" s="221" t="s">
        <v>94</v>
      </c>
      <c r="B5" s="221"/>
      <c r="C5" s="221"/>
      <c r="D5" s="221"/>
      <c r="E5" s="221"/>
      <c r="F5" s="221"/>
      <c r="G5" s="221"/>
      <c r="H5" s="198"/>
    </row>
    <row r="6" spans="1:8" ht="25.5" x14ac:dyDescent="0.25">
      <c r="A6" s="221" t="s">
        <v>98</v>
      </c>
      <c r="B6" s="221"/>
      <c r="C6" s="221"/>
      <c r="D6" s="221"/>
      <c r="E6" s="221"/>
      <c r="F6" s="221"/>
      <c r="G6" s="221"/>
      <c r="H6" s="198"/>
    </row>
    <row r="7" spans="1:8" ht="25.5" x14ac:dyDescent="0.25">
      <c r="A7" s="225" t="s">
        <v>31</v>
      </c>
      <c r="B7" s="225"/>
      <c r="C7" s="225"/>
      <c r="D7" s="225"/>
      <c r="E7" s="225"/>
      <c r="F7" s="225"/>
      <c r="G7" s="225"/>
      <c r="H7" s="199"/>
    </row>
    <row r="8" spans="1:8" ht="25.5" x14ac:dyDescent="0.25">
      <c r="A8" s="221" t="s">
        <v>97</v>
      </c>
      <c r="B8" s="221"/>
      <c r="C8" s="221"/>
      <c r="D8" s="221"/>
      <c r="E8" s="221"/>
      <c r="F8" s="221"/>
      <c r="G8" s="221"/>
      <c r="H8" s="198"/>
    </row>
    <row r="9" spans="1:8" ht="25.5" x14ac:dyDescent="0.25">
      <c r="A9" s="221" t="s">
        <v>32</v>
      </c>
      <c r="B9" s="221"/>
      <c r="C9" s="221"/>
      <c r="D9" s="221"/>
      <c r="E9" s="221"/>
      <c r="F9" s="221"/>
      <c r="G9" s="221"/>
      <c r="H9" s="200"/>
    </row>
    <row r="10" spans="1:8" ht="22.5" customHeight="1" x14ac:dyDescent="0.25">
      <c r="A10" s="227" t="s">
        <v>115</v>
      </c>
      <c r="B10" s="227"/>
      <c r="C10" s="227"/>
      <c r="D10" s="227"/>
      <c r="E10" s="227"/>
      <c r="F10" s="227"/>
      <c r="G10" s="227"/>
      <c r="H10" s="227"/>
    </row>
    <row r="11" spans="1:8" s="152" customFormat="1" ht="24.75" customHeight="1" x14ac:dyDescent="0.25">
      <c r="A11" s="149" t="s">
        <v>0</v>
      </c>
      <c r="B11" s="149" t="s">
        <v>1</v>
      </c>
      <c r="C11" s="223" t="s">
        <v>2</v>
      </c>
      <c r="D11" s="223"/>
      <c r="E11" s="149" t="s">
        <v>4</v>
      </c>
      <c r="F11" s="150" t="s">
        <v>8</v>
      </c>
      <c r="G11" s="150" t="s">
        <v>6</v>
      </c>
      <c r="H11" s="151" t="s">
        <v>22</v>
      </c>
    </row>
    <row r="12" spans="1:8" ht="24" customHeight="1" x14ac:dyDescent="0.25">
      <c r="A12" s="126">
        <v>1</v>
      </c>
      <c r="B12" s="127" t="s">
        <v>33</v>
      </c>
      <c r="C12" s="128" t="s">
        <v>34</v>
      </c>
      <c r="D12" s="129" t="s">
        <v>35</v>
      </c>
      <c r="E12" s="130" t="s">
        <v>36</v>
      </c>
      <c r="F12" s="143">
        <v>145</v>
      </c>
      <c r="G12" s="146" t="str">
        <f t="shared" ref="G12:G29" si="0">IF(H12="û", "មិនអនុញ្ញាតឲ្យប្រឡង", "")</f>
        <v/>
      </c>
      <c r="H12" s="125"/>
    </row>
    <row r="13" spans="1:8" ht="24" customHeight="1" x14ac:dyDescent="0.25">
      <c r="A13" s="126">
        <v>2</v>
      </c>
      <c r="B13" s="127" t="s">
        <v>37</v>
      </c>
      <c r="C13" s="131" t="s">
        <v>38</v>
      </c>
      <c r="D13" s="132" t="s">
        <v>39</v>
      </c>
      <c r="E13" s="130" t="s">
        <v>40</v>
      </c>
      <c r="F13" s="144">
        <v>146</v>
      </c>
      <c r="G13" s="147" t="str">
        <f t="shared" si="0"/>
        <v/>
      </c>
      <c r="H13" s="48"/>
    </row>
    <row r="14" spans="1:8" ht="24" customHeight="1" x14ac:dyDescent="0.25">
      <c r="A14" s="126">
        <v>3</v>
      </c>
      <c r="B14" s="127" t="s">
        <v>41</v>
      </c>
      <c r="C14" s="131" t="s">
        <v>42</v>
      </c>
      <c r="D14" s="133" t="s">
        <v>43</v>
      </c>
      <c r="E14" s="130" t="s">
        <v>36</v>
      </c>
      <c r="F14" s="144">
        <v>147</v>
      </c>
      <c r="G14" s="147" t="str">
        <f t="shared" si="0"/>
        <v/>
      </c>
      <c r="H14" s="50"/>
    </row>
    <row r="15" spans="1:8" ht="24" customHeight="1" x14ac:dyDescent="0.25">
      <c r="A15" s="126">
        <v>4</v>
      </c>
      <c r="B15" s="127" t="s">
        <v>44</v>
      </c>
      <c r="C15" s="131" t="s">
        <v>45</v>
      </c>
      <c r="D15" s="133" t="s">
        <v>46</v>
      </c>
      <c r="E15" s="130" t="s">
        <v>40</v>
      </c>
      <c r="F15" s="144">
        <v>148</v>
      </c>
      <c r="G15" s="147" t="str">
        <f t="shared" si="0"/>
        <v/>
      </c>
      <c r="H15" s="50"/>
    </row>
    <row r="16" spans="1:8" ht="24" customHeight="1" x14ac:dyDescent="0.25">
      <c r="A16" s="126">
        <v>5</v>
      </c>
      <c r="B16" s="127" t="s">
        <v>47</v>
      </c>
      <c r="C16" s="131" t="s">
        <v>48</v>
      </c>
      <c r="D16" s="133" t="s">
        <v>49</v>
      </c>
      <c r="E16" s="130" t="s">
        <v>40</v>
      </c>
      <c r="F16" s="144">
        <v>149</v>
      </c>
      <c r="G16" s="147" t="str">
        <f t="shared" si="0"/>
        <v/>
      </c>
      <c r="H16" s="50"/>
    </row>
    <row r="17" spans="1:8" ht="24" customHeight="1" x14ac:dyDescent="0.25">
      <c r="A17" s="126">
        <v>6</v>
      </c>
      <c r="B17" s="127" t="s">
        <v>50</v>
      </c>
      <c r="C17" s="131" t="s">
        <v>51</v>
      </c>
      <c r="D17" s="133" t="s">
        <v>52</v>
      </c>
      <c r="E17" s="130" t="s">
        <v>40</v>
      </c>
      <c r="F17" s="144">
        <v>150</v>
      </c>
      <c r="G17" s="147" t="str">
        <f t="shared" si="0"/>
        <v/>
      </c>
      <c r="H17" s="50"/>
    </row>
    <row r="18" spans="1:8" ht="24" customHeight="1" x14ac:dyDescent="0.25">
      <c r="A18" s="126">
        <v>7</v>
      </c>
      <c r="B18" s="127" t="s">
        <v>53</v>
      </c>
      <c r="C18" s="131" t="s">
        <v>54</v>
      </c>
      <c r="D18" s="133" t="s">
        <v>35</v>
      </c>
      <c r="E18" s="130" t="s">
        <v>36</v>
      </c>
      <c r="F18" s="144">
        <v>151</v>
      </c>
      <c r="G18" s="147" t="str">
        <f t="shared" si="0"/>
        <v/>
      </c>
      <c r="H18" s="50"/>
    </row>
    <row r="19" spans="1:8" ht="24" customHeight="1" x14ac:dyDescent="0.25">
      <c r="A19" s="126">
        <v>8</v>
      </c>
      <c r="B19" s="127" t="s">
        <v>55</v>
      </c>
      <c r="C19" s="131" t="s">
        <v>56</v>
      </c>
      <c r="D19" s="133" t="s">
        <v>57</v>
      </c>
      <c r="E19" s="130" t="s">
        <v>40</v>
      </c>
      <c r="F19" s="144">
        <v>152</v>
      </c>
      <c r="G19" s="147" t="str">
        <f t="shared" si="0"/>
        <v/>
      </c>
      <c r="H19" s="50"/>
    </row>
    <row r="20" spans="1:8" ht="24" customHeight="1" x14ac:dyDescent="0.25">
      <c r="A20" s="126">
        <v>9</v>
      </c>
      <c r="B20" s="127" t="s">
        <v>58</v>
      </c>
      <c r="C20" s="131" t="s">
        <v>59</v>
      </c>
      <c r="D20" s="133" t="s">
        <v>60</v>
      </c>
      <c r="E20" s="130" t="s">
        <v>40</v>
      </c>
      <c r="F20" s="144">
        <v>153</v>
      </c>
      <c r="G20" s="147" t="str">
        <f t="shared" si="0"/>
        <v/>
      </c>
      <c r="H20" s="50"/>
    </row>
    <row r="21" spans="1:8" ht="24" customHeight="1" x14ac:dyDescent="0.25">
      <c r="A21" s="126">
        <v>10</v>
      </c>
      <c r="B21" s="127" t="s">
        <v>61</v>
      </c>
      <c r="C21" s="131" t="s">
        <v>62</v>
      </c>
      <c r="D21" s="133" t="s">
        <v>63</v>
      </c>
      <c r="E21" s="130" t="s">
        <v>40</v>
      </c>
      <c r="F21" s="144">
        <v>154</v>
      </c>
      <c r="G21" s="147" t="str">
        <f t="shared" si="0"/>
        <v/>
      </c>
      <c r="H21" s="50"/>
    </row>
    <row r="22" spans="1:8" ht="24" customHeight="1" x14ac:dyDescent="0.25">
      <c r="A22" s="126">
        <v>11</v>
      </c>
      <c r="B22" s="134" t="s">
        <v>64</v>
      </c>
      <c r="C22" s="131" t="s">
        <v>65</v>
      </c>
      <c r="D22" s="133" t="s">
        <v>66</v>
      </c>
      <c r="E22" s="130" t="s">
        <v>36</v>
      </c>
      <c r="F22" s="144">
        <v>155</v>
      </c>
      <c r="G22" s="147" t="str">
        <f t="shared" si="0"/>
        <v/>
      </c>
      <c r="H22" s="48"/>
    </row>
    <row r="23" spans="1:8" ht="24" customHeight="1" x14ac:dyDescent="0.25">
      <c r="A23" s="126">
        <v>12</v>
      </c>
      <c r="B23" s="134" t="s">
        <v>67</v>
      </c>
      <c r="C23" s="131" t="s">
        <v>68</v>
      </c>
      <c r="D23" s="133" t="s">
        <v>69</v>
      </c>
      <c r="E23" s="130" t="s">
        <v>36</v>
      </c>
      <c r="F23" s="144">
        <v>156</v>
      </c>
      <c r="G23" s="147" t="str">
        <f t="shared" si="0"/>
        <v/>
      </c>
      <c r="H23" s="48"/>
    </row>
    <row r="24" spans="1:8" ht="24" customHeight="1" x14ac:dyDescent="0.25">
      <c r="A24" s="126">
        <v>13</v>
      </c>
      <c r="B24" s="134" t="s">
        <v>70</v>
      </c>
      <c r="C24" s="131" t="s">
        <v>71</v>
      </c>
      <c r="D24" s="133" t="s">
        <v>72</v>
      </c>
      <c r="E24" s="130" t="s">
        <v>36</v>
      </c>
      <c r="F24" s="144">
        <v>157</v>
      </c>
      <c r="G24" s="147" t="str">
        <f t="shared" si="0"/>
        <v/>
      </c>
      <c r="H24" s="48"/>
    </row>
    <row r="25" spans="1:8" ht="24" customHeight="1" x14ac:dyDescent="0.25">
      <c r="A25" s="126">
        <v>14</v>
      </c>
      <c r="B25" s="134" t="s">
        <v>73</v>
      </c>
      <c r="C25" s="135" t="s">
        <v>74</v>
      </c>
      <c r="D25" s="132" t="s">
        <v>75</v>
      </c>
      <c r="E25" s="130" t="s">
        <v>40</v>
      </c>
      <c r="F25" s="144">
        <v>158</v>
      </c>
      <c r="G25" s="147" t="str">
        <f t="shared" si="0"/>
        <v/>
      </c>
      <c r="H25" s="50"/>
    </row>
    <row r="26" spans="1:8" ht="24" customHeight="1" x14ac:dyDescent="0.25">
      <c r="A26" s="126">
        <v>15</v>
      </c>
      <c r="B26" s="127" t="s">
        <v>76</v>
      </c>
      <c r="C26" s="131" t="s">
        <v>77</v>
      </c>
      <c r="D26" s="133" t="s">
        <v>78</v>
      </c>
      <c r="E26" s="130" t="s">
        <v>40</v>
      </c>
      <c r="F26" s="144">
        <v>159</v>
      </c>
      <c r="G26" s="147" t="str">
        <f t="shared" si="0"/>
        <v/>
      </c>
      <c r="H26" s="50"/>
    </row>
    <row r="27" spans="1:8" ht="24" customHeight="1" x14ac:dyDescent="0.25">
      <c r="A27" s="126">
        <v>16</v>
      </c>
      <c r="B27" s="134" t="s">
        <v>79</v>
      </c>
      <c r="C27" s="136" t="s">
        <v>80</v>
      </c>
      <c r="D27" s="133" t="s">
        <v>81</v>
      </c>
      <c r="E27" s="137" t="s">
        <v>36</v>
      </c>
      <c r="F27" s="144">
        <v>160</v>
      </c>
      <c r="G27" s="147" t="str">
        <f t="shared" si="0"/>
        <v/>
      </c>
      <c r="H27" s="50"/>
    </row>
    <row r="28" spans="1:8" ht="24" customHeight="1" x14ac:dyDescent="0.25">
      <c r="A28" s="126">
        <v>17</v>
      </c>
      <c r="B28" s="127" t="s">
        <v>82</v>
      </c>
      <c r="C28" s="131" t="s">
        <v>83</v>
      </c>
      <c r="D28" s="133" t="s">
        <v>84</v>
      </c>
      <c r="E28" s="130" t="s">
        <v>40</v>
      </c>
      <c r="F28" s="144">
        <v>161</v>
      </c>
      <c r="G28" s="147" t="str">
        <f t="shared" si="0"/>
        <v/>
      </c>
      <c r="H28" s="50"/>
    </row>
    <row r="29" spans="1:8" ht="24" customHeight="1" x14ac:dyDescent="0.25">
      <c r="A29" s="138">
        <v>18</v>
      </c>
      <c r="B29" s="139" t="s">
        <v>85</v>
      </c>
      <c r="C29" s="140" t="s">
        <v>86</v>
      </c>
      <c r="D29" s="141" t="s">
        <v>87</v>
      </c>
      <c r="E29" s="142" t="s">
        <v>40</v>
      </c>
      <c r="F29" s="145">
        <v>162</v>
      </c>
      <c r="G29" s="148" t="str">
        <f t="shared" si="0"/>
        <v/>
      </c>
      <c r="H29" s="46"/>
    </row>
    <row r="31" spans="1:8" ht="15" customHeight="1" x14ac:dyDescent="0.25">
      <c r="B31" s="84" t="s">
        <v>23</v>
      </c>
      <c r="C31" s="85">
        <f>COUNTIF(E12:E29, "ស")+COUNTIF(E12:E29, "ប")</f>
        <v>18</v>
      </c>
      <c r="D31" s="84" t="s">
        <v>7</v>
      </c>
      <c r="E31" s="224" t="s">
        <v>109</v>
      </c>
      <c r="F31" s="224"/>
      <c r="G31" s="224"/>
    </row>
    <row r="32" spans="1:8" x14ac:dyDescent="0.25">
      <c r="B32" s="83" t="s">
        <v>21</v>
      </c>
      <c r="C32" s="86">
        <f>COUNTIF(E12:E29, "ស")</f>
        <v>7</v>
      </c>
      <c r="D32" s="83" t="s">
        <v>7</v>
      </c>
      <c r="E32" s="224"/>
      <c r="F32" s="224"/>
      <c r="G32" s="224"/>
    </row>
    <row r="33" spans="2:7" x14ac:dyDescent="0.25">
      <c r="B33" s="83" t="s">
        <v>24</v>
      </c>
      <c r="C33" s="86">
        <f>COUNTIF(H12:H29, "û")</f>
        <v>0</v>
      </c>
      <c r="D33" s="83" t="s">
        <v>7</v>
      </c>
      <c r="E33" s="224"/>
      <c r="F33" s="224"/>
      <c r="G33" s="224"/>
    </row>
  </sheetData>
  <mergeCells count="11">
    <mergeCell ref="A8:G8"/>
    <mergeCell ref="A9:G9"/>
    <mergeCell ref="A10:H10"/>
    <mergeCell ref="C11:D11"/>
    <mergeCell ref="E31:G33"/>
    <mergeCell ref="A7:G7"/>
    <mergeCell ref="A2:G2"/>
    <mergeCell ref="A3:G3"/>
    <mergeCell ref="A4:G4"/>
    <mergeCell ref="A5:G5"/>
    <mergeCell ref="A6:G6"/>
  </mergeCells>
  <conditionalFormatting sqref="D31:D33 G12:G29">
    <cfRule type="expression" dxfId="121" priority="17">
      <formula>$H12="û"</formula>
    </cfRule>
  </conditionalFormatting>
  <conditionalFormatting sqref="B31">
    <cfRule type="expression" dxfId="120" priority="16">
      <formula>$H31="û"</formula>
    </cfRule>
  </conditionalFormatting>
  <conditionalFormatting sqref="B32">
    <cfRule type="expression" dxfId="119" priority="15">
      <formula>$H32="û"</formula>
    </cfRule>
  </conditionalFormatting>
  <conditionalFormatting sqref="B33">
    <cfRule type="expression" dxfId="118" priority="14">
      <formula>$H33="û"</formula>
    </cfRule>
  </conditionalFormatting>
  <conditionalFormatting sqref="H12 H14:H21 H25:H29">
    <cfRule type="cellIs" dxfId="117" priority="7" operator="greaterThanOrEqual">
      <formula>6.5</formula>
    </cfRule>
  </conditionalFormatting>
  <conditionalFormatting sqref="H13">
    <cfRule type="cellIs" dxfId="116" priority="6" operator="greaterThanOrEqual">
      <formula>6.5</formula>
    </cfRule>
  </conditionalFormatting>
  <conditionalFormatting sqref="H22">
    <cfRule type="cellIs" dxfId="115" priority="5" operator="greaterThanOrEqual">
      <formula>6.5</formula>
    </cfRule>
  </conditionalFormatting>
  <conditionalFormatting sqref="H23">
    <cfRule type="cellIs" dxfId="114" priority="4" operator="greaterThanOrEqual">
      <formula>6.5</formula>
    </cfRule>
  </conditionalFormatting>
  <conditionalFormatting sqref="H24">
    <cfRule type="cellIs" dxfId="113" priority="3" operator="greaterThanOrEqual">
      <formula>6.5</formula>
    </cfRule>
  </conditionalFormatting>
  <conditionalFormatting sqref="A12:F29">
    <cfRule type="expression" dxfId="112" priority="2">
      <formula>$H12="û"</formula>
    </cfRule>
  </conditionalFormatting>
  <conditionalFormatting sqref="E31">
    <cfRule type="expression" dxfId="111" priority="1">
      <formula>$H31="û"</formula>
    </cfRule>
  </conditionalFormatting>
  <pageMargins left="0.25" right="0.25" top="0.75" bottom="0.56000000000000005" header="0.3" footer="0.3"/>
  <pageSetup paperSize="9" scale="8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4" zoomScaleNormal="100" workbookViewId="0">
      <selection activeCell="A10" sqref="A10:H10"/>
    </sheetView>
  </sheetViews>
  <sheetFormatPr defaultRowHeight="15" x14ac:dyDescent="0.25"/>
  <cols>
    <col min="1" max="1" width="5.85546875" customWidth="1"/>
    <col min="2" max="2" width="21.7109375" style="8" customWidth="1"/>
    <col min="3" max="3" width="10.5703125" bestFit="1" customWidth="1"/>
    <col min="4" max="4" width="19.28515625" bestFit="1" customWidth="1"/>
    <col min="5" max="5" width="4.5703125" bestFit="1" customWidth="1"/>
    <col min="6" max="6" width="10.42578125" customWidth="1"/>
    <col min="7" max="7" width="44" customWidth="1"/>
    <col min="8" max="8" width="6.85546875" customWidth="1"/>
  </cols>
  <sheetData>
    <row r="1" spans="1:8" ht="111.75" customHeight="1" x14ac:dyDescent="0.25"/>
    <row r="2" spans="1:8" ht="25.5" x14ac:dyDescent="0.25">
      <c r="A2" s="226" t="s">
        <v>111</v>
      </c>
      <c r="B2" s="226"/>
      <c r="C2" s="226"/>
      <c r="D2" s="226"/>
      <c r="E2" s="226"/>
      <c r="F2" s="226"/>
      <c r="G2" s="226"/>
      <c r="H2" s="197"/>
    </row>
    <row r="3" spans="1:8" ht="25.5" x14ac:dyDescent="0.25">
      <c r="A3" s="221" t="s">
        <v>103</v>
      </c>
      <c r="B3" s="221"/>
      <c r="C3" s="221"/>
      <c r="D3" s="221"/>
      <c r="E3" s="221"/>
      <c r="F3" s="221"/>
      <c r="G3" s="221"/>
      <c r="H3" s="198"/>
    </row>
    <row r="4" spans="1:8" ht="25.5" x14ac:dyDescent="0.25">
      <c r="A4" s="225" t="s">
        <v>104</v>
      </c>
      <c r="B4" s="225"/>
      <c r="C4" s="225"/>
      <c r="D4" s="225"/>
      <c r="E4" s="225"/>
      <c r="F4" s="225"/>
      <c r="G4" s="225"/>
      <c r="H4" s="199"/>
    </row>
    <row r="5" spans="1:8" ht="25.5" x14ac:dyDescent="0.25">
      <c r="A5" s="221" t="s">
        <v>94</v>
      </c>
      <c r="B5" s="221"/>
      <c r="C5" s="221"/>
      <c r="D5" s="221"/>
      <c r="E5" s="221"/>
      <c r="F5" s="221"/>
      <c r="G5" s="221"/>
      <c r="H5" s="198"/>
    </row>
    <row r="6" spans="1:8" ht="25.5" x14ac:dyDescent="0.25">
      <c r="A6" s="221" t="s">
        <v>98</v>
      </c>
      <c r="B6" s="221"/>
      <c r="C6" s="221"/>
      <c r="D6" s="221"/>
      <c r="E6" s="221"/>
      <c r="F6" s="221"/>
      <c r="G6" s="221"/>
      <c r="H6" s="198"/>
    </row>
    <row r="7" spans="1:8" ht="25.5" x14ac:dyDescent="0.25">
      <c r="A7" s="225" t="s">
        <v>31</v>
      </c>
      <c r="B7" s="225"/>
      <c r="C7" s="225"/>
      <c r="D7" s="225"/>
      <c r="E7" s="225"/>
      <c r="F7" s="225"/>
      <c r="G7" s="225"/>
      <c r="H7" s="199"/>
    </row>
    <row r="8" spans="1:8" ht="25.5" x14ac:dyDescent="0.25">
      <c r="A8" s="221" t="s">
        <v>97</v>
      </c>
      <c r="B8" s="221"/>
      <c r="C8" s="221"/>
      <c r="D8" s="221"/>
      <c r="E8" s="221"/>
      <c r="F8" s="221"/>
      <c r="G8" s="221"/>
      <c r="H8" s="198"/>
    </row>
    <row r="9" spans="1:8" ht="25.5" x14ac:dyDescent="0.25">
      <c r="A9" s="221" t="s">
        <v>32</v>
      </c>
      <c r="B9" s="221"/>
      <c r="C9" s="221"/>
      <c r="D9" s="221"/>
      <c r="E9" s="221"/>
      <c r="F9" s="221"/>
      <c r="G9" s="221"/>
      <c r="H9" s="202"/>
    </row>
    <row r="10" spans="1:8" ht="22.5" customHeight="1" x14ac:dyDescent="0.25">
      <c r="A10" s="227" t="s">
        <v>115</v>
      </c>
      <c r="B10" s="227"/>
      <c r="C10" s="227"/>
      <c r="D10" s="227"/>
      <c r="E10" s="227"/>
      <c r="F10" s="227"/>
      <c r="G10" s="227"/>
      <c r="H10" s="227"/>
    </row>
    <row r="11" spans="1:8" s="152" customFormat="1" ht="24.75" customHeight="1" x14ac:dyDescent="0.25">
      <c r="A11" s="203" t="s">
        <v>0</v>
      </c>
      <c r="B11" s="203" t="s">
        <v>1</v>
      </c>
      <c r="C11" s="223" t="s">
        <v>2</v>
      </c>
      <c r="D11" s="223"/>
      <c r="E11" s="203" t="s">
        <v>4</v>
      </c>
      <c r="F11" s="150" t="s">
        <v>8</v>
      </c>
      <c r="G11" s="150" t="s">
        <v>112</v>
      </c>
      <c r="H11" s="151" t="s">
        <v>22</v>
      </c>
    </row>
    <row r="12" spans="1:8" ht="24" customHeight="1" x14ac:dyDescent="0.25">
      <c r="A12" s="126">
        <v>1</v>
      </c>
      <c r="B12" s="127" t="s">
        <v>33</v>
      </c>
      <c r="C12" s="128" t="s">
        <v>34</v>
      </c>
      <c r="D12" s="129" t="s">
        <v>35</v>
      </c>
      <c r="E12" s="130" t="s">
        <v>36</v>
      </c>
      <c r="F12" s="143">
        <v>145</v>
      </c>
      <c r="G12" s="146" t="str">
        <f t="shared" ref="G12:G29" si="0">IF(H12="û", "មិនអនុញ្ញាតឲ្យប្រឡង", "")</f>
        <v/>
      </c>
      <c r="H12" s="125"/>
    </row>
    <row r="13" spans="1:8" ht="24" customHeight="1" x14ac:dyDescent="0.25">
      <c r="A13" s="126">
        <v>2</v>
      </c>
      <c r="B13" s="127" t="s">
        <v>37</v>
      </c>
      <c r="C13" s="131" t="s">
        <v>38</v>
      </c>
      <c r="D13" s="132" t="s">
        <v>39</v>
      </c>
      <c r="E13" s="130" t="s">
        <v>40</v>
      </c>
      <c r="F13" s="144">
        <v>146</v>
      </c>
      <c r="G13" s="147" t="str">
        <f t="shared" si="0"/>
        <v/>
      </c>
      <c r="H13" s="48"/>
    </row>
    <row r="14" spans="1:8" ht="24" customHeight="1" x14ac:dyDescent="0.25">
      <c r="A14" s="126">
        <v>3</v>
      </c>
      <c r="B14" s="127" t="s">
        <v>41</v>
      </c>
      <c r="C14" s="131" t="s">
        <v>42</v>
      </c>
      <c r="D14" s="133" t="s">
        <v>43</v>
      </c>
      <c r="E14" s="130" t="s">
        <v>36</v>
      </c>
      <c r="F14" s="144">
        <v>147</v>
      </c>
      <c r="G14" s="147" t="str">
        <f t="shared" si="0"/>
        <v/>
      </c>
      <c r="H14" s="50"/>
    </row>
    <row r="15" spans="1:8" ht="24" customHeight="1" x14ac:dyDescent="0.25">
      <c r="A15" s="126">
        <v>4</v>
      </c>
      <c r="B15" s="127" t="s">
        <v>44</v>
      </c>
      <c r="C15" s="131" t="s">
        <v>45</v>
      </c>
      <c r="D15" s="133" t="s">
        <v>46</v>
      </c>
      <c r="E15" s="130" t="s">
        <v>40</v>
      </c>
      <c r="F15" s="144">
        <v>148</v>
      </c>
      <c r="G15" s="147" t="str">
        <f t="shared" si="0"/>
        <v/>
      </c>
      <c r="H15" s="50"/>
    </row>
    <row r="16" spans="1:8" ht="24" customHeight="1" x14ac:dyDescent="0.25">
      <c r="A16" s="126">
        <v>5</v>
      </c>
      <c r="B16" s="127" t="s">
        <v>47</v>
      </c>
      <c r="C16" s="131" t="s">
        <v>48</v>
      </c>
      <c r="D16" s="133" t="s">
        <v>49</v>
      </c>
      <c r="E16" s="130" t="s">
        <v>40</v>
      </c>
      <c r="F16" s="144">
        <v>149</v>
      </c>
      <c r="G16" s="147" t="str">
        <f t="shared" si="0"/>
        <v/>
      </c>
      <c r="H16" s="50"/>
    </row>
    <row r="17" spans="1:8" ht="24" customHeight="1" x14ac:dyDescent="0.25">
      <c r="A17" s="126">
        <v>6</v>
      </c>
      <c r="B17" s="127" t="s">
        <v>50</v>
      </c>
      <c r="C17" s="131" t="s">
        <v>51</v>
      </c>
      <c r="D17" s="133" t="s">
        <v>52</v>
      </c>
      <c r="E17" s="130" t="s">
        <v>40</v>
      </c>
      <c r="F17" s="144">
        <v>150</v>
      </c>
      <c r="G17" s="147" t="str">
        <f t="shared" si="0"/>
        <v/>
      </c>
      <c r="H17" s="50"/>
    </row>
    <row r="18" spans="1:8" ht="24" customHeight="1" x14ac:dyDescent="0.25">
      <c r="A18" s="126">
        <v>7</v>
      </c>
      <c r="B18" s="127" t="s">
        <v>53</v>
      </c>
      <c r="C18" s="131" t="s">
        <v>54</v>
      </c>
      <c r="D18" s="133" t="s">
        <v>35</v>
      </c>
      <c r="E18" s="130" t="s">
        <v>36</v>
      </c>
      <c r="F18" s="144">
        <v>151</v>
      </c>
      <c r="G18" s="147" t="str">
        <f t="shared" si="0"/>
        <v/>
      </c>
      <c r="H18" s="50"/>
    </row>
    <row r="19" spans="1:8" ht="24" customHeight="1" x14ac:dyDescent="0.25">
      <c r="A19" s="126">
        <v>8</v>
      </c>
      <c r="B19" s="127" t="s">
        <v>55</v>
      </c>
      <c r="C19" s="131" t="s">
        <v>56</v>
      </c>
      <c r="D19" s="133" t="s">
        <v>57</v>
      </c>
      <c r="E19" s="130" t="s">
        <v>40</v>
      </c>
      <c r="F19" s="144">
        <v>152</v>
      </c>
      <c r="G19" s="147" t="str">
        <f t="shared" si="0"/>
        <v/>
      </c>
      <c r="H19" s="50"/>
    </row>
    <row r="20" spans="1:8" ht="24" customHeight="1" x14ac:dyDescent="0.25">
      <c r="A20" s="126">
        <v>9</v>
      </c>
      <c r="B20" s="127" t="s">
        <v>58</v>
      </c>
      <c r="C20" s="131" t="s">
        <v>59</v>
      </c>
      <c r="D20" s="133" t="s">
        <v>60</v>
      </c>
      <c r="E20" s="130" t="s">
        <v>40</v>
      </c>
      <c r="F20" s="144">
        <v>153</v>
      </c>
      <c r="G20" s="147" t="str">
        <f t="shared" si="0"/>
        <v/>
      </c>
      <c r="H20" s="50"/>
    </row>
    <row r="21" spans="1:8" ht="24" customHeight="1" x14ac:dyDescent="0.25">
      <c r="A21" s="126">
        <v>10</v>
      </c>
      <c r="B21" s="127" t="s">
        <v>61</v>
      </c>
      <c r="C21" s="131" t="s">
        <v>62</v>
      </c>
      <c r="D21" s="133" t="s">
        <v>63</v>
      </c>
      <c r="E21" s="130" t="s">
        <v>40</v>
      </c>
      <c r="F21" s="144">
        <v>154</v>
      </c>
      <c r="G21" s="147" t="str">
        <f t="shared" si="0"/>
        <v/>
      </c>
      <c r="H21" s="50"/>
    </row>
    <row r="22" spans="1:8" ht="24" customHeight="1" x14ac:dyDescent="0.25">
      <c r="A22" s="126">
        <v>11</v>
      </c>
      <c r="B22" s="134" t="s">
        <v>64</v>
      </c>
      <c r="C22" s="131" t="s">
        <v>65</v>
      </c>
      <c r="D22" s="133" t="s">
        <v>66</v>
      </c>
      <c r="E22" s="130" t="s">
        <v>36</v>
      </c>
      <c r="F22" s="144">
        <v>155</v>
      </c>
      <c r="G22" s="147" t="str">
        <f t="shared" si="0"/>
        <v>មិនអនុញ្ញាតឲ្យប្រឡង</v>
      </c>
      <c r="H22" s="48" t="s">
        <v>18</v>
      </c>
    </row>
    <row r="23" spans="1:8" ht="24" customHeight="1" x14ac:dyDescent="0.25">
      <c r="A23" s="126">
        <v>12</v>
      </c>
      <c r="B23" s="134" t="s">
        <v>67</v>
      </c>
      <c r="C23" s="131" t="s">
        <v>68</v>
      </c>
      <c r="D23" s="133" t="s">
        <v>69</v>
      </c>
      <c r="E23" s="130" t="s">
        <v>36</v>
      </c>
      <c r="F23" s="144">
        <v>156</v>
      </c>
      <c r="G23" s="147" t="str">
        <f t="shared" si="0"/>
        <v>មិនអនុញ្ញាតឲ្យប្រឡង</v>
      </c>
      <c r="H23" s="48" t="s">
        <v>18</v>
      </c>
    </row>
    <row r="24" spans="1:8" ht="24" customHeight="1" x14ac:dyDescent="0.25">
      <c r="A24" s="126">
        <v>13</v>
      </c>
      <c r="B24" s="134" t="s">
        <v>70</v>
      </c>
      <c r="C24" s="131" t="s">
        <v>71</v>
      </c>
      <c r="D24" s="133" t="s">
        <v>72</v>
      </c>
      <c r="E24" s="130" t="s">
        <v>36</v>
      </c>
      <c r="F24" s="144">
        <v>157</v>
      </c>
      <c r="G24" s="147" t="str">
        <f t="shared" si="0"/>
        <v>មិនអនុញ្ញាតឲ្យប្រឡង</v>
      </c>
      <c r="H24" s="48" t="s">
        <v>18</v>
      </c>
    </row>
    <row r="25" spans="1:8" ht="24" customHeight="1" x14ac:dyDescent="0.25">
      <c r="A25" s="126">
        <v>14</v>
      </c>
      <c r="B25" s="134" t="s">
        <v>73</v>
      </c>
      <c r="C25" s="135" t="s">
        <v>74</v>
      </c>
      <c r="D25" s="132" t="s">
        <v>75</v>
      </c>
      <c r="E25" s="130" t="s">
        <v>40</v>
      </c>
      <c r="F25" s="144">
        <v>158</v>
      </c>
      <c r="G25" s="147" t="str">
        <f t="shared" si="0"/>
        <v/>
      </c>
      <c r="H25" s="50"/>
    </row>
    <row r="26" spans="1:8" ht="24" customHeight="1" x14ac:dyDescent="0.25">
      <c r="A26" s="126">
        <v>15</v>
      </c>
      <c r="B26" s="127" t="s">
        <v>76</v>
      </c>
      <c r="C26" s="131" t="s">
        <v>77</v>
      </c>
      <c r="D26" s="133" t="s">
        <v>78</v>
      </c>
      <c r="E26" s="130" t="s">
        <v>40</v>
      </c>
      <c r="F26" s="144">
        <v>159</v>
      </c>
      <c r="G26" s="147" t="str">
        <f t="shared" si="0"/>
        <v/>
      </c>
      <c r="H26" s="50"/>
    </row>
    <row r="27" spans="1:8" ht="24" customHeight="1" x14ac:dyDescent="0.25">
      <c r="A27" s="126">
        <v>16</v>
      </c>
      <c r="B27" s="134" t="s">
        <v>79</v>
      </c>
      <c r="C27" s="136" t="s">
        <v>80</v>
      </c>
      <c r="D27" s="133" t="s">
        <v>81</v>
      </c>
      <c r="E27" s="137" t="s">
        <v>36</v>
      </c>
      <c r="F27" s="144">
        <v>160</v>
      </c>
      <c r="G27" s="147" t="str">
        <f t="shared" si="0"/>
        <v/>
      </c>
      <c r="H27" s="50"/>
    </row>
    <row r="28" spans="1:8" ht="24" customHeight="1" x14ac:dyDescent="0.25">
      <c r="A28" s="126">
        <v>17</v>
      </c>
      <c r="B28" s="127" t="s">
        <v>82</v>
      </c>
      <c r="C28" s="131" t="s">
        <v>83</v>
      </c>
      <c r="D28" s="133" t="s">
        <v>84</v>
      </c>
      <c r="E28" s="130" t="s">
        <v>40</v>
      </c>
      <c r="F28" s="144">
        <v>161</v>
      </c>
      <c r="G28" s="147" t="str">
        <f t="shared" si="0"/>
        <v/>
      </c>
      <c r="H28" s="50"/>
    </row>
    <row r="29" spans="1:8" ht="24" customHeight="1" x14ac:dyDescent="0.25">
      <c r="A29" s="138">
        <v>18</v>
      </c>
      <c r="B29" s="139" t="s">
        <v>85</v>
      </c>
      <c r="C29" s="140" t="s">
        <v>86</v>
      </c>
      <c r="D29" s="141" t="s">
        <v>87</v>
      </c>
      <c r="E29" s="142" t="s">
        <v>40</v>
      </c>
      <c r="F29" s="145">
        <v>162</v>
      </c>
      <c r="G29" s="148" t="str">
        <f t="shared" si="0"/>
        <v/>
      </c>
      <c r="H29" s="46"/>
    </row>
    <row r="31" spans="1:8" ht="15" customHeight="1" x14ac:dyDescent="0.25">
      <c r="B31" s="84" t="s">
        <v>113</v>
      </c>
      <c r="C31" s="85"/>
      <c r="D31" s="84" t="s">
        <v>7</v>
      </c>
      <c r="E31" s="224" t="s">
        <v>109</v>
      </c>
      <c r="F31" s="224"/>
      <c r="G31" s="224"/>
    </row>
    <row r="32" spans="1:8" x14ac:dyDescent="0.25">
      <c r="B32" s="83" t="s">
        <v>114</v>
      </c>
      <c r="C32" s="86"/>
      <c r="D32" s="83" t="s">
        <v>7</v>
      </c>
      <c r="E32" s="224"/>
      <c r="F32" s="224"/>
      <c r="G32" s="224"/>
    </row>
    <row r="33" spans="2:7" x14ac:dyDescent="0.25">
      <c r="B33" s="83"/>
      <c r="C33" s="86"/>
      <c r="D33" s="83"/>
      <c r="E33" s="224"/>
      <c r="F33" s="224"/>
      <c r="G33" s="224"/>
    </row>
  </sheetData>
  <mergeCells count="11">
    <mergeCell ref="A8:G8"/>
    <mergeCell ref="A9:G9"/>
    <mergeCell ref="A10:H10"/>
    <mergeCell ref="C11:D11"/>
    <mergeCell ref="E31:G33"/>
    <mergeCell ref="A7:G7"/>
    <mergeCell ref="A2:G2"/>
    <mergeCell ref="A3:G3"/>
    <mergeCell ref="A4:G4"/>
    <mergeCell ref="A5:G5"/>
    <mergeCell ref="A6:G6"/>
  </mergeCells>
  <conditionalFormatting sqref="D31:D33 G12:G29">
    <cfRule type="expression" dxfId="110" priority="11">
      <formula>$H12="û"</formula>
    </cfRule>
  </conditionalFormatting>
  <conditionalFormatting sqref="B31">
    <cfRule type="expression" dxfId="109" priority="10">
      <formula>$H31="û"</formula>
    </cfRule>
  </conditionalFormatting>
  <conditionalFormatting sqref="B32">
    <cfRule type="expression" dxfId="108" priority="9">
      <formula>$H32="û"</formula>
    </cfRule>
  </conditionalFormatting>
  <conditionalFormatting sqref="B33">
    <cfRule type="expression" dxfId="107" priority="8">
      <formula>$H33="û"</formula>
    </cfRule>
  </conditionalFormatting>
  <conditionalFormatting sqref="H12 H14:H21 H25:H29">
    <cfRule type="cellIs" dxfId="106" priority="7" operator="greaterThanOrEqual">
      <formula>6.5</formula>
    </cfRule>
  </conditionalFormatting>
  <conditionalFormatting sqref="H13">
    <cfRule type="cellIs" dxfId="105" priority="6" operator="greaterThanOrEqual">
      <formula>6.5</formula>
    </cfRule>
  </conditionalFormatting>
  <conditionalFormatting sqref="H22">
    <cfRule type="cellIs" dxfId="104" priority="5" operator="greaterThanOrEqual">
      <formula>6.5</formula>
    </cfRule>
  </conditionalFormatting>
  <conditionalFormatting sqref="H23">
    <cfRule type="cellIs" dxfId="103" priority="4" operator="greaterThanOrEqual">
      <formula>6.5</formula>
    </cfRule>
  </conditionalFormatting>
  <conditionalFormatting sqref="H24">
    <cfRule type="cellIs" dxfId="102" priority="3" operator="greaterThanOrEqual">
      <formula>6.5</formula>
    </cfRule>
  </conditionalFormatting>
  <conditionalFormatting sqref="A12:F29">
    <cfRule type="expression" dxfId="101" priority="2">
      <formula>$H12="û"</formula>
    </cfRule>
  </conditionalFormatting>
  <conditionalFormatting sqref="E31">
    <cfRule type="expression" dxfId="100" priority="1">
      <formula>$H31="û"</formula>
    </cfRule>
  </conditionalFormatting>
  <pageMargins left="0.25" right="0.25" top="0.75" bottom="0.56000000000000005" header="0.3" footer="0.3"/>
  <pageSetup paperSize="9" scale="8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Normal="100" workbookViewId="0">
      <selection activeCell="A4" sqref="A4:G4"/>
    </sheetView>
  </sheetViews>
  <sheetFormatPr defaultRowHeight="15" x14ac:dyDescent="0.25"/>
  <cols>
    <col min="1" max="1" width="5.85546875" customWidth="1"/>
    <col min="2" max="2" width="21.7109375" style="8" customWidth="1"/>
    <col min="3" max="3" width="10.5703125" bestFit="1" customWidth="1"/>
    <col min="4" max="4" width="19.28515625" bestFit="1" customWidth="1"/>
    <col min="5" max="5" width="4.5703125" bestFit="1" customWidth="1"/>
    <col min="6" max="6" width="10.42578125" customWidth="1"/>
    <col min="7" max="7" width="43.140625" customWidth="1"/>
    <col min="8" max="8" width="6.85546875" customWidth="1"/>
  </cols>
  <sheetData>
    <row r="1" spans="1:8" ht="111.75" customHeight="1" x14ac:dyDescent="0.25"/>
    <row r="2" spans="1:8" ht="25.5" x14ac:dyDescent="0.25">
      <c r="A2" s="226" t="s">
        <v>30</v>
      </c>
      <c r="B2" s="226"/>
      <c r="C2" s="226"/>
      <c r="D2" s="226"/>
      <c r="E2" s="226"/>
      <c r="F2" s="226"/>
      <c r="G2" s="226"/>
      <c r="H2" s="197"/>
    </row>
    <row r="3" spans="1:8" ht="25.5" x14ac:dyDescent="0.25">
      <c r="A3" s="221" t="s">
        <v>105</v>
      </c>
      <c r="B3" s="221"/>
      <c r="C3" s="221"/>
      <c r="D3" s="221"/>
      <c r="E3" s="221"/>
      <c r="F3" s="221"/>
      <c r="G3" s="221"/>
      <c r="H3" s="198"/>
    </row>
    <row r="4" spans="1:8" ht="25.5" x14ac:dyDescent="0.25">
      <c r="A4" s="225" t="s">
        <v>116</v>
      </c>
      <c r="B4" s="225"/>
      <c r="C4" s="225"/>
      <c r="D4" s="225"/>
      <c r="E4" s="225"/>
      <c r="F4" s="225"/>
      <c r="G4" s="225"/>
      <c r="H4" s="199"/>
    </row>
    <row r="5" spans="1:8" ht="25.5" x14ac:dyDescent="0.25">
      <c r="A5" s="221" t="s">
        <v>94</v>
      </c>
      <c r="B5" s="221"/>
      <c r="C5" s="221"/>
      <c r="D5" s="221"/>
      <c r="E5" s="221"/>
      <c r="F5" s="221"/>
      <c r="G5" s="221"/>
      <c r="H5" s="198"/>
    </row>
    <row r="6" spans="1:8" ht="25.5" x14ac:dyDescent="0.25">
      <c r="A6" s="221" t="s">
        <v>98</v>
      </c>
      <c r="B6" s="221"/>
      <c r="C6" s="221"/>
      <c r="D6" s="221"/>
      <c r="E6" s="221"/>
      <c r="F6" s="221"/>
      <c r="G6" s="221"/>
      <c r="H6" s="198"/>
    </row>
    <row r="7" spans="1:8" ht="25.5" x14ac:dyDescent="0.25">
      <c r="A7" s="225" t="s">
        <v>31</v>
      </c>
      <c r="B7" s="225"/>
      <c r="C7" s="225"/>
      <c r="D7" s="225"/>
      <c r="E7" s="225"/>
      <c r="F7" s="225"/>
      <c r="G7" s="225"/>
      <c r="H7" s="199"/>
    </row>
    <row r="8" spans="1:8" ht="25.5" x14ac:dyDescent="0.25">
      <c r="A8" s="221" t="s">
        <v>99</v>
      </c>
      <c r="B8" s="221"/>
      <c r="C8" s="221"/>
      <c r="D8" s="221"/>
      <c r="E8" s="221"/>
      <c r="F8" s="221"/>
      <c r="G8" s="221"/>
      <c r="H8" s="198"/>
    </row>
    <row r="9" spans="1:8" ht="25.5" x14ac:dyDescent="0.25">
      <c r="A9" s="221" t="s">
        <v>32</v>
      </c>
      <c r="B9" s="221"/>
      <c r="C9" s="221"/>
      <c r="D9" s="221"/>
      <c r="E9" s="221"/>
      <c r="F9" s="221"/>
      <c r="G9" s="221"/>
      <c r="H9" s="200"/>
    </row>
    <row r="10" spans="1:8" ht="22.5" customHeight="1" x14ac:dyDescent="0.25">
      <c r="A10" s="227" t="s">
        <v>115</v>
      </c>
      <c r="B10" s="227"/>
      <c r="C10" s="227"/>
      <c r="D10" s="227"/>
      <c r="E10" s="227"/>
      <c r="F10" s="227"/>
      <c r="G10" s="227"/>
      <c r="H10" s="227"/>
    </row>
    <row r="11" spans="1:8" s="152" customFormat="1" ht="24.75" customHeight="1" x14ac:dyDescent="0.25">
      <c r="A11" s="149" t="s">
        <v>0</v>
      </c>
      <c r="B11" s="149" t="s">
        <v>1</v>
      </c>
      <c r="C11" s="223" t="s">
        <v>2</v>
      </c>
      <c r="D11" s="223"/>
      <c r="E11" s="149" t="s">
        <v>4</v>
      </c>
      <c r="F11" s="150" t="s">
        <v>8</v>
      </c>
      <c r="G11" s="150" t="s">
        <v>6</v>
      </c>
      <c r="H11" s="151" t="s">
        <v>22</v>
      </c>
    </row>
    <row r="12" spans="1:8" ht="24" customHeight="1" x14ac:dyDescent="0.25">
      <c r="A12" s="126">
        <v>1</v>
      </c>
      <c r="B12" s="127" t="s">
        <v>33</v>
      </c>
      <c r="C12" s="128" t="s">
        <v>34</v>
      </c>
      <c r="D12" s="129" t="s">
        <v>35</v>
      </c>
      <c r="E12" s="130" t="s">
        <v>36</v>
      </c>
      <c r="F12" s="143">
        <v>145</v>
      </c>
      <c r="G12" s="146" t="str">
        <f t="shared" ref="G12:G29" si="0">IF(H12="û", "មិនអនុញ្ញាតឲ្យប្រឡង", "")</f>
        <v/>
      </c>
      <c r="H12" s="125"/>
    </row>
    <row r="13" spans="1:8" ht="24" customHeight="1" x14ac:dyDescent="0.25">
      <c r="A13" s="126">
        <v>2</v>
      </c>
      <c r="B13" s="127" t="s">
        <v>37</v>
      </c>
      <c r="C13" s="131" t="s">
        <v>38</v>
      </c>
      <c r="D13" s="132" t="s">
        <v>39</v>
      </c>
      <c r="E13" s="130" t="s">
        <v>40</v>
      </c>
      <c r="F13" s="144">
        <v>146</v>
      </c>
      <c r="G13" s="147" t="str">
        <f t="shared" si="0"/>
        <v/>
      </c>
      <c r="H13" s="48"/>
    </row>
    <row r="14" spans="1:8" ht="24" customHeight="1" x14ac:dyDescent="0.25">
      <c r="A14" s="126">
        <v>3</v>
      </c>
      <c r="B14" s="127" t="s">
        <v>41</v>
      </c>
      <c r="C14" s="131" t="s">
        <v>42</v>
      </c>
      <c r="D14" s="133" t="s">
        <v>43</v>
      </c>
      <c r="E14" s="130" t="s">
        <v>36</v>
      </c>
      <c r="F14" s="144">
        <v>147</v>
      </c>
      <c r="G14" s="147" t="str">
        <f t="shared" si="0"/>
        <v/>
      </c>
      <c r="H14" s="50"/>
    </row>
    <row r="15" spans="1:8" ht="24" customHeight="1" x14ac:dyDescent="0.25">
      <c r="A15" s="126">
        <v>4</v>
      </c>
      <c r="B15" s="127" t="s">
        <v>44</v>
      </c>
      <c r="C15" s="131" t="s">
        <v>45</v>
      </c>
      <c r="D15" s="133" t="s">
        <v>46</v>
      </c>
      <c r="E15" s="130" t="s">
        <v>40</v>
      </c>
      <c r="F15" s="144">
        <v>148</v>
      </c>
      <c r="G15" s="147" t="str">
        <f t="shared" si="0"/>
        <v/>
      </c>
      <c r="H15" s="50"/>
    </row>
    <row r="16" spans="1:8" ht="24" customHeight="1" x14ac:dyDescent="0.25">
      <c r="A16" s="126">
        <v>5</v>
      </c>
      <c r="B16" s="127" t="s">
        <v>47</v>
      </c>
      <c r="C16" s="131" t="s">
        <v>48</v>
      </c>
      <c r="D16" s="133" t="s">
        <v>49</v>
      </c>
      <c r="E16" s="130" t="s">
        <v>40</v>
      </c>
      <c r="F16" s="144">
        <v>149</v>
      </c>
      <c r="G16" s="147" t="str">
        <f t="shared" si="0"/>
        <v/>
      </c>
      <c r="H16" s="50"/>
    </row>
    <row r="17" spans="1:8" ht="24" customHeight="1" x14ac:dyDescent="0.25">
      <c r="A17" s="126">
        <v>6</v>
      </c>
      <c r="B17" s="127" t="s">
        <v>50</v>
      </c>
      <c r="C17" s="131" t="s">
        <v>51</v>
      </c>
      <c r="D17" s="133" t="s">
        <v>52</v>
      </c>
      <c r="E17" s="130" t="s">
        <v>40</v>
      </c>
      <c r="F17" s="144">
        <v>150</v>
      </c>
      <c r="G17" s="147" t="str">
        <f t="shared" si="0"/>
        <v/>
      </c>
      <c r="H17" s="50"/>
    </row>
    <row r="18" spans="1:8" ht="24" customHeight="1" x14ac:dyDescent="0.25">
      <c r="A18" s="126">
        <v>7</v>
      </c>
      <c r="B18" s="127" t="s">
        <v>53</v>
      </c>
      <c r="C18" s="131" t="s">
        <v>54</v>
      </c>
      <c r="D18" s="133" t="s">
        <v>35</v>
      </c>
      <c r="E18" s="130" t="s">
        <v>36</v>
      </c>
      <c r="F18" s="144">
        <v>151</v>
      </c>
      <c r="G18" s="147" t="str">
        <f t="shared" si="0"/>
        <v/>
      </c>
      <c r="H18" s="50"/>
    </row>
    <row r="19" spans="1:8" ht="24" customHeight="1" x14ac:dyDescent="0.25">
      <c r="A19" s="126">
        <v>8</v>
      </c>
      <c r="B19" s="127" t="s">
        <v>55</v>
      </c>
      <c r="C19" s="131" t="s">
        <v>56</v>
      </c>
      <c r="D19" s="133" t="s">
        <v>57</v>
      </c>
      <c r="E19" s="130" t="s">
        <v>40</v>
      </c>
      <c r="F19" s="144">
        <v>152</v>
      </c>
      <c r="G19" s="147" t="str">
        <f t="shared" si="0"/>
        <v/>
      </c>
      <c r="H19" s="50"/>
    </row>
    <row r="20" spans="1:8" ht="24" customHeight="1" x14ac:dyDescent="0.25">
      <c r="A20" s="126">
        <v>9</v>
      </c>
      <c r="B20" s="127" t="s">
        <v>58</v>
      </c>
      <c r="C20" s="131" t="s">
        <v>59</v>
      </c>
      <c r="D20" s="133" t="s">
        <v>60</v>
      </c>
      <c r="E20" s="130" t="s">
        <v>40</v>
      </c>
      <c r="F20" s="144">
        <v>153</v>
      </c>
      <c r="G20" s="147" t="str">
        <f t="shared" si="0"/>
        <v/>
      </c>
      <c r="H20" s="50"/>
    </row>
    <row r="21" spans="1:8" ht="24" customHeight="1" x14ac:dyDescent="0.25">
      <c r="A21" s="126">
        <v>10</v>
      </c>
      <c r="B21" s="127" t="s">
        <v>61</v>
      </c>
      <c r="C21" s="131" t="s">
        <v>62</v>
      </c>
      <c r="D21" s="133" t="s">
        <v>63</v>
      </c>
      <c r="E21" s="130" t="s">
        <v>40</v>
      </c>
      <c r="F21" s="144">
        <v>154</v>
      </c>
      <c r="G21" s="147" t="str">
        <f t="shared" si="0"/>
        <v/>
      </c>
      <c r="H21" s="50"/>
    </row>
    <row r="22" spans="1:8" ht="24" customHeight="1" x14ac:dyDescent="0.25">
      <c r="A22" s="126">
        <v>11</v>
      </c>
      <c r="B22" s="134" t="s">
        <v>64</v>
      </c>
      <c r="C22" s="131" t="s">
        <v>65</v>
      </c>
      <c r="D22" s="133" t="s">
        <v>66</v>
      </c>
      <c r="E22" s="130" t="s">
        <v>36</v>
      </c>
      <c r="F22" s="144">
        <v>155</v>
      </c>
      <c r="G22" s="147" t="str">
        <f t="shared" si="0"/>
        <v>មិនអនុញ្ញាតឲ្យប្រឡង</v>
      </c>
      <c r="H22" s="48" t="s">
        <v>18</v>
      </c>
    </row>
    <row r="23" spans="1:8" ht="24" customHeight="1" x14ac:dyDescent="0.25">
      <c r="A23" s="126">
        <v>12</v>
      </c>
      <c r="B23" s="134" t="s">
        <v>67</v>
      </c>
      <c r="C23" s="131" t="s">
        <v>68</v>
      </c>
      <c r="D23" s="133" t="s">
        <v>69</v>
      </c>
      <c r="E23" s="130" t="s">
        <v>36</v>
      </c>
      <c r="F23" s="144">
        <v>156</v>
      </c>
      <c r="G23" s="147" t="str">
        <f t="shared" si="0"/>
        <v>មិនអនុញ្ញាតឲ្យប្រឡង</v>
      </c>
      <c r="H23" s="48" t="s">
        <v>18</v>
      </c>
    </row>
    <row r="24" spans="1:8" ht="24" customHeight="1" x14ac:dyDescent="0.25">
      <c r="A24" s="126">
        <v>13</v>
      </c>
      <c r="B24" s="134" t="s">
        <v>70</v>
      </c>
      <c r="C24" s="131" t="s">
        <v>71</v>
      </c>
      <c r="D24" s="133" t="s">
        <v>72</v>
      </c>
      <c r="E24" s="130" t="s">
        <v>36</v>
      </c>
      <c r="F24" s="144">
        <v>157</v>
      </c>
      <c r="G24" s="147" t="str">
        <f t="shared" si="0"/>
        <v>មិនអនុញ្ញាតឲ្យប្រឡង</v>
      </c>
      <c r="H24" s="48" t="s">
        <v>18</v>
      </c>
    </row>
    <row r="25" spans="1:8" ht="24" customHeight="1" x14ac:dyDescent="0.25">
      <c r="A25" s="126">
        <v>14</v>
      </c>
      <c r="B25" s="134" t="s">
        <v>73</v>
      </c>
      <c r="C25" s="135" t="s">
        <v>74</v>
      </c>
      <c r="D25" s="132" t="s">
        <v>75</v>
      </c>
      <c r="E25" s="130" t="s">
        <v>40</v>
      </c>
      <c r="F25" s="144">
        <v>158</v>
      </c>
      <c r="G25" s="147" t="str">
        <f t="shared" si="0"/>
        <v/>
      </c>
      <c r="H25" s="50"/>
    </row>
    <row r="26" spans="1:8" ht="24" customHeight="1" x14ac:dyDescent="0.25">
      <c r="A26" s="126">
        <v>15</v>
      </c>
      <c r="B26" s="127" t="s">
        <v>76</v>
      </c>
      <c r="C26" s="131" t="s">
        <v>77</v>
      </c>
      <c r="D26" s="133" t="s">
        <v>78</v>
      </c>
      <c r="E26" s="130" t="s">
        <v>40</v>
      </c>
      <c r="F26" s="144">
        <v>159</v>
      </c>
      <c r="G26" s="147" t="str">
        <f t="shared" si="0"/>
        <v/>
      </c>
      <c r="H26" s="50"/>
    </row>
    <row r="27" spans="1:8" ht="24" customHeight="1" x14ac:dyDescent="0.25">
      <c r="A27" s="126">
        <v>16</v>
      </c>
      <c r="B27" s="134" t="s">
        <v>79</v>
      </c>
      <c r="C27" s="136" t="s">
        <v>80</v>
      </c>
      <c r="D27" s="133" t="s">
        <v>81</v>
      </c>
      <c r="E27" s="137" t="s">
        <v>36</v>
      </c>
      <c r="F27" s="144">
        <v>160</v>
      </c>
      <c r="G27" s="147" t="str">
        <f t="shared" si="0"/>
        <v>មិនអនុញ្ញាតឲ្យប្រឡង</v>
      </c>
      <c r="H27" s="48" t="s">
        <v>18</v>
      </c>
    </row>
    <row r="28" spans="1:8" ht="24" customHeight="1" x14ac:dyDescent="0.25">
      <c r="A28" s="126">
        <v>17</v>
      </c>
      <c r="B28" s="127" t="s">
        <v>82</v>
      </c>
      <c r="C28" s="131" t="s">
        <v>83</v>
      </c>
      <c r="D28" s="133" t="s">
        <v>84</v>
      </c>
      <c r="E28" s="130" t="s">
        <v>40</v>
      </c>
      <c r="F28" s="144">
        <v>161</v>
      </c>
      <c r="G28" s="147" t="str">
        <f t="shared" si="0"/>
        <v/>
      </c>
      <c r="H28" s="50"/>
    </row>
    <row r="29" spans="1:8" ht="24" customHeight="1" x14ac:dyDescent="0.25">
      <c r="A29" s="138">
        <v>18</v>
      </c>
      <c r="B29" s="139" t="s">
        <v>85</v>
      </c>
      <c r="C29" s="140" t="s">
        <v>86</v>
      </c>
      <c r="D29" s="141" t="s">
        <v>87</v>
      </c>
      <c r="E29" s="142" t="s">
        <v>40</v>
      </c>
      <c r="F29" s="145">
        <v>162</v>
      </c>
      <c r="G29" s="148" t="str">
        <f t="shared" si="0"/>
        <v/>
      </c>
      <c r="H29" s="46"/>
    </row>
    <row r="31" spans="1:8" ht="15" customHeight="1" x14ac:dyDescent="0.25">
      <c r="B31" s="84" t="s">
        <v>23</v>
      </c>
      <c r="C31" s="85">
        <f>COUNTIF(E12:E29, "ស")+COUNTIF(E12:E29, "ប")</f>
        <v>18</v>
      </c>
      <c r="D31" s="84" t="s">
        <v>7</v>
      </c>
      <c r="E31" s="224" t="s">
        <v>109</v>
      </c>
      <c r="F31" s="224"/>
      <c r="G31" s="224"/>
    </row>
    <row r="32" spans="1:8" x14ac:dyDescent="0.25">
      <c r="B32" s="83" t="s">
        <v>21</v>
      </c>
      <c r="C32" s="86">
        <f>COUNTIF(E12:E29, "ស")</f>
        <v>7</v>
      </c>
      <c r="D32" s="83" t="s">
        <v>7</v>
      </c>
      <c r="E32" s="224"/>
      <c r="F32" s="224"/>
      <c r="G32" s="224"/>
    </row>
    <row r="33" spans="2:7" x14ac:dyDescent="0.25">
      <c r="B33" s="83" t="s">
        <v>24</v>
      </c>
      <c r="C33" s="86">
        <f>COUNTIF(H12:H29, "û")</f>
        <v>4</v>
      </c>
      <c r="D33" s="83" t="s">
        <v>7</v>
      </c>
      <c r="E33" s="224"/>
      <c r="F33" s="224"/>
      <c r="G33" s="224"/>
    </row>
  </sheetData>
  <mergeCells count="11">
    <mergeCell ref="A8:G8"/>
    <mergeCell ref="A9:G9"/>
    <mergeCell ref="A10:H10"/>
    <mergeCell ref="C11:D11"/>
    <mergeCell ref="E31:G33"/>
    <mergeCell ref="A7:G7"/>
    <mergeCell ref="A2:G2"/>
    <mergeCell ref="A3:G3"/>
    <mergeCell ref="A4:G4"/>
    <mergeCell ref="A5:G5"/>
    <mergeCell ref="A6:G6"/>
  </mergeCells>
  <conditionalFormatting sqref="D31:D33 G12:G29">
    <cfRule type="expression" dxfId="99" priority="17">
      <formula>$H12="û"</formula>
    </cfRule>
  </conditionalFormatting>
  <conditionalFormatting sqref="B31">
    <cfRule type="expression" dxfId="98" priority="16">
      <formula>$H31="û"</formula>
    </cfRule>
  </conditionalFormatting>
  <conditionalFormatting sqref="B32">
    <cfRule type="expression" dxfId="97" priority="15">
      <formula>$H32="û"</formula>
    </cfRule>
  </conditionalFormatting>
  <conditionalFormatting sqref="B33">
    <cfRule type="expression" dxfId="96" priority="14">
      <formula>$H33="û"</formula>
    </cfRule>
  </conditionalFormatting>
  <conditionalFormatting sqref="H12 H28:H29 H14:H21 H25:H26">
    <cfRule type="cellIs" dxfId="95" priority="8" operator="greaterThanOrEqual">
      <formula>6.5</formula>
    </cfRule>
  </conditionalFormatting>
  <conditionalFormatting sqref="H27">
    <cfRule type="cellIs" dxfId="94" priority="7" operator="greaterThanOrEqual">
      <formula>6.5</formula>
    </cfRule>
  </conditionalFormatting>
  <conditionalFormatting sqref="H13">
    <cfRule type="cellIs" dxfId="93" priority="6" operator="greaterThanOrEqual">
      <formula>6.5</formula>
    </cfRule>
  </conditionalFormatting>
  <conditionalFormatting sqref="H22">
    <cfRule type="cellIs" dxfId="92" priority="5" operator="greaterThanOrEqual">
      <formula>6.5</formula>
    </cfRule>
  </conditionalFormatting>
  <conditionalFormatting sqref="H23">
    <cfRule type="cellIs" dxfId="91" priority="4" operator="greaterThanOrEqual">
      <formula>6.5</formula>
    </cfRule>
  </conditionalFormatting>
  <conditionalFormatting sqref="H24">
    <cfRule type="cellIs" dxfId="90" priority="3" operator="greaterThanOrEqual">
      <formula>6.5</formula>
    </cfRule>
  </conditionalFormatting>
  <conditionalFormatting sqref="A12:F29">
    <cfRule type="expression" dxfId="89" priority="2">
      <formula>$H12="û"</formula>
    </cfRule>
  </conditionalFormatting>
  <conditionalFormatting sqref="E31">
    <cfRule type="expression" dxfId="88" priority="1">
      <formula>$H31="û"</formula>
    </cfRule>
  </conditionalFormatting>
  <pageMargins left="0.25" right="0.25" top="0.59" bottom="0.46" header="0.3" footer="0.3"/>
  <pageSetup paperSize="9" scale="8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Normal="100" workbookViewId="0">
      <selection activeCell="B33" sqref="B33"/>
    </sheetView>
  </sheetViews>
  <sheetFormatPr defaultRowHeight="15" x14ac:dyDescent="0.25"/>
  <cols>
    <col min="1" max="1" width="5.85546875" customWidth="1"/>
    <col min="2" max="2" width="21.7109375" style="8" customWidth="1"/>
    <col min="3" max="3" width="10.5703125" bestFit="1" customWidth="1"/>
    <col min="4" max="4" width="19.28515625" bestFit="1" customWidth="1"/>
    <col min="5" max="5" width="4.5703125" bestFit="1" customWidth="1"/>
    <col min="6" max="6" width="10.42578125" customWidth="1"/>
    <col min="7" max="7" width="43.28515625" customWidth="1"/>
    <col min="8" max="8" width="6.85546875" customWidth="1"/>
  </cols>
  <sheetData>
    <row r="1" spans="1:8" ht="111.75" customHeight="1" x14ac:dyDescent="0.25"/>
    <row r="2" spans="1:8" ht="25.5" x14ac:dyDescent="0.25">
      <c r="A2" s="226" t="s">
        <v>111</v>
      </c>
      <c r="B2" s="226"/>
      <c r="C2" s="226"/>
      <c r="D2" s="226"/>
      <c r="E2" s="226"/>
      <c r="F2" s="226"/>
      <c r="G2" s="226"/>
      <c r="H2" s="197"/>
    </row>
    <row r="3" spans="1:8" ht="25.5" x14ac:dyDescent="0.25">
      <c r="A3" s="221" t="s">
        <v>105</v>
      </c>
      <c r="B3" s="221"/>
      <c r="C3" s="221"/>
      <c r="D3" s="221"/>
      <c r="E3" s="221"/>
      <c r="F3" s="221"/>
      <c r="G3" s="221"/>
      <c r="H3" s="198"/>
    </row>
    <row r="4" spans="1:8" ht="25.5" x14ac:dyDescent="0.25">
      <c r="A4" s="225" t="s">
        <v>116</v>
      </c>
      <c r="B4" s="225"/>
      <c r="C4" s="225"/>
      <c r="D4" s="225"/>
      <c r="E4" s="225"/>
      <c r="F4" s="225"/>
      <c r="G4" s="225"/>
      <c r="H4" s="199"/>
    </row>
    <row r="5" spans="1:8" ht="25.5" x14ac:dyDescent="0.25">
      <c r="A5" s="221" t="s">
        <v>94</v>
      </c>
      <c r="B5" s="221"/>
      <c r="C5" s="221"/>
      <c r="D5" s="221"/>
      <c r="E5" s="221"/>
      <c r="F5" s="221"/>
      <c r="G5" s="221"/>
      <c r="H5" s="198"/>
    </row>
    <row r="6" spans="1:8" ht="25.5" x14ac:dyDescent="0.25">
      <c r="A6" s="221" t="s">
        <v>98</v>
      </c>
      <c r="B6" s="221"/>
      <c r="C6" s="221"/>
      <c r="D6" s="221"/>
      <c r="E6" s="221"/>
      <c r="F6" s="221"/>
      <c r="G6" s="221"/>
      <c r="H6" s="198"/>
    </row>
    <row r="7" spans="1:8" ht="25.5" x14ac:dyDescent="0.25">
      <c r="A7" s="225" t="s">
        <v>31</v>
      </c>
      <c r="B7" s="225"/>
      <c r="C7" s="225"/>
      <c r="D7" s="225"/>
      <c r="E7" s="225"/>
      <c r="F7" s="225"/>
      <c r="G7" s="225"/>
      <c r="H7" s="199"/>
    </row>
    <row r="8" spans="1:8" ht="25.5" x14ac:dyDescent="0.25">
      <c r="A8" s="221" t="s">
        <v>99</v>
      </c>
      <c r="B8" s="221"/>
      <c r="C8" s="221"/>
      <c r="D8" s="221"/>
      <c r="E8" s="221"/>
      <c r="F8" s="221"/>
      <c r="G8" s="221"/>
      <c r="H8" s="198"/>
    </row>
    <row r="9" spans="1:8" ht="25.5" x14ac:dyDescent="0.25">
      <c r="A9" s="221" t="s">
        <v>32</v>
      </c>
      <c r="B9" s="221"/>
      <c r="C9" s="221"/>
      <c r="D9" s="221"/>
      <c r="E9" s="221"/>
      <c r="F9" s="221"/>
      <c r="G9" s="221"/>
      <c r="H9" s="204"/>
    </row>
    <row r="10" spans="1:8" ht="22.5" customHeight="1" x14ac:dyDescent="0.25">
      <c r="A10" s="227" t="s">
        <v>115</v>
      </c>
      <c r="B10" s="227"/>
      <c r="C10" s="227"/>
      <c r="D10" s="227"/>
      <c r="E10" s="227"/>
      <c r="F10" s="227"/>
      <c r="G10" s="227"/>
      <c r="H10" s="227"/>
    </row>
    <row r="11" spans="1:8" s="152" customFormat="1" ht="24.75" customHeight="1" x14ac:dyDescent="0.25">
      <c r="A11" s="205" t="s">
        <v>0</v>
      </c>
      <c r="B11" s="205" t="s">
        <v>1</v>
      </c>
      <c r="C11" s="223" t="s">
        <v>2</v>
      </c>
      <c r="D11" s="223"/>
      <c r="E11" s="205" t="s">
        <v>4</v>
      </c>
      <c r="F11" s="150" t="s">
        <v>8</v>
      </c>
      <c r="G11" s="150" t="s">
        <v>112</v>
      </c>
      <c r="H11" s="151" t="s">
        <v>22</v>
      </c>
    </row>
    <row r="12" spans="1:8" ht="24" customHeight="1" x14ac:dyDescent="0.25">
      <c r="A12" s="126">
        <v>1</v>
      </c>
      <c r="B12" s="127" t="s">
        <v>33</v>
      </c>
      <c r="C12" s="128" t="s">
        <v>34</v>
      </c>
      <c r="D12" s="129" t="s">
        <v>35</v>
      </c>
      <c r="E12" s="130" t="s">
        <v>36</v>
      </c>
      <c r="F12" s="143">
        <v>145</v>
      </c>
      <c r="G12" s="146" t="str">
        <f t="shared" ref="G12:G29" si="0">IF(H12="û", "មិនអនុញ្ញាតឲ្យប្រឡង", "")</f>
        <v/>
      </c>
      <c r="H12" s="125"/>
    </row>
    <row r="13" spans="1:8" ht="24" customHeight="1" x14ac:dyDescent="0.25">
      <c r="A13" s="126">
        <v>2</v>
      </c>
      <c r="B13" s="127" t="s">
        <v>37</v>
      </c>
      <c r="C13" s="131" t="s">
        <v>38</v>
      </c>
      <c r="D13" s="132" t="s">
        <v>39</v>
      </c>
      <c r="E13" s="130" t="s">
        <v>40</v>
      </c>
      <c r="F13" s="144">
        <v>146</v>
      </c>
      <c r="G13" s="147" t="str">
        <f t="shared" si="0"/>
        <v/>
      </c>
      <c r="H13" s="48"/>
    </row>
    <row r="14" spans="1:8" ht="24" customHeight="1" x14ac:dyDescent="0.25">
      <c r="A14" s="126">
        <v>3</v>
      </c>
      <c r="B14" s="127" t="s">
        <v>41</v>
      </c>
      <c r="C14" s="131" t="s">
        <v>42</v>
      </c>
      <c r="D14" s="133" t="s">
        <v>43</v>
      </c>
      <c r="E14" s="130" t="s">
        <v>36</v>
      </c>
      <c r="F14" s="144">
        <v>147</v>
      </c>
      <c r="G14" s="147" t="str">
        <f t="shared" si="0"/>
        <v/>
      </c>
      <c r="H14" s="50"/>
    </row>
    <row r="15" spans="1:8" ht="24" customHeight="1" x14ac:dyDescent="0.25">
      <c r="A15" s="126">
        <v>4</v>
      </c>
      <c r="B15" s="127" t="s">
        <v>44</v>
      </c>
      <c r="C15" s="131" t="s">
        <v>45</v>
      </c>
      <c r="D15" s="133" t="s">
        <v>46</v>
      </c>
      <c r="E15" s="130" t="s">
        <v>40</v>
      </c>
      <c r="F15" s="144">
        <v>148</v>
      </c>
      <c r="G15" s="147" t="str">
        <f t="shared" si="0"/>
        <v/>
      </c>
      <c r="H15" s="50"/>
    </row>
    <row r="16" spans="1:8" ht="24" customHeight="1" x14ac:dyDescent="0.25">
      <c r="A16" s="126">
        <v>5</v>
      </c>
      <c r="B16" s="127" t="s">
        <v>47</v>
      </c>
      <c r="C16" s="131" t="s">
        <v>48</v>
      </c>
      <c r="D16" s="133" t="s">
        <v>49</v>
      </c>
      <c r="E16" s="130" t="s">
        <v>40</v>
      </c>
      <c r="F16" s="144">
        <v>149</v>
      </c>
      <c r="G16" s="147" t="str">
        <f t="shared" si="0"/>
        <v/>
      </c>
      <c r="H16" s="50"/>
    </row>
    <row r="17" spans="1:8" ht="24" customHeight="1" x14ac:dyDescent="0.25">
      <c r="A17" s="126">
        <v>6</v>
      </c>
      <c r="B17" s="127" t="s">
        <v>50</v>
      </c>
      <c r="C17" s="131" t="s">
        <v>51</v>
      </c>
      <c r="D17" s="133" t="s">
        <v>52</v>
      </c>
      <c r="E17" s="130" t="s">
        <v>40</v>
      </c>
      <c r="F17" s="144">
        <v>150</v>
      </c>
      <c r="G17" s="147" t="str">
        <f t="shared" si="0"/>
        <v/>
      </c>
      <c r="H17" s="50"/>
    </row>
    <row r="18" spans="1:8" ht="24" customHeight="1" x14ac:dyDescent="0.25">
      <c r="A18" s="126">
        <v>7</v>
      </c>
      <c r="B18" s="127" t="s">
        <v>53</v>
      </c>
      <c r="C18" s="131" t="s">
        <v>54</v>
      </c>
      <c r="D18" s="133" t="s">
        <v>35</v>
      </c>
      <c r="E18" s="130" t="s">
        <v>36</v>
      </c>
      <c r="F18" s="144">
        <v>151</v>
      </c>
      <c r="G18" s="147" t="str">
        <f t="shared" si="0"/>
        <v/>
      </c>
      <c r="H18" s="50"/>
    </row>
    <row r="19" spans="1:8" ht="24" customHeight="1" x14ac:dyDescent="0.25">
      <c r="A19" s="126">
        <v>8</v>
      </c>
      <c r="B19" s="127" t="s">
        <v>55</v>
      </c>
      <c r="C19" s="131" t="s">
        <v>56</v>
      </c>
      <c r="D19" s="133" t="s">
        <v>57</v>
      </c>
      <c r="E19" s="130" t="s">
        <v>40</v>
      </c>
      <c r="F19" s="144">
        <v>152</v>
      </c>
      <c r="G19" s="147" t="str">
        <f t="shared" si="0"/>
        <v/>
      </c>
      <c r="H19" s="50"/>
    </row>
    <row r="20" spans="1:8" ht="24" customHeight="1" x14ac:dyDescent="0.25">
      <c r="A20" s="126">
        <v>9</v>
      </c>
      <c r="B20" s="127" t="s">
        <v>58</v>
      </c>
      <c r="C20" s="131" t="s">
        <v>59</v>
      </c>
      <c r="D20" s="133" t="s">
        <v>60</v>
      </c>
      <c r="E20" s="130" t="s">
        <v>40</v>
      </c>
      <c r="F20" s="144">
        <v>153</v>
      </c>
      <c r="G20" s="147" t="str">
        <f t="shared" si="0"/>
        <v/>
      </c>
      <c r="H20" s="50"/>
    </row>
    <row r="21" spans="1:8" ht="24" customHeight="1" x14ac:dyDescent="0.25">
      <c r="A21" s="126">
        <v>10</v>
      </c>
      <c r="B21" s="127" t="s">
        <v>61</v>
      </c>
      <c r="C21" s="131" t="s">
        <v>62</v>
      </c>
      <c r="D21" s="133" t="s">
        <v>63</v>
      </c>
      <c r="E21" s="130" t="s">
        <v>40</v>
      </c>
      <c r="F21" s="144">
        <v>154</v>
      </c>
      <c r="G21" s="147" t="str">
        <f t="shared" si="0"/>
        <v/>
      </c>
      <c r="H21" s="50"/>
    </row>
    <row r="22" spans="1:8" ht="24" customHeight="1" x14ac:dyDescent="0.25">
      <c r="A22" s="126">
        <v>11</v>
      </c>
      <c r="B22" s="134" t="s">
        <v>64</v>
      </c>
      <c r="C22" s="131" t="s">
        <v>65</v>
      </c>
      <c r="D22" s="133" t="s">
        <v>66</v>
      </c>
      <c r="E22" s="130" t="s">
        <v>36</v>
      </c>
      <c r="F22" s="144">
        <v>155</v>
      </c>
      <c r="G22" s="147" t="str">
        <f t="shared" si="0"/>
        <v>មិនអនុញ្ញាតឲ្យប្រឡង</v>
      </c>
      <c r="H22" s="48" t="s">
        <v>18</v>
      </c>
    </row>
    <row r="23" spans="1:8" ht="24" customHeight="1" x14ac:dyDescent="0.25">
      <c r="A23" s="126">
        <v>12</v>
      </c>
      <c r="B23" s="134" t="s">
        <v>67</v>
      </c>
      <c r="C23" s="131" t="s">
        <v>68</v>
      </c>
      <c r="D23" s="133" t="s">
        <v>69</v>
      </c>
      <c r="E23" s="130" t="s">
        <v>36</v>
      </c>
      <c r="F23" s="144">
        <v>156</v>
      </c>
      <c r="G23" s="147" t="str">
        <f t="shared" si="0"/>
        <v>មិនអនុញ្ញាតឲ្យប្រឡង</v>
      </c>
      <c r="H23" s="48" t="s">
        <v>18</v>
      </c>
    </row>
    <row r="24" spans="1:8" ht="24" customHeight="1" x14ac:dyDescent="0.25">
      <c r="A24" s="126">
        <v>13</v>
      </c>
      <c r="B24" s="134" t="s">
        <v>70</v>
      </c>
      <c r="C24" s="131" t="s">
        <v>71</v>
      </c>
      <c r="D24" s="133" t="s">
        <v>72</v>
      </c>
      <c r="E24" s="130" t="s">
        <v>36</v>
      </c>
      <c r="F24" s="144">
        <v>157</v>
      </c>
      <c r="G24" s="147" t="str">
        <f t="shared" si="0"/>
        <v>មិនអនុញ្ញាតឲ្យប្រឡង</v>
      </c>
      <c r="H24" s="48" t="s">
        <v>18</v>
      </c>
    </row>
    <row r="25" spans="1:8" ht="24" customHeight="1" x14ac:dyDescent="0.25">
      <c r="A25" s="126">
        <v>14</v>
      </c>
      <c r="B25" s="134" t="s">
        <v>73</v>
      </c>
      <c r="C25" s="135" t="s">
        <v>74</v>
      </c>
      <c r="D25" s="132" t="s">
        <v>75</v>
      </c>
      <c r="E25" s="130" t="s">
        <v>40</v>
      </c>
      <c r="F25" s="144">
        <v>158</v>
      </c>
      <c r="G25" s="147" t="str">
        <f t="shared" si="0"/>
        <v/>
      </c>
      <c r="H25" s="50"/>
    </row>
    <row r="26" spans="1:8" ht="24" customHeight="1" x14ac:dyDescent="0.25">
      <c r="A26" s="126">
        <v>15</v>
      </c>
      <c r="B26" s="127" t="s">
        <v>76</v>
      </c>
      <c r="C26" s="131" t="s">
        <v>77</v>
      </c>
      <c r="D26" s="133" t="s">
        <v>78</v>
      </c>
      <c r="E26" s="130" t="s">
        <v>40</v>
      </c>
      <c r="F26" s="144">
        <v>159</v>
      </c>
      <c r="G26" s="147" t="str">
        <f t="shared" si="0"/>
        <v/>
      </c>
      <c r="H26" s="50"/>
    </row>
    <row r="27" spans="1:8" ht="24" customHeight="1" x14ac:dyDescent="0.25">
      <c r="A27" s="126">
        <v>16</v>
      </c>
      <c r="B27" s="134" t="s">
        <v>79</v>
      </c>
      <c r="C27" s="136" t="s">
        <v>80</v>
      </c>
      <c r="D27" s="133" t="s">
        <v>81</v>
      </c>
      <c r="E27" s="137" t="s">
        <v>36</v>
      </c>
      <c r="F27" s="144">
        <v>160</v>
      </c>
      <c r="G27" s="147" t="str">
        <f t="shared" si="0"/>
        <v>មិនអនុញ្ញាតឲ្យប្រឡង</v>
      </c>
      <c r="H27" s="48" t="s">
        <v>18</v>
      </c>
    </row>
    <row r="28" spans="1:8" ht="24" customHeight="1" x14ac:dyDescent="0.25">
      <c r="A28" s="126">
        <v>17</v>
      </c>
      <c r="B28" s="127" t="s">
        <v>82</v>
      </c>
      <c r="C28" s="131" t="s">
        <v>83</v>
      </c>
      <c r="D28" s="133" t="s">
        <v>84</v>
      </c>
      <c r="E28" s="130" t="s">
        <v>40</v>
      </c>
      <c r="F28" s="144">
        <v>161</v>
      </c>
      <c r="G28" s="147" t="str">
        <f t="shared" si="0"/>
        <v/>
      </c>
      <c r="H28" s="50"/>
    </row>
    <row r="29" spans="1:8" ht="24" customHeight="1" x14ac:dyDescent="0.25">
      <c r="A29" s="138">
        <v>18</v>
      </c>
      <c r="B29" s="139" t="s">
        <v>85</v>
      </c>
      <c r="C29" s="140" t="s">
        <v>86</v>
      </c>
      <c r="D29" s="141" t="s">
        <v>87</v>
      </c>
      <c r="E29" s="142" t="s">
        <v>40</v>
      </c>
      <c r="F29" s="145">
        <v>162</v>
      </c>
      <c r="G29" s="148" t="str">
        <f t="shared" si="0"/>
        <v/>
      </c>
      <c r="H29" s="46"/>
    </row>
    <row r="31" spans="1:8" ht="15" customHeight="1" x14ac:dyDescent="0.25">
      <c r="B31" s="84" t="s">
        <v>113</v>
      </c>
      <c r="C31" s="85"/>
      <c r="D31" s="84" t="s">
        <v>7</v>
      </c>
      <c r="E31" s="224" t="s">
        <v>109</v>
      </c>
      <c r="F31" s="224"/>
      <c r="G31" s="224"/>
    </row>
    <row r="32" spans="1:8" x14ac:dyDescent="0.25">
      <c r="B32" s="83" t="s">
        <v>114</v>
      </c>
      <c r="C32" s="86"/>
      <c r="D32" s="83" t="s">
        <v>7</v>
      </c>
      <c r="E32" s="224"/>
      <c r="F32" s="224"/>
      <c r="G32" s="224"/>
    </row>
    <row r="33" spans="2:7" x14ac:dyDescent="0.25">
      <c r="B33" s="83"/>
      <c r="C33" s="86"/>
      <c r="D33" s="83"/>
      <c r="E33" s="224"/>
      <c r="F33" s="224"/>
      <c r="G33" s="224"/>
    </row>
  </sheetData>
  <mergeCells count="11">
    <mergeCell ref="A7:G7"/>
    <mergeCell ref="A2:G2"/>
    <mergeCell ref="A3:G3"/>
    <mergeCell ref="A4:G4"/>
    <mergeCell ref="A5:G5"/>
    <mergeCell ref="A6:G6"/>
    <mergeCell ref="A8:G8"/>
    <mergeCell ref="A9:G9"/>
    <mergeCell ref="A10:H10"/>
    <mergeCell ref="C11:D11"/>
    <mergeCell ref="E31:G33"/>
  </mergeCells>
  <conditionalFormatting sqref="D31:D33 G12:G29">
    <cfRule type="expression" dxfId="87" priority="12">
      <formula>$H12="û"</formula>
    </cfRule>
  </conditionalFormatting>
  <conditionalFormatting sqref="B31">
    <cfRule type="expression" dxfId="86" priority="11">
      <formula>$H31="û"</formula>
    </cfRule>
  </conditionalFormatting>
  <conditionalFormatting sqref="B32">
    <cfRule type="expression" dxfId="85" priority="10">
      <formula>$H32="û"</formula>
    </cfRule>
  </conditionalFormatting>
  <conditionalFormatting sqref="B33">
    <cfRule type="expression" dxfId="84" priority="9">
      <formula>$H33="û"</formula>
    </cfRule>
  </conditionalFormatting>
  <conditionalFormatting sqref="H12 H28:H29 H14:H21 H25:H26">
    <cfRule type="cellIs" dxfId="83" priority="8" operator="greaterThanOrEqual">
      <formula>6.5</formula>
    </cfRule>
  </conditionalFormatting>
  <conditionalFormatting sqref="H27">
    <cfRule type="cellIs" dxfId="82" priority="7" operator="greaterThanOrEqual">
      <formula>6.5</formula>
    </cfRule>
  </conditionalFormatting>
  <conditionalFormatting sqref="H13">
    <cfRule type="cellIs" dxfId="81" priority="6" operator="greaterThanOrEqual">
      <formula>6.5</formula>
    </cfRule>
  </conditionalFormatting>
  <conditionalFormatting sqref="H22">
    <cfRule type="cellIs" dxfId="80" priority="5" operator="greaterThanOrEqual">
      <formula>6.5</formula>
    </cfRule>
  </conditionalFormatting>
  <conditionalFormatting sqref="H23">
    <cfRule type="cellIs" dxfId="79" priority="4" operator="greaterThanOrEqual">
      <formula>6.5</formula>
    </cfRule>
  </conditionalFormatting>
  <conditionalFormatting sqref="H24">
    <cfRule type="cellIs" dxfId="78" priority="3" operator="greaterThanOrEqual">
      <formula>6.5</formula>
    </cfRule>
  </conditionalFormatting>
  <conditionalFormatting sqref="A12:F29">
    <cfRule type="expression" dxfId="77" priority="2">
      <formula>$H12="û"</formula>
    </cfRule>
  </conditionalFormatting>
  <conditionalFormatting sqref="E31">
    <cfRule type="expression" dxfId="76" priority="1">
      <formula>$H31="û"</formula>
    </cfRule>
  </conditionalFormatting>
  <pageMargins left="0.25" right="0.25" top="0.5" bottom="0.48" header="0.3" footer="0.3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Attendance Counter</vt:lpstr>
      <vt:lpstr>List of allowed subjects</vt:lpstr>
      <vt:lpstr>Students who Fail</vt:lpstr>
      <vt:lpstr>General Criminal Law I</vt:lpstr>
      <vt:lpstr>General Criminal Law I-Att</vt:lpstr>
      <vt:lpstr>Contract Law</vt:lpstr>
      <vt:lpstr>Contract Law-Att</vt:lpstr>
      <vt:lpstr>Labor Law</vt:lpstr>
      <vt:lpstr>Labor Law-Att</vt:lpstr>
      <vt:lpstr>Admin Law</vt:lpstr>
      <vt:lpstr>Admin Law-Att</vt:lpstr>
      <vt:lpstr>English</vt:lpstr>
      <vt:lpstr>English-Att</vt:lpstr>
      <vt:lpstr>Civil Law I</vt:lpstr>
      <vt:lpstr>Civil Law I-Att</vt:lpstr>
      <vt:lpstr>'Students who Fail'!Print_Titles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Pisith Dy</dc:creator>
  <cp:lastModifiedBy>Dina Hoeurn</cp:lastModifiedBy>
  <cp:lastPrinted>2014-01-17T07:45:40Z</cp:lastPrinted>
  <dcterms:created xsi:type="dcterms:W3CDTF">2013-03-04T07:03:43Z</dcterms:created>
  <dcterms:modified xsi:type="dcterms:W3CDTF">2014-01-17T07:51:30Z</dcterms:modified>
</cp:coreProperties>
</file>