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7490" windowHeight="9975" firstSheet="2" activeTab="2"/>
  </bookViews>
  <sheets>
    <sheet name="(Total book)" sheetId="5" state="hidden" r:id="rId1"/>
    <sheet name="April)" sheetId="6" state="hidden" r:id="rId2"/>
    <sheet name="Note Book.K.P.C (2)" sheetId="8" r:id="rId3"/>
    <sheet name="Book.K.P.C" sheetId="7" r:id="rId4"/>
    <sheet name="books.BB" sheetId="2" r:id="rId5"/>
    <sheet name="June" sheetId="4" state="hidden" r:id="rId6"/>
    <sheet name="Old in Stock" sheetId="1" state="hidden" r:id="rId7"/>
  </sheets>
  <calcPr calcId="144525"/>
</workbook>
</file>

<file path=xl/calcChain.xml><?xml version="1.0" encoding="utf-8"?>
<calcChain xmlns="http://schemas.openxmlformats.org/spreadsheetml/2006/main">
  <c r="H26" i="8" l="1"/>
  <c r="G26" i="8"/>
  <c r="F26" i="8"/>
  <c r="C26" i="8"/>
  <c r="G25" i="8"/>
  <c r="G24" i="8"/>
  <c r="J16" i="8"/>
  <c r="G23" i="8"/>
  <c r="G22" i="8"/>
  <c r="G21" i="8"/>
  <c r="G20" i="8"/>
  <c r="G19" i="8"/>
  <c r="J11" i="8"/>
  <c r="G18" i="8"/>
  <c r="G17" i="8"/>
  <c r="G16" i="8"/>
  <c r="G15" i="8"/>
  <c r="G11" i="8"/>
  <c r="G14" i="8"/>
  <c r="G12" i="8"/>
  <c r="G10" i="8"/>
  <c r="G8" i="8"/>
  <c r="F13" i="7"/>
  <c r="C13" i="7"/>
  <c r="H13" i="7"/>
  <c r="G13" i="7"/>
  <c r="M25" i="5"/>
  <c r="H21" i="6" l="1"/>
  <c r="L21" i="6"/>
  <c r="L29" i="5"/>
  <c r="H20" i="6"/>
  <c r="K20" i="6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5" i="5"/>
  <c r="G14" i="4" l="1"/>
  <c r="F32" i="5"/>
  <c r="J14" i="5"/>
  <c r="J27" i="5"/>
  <c r="J28" i="5"/>
  <c r="J29" i="5"/>
  <c r="J30" i="5"/>
  <c r="J31" i="5"/>
  <c r="I27" i="5"/>
  <c r="I28" i="5"/>
  <c r="I29" i="5"/>
  <c r="I30" i="5"/>
  <c r="I31" i="5"/>
  <c r="E32" i="5"/>
  <c r="D32" i="5"/>
  <c r="G15" i="6"/>
  <c r="D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I15" i="6" s="1"/>
  <c r="H5" i="6"/>
  <c r="H15" i="6" s="1"/>
  <c r="J13" i="5"/>
  <c r="J12" i="5"/>
  <c r="J11" i="5"/>
  <c r="J10" i="5"/>
  <c r="J9" i="5"/>
  <c r="J8" i="5"/>
  <c r="J7" i="5"/>
  <c r="J6" i="5"/>
  <c r="J5" i="5"/>
  <c r="I32" i="5"/>
  <c r="J32" i="5" s="1"/>
  <c r="D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I14" i="4" s="1"/>
  <c r="H6" i="4"/>
  <c r="H14" i="4" s="1"/>
</calcChain>
</file>

<file path=xl/sharedStrings.xml><?xml version="1.0" encoding="utf-8"?>
<sst xmlns="http://schemas.openxmlformats.org/spreadsheetml/2006/main" count="222" uniqueCount="98">
  <si>
    <t>ចំនួនសរុប</t>
  </si>
  <si>
    <t>ចំនួនលក់បាន</t>
  </si>
  <si>
    <t>សរុប</t>
  </si>
  <si>
    <t xml:space="preserve">Paits of Speech </t>
  </si>
  <si>
    <t xml:space="preserve">Book </t>
  </si>
  <si>
    <t>Tofle</t>
  </si>
  <si>
    <t>Quick book 2012</t>
  </si>
  <si>
    <t>Effective Leadership</t>
  </si>
  <si>
    <t>Copy Document</t>
  </si>
  <si>
    <t xml:space="preserve">Total </t>
  </si>
  <si>
    <t>N</t>
  </si>
  <si>
    <t>បញ្ជីលក់សៀវភៅ</t>
  </si>
  <si>
    <t>អ្នកធ្វើតារាង</t>
  </si>
  <si>
    <t>Cooperate Finace</t>
  </si>
  <si>
    <t>Financial Accounting</t>
  </si>
  <si>
    <t>Principle Accounting</t>
  </si>
  <si>
    <t>PHOU SOK</t>
  </si>
  <si>
    <t>SIM  BUNSONG</t>
  </si>
  <si>
    <t>Managerial Accounting</t>
  </si>
  <si>
    <t>Finance</t>
  </si>
  <si>
    <t>ឈ្មោះសៀវភៅ</t>
  </si>
  <si>
    <t>សាស្ត្រាចារ្យ</t>
  </si>
  <si>
    <t>បញ្ជីឈ្មោះសៀវភៅ</t>
  </si>
  <si>
    <t>ថ្លៃដើម/ក្បាល</t>
  </si>
  <si>
    <t>ចំនួ​ន</t>
  </si>
  <si>
    <t>គិតជាទឹកទឹប្រាក់</t>
  </si>
  <si>
    <t>ល.រ</t>
  </si>
  <si>
    <t>បរិមាណ</t>
  </si>
  <si>
    <t>ចំនួនក្នុង stock</t>
  </si>
  <si>
    <t>នៅសល់/ក្បាល</t>
  </si>
  <si>
    <t>ចំនួ​នដែលលក់បាន និងនៅសល់</t>
  </si>
  <si>
    <t>YEAN  KIMEAN</t>
  </si>
  <si>
    <t>តំម្លៃលក់/ក្បាល</t>
  </si>
  <si>
    <t>Business Law</t>
  </si>
  <si>
    <t>Social Science</t>
  </si>
  <si>
    <t xml:space="preserve">ថ្ងៃទី             ខែ           ឆ្នាំ២០១៣                 </t>
  </si>
  <si>
    <t xml:space="preserve">                ប្រធានរដ្ឆបាល</t>
  </si>
  <si>
    <t xml:space="preserve">Project Management </t>
  </si>
  <si>
    <t>KOY SARUN</t>
  </si>
  <si>
    <t xml:space="preserve">Strategeic Management </t>
  </si>
  <si>
    <t>LAM SOCHEAT</t>
  </si>
  <si>
    <t>ចំនួ​នលក់</t>
  </si>
  <si>
    <t>នៅសល់</t>
  </si>
  <si>
    <t>សាកលវិទ្យាល័យគ្រប់គ្រងនិង សេដ្ឋកិច្ច</t>
  </si>
  <si>
    <t>បញ្ជីកត់ត្រាចំនួនសៀវភៅ</t>
  </si>
  <si>
    <t>p</t>
  </si>
  <si>
    <t>Orgainzation Behavior</t>
  </si>
  <si>
    <t>Seam Sopheakdey</t>
  </si>
  <si>
    <t>Introductoin to Business</t>
  </si>
  <si>
    <t>Chan Senvichit</t>
  </si>
  <si>
    <t>Tota Quality Management</t>
  </si>
  <si>
    <t>Chea Cheav</t>
  </si>
  <si>
    <t>Sam Art</t>
  </si>
  <si>
    <t>Bun Theav</t>
  </si>
  <si>
    <t>History Cambodian</t>
  </si>
  <si>
    <t>តំលៃរាយ</t>
  </si>
  <si>
    <t>តំលៃសរុប</t>
  </si>
  <si>
    <t>កំពង់ចាម,ថ្ងៃទី .......ខែ.......ឆ្នាំ ២០១២</t>
  </si>
  <si>
    <t xml:space="preserve">Practical Business Math Procedures </t>
  </si>
  <si>
    <t xml:space="preserve">Business Math </t>
  </si>
  <si>
    <t xml:space="preserve">Contemporary Business Mathematics </t>
  </si>
  <si>
    <t>Managing  Information Technology</t>
  </si>
  <si>
    <t xml:space="preserve">Introduction to  Business </t>
  </si>
  <si>
    <t xml:space="preserve">Introduction to Business Statistic </t>
  </si>
  <si>
    <t xml:space="preserve">Headway  Work book </t>
  </si>
  <si>
    <t>Headway    Student book</t>
  </si>
  <si>
    <r>
      <t>Headway</t>
    </r>
    <r>
      <rPr>
        <sz val="11"/>
        <color theme="1"/>
        <rFont val="Calibri"/>
        <family val="2"/>
        <scheme val="minor"/>
      </rPr>
      <t xml:space="preserve">  Teacher</t>
    </r>
  </si>
  <si>
    <t xml:space="preserve">New Headway Advanced Student </t>
  </si>
  <si>
    <t>Total</t>
  </si>
  <si>
    <t>Book in KPC</t>
  </si>
  <si>
    <t xml:space="preserve"> </t>
  </si>
  <si>
    <t>Writing Skill yearII</t>
  </si>
  <si>
    <t>Writing Skill yearIII</t>
  </si>
  <si>
    <t xml:space="preserve">Servicsmakating </t>
  </si>
  <si>
    <t xml:space="preserve">Aditing </t>
  </si>
  <si>
    <t xml:space="preserve">Taxtsation </t>
  </si>
  <si>
    <t>JaVa Program</t>
  </si>
  <si>
    <t>Quitck Book</t>
  </si>
  <si>
    <t>Date</t>
  </si>
  <si>
    <t>English Skill for University book</t>
  </si>
  <si>
    <t xml:space="preserve"> stock</t>
  </si>
  <si>
    <t>ផ្សងៗ</t>
  </si>
  <si>
    <t>42 ក្បាល</t>
  </si>
  <si>
    <t>ចំនួនលក់បានលក់លើកទី១</t>
  </si>
  <si>
    <t xml:space="preserve">Cultural Studies </t>
  </si>
  <si>
    <t>Unit Canfict and eanlict</t>
  </si>
  <si>
    <t>Litearature Studies year III</t>
  </si>
  <si>
    <t>Conflict and resolution</t>
  </si>
  <si>
    <t>Business Law (Eam Sary)</t>
  </si>
  <si>
    <t>Financial Account</t>
  </si>
  <si>
    <t>Project Manangement</t>
  </si>
  <si>
    <t>Project Manangement(Lam )</t>
  </si>
  <si>
    <t>Micro Economic</t>
  </si>
  <si>
    <t>Ganeral Ctiminal Law</t>
  </si>
  <si>
    <t>Business Statstictics</t>
  </si>
  <si>
    <t>Business Statstictics(exce)</t>
  </si>
  <si>
    <t>Management Leadership</t>
  </si>
  <si>
    <t>Supporting English II &amp;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</si>
</sst>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\ \៛"/>
    <numFmt numFmtId="166" formatCode="0&quot; ក្ប  &quot;"/>
    <numFmt numFmtId="167" formatCode="0&quot; ក្បាល  &quot;"/>
    <numFmt numFmtId="168" formatCode="0&quot;​  ក្បាល  &quot;"/>
    <numFmt numFmtId="169" formatCode="#,##0\៛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Khmer OS Muol Light"/>
    </font>
    <font>
      <sz val="11"/>
      <color theme="1"/>
      <name val="Khmer OS Battambang"/>
    </font>
    <font>
      <sz val="16"/>
      <color theme="1"/>
      <name val="Khmer OS Muol Light"/>
    </font>
    <font>
      <sz val="18"/>
      <color theme="1"/>
      <name val="Khmer OS Muol Light"/>
    </font>
    <font>
      <sz val="11"/>
      <color rgb="FF000000"/>
      <name val="Khmer OS Battambang"/>
    </font>
    <font>
      <b/>
      <sz val="11"/>
      <color theme="1"/>
      <name val="Khmer OS Battambang"/>
    </font>
    <font>
      <b/>
      <sz val="11"/>
      <color rgb="FF000000"/>
      <name val="Khmer OS Battambang"/>
    </font>
    <font>
      <sz val="12"/>
      <color theme="1"/>
      <name val="Khmer OS Battambang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5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43" fontId="0" fillId="0" borderId="0" xfId="1" applyFont="1"/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43" fontId="0" fillId="0" borderId="0" xfId="1" applyFont="1" applyAlignment="1"/>
    <xf numFmtId="0" fontId="7" fillId="0" borderId="10" xfId="0" applyFont="1" applyBorder="1" applyAlignment="1">
      <alignment horizontal="center"/>
    </xf>
    <xf numFmtId="0" fontId="7" fillId="0" borderId="1" xfId="0" applyFont="1" applyBorder="1" applyAlignment="1"/>
    <xf numFmtId="0" fontId="11" fillId="0" borderId="13" xfId="0" applyFont="1" applyFill="1" applyBorder="1"/>
    <xf numFmtId="43" fontId="11" fillId="0" borderId="13" xfId="1" applyFont="1" applyFill="1" applyBorder="1"/>
    <xf numFmtId="165" fontId="12" fillId="0" borderId="13" xfId="1" applyNumberFormat="1" applyFont="1" applyFill="1" applyBorder="1" applyAlignment="1">
      <alignment horizontal="center"/>
    </xf>
    <xf numFmtId="166" fontId="11" fillId="0" borderId="13" xfId="0" applyNumberFormat="1" applyFont="1" applyFill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/>
    </xf>
    <xf numFmtId="165" fontId="7" fillId="0" borderId="1" xfId="1" applyNumberFormat="1" applyFont="1" applyBorder="1" applyAlignment="1">
      <alignment horizontal="right"/>
    </xf>
    <xf numFmtId="165" fontId="10" fillId="0" borderId="1" xfId="1" applyNumberFormat="1" applyFont="1" applyBorder="1" applyAlignment="1">
      <alignment horizontal="right"/>
    </xf>
    <xf numFmtId="0" fontId="13" fillId="0" borderId="15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167" fontId="7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7" fontId="11" fillId="0" borderId="14" xfId="0" applyNumberFormat="1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7" fontId="11" fillId="0" borderId="13" xfId="2" applyNumberFormat="1" applyFont="1" applyFill="1" applyBorder="1"/>
    <xf numFmtId="0" fontId="13" fillId="0" borderId="16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10" fillId="0" borderId="1" xfId="1" applyNumberFormat="1" applyFont="1" applyBorder="1" applyAlignment="1">
      <alignment horizontal="center"/>
    </xf>
    <xf numFmtId="43" fontId="11" fillId="0" borderId="13" xfId="1" applyFont="1" applyFill="1" applyBorder="1" applyAlignment="1">
      <alignment horizontal="center"/>
    </xf>
    <xf numFmtId="165" fontId="7" fillId="0" borderId="1" xfId="1" applyNumberFormat="1" applyFont="1" applyBorder="1" applyAlignment="1">
      <alignment vertical="center"/>
    </xf>
    <xf numFmtId="165" fontId="11" fillId="0" borderId="13" xfId="0" applyNumberFormat="1" applyFont="1" applyFill="1" applyBorder="1" applyAlignment="1">
      <alignment vertical="center"/>
    </xf>
    <xf numFmtId="168" fontId="0" fillId="0" borderId="1" xfId="0" applyNumberFormat="1" applyBorder="1" applyAlignment="1">
      <alignment horizontal="center"/>
    </xf>
    <xf numFmtId="169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168" fontId="7" fillId="0" borderId="1" xfId="0" applyNumberFormat="1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/>
    <xf numFmtId="164" fontId="11" fillId="0" borderId="1" xfId="0" applyNumberFormat="1" applyFont="1" applyBorder="1"/>
    <xf numFmtId="0" fontId="7" fillId="0" borderId="1" xfId="0" applyFont="1" applyFill="1" applyBorder="1"/>
    <xf numFmtId="43" fontId="7" fillId="0" borderId="1" xfId="1" applyFont="1" applyFill="1" applyBorder="1"/>
    <xf numFmtId="168" fontId="7" fillId="3" borderId="1" xfId="0" applyNumberFormat="1" applyFont="1" applyFill="1" applyBorder="1" applyAlignment="1">
      <alignment horizontal="center"/>
    </xf>
    <xf numFmtId="168" fontId="7" fillId="0" borderId="1" xfId="2" applyNumberFormat="1" applyFont="1" applyBorder="1"/>
    <xf numFmtId="168" fontId="0" fillId="0" borderId="0" xfId="0" applyNumberFormat="1"/>
    <xf numFmtId="0" fontId="7" fillId="5" borderId="5" xfId="0" applyFont="1" applyFill="1" applyBorder="1" applyAlignment="1"/>
    <xf numFmtId="0" fontId="7" fillId="5" borderId="5" xfId="0" applyFont="1" applyFill="1" applyBorder="1" applyAlignment="1">
      <alignment horizontal="center"/>
    </xf>
    <xf numFmtId="167" fontId="7" fillId="5" borderId="5" xfId="0" applyNumberFormat="1" applyFont="1" applyFill="1" applyBorder="1" applyAlignment="1">
      <alignment horizontal="center"/>
    </xf>
    <xf numFmtId="165" fontId="7" fillId="5" borderId="5" xfId="1" applyNumberFormat="1" applyFont="1" applyFill="1" applyBorder="1" applyAlignment="1">
      <alignment vertical="center"/>
    </xf>
    <xf numFmtId="165" fontId="10" fillId="5" borderId="5" xfId="1" applyNumberFormat="1" applyFont="1" applyFill="1" applyBorder="1" applyAlignment="1">
      <alignment horizontal="center"/>
    </xf>
    <xf numFmtId="165" fontId="10" fillId="5" borderId="1" xfId="1" applyNumberFormat="1" applyFont="1" applyFill="1" applyBorder="1" applyAlignment="1">
      <alignment horizontal="center"/>
    </xf>
    <xf numFmtId="167" fontId="7" fillId="5" borderId="11" xfId="0" applyNumberFormat="1" applyFont="1" applyFill="1" applyBorder="1" applyAlignment="1">
      <alignment horizontal="center"/>
    </xf>
    <xf numFmtId="0" fontId="7" fillId="5" borderId="18" xfId="0" applyFont="1" applyFill="1" applyBorder="1" applyAlignment="1"/>
    <xf numFmtId="0" fontId="15" fillId="0" borderId="1" xfId="0" applyFont="1" applyBorder="1"/>
    <xf numFmtId="0" fontId="14" fillId="0" borderId="5" xfId="0" applyFont="1" applyBorder="1"/>
    <xf numFmtId="0" fontId="15" fillId="0" borderId="6" xfId="0" applyFont="1" applyBorder="1"/>
    <xf numFmtId="0" fontId="15" fillId="0" borderId="0" xfId="0" applyFont="1"/>
    <xf numFmtId="167" fontId="7" fillId="5" borderId="1" xfId="0" applyNumberFormat="1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6" borderId="5" xfId="0" applyFont="1" applyFill="1" applyBorder="1" applyAlignment="1"/>
    <xf numFmtId="0" fontId="7" fillId="6" borderId="5" xfId="0" applyFont="1" applyFill="1" applyBorder="1" applyAlignment="1">
      <alignment horizontal="center"/>
    </xf>
    <xf numFmtId="167" fontId="7" fillId="6" borderId="5" xfId="0" applyNumberFormat="1" applyFont="1" applyFill="1" applyBorder="1" applyAlignment="1">
      <alignment horizontal="center"/>
    </xf>
    <xf numFmtId="165" fontId="7" fillId="6" borderId="5" xfId="1" applyNumberFormat="1" applyFont="1" applyFill="1" applyBorder="1" applyAlignment="1">
      <alignment vertical="center"/>
    </xf>
    <xf numFmtId="165" fontId="10" fillId="6" borderId="5" xfId="1" applyNumberFormat="1" applyFont="1" applyFill="1" applyBorder="1" applyAlignment="1">
      <alignment horizontal="center"/>
    </xf>
    <xf numFmtId="165" fontId="10" fillId="6" borderId="1" xfId="1" applyNumberFormat="1" applyFont="1" applyFill="1" applyBorder="1" applyAlignment="1">
      <alignment horizontal="center"/>
    </xf>
    <xf numFmtId="167" fontId="7" fillId="6" borderId="11" xfId="0" applyNumberFormat="1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5" borderId="1" xfId="0" applyFont="1" applyFill="1" applyBorder="1" applyAlignment="1"/>
    <xf numFmtId="0" fontId="7" fillId="5" borderId="1" xfId="0" applyFont="1" applyFill="1" applyBorder="1" applyAlignment="1">
      <alignment horizontal="center"/>
    </xf>
    <xf numFmtId="165" fontId="7" fillId="5" borderId="1" xfId="1" applyNumberFormat="1" applyFont="1" applyFill="1" applyBorder="1" applyAlignment="1">
      <alignment vertical="center"/>
    </xf>
    <xf numFmtId="0" fontId="7" fillId="6" borderId="1" xfId="0" applyFont="1" applyFill="1" applyBorder="1" applyAlignment="1"/>
    <xf numFmtId="0" fontId="7" fillId="7" borderId="10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167" fontId="7" fillId="7" borderId="5" xfId="0" applyNumberFormat="1" applyFont="1" applyFill="1" applyBorder="1" applyAlignment="1">
      <alignment horizontal="center"/>
    </xf>
    <xf numFmtId="165" fontId="7" fillId="7" borderId="5" xfId="1" applyNumberFormat="1" applyFont="1" applyFill="1" applyBorder="1" applyAlignment="1">
      <alignment vertical="center"/>
    </xf>
    <xf numFmtId="165" fontId="10" fillId="7" borderId="5" xfId="1" applyNumberFormat="1" applyFont="1" applyFill="1" applyBorder="1" applyAlignment="1">
      <alignment horizontal="center"/>
    </xf>
    <xf numFmtId="165" fontId="10" fillId="7" borderId="1" xfId="1" applyNumberFormat="1" applyFont="1" applyFill="1" applyBorder="1" applyAlignment="1">
      <alignment horizontal="center"/>
    </xf>
    <xf numFmtId="167" fontId="7" fillId="7" borderId="1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7" fontId="7" fillId="2" borderId="1" xfId="0" applyNumberFormat="1" applyFont="1" applyFill="1" applyBorder="1" applyAlignment="1">
      <alignment horizontal="center"/>
    </xf>
    <xf numFmtId="167" fontId="7" fillId="2" borderId="1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43" fontId="16" fillId="0" borderId="0" xfId="1" applyFont="1" applyAlignment="1">
      <alignment horizontal="center" vertical="top"/>
    </xf>
    <xf numFmtId="0" fontId="0" fillId="0" borderId="0" xfId="0" applyAlignment="1">
      <alignment horizontal="center" vertical="top"/>
    </xf>
    <xf numFmtId="165" fontId="7" fillId="0" borderId="1" xfId="1" applyNumberFormat="1" applyFont="1" applyBorder="1" applyAlignment="1">
      <alignment horizontal="center"/>
    </xf>
    <xf numFmtId="0" fontId="13" fillId="8" borderId="15" xfId="0" applyFont="1" applyFill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0" fontId="13" fillId="8" borderId="17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1" fillId="0" borderId="20" xfId="0" applyFont="1" applyFill="1" applyBorder="1" applyAlignment="1">
      <alignment vertical="center"/>
    </xf>
    <xf numFmtId="0" fontId="0" fillId="5" borderId="0" xfId="0" applyFill="1"/>
    <xf numFmtId="0" fontId="13" fillId="8" borderId="22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/>
    </xf>
    <xf numFmtId="14" fontId="7" fillId="0" borderId="1" xfId="0" applyNumberFormat="1" applyFont="1" applyFill="1" applyBorder="1" applyAlignment="1"/>
    <xf numFmtId="167" fontId="7" fillId="0" borderId="1" xfId="0" applyNumberFormat="1" applyFont="1" applyFill="1" applyBorder="1" applyAlignment="1">
      <alignment horizontal="center"/>
    </xf>
    <xf numFmtId="165" fontId="7" fillId="0" borderId="1" xfId="1" applyNumberFormat="1" applyFont="1" applyFill="1" applyBorder="1" applyAlignment="1">
      <alignment horizontal="center"/>
    </xf>
    <xf numFmtId="165" fontId="10" fillId="0" borderId="1" xfId="1" applyNumberFormat="1" applyFont="1" applyFill="1" applyBorder="1" applyAlignment="1">
      <alignment horizontal="center"/>
    </xf>
    <xf numFmtId="165" fontId="10" fillId="0" borderId="4" xfId="1" applyNumberFormat="1" applyFont="1" applyFill="1" applyBorder="1" applyAlignment="1">
      <alignment horizontal="center"/>
    </xf>
    <xf numFmtId="167" fontId="7" fillId="0" borderId="11" xfId="0" applyNumberFormat="1" applyFont="1" applyFill="1" applyBorder="1" applyAlignment="1">
      <alignment horizontal="center"/>
    </xf>
    <xf numFmtId="0" fontId="11" fillId="0" borderId="13" xfId="2" applyNumberFormat="1" applyFont="1" applyFill="1" applyBorder="1" applyAlignment="1">
      <alignment horizontal="center"/>
    </xf>
    <xf numFmtId="165" fontId="11" fillId="0" borderId="13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15" fillId="7" borderId="4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5" fillId="3" borderId="19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32</xdr:row>
      <xdr:rowOff>47625</xdr:rowOff>
    </xdr:from>
    <xdr:to>
      <xdr:col>9</xdr:col>
      <xdr:colOff>914400</xdr:colOff>
      <xdr:row>34</xdr:row>
      <xdr:rowOff>85725</xdr:rowOff>
    </xdr:to>
    <xdr:sp macro="" textlink="">
      <xdr:nvSpPr>
        <xdr:cNvPr id="2" name="TextBox 1"/>
        <xdr:cNvSpPr txBox="1"/>
      </xdr:nvSpPr>
      <xdr:spPr>
        <a:xfrm>
          <a:off x="6257925" y="4962525"/>
          <a:ext cx="303847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km-KH" sz="1100" b="1">
              <a:latin typeface="Khmer OS" pitchFamily="2" charset="0"/>
              <a:cs typeface="Khmer OS" pitchFamily="2" charset="0"/>
            </a:rPr>
            <a:t>កំពង់ចាម,ថ្ងៃទី            ខែ             ​ ឆ្នាំ២០១៣</a:t>
          </a:r>
        </a:p>
        <a:p>
          <a:pPr algn="ctr"/>
          <a:r>
            <a:rPr lang="km-KH" sz="1100" b="1">
              <a:latin typeface="Khmer OS" pitchFamily="2" charset="0"/>
              <a:cs typeface="Khmer OS" pitchFamily="2" charset="0"/>
            </a:rPr>
            <a:t>អ្នកធ្វើរបាយការណ៏</a:t>
          </a:r>
          <a:endParaRPr lang="en-US" sz="1100" b="1">
            <a:latin typeface="Khmer OS" pitchFamily="2" charset="0"/>
            <a:cs typeface="Khmer OS" pitchFamily="2" charset="0"/>
          </a:endParaRPr>
        </a:p>
      </xdr:txBody>
    </xdr:sp>
    <xdr:clientData/>
  </xdr:twoCellAnchor>
  <xdr:oneCellAnchor>
    <xdr:from>
      <xdr:col>0</xdr:col>
      <xdr:colOff>0</xdr:colOff>
      <xdr:row>36</xdr:row>
      <xdr:rowOff>28573</xdr:rowOff>
    </xdr:from>
    <xdr:ext cx="2495550" cy="264560"/>
    <xdr:sp macro="" textlink="">
      <xdr:nvSpPr>
        <xdr:cNvPr id="3" name="TextBox 2"/>
        <xdr:cNvSpPr txBox="1"/>
      </xdr:nvSpPr>
      <xdr:spPr>
        <a:xfrm>
          <a:off x="0" y="6505573"/>
          <a:ext cx="24955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</xdr:colOff>
      <xdr:row>35</xdr:row>
      <xdr:rowOff>171448</xdr:rowOff>
    </xdr:from>
    <xdr:ext cx="2847974" cy="264560"/>
    <xdr:sp macro="" textlink="">
      <xdr:nvSpPr>
        <xdr:cNvPr id="4" name="TextBox 3"/>
        <xdr:cNvSpPr txBox="1"/>
      </xdr:nvSpPr>
      <xdr:spPr>
        <a:xfrm>
          <a:off x="371476" y="6305548"/>
          <a:ext cx="28479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</xdr:col>
      <xdr:colOff>876300</xdr:colOff>
      <xdr:row>0</xdr:row>
      <xdr:rowOff>66675</xdr:rowOff>
    </xdr:from>
    <xdr:to>
      <xdr:col>1</xdr:col>
      <xdr:colOff>1571625</xdr:colOff>
      <xdr:row>1</xdr:row>
      <xdr:rowOff>74917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7775" y="66675"/>
          <a:ext cx="695325" cy="684517"/>
        </a:xfrm>
        <a:prstGeom prst="rect">
          <a:avLst/>
        </a:prstGeom>
      </xdr:spPr>
    </xdr:pic>
    <xdr:clientData/>
  </xdr:twoCellAnchor>
  <xdr:twoCellAnchor>
    <xdr:from>
      <xdr:col>1</xdr:col>
      <xdr:colOff>485775</xdr:colOff>
      <xdr:row>32</xdr:row>
      <xdr:rowOff>180975</xdr:rowOff>
    </xdr:from>
    <xdr:to>
      <xdr:col>4</xdr:col>
      <xdr:colOff>371475</xdr:colOff>
      <xdr:row>34</xdr:row>
      <xdr:rowOff>219075</xdr:rowOff>
    </xdr:to>
    <xdr:sp macro="" textlink="">
      <xdr:nvSpPr>
        <xdr:cNvPr id="6" name="TextBox 5"/>
        <xdr:cNvSpPr txBox="1"/>
      </xdr:nvSpPr>
      <xdr:spPr>
        <a:xfrm>
          <a:off x="857250" y="5095875"/>
          <a:ext cx="301942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km-KH" sz="1100" b="1">
              <a:latin typeface="Khmer OS" pitchFamily="2" charset="0"/>
              <a:cs typeface="Khmer OS" pitchFamily="2" charset="0"/>
            </a:rPr>
            <a:t>កំពង់ចាម,ថ្ងៃទី            ខែ             ​ ឆ្នាំ២០១៣</a:t>
          </a:r>
        </a:p>
        <a:p>
          <a:pPr algn="ctr"/>
          <a:r>
            <a:rPr lang="km-KH" sz="1100" b="1">
              <a:latin typeface="Khmer OS" pitchFamily="2" charset="0"/>
              <a:cs typeface="Khmer OS" pitchFamily="2" charset="0"/>
            </a:rPr>
            <a:t>ប្រធានការិយាល័យរដ្ឋបាល</a:t>
          </a:r>
          <a:endParaRPr lang="en-US" sz="1100" b="1">
            <a:latin typeface="Khmer OS" pitchFamily="2" charset="0"/>
            <a:cs typeface="Khmer OS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15</xdr:row>
      <xdr:rowOff>47625</xdr:rowOff>
    </xdr:from>
    <xdr:to>
      <xdr:col>8</xdr:col>
      <xdr:colOff>914400</xdr:colOff>
      <xdr:row>17</xdr:row>
      <xdr:rowOff>85725</xdr:rowOff>
    </xdr:to>
    <xdr:sp macro="" textlink="">
      <xdr:nvSpPr>
        <xdr:cNvPr id="2" name="TextBox 1"/>
        <xdr:cNvSpPr txBox="1"/>
      </xdr:nvSpPr>
      <xdr:spPr>
        <a:xfrm>
          <a:off x="6257925" y="4962525"/>
          <a:ext cx="313372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km-KH" sz="1100" b="1">
              <a:latin typeface="Khmer OS" pitchFamily="2" charset="0"/>
              <a:cs typeface="Khmer OS" pitchFamily="2" charset="0"/>
            </a:rPr>
            <a:t>កំពង់ចាម,ថ្ងៃទី  ២៦ខែ    មេសា​ ឆ្នាំ២០១៣</a:t>
          </a:r>
        </a:p>
        <a:p>
          <a:pPr algn="ctr"/>
          <a:r>
            <a:rPr lang="km-KH" sz="1100" b="1">
              <a:latin typeface="Khmer OS" pitchFamily="2" charset="0"/>
              <a:cs typeface="Khmer OS" pitchFamily="2" charset="0"/>
            </a:rPr>
            <a:t>អ្នកធ្វើរបាយការណ៏</a:t>
          </a:r>
          <a:endParaRPr lang="en-US" sz="1100" b="1">
            <a:latin typeface="Khmer OS" pitchFamily="2" charset="0"/>
            <a:cs typeface="Khmer OS" pitchFamily="2" charset="0"/>
          </a:endParaRPr>
        </a:p>
      </xdr:txBody>
    </xdr:sp>
    <xdr:clientData/>
  </xdr:twoCellAnchor>
  <xdr:oneCellAnchor>
    <xdr:from>
      <xdr:col>0</xdr:col>
      <xdr:colOff>0</xdr:colOff>
      <xdr:row>19</xdr:row>
      <xdr:rowOff>28573</xdr:rowOff>
    </xdr:from>
    <xdr:ext cx="2495550" cy="264560"/>
    <xdr:sp macro="" textlink="">
      <xdr:nvSpPr>
        <xdr:cNvPr id="3" name="TextBox 2"/>
        <xdr:cNvSpPr txBox="1"/>
      </xdr:nvSpPr>
      <xdr:spPr>
        <a:xfrm>
          <a:off x="0" y="6505573"/>
          <a:ext cx="24955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</xdr:col>
      <xdr:colOff>876300</xdr:colOff>
      <xdr:row>0</xdr:row>
      <xdr:rowOff>66675</xdr:rowOff>
    </xdr:from>
    <xdr:to>
      <xdr:col>1</xdr:col>
      <xdr:colOff>1571625</xdr:colOff>
      <xdr:row>1</xdr:row>
      <xdr:rowOff>74917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7775" y="66675"/>
          <a:ext cx="695325" cy="684517"/>
        </a:xfrm>
        <a:prstGeom prst="rect">
          <a:avLst/>
        </a:prstGeom>
      </xdr:spPr>
    </xdr:pic>
    <xdr:clientData/>
  </xdr:twoCellAnchor>
  <xdr:twoCellAnchor>
    <xdr:from>
      <xdr:col>1</xdr:col>
      <xdr:colOff>485775</xdr:colOff>
      <xdr:row>15</xdr:row>
      <xdr:rowOff>180975</xdr:rowOff>
    </xdr:from>
    <xdr:to>
      <xdr:col>3</xdr:col>
      <xdr:colOff>371475</xdr:colOff>
      <xdr:row>17</xdr:row>
      <xdr:rowOff>219075</xdr:rowOff>
    </xdr:to>
    <xdr:sp macro="" textlink="">
      <xdr:nvSpPr>
        <xdr:cNvPr id="6" name="TextBox 5"/>
        <xdr:cNvSpPr txBox="1"/>
      </xdr:nvSpPr>
      <xdr:spPr>
        <a:xfrm>
          <a:off x="857250" y="5095875"/>
          <a:ext cx="301942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km-KH" sz="1100" b="1">
              <a:latin typeface="Khmer OS" pitchFamily="2" charset="0"/>
              <a:cs typeface="Khmer OS" pitchFamily="2" charset="0"/>
            </a:rPr>
            <a:t>កំពង់ចាម,ថ្ងៃទី            ខែ             ​ ឆ្នាំ២០១៣</a:t>
          </a:r>
        </a:p>
        <a:p>
          <a:pPr algn="ctr"/>
          <a:r>
            <a:rPr lang="km-KH" sz="1100" b="1">
              <a:latin typeface="Khmer OS" pitchFamily="2" charset="0"/>
              <a:cs typeface="Khmer OS" pitchFamily="2" charset="0"/>
            </a:rPr>
            <a:t>ប្រធានការិយាល័យរដ្ឋបាល</a:t>
          </a:r>
          <a:endParaRPr lang="en-US" sz="1100" b="1">
            <a:latin typeface="Khmer OS" pitchFamily="2" charset="0"/>
            <a:cs typeface="Khmer OS" pitchFamily="2" charset="0"/>
          </a:endParaRPr>
        </a:p>
      </xdr:txBody>
    </xdr:sp>
    <xdr:clientData/>
  </xdr:twoCellAnchor>
  <xdr:oneCellAnchor>
    <xdr:from>
      <xdr:col>0</xdr:col>
      <xdr:colOff>0</xdr:colOff>
      <xdr:row>19</xdr:row>
      <xdr:rowOff>28573</xdr:rowOff>
    </xdr:from>
    <xdr:ext cx="2495550" cy="264560"/>
    <xdr:sp macro="" textlink="">
      <xdr:nvSpPr>
        <xdr:cNvPr id="9" name="TextBox 8"/>
        <xdr:cNvSpPr txBox="1"/>
      </xdr:nvSpPr>
      <xdr:spPr>
        <a:xfrm>
          <a:off x="0" y="6505573"/>
          <a:ext cx="24955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26</xdr:row>
      <xdr:rowOff>47625</xdr:rowOff>
    </xdr:from>
    <xdr:to>
      <xdr:col>8</xdr:col>
      <xdr:colOff>266700</xdr:colOff>
      <xdr:row>28</xdr:row>
      <xdr:rowOff>85725</xdr:rowOff>
    </xdr:to>
    <xdr:sp macro="" textlink="">
      <xdr:nvSpPr>
        <xdr:cNvPr id="2" name="TextBox 1"/>
        <xdr:cNvSpPr txBox="1"/>
      </xdr:nvSpPr>
      <xdr:spPr>
        <a:xfrm>
          <a:off x="5610225" y="4371975"/>
          <a:ext cx="3409950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km-KH" sz="1100" b="1">
              <a:latin typeface="Khmer OS" pitchFamily="2" charset="0"/>
              <a:cs typeface="Khmer OS" pitchFamily="2" charset="0"/>
            </a:rPr>
            <a:t>កំពង់ចាម,ថ្ងៃទី            ខែ             ​ ឆ្នាំ២០១៣</a:t>
          </a:r>
        </a:p>
        <a:p>
          <a:pPr algn="ctr"/>
          <a:r>
            <a:rPr lang="km-KH" sz="1100" b="1">
              <a:latin typeface="Khmer OS" pitchFamily="2" charset="0"/>
              <a:cs typeface="Khmer OS" pitchFamily="2" charset="0"/>
            </a:rPr>
            <a:t>អ្នកធ្វើរបាយការណ៏</a:t>
          </a:r>
          <a:endParaRPr lang="en-US" sz="1100" b="1">
            <a:latin typeface="Khmer OS" pitchFamily="2" charset="0"/>
            <a:cs typeface="Khmer OS" pitchFamily="2" charset="0"/>
          </a:endParaRPr>
        </a:p>
      </xdr:txBody>
    </xdr:sp>
    <xdr:clientData/>
  </xdr:twoCellAnchor>
  <xdr:oneCellAnchor>
    <xdr:from>
      <xdr:col>0</xdr:col>
      <xdr:colOff>0</xdr:colOff>
      <xdr:row>30</xdr:row>
      <xdr:rowOff>28573</xdr:rowOff>
    </xdr:from>
    <xdr:ext cx="2495550" cy="264560"/>
    <xdr:sp macro="" textlink="">
      <xdr:nvSpPr>
        <xdr:cNvPr id="3" name="TextBox 2"/>
        <xdr:cNvSpPr txBox="1"/>
      </xdr:nvSpPr>
      <xdr:spPr>
        <a:xfrm>
          <a:off x="0" y="5915023"/>
          <a:ext cx="24955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</xdr:colOff>
      <xdr:row>29</xdr:row>
      <xdr:rowOff>171448</xdr:rowOff>
    </xdr:from>
    <xdr:ext cx="2847974" cy="264560"/>
    <xdr:sp macro="" textlink="">
      <xdr:nvSpPr>
        <xdr:cNvPr id="4" name="TextBox 3"/>
        <xdr:cNvSpPr txBox="1"/>
      </xdr:nvSpPr>
      <xdr:spPr>
        <a:xfrm>
          <a:off x="371476" y="5714998"/>
          <a:ext cx="28479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</xdr:col>
      <xdr:colOff>876300</xdr:colOff>
      <xdr:row>0</xdr:row>
      <xdr:rowOff>66675</xdr:rowOff>
    </xdr:from>
    <xdr:to>
      <xdr:col>1</xdr:col>
      <xdr:colOff>1571625</xdr:colOff>
      <xdr:row>1</xdr:row>
      <xdr:rowOff>74917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7775" y="66675"/>
          <a:ext cx="695325" cy="684517"/>
        </a:xfrm>
        <a:prstGeom prst="rect">
          <a:avLst/>
        </a:prstGeom>
      </xdr:spPr>
    </xdr:pic>
    <xdr:clientData/>
  </xdr:twoCellAnchor>
  <xdr:twoCellAnchor>
    <xdr:from>
      <xdr:col>1</xdr:col>
      <xdr:colOff>485775</xdr:colOff>
      <xdr:row>26</xdr:row>
      <xdr:rowOff>180975</xdr:rowOff>
    </xdr:from>
    <xdr:to>
      <xdr:col>3</xdr:col>
      <xdr:colOff>371475</xdr:colOff>
      <xdr:row>28</xdr:row>
      <xdr:rowOff>219075</xdr:rowOff>
    </xdr:to>
    <xdr:sp macro="" textlink="">
      <xdr:nvSpPr>
        <xdr:cNvPr id="6" name="TextBox 5"/>
        <xdr:cNvSpPr txBox="1"/>
      </xdr:nvSpPr>
      <xdr:spPr>
        <a:xfrm>
          <a:off x="857250" y="4505325"/>
          <a:ext cx="301942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km-KH" sz="1100" b="1">
              <a:latin typeface="Khmer OS" pitchFamily="2" charset="0"/>
              <a:cs typeface="Khmer OS" pitchFamily="2" charset="0"/>
            </a:rPr>
            <a:t>កំពង់ចាម,ថ្ងៃទី            ខែ             ​ ឆ្នាំ២០១៣</a:t>
          </a:r>
        </a:p>
        <a:p>
          <a:pPr algn="ctr"/>
          <a:r>
            <a:rPr lang="km-KH" sz="1100" b="1">
              <a:latin typeface="Khmer OS" pitchFamily="2" charset="0"/>
              <a:cs typeface="Khmer OS" pitchFamily="2" charset="0"/>
            </a:rPr>
            <a:t>ប្រធានការិយាល័យរដ្ឋបាល</a:t>
          </a:r>
          <a:endParaRPr lang="en-US" sz="1100" b="1">
            <a:latin typeface="Khmer OS" pitchFamily="2" charset="0"/>
            <a:cs typeface="Khmer OS" pitchFamily="2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13</xdr:row>
      <xdr:rowOff>47625</xdr:rowOff>
    </xdr:from>
    <xdr:to>
      <xdr:col>8</xdr:col>
      <xdr:colOff>266700</xdr:colOff>
      <xdr:row>15</xdr:row>
      <xdr:rowOff>85725</xdr:rowOff>
    </xdr:to>
    <xdr:sp macro="" textlink="">
      <xdr:nvSpPr>
        <xdr:cNvPr id="2" name="TextBox 1"/>
        <xdr:cNvSpPr txBox="1"/>
      </xdr:nvSpPr>
      <xdr:spPr>
        <a:xfrm>
          <a:off x="5768340" y="4314825"/>
          <a:ext cx="3497580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km-KH" sz="1100" b="1">
              <a:latin typeface="Khmer OS" pitchFamily="2" charset="0"/>
              <a:cs typeface="Khmer OS" pitchFamily="2" charset="0"/>
            </a:rPr>
            <a:t>កំពង់ចាម,ថ្ងៃទី            ខែ             ​ ឆ្នាំ២០១៣</a:t>
          </a:r>
        </a:p>
        <a:p>
          <a:pPr algn="ctr"/>
          <a:r>
            <a:rPr lang="km-KH" sz="1100" b="1">
              <a:latin typeface="Khmer OS" pitchFamily="2" charset="0"/>
              <a:cs typeface="Khmer OS" pitchFamily="2" charset="0"/>
            </a:rPr>
            <a:t>អ្នកធ្វើរបាយការណ៏</a:t>
          </a:r>
          <a:endParaRPr lang="en-US" sz="1100" b="1">
            <a:latin typeface="Khmer OS" pitchFamily="2" charset="0"/>
            <a:cs typeface="Khmer OS" pitchFamily="2" charset="0"/>
          </a:endParaRPr>
        </a:p>
      </xdr:txBody>
    </xdr:sp>
    <xdr:clientData/>
  </xdr:twoCellAnchor>
  <xdr:oneCellAnchor>
    <xdr:from>
      <xdr:col>0</xdr:col>
      <xdr:colOff>0</xdr:colOff>
      <xdr:row>17</xdr:row>
      <xdr:rowOff>28573</xdr:rowOff>
    </xdr:from>
    <xdr:ext cx="2495550" cy="264560"/>
    <xdr:sp macro="" textlink="">
      <xdr:nvSpPr>
        <xdr:cNvPr id="3" name="TextBox 2"/>
        <xdr:cNvSpPr txBox="1"/>
      </xdr:nvSpPr>
      <xdr:spPr>
        <a:xfrm>
          <a:off x="0" y="5857873"/>
          <a:ext cx="24955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</xdr:colOff>
      <xdr:row>16</xdr:row>
      <xdr:rowOff>171448</xdr:rowOff>
    </xdr:from>
    <xdr:ext cx="2847974" cy="264560"/>
    <xdr:sp macro="" textlink="">
      <xdr:nvSpPr>
        <xdr:cNvPr id="4" name="TextBox 3"/>
        <xdr:cNvSpPr txBox="1"/>
      </xdr:nvSpPr>
      <xdr:spPr>
        <a:xfrm>
          <a:off x="381001" y="5657848"/>
          <a:ext cx="28479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</xdr:col>
      <xdr:colOff>876300</xdr:colOff>
      <xdr:row>0</xdr:row>
      <xdr:rowOff>66675</xdr:rowOff>
    </xdr:from>
    <xdr:to>
      <xdr:col>1</xdr:col>
      <xdr:colOff>1571625</xdr:colOff>
      <xdr:row>1</xdr:row>
      <xdr:rowOff>74917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57300" y="66675"/>
          <a:ext cx="695325" cy="678802"/>
        </a:xfrm>
        <a:prstGeom prst="rect">
          <a:avLst/>
        </a:prstGeom>
      </xdr:spPr>
    </xdr:pic>
    <xdr:clientData/>
  </xdr:twoCellAnchor>
  <xdr:twoCellAnchor>
    <xdr:from>
      <xdr:col>1</xdr:col>
      <xdr:colOff>485775</xdr:colOff>
      <xdr:row>13</xdr:row>
      <xdr:rowOff>180975</xdr:rowOff>
    </xdr:from>
    <xdr:to>
      <xdr:col>3</xdr:col>
      <xdr:colOff>371475</xdr:colOff>
      <xdr:row>15</xdr:row>
      <xdr:rowOff>219075</xdr:rowOff>
    </xdr:to>
    <xdr:sp macro="" textlink="">
      <xdr:nvSpPr>
        <xdr:cNvPr id="6" name="TextBox 5"/>
        <xdr:cNvSpPr txBox="1"/>
      </xdr:nvSpPr>
      <xdr:spPr>
        <a:xfrm>
          <a:off x="866775" y="4448175"/>
          <a:ext cx="3108960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km-KH" sz="1100" b="1">
              <a:latin typeface="Khmer OS" pitchFamily="2" charset="0"/>
              <a:cs typeface="Khmer OS" pitchFamily="2" charset="0"/>
            </a:rPr>
            <a:t>កំពង់ចាម,ថ្ងៃទី            ខែ             ​ ឆ្នាំ២០១៣</a:t>
          </a:r>
        </a:p>
        <a:p>
          <a:pPr algn="ctr"/>
          <a:r>
            <a:rPr lang="km-KH" sz="1100" b="1">
              <a:latin typeface="Khmer OS" pitchFamily="2" charset="0"/>
              <a:cs typeface="Khmer OS" pitchFamily="2" charset="0"/>
            </a:rPr>
            <a:t>ប្រធានការិយាល័យរដ្ឋបាល</a:t>
          </a:r>
          <a:endParaRPr lang="en-US" sz="1100" b="1">
            <a:latin typeface="Khmer OS" pitchFamily="2" charset="0"/>
            <a:cs typeface="Khmer OS" pitchFamily="2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6</xdr:row>
      <xdr:rowOff>47624</xdr:rowOff>
    </xdr:from>
    <xdr:to>
      <xdr:col>9</xdr:col>
      <xdr:colOff>45720</xdr:colOff>
      <xdr:row>8</xdr:row>
      <xdr:rowOff>152399</xdr:rowOff>
    </xdr:to>
    <xdr:sp macro="" textlink="">
      <xdr:nvSpPr>
        <xdr:cNvPr id="2" name="TextBox 1"/>
        <xdr:cNvSpPr txBox="1"/>
      </xdr:nvSpPr>
      <xdr:spPr>
        <a:xfrm>
          <a:off x="4587240" y="2287904"/>
          <a:ext cx="3467100" cy="6838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km-KH" sz="1100" b="1">
              <a:latin typeface="Khmer OS" pitchFamily="2" charset="0"/>
              <a:cs typeface="Khmer OS" pitchFamily="2" charset="0"/>
            </a:rPr>
            <a:t>កំពង់ចាម,ថ្ងៃទី            ខែ             ​ ឆ្នាំ២០១៣</a:t>
          </a:r>
        </a:p>
        <a:p>
          <a:pPr algn="ctr"/>
          <a:r>
            <a:rPr lang="km-KH" sz="1100" b="1">
              <a:latin typeface="Khmer OS" pitchFamily="2" charset="0"/>
              <a:cs typeface="Khmer OS" pitchFamily="2" charset="0"/>
            </a:rPr>
            <a:t>អ្នកធ្វើរបាយការណ៏</a:t>
          </a:r>
          <a:endParaRPr lang="en-US" sz="1100" b="1">
            <a:latin typeface="Khmer OS" pitchFamily="2" charset="0"/>
            <a:cs typeface="Khmer OS" pitchFamily="2" charset="0"/>
          </a:endParaRPr>
        </a:p>
      </xdr:txBody>
    </xdr:sp>
    <xdr:clientData/>
  </xdr:twoCellAnchor>
  <xdr:oneCellAnchor>
    <xdr:from>
      <xdr:col>0</xdr:col>
      <xdr:colOff>0</xdr:colOff>
      <xdr:row>10</xdr:row>
      <xdr:rowOff>28573</xdr:rowOff>
    </xdr:from>
    <xdr:ext cx="2495550" cy="264560"/>
    <xdr:sp macro="" textlink="">
      <xdr:nvSpPr>
        <xdr:cNvPr id="3" name="TextBox 2"/>
        <xdr:cNvSpPr txBox="1"/>
      </xdr:nvSpPr>
      <xdr:spPr>
        <a:xfrm>
          <a:off x="0" y="4952998"/>
          <a:ext cx="24955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</xdr:colOff>
      <xdr:row>9</xdr:row>
      <xdr:rowOff>171448</xdr:rowOff>
    </xdr:from>
    <xdr:ext cx="2847974" cy="264560"/>
    <xdr:sp macro="" textlink="">
      <xdr:nvSpPr>
        <xdr:cNvPr id="4" name="TextBox 3"/>
        <xdr:cNvSpPr txBox="1"/>
      </xdr:nvSpPr>
      <xdr:spPr>
        <a:xfrm>
          <a:off x="266701" y="4905373"/>
          <a:ext cx="28479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</xdr:col>
      <xdr:colOff>22860</xdr:colOff>
      <xdr:row>0</xdr:row>
      <xdr:rowOff>66675</xdr:rowOff>
    </xdr:from>
    <xdr:to>
      <xdr:col>1</xdr:col>
      <xdr:colOff>718185</xdr:colOff>
      <xdr:row>1</xdr:row>
      <xdr:rowOff>74917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140" y="66675"/>
          <a:ext cx="695325" cy="678802"/>
        </a:xfrm>
        <a:prstGeom prst="rect">
          <a:avLst/>
        </a:prstGeom>
      </xdr:spPr>
    </xdr:pic>
    <xdr:clientData/>
  </xdr:twoCellAnchor>
  <xdr:twoCellAnchor>
    <xdr:from>
      <xdr:col>0</xdr:col>
      <xdr:colOff>22860</xdr:colOff>
      <xdr:row>7</xdr:row>
      <xdr:rowOff>51435</xdr:rowOff>
    </xdr:from>
    <xdr:to>
      <xdr:col>3</xdr:col>
      <xdr:colOff>800099</xdr:colOff>
      <xdr:row>9</xdr:row>
      <xdr:rowOff>89535</xdr:rowOff>
    </xdr:to>
    <xdr:sp macro="" textlink="">
      <xdr:nvSpPr>
        <xdr:cNvPr id="6" name="TextBox 5"/>
        <xdr:cNvSpPr txBox="1"/>
      </xdr:nvSpPr>
      <xdr:spPr>
        <a:xfrm>
          <a:off x="22860" y="2581275"/>
          <a:ext cx="2880359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km-KH" sz="1100" b="1">
              <a:latin typeface="Khmer OS" pitchFamily="2" charset="0"/>
              <a:cs typeface="Khmer OS" pitchFamily="2" charset="0"/>
            </a:rPr>
            <a:t>ថ្ងៃទី            ខែ             ​ ឆ្នាំ២០១៣</a:t>
          </a:r>
        </a:p>
        <a:p>
          <a:pPr algn="ctr"/>
          <a:r>
            <a:rPr lang="km-KH" sz="1100" b="1">
              <a:latin typeface="Khmer OS" pitchFamily="2" charset="0"/>
              <a:cs typeface="Khmer OS" pitchFamily="2" charset="0"/>
            </a:rPr>
            <a:t>ប្រធានការិយាល័យរដ្ឋបា</a:t>
          </a:r>
          <a:endParaRPr lang="en-US" sz="1100" b="1">
            <a:latin typeface="Khmer OS" pitchFamily="2" charset="0"/>
            <a:cs typeface="Khmer OS" pitchFamily="2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14</xdr:row>
      <xdr:rowOff>47625</xdr:rowOff>
    </xdr:from>
    <xdr:to>
      <xdr:col>8</xdr:col>
      <xdr:colOff>914400</xdr:colOff>
      <xdr:row>16</xdr:row>
      <xdr:rowOff>85725</xdr:rowOff>
    </xdr:to>
    <xdr:sp macro="" textlink="">
      <xdr:nvSpPr>
        <xdr:cNvPr id="2" name="TextBox 1"/>
        <xdr:cNvSpPr txBox="1"/>
      </xdr:nvSpPr>
      <xdr:spPr>
        <a:xfrm>
          <a:off x="5486400" y="3676650"/>
          <a:ext cx="3048000" cy="7239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km-KH" sz="1100" b="1">
              <a:latin typeface="Khmer OS" pitchFamily="2" charset="0"/>
              <a:cs typeface="Khmer OS" pitchFamily="2" charset="0"/>
            </a:rPr>
            <a:t>កំពង់ចាម,ថ្ងៃទី            ខែ             ​ ឆ្នាំ២០១៣</a:t>
          </a:r>
        </a:p>
        <a:p>
          <a:pPr algn="ctr"/>
          <a:r>
            <a:rPr lang="km-KH" sz="1100" b="1">
              <a:latin typeface="Khmer OS" pitchFamily="2" charset="0"/>
              <a:cs typeface="Khmer OS" pitchFamily="2" charset="0"/>
            </a:rPr>
            <a:t>អ្នកធ្វើរបាយការណ៏</a:t>
          </a:r>
          <a:endParaRPr lang="en-US" sz="1100" b="1">
            <a:latin typeface="Khmer OS" pitchFamily="2" charset="0"/>
            <a:cs typeface="Khmer OS" pitchFamily="2" charset="0"/>
          </a:endParaRPr>
        </a:p>
      </xdr:txBody>
    </xdr:sp>
    <xdr:clientData/>
  </xdr:twoCellAnchor>
  <xdr:oneCellAnchor>
    <xdr:from>
      <xdr:col>0</xdr:col>
      <xdr:colOff>0</xdr:colOff>
      <xdr:row>18</xdr:row>
      <xdr:rowOff>28573</xdr:rowOff>
    </xdr:from>
    <xdr:ext cx="2495550" cy="264560"/>
    <xdr:sp macro="" textlink="">
      <xdr:nvSpPr>
        <xdr:cNvPr id="3" name="TextBox 2"/>
        <xdr:cNvSpPr txBox="1"/>
      </xdr:nvSpPr>
      <xdr:spPr>
        <a:xfrm>
          <a:off x="0" y="5219698"/>
          <a:ext cx="24955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</xdr:colOff>
      <xdr:row>17</xdr:row>
      <xdr:rowOff>171448</xdr:rowOff>
    </xdr:from>
    <xdr:ext cx="2847974" cy="264560"/>
    <xdr:sp macro="" textlink="">
      <xdr:nvSpPr>
        <xdr:cNvPr id="4" name="TextBox 3"/>
        <xdr:cNvSpPr txBox="1"/>
      </xdr:nvSpPr>
      <xdr:spPr>
        <a:xfrm>
          <a:off x="266701" y="5019673"/>
          <a:ext cx="28479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22" workbookViewId="0">
      <selection activeCell="I12" sqref="I12"/>
    </sheetView>
  </sheetViews>
  <sheetFormatPr defaultRowHeight="15" x14ac:dyDescent="0.25"/>
  <cols>
    <col min="1" max="1" width="5.5703125" customWidth="1"/>
    <col min="2" max="2" width="34.42578125" customWidth="1"/>
    <col min="3" max="3" width="18.28515625" customWidth="1"/>
    <col min="4" max="4" width="14" style="31" customWidth="1"/>
    <col min="5" max="5" width="15.28515625" customWidth="1"/>
    <col min="6" max="6" width="12.7109375" customWidth="1"/>
    <col min="7" max="7" width="14.28515625" customWidth="1"/>
    <col min="8" max="8" width="10.28515625" customWidth="1"/>
    <col min="9" max="9" width="14.28515625" customWidth="1"/>
    <col min="10" max="10" width="19.28515625" customWidth="1"/>
    <col min="12" max="12" width="11.5703125" bestFit="1" customWidth="1"/>
  </cols>
  <sheetData>
    <row r="1" spans="1:12" ht="53.25" customHeight="1" x14ac:dyDescent="1">
      <c r="A1" s="118" t="s">
        <v>43</v>
      </c>
      <c r="B1" s="118"/>
      <c r="C1" s="118"/>
      <c r="D1" s="118"/>
      <c r="E1" s="118"/>
      <c r="F1" s="118"/>
      <c r="G1" s="118"/>
      <c r="H1" s="118"/>
      <c r="I1" s="118"/>
      <c r="J1" s="118"/>
    </row>
    <row r="2" spans="1:12" ht="21" customHeight="1" x14ac:dyDescent="0.25">
      <c r="B2" s="119" t="s">
        <v>44</v>
      </c>
      <c r="C2" s="119"/>
      <c r="D2" s="119"/>
      <c r="E2" s="119"/>
      <c r="F2" s="119"/>
      <c r="G2" s="119"/>
      <c r="H2" s="119"/>
      <c r="I2" s="119"/>
    </row>
    <row r="3" spans="1:12" ht="21" customHeight="1" thickBot="1" x14ac:dyDescent="0.3">
      <c r="B3" s="120"/>
      <c r="C3" s="120"/>
      <c r="D3" s="120"/>
      <c r="E3" s="120"/>
      <c r="F3" s="120"/>
      <c r="G3" s="120"/>
      <c r="H3" s="120"/>
      <c r="I3" s="120"/>
    </row>
    <row r="4" spans="1:12" ht="36" customHeight="1" thickTop="1" x14ac:dyDescent="0.25">
      <c r="A4" s="23" t="s">
        <v>26</v>
      </c>
      <c r="B4" s="24" t="s">
        <v>20</v>
      </c>
      <c r="C4" s="24" t="s">
        <v>21</v>
      </c>
      <c r="D4" s="24" t="s">
        <v>0</v>
      </c>
      <c r="E4" s="24" t="s">
        <v>28</v>
      </c>
      <c r="F4" s="33" t="s">
        <v>23</v>
      </c>
      <c r="G4" s="24" t="s">
        <v>32</v>
      </c>
      <c r="H4" s="24" t="s">
        <v>41</v>
      </c>
      <c r="I4" s="24" t="s">
        <v>25</v>
      </c>
      <c r="J4" s="25" t="s">
        <v>42</v>
      </c>
      <c r="L4" s="8"/>
    </row>
    <row r="5" spans="1:12" s="7" customFormat="1" ht="23.25" customHeight="1" x14ac:dyDescent="0.65">
      <c r="A5" s="14">
        <v>1</v>
      </c>
      <c r="B5" s="15" t="s">
        <v>13</v>
      </c>
      <c r="C5" s="15" t="s">
        <v>16</v>
      </c>
      <c r="D5" s="34">
        <v>30</v>
      </c>
      <c r="E5" s="20">
        <v>20</v>
      </c>
      <c r="F5" s="39">
        <v>7900</v>
      </c>
      <c r="G5" s="37">
        <v>8900</v>
      </c>
      <c r="H5" s="20">
        <v>10</v>
      </c>
      <c r="I5" s="37">
        <f>H5*G5</f>
        <v>89000</v>
      </c>
      <c r="J5" s="26">
        <f>E5-H5</f>
        <v>10</v>
      </c>
      <c r="L5" s="9"/>
    </row>
    <row r="6" spans="1:12" s="7" customFormat="1" ht="23.25" customHeight="1" x14ac:dyDescent="0.65">
      <c r="A6" s="14">
        <v>2</v>
      </c>
      <c r="B6" s="15" t="s">
        <v>14</v>
      </c>
      <c r="C6" s="15" t="s">
        <v>31</v>
      </c>
      <c r="D6" s="34">
        <v>50</v>
      </c>
      <c r="E6" s="20">
        <v>47</v>
      </c>
      <c r="F6" s="39">
        <v>6750</v>
      </c>
      <c r="G6" s="37">
        <v>7800</v>
      </c>
      <c r="H6" s="20">
        <v>3</v>
      </c>
      <c r="I6" s="37">
        <f t="shared" ref="I6:I24" si="0">H6*G6</f>
        <v>23400</v>
      </c>
      <c r="J6" s="26">
        <f t="shared" ref="J6:J31" si="1">E6-H6</f>
        <v>44</v>
      </c>
      <c r="L6" s="13"/>
    </row>
    <row r="7" spans="1:12" s="7" customFormat="1" ht="23.25" customHeight="1" x14ac:dyDescent="0.65">
      <c r="A7" s="14">
        <v>3</v>
      </c>
      <c r="B7" s="15" t="s">
        <v>15</v>
      </c>
      <c r="C7" s="15" t="s">
        <v>31</v>
      </c>
      <c r="D7" s="34">
        <v>50</v>
      </c>
      <c r="E7" s="20">
        <v>20</v>
      </c>
      <c r="F7" s="39">
        <v>8150</v>
      </c>
      <c r="G7" s="37">
        <v>10000</v>
      </c>
      <c r="H7" s="20">
        <v>0</v>
      </c>
      <c r="I7" s="37">
        <f t="shared" si="0"/>
        <v>0</v>
      </c>
      <c r="J7" s="26">
        <f t="shared" si="1"/>
        <v>20</v>
      </c>
      <c r="L7" s="13"/>
    </row>
    <row r="8" spans="1:12" s="7" customFormat="1" ht="23.25" customHeight="1" x14ac:dyDescent="0.65">
      <c r="A8" s="14">
        <v>4</v>
      </c>
      <c r="B8" s="15" t="s">
        <v>33</v>
      </c>
      <c r="C8" s="15" t="s">
        <v>17</v>
      </c>
      <c r="D8" s="90">
        <v>50</v>
      </c>
      <c r="E8" s="91">
        <v>50</v>
      </c>
      <c r="F8" s="39">
        <v>6200</v>
      </c>
      <c r="G8" s="37">
        <v>7200</v>
      </c>
      <c r="H8" s="20">
        <v>20</v>
      </c>
      <c r="I8" s="37">
        <f t="shared" si="0"/>
        <v>144000</v>
      </c>
      <c r="J8" s="92">
        <f t="shared" si="1"/>
        <v>30</v>
      </c>
      <c r="L8" s="13"/>
    </row>
    <row r="9" spans="1:12" s="7" customFormat="1" ht="23.25" customHeight="1" x14ac:dyDescent="0.65">
      <c r="A9" s="14">
        <v>5</v>
      </c>
      <c r="B9" s="15" t="s">
        <v>18</v>
      </c>
      <c r="C9" s="15" t="s">
        <v>31</v>
      </c>
      <c r="D9" s="34">
        <v>10</v>
      </c>
      <c r="E9" s="20">
        <v>10</v>
      </c>
      <c r="F9" s="39">
        <v>13750</v>
      </c>
      <c r="G9" s="37">
        <v>15000</v>
      </c>
      <c r="H9" s="20">
        <v>0</v>
      </c>
      <c r="I9" s="37">
        <f t="shared" si="0"/>
        <v>0</v>
      </c>
      <c r="J9" s="26">
        <f t="shared" si="1"/>
        <v>10</v>
      </c>
      <c r="L9" s="13"/>
    </row>
    <row r="10" spans="1:12" s="7" customFormat="1" ht="23.25" customHeight="1" x14ac:dyDescent="0.65">
      <c r="A10" s="14">
        <v>6</v>
      </c>
      <c r="B10" s="15" t="s">
        <v>19</v>
      </c>
      <c r="C10" s="15" t="s">
        <v>16</v>
      </c>
      <c r="D10" s="34">
        <v>10</v>
      </c>
      <c r="E10" s="20">
        <v>10</v>
      </c>
      <c r="F10" s="39">
        <v>29150</v>
      </c>
      <c r="G10" s="37">
        <v>29000</v>
      </c>
      <c r="H10" s="20">
        <v>0</v>
      </c>
      <c r="I10" s="37">
        <f t="shared" si="0"/>
        <v>0</v>
      </c>
      <c r="J10" s="26">
        <f t="shared" si="1"/>
        <v>10</v>
      </c>
      <c r="L10" s="13"/>
    </row>
    <row r="11" spans="1:12" s="7" customFormat="1" ht="23.25" customHeight="1" x14ac:dyDescent="0.65">
      <c r="A11" s="14">
        <v>7</v>
      </c>
      <c r="B11" s="15" t="s">
        <v>14</v>
      </c>
      <c r="C11" s="15" t="s">
        <v>31</v>
      </c>
      <c r="D11" s="34">
        <v>10</v>
      </c>
      <c r="E11" s="20">
        <v>10</v>
      </c>
      <c r="F11" s="39">
        <v>26400</v>
      </c>
      <c r="G11" s="37">
        <v>32000</v>
      </c>
      <c r="H11" s="20">
        <v>0</v>
      </c>
      <c r="I11" s="37">
        <f t="shared" si="0"/>
        <v>0</v>
      </c>
      <c r="J11" s="26">
        <f t="shared" si="1"/>
        <v>10</v>
      </c>
      <c r="L11" s="13"/>
    </row>
    <row r="12" spans="1:12" s="7" customFormat="1" ht="23.25" customHeight="1" x14ac:dyDescent="0.65">
      <c r="A12" s="14">
        <v>8</v>
      </c>
      <c r="B12" s="15" t="s">
        <v>14</v>
      </c>
      <c r="C12" s="15" t="s">
        <v>16</v>
      </c>
      <c r="D12" s="34">
        <v>46</v>
      </c>
      <c r="E12" s="20">
        <v>6</v>
      </c>
      <c r="F12" s="39">
        <v>13600</v>
      </c>
      <c r="G12" s="37">
        <v>15000</v>
      </c>
      <c r="H12" s="20">
        <v>0</v>
      </c>
      <c r="I12" s="37">
        <f t="shared" si="0"/>
        <v>0</v>
      </c>
      <c r="J12" s="26">
        <f t="shared" si="1"/>
        <v>6</v>
      </c>
      <c r="L12" s="13"/>
    </row>
    <row r="13" spans="1:12" s="7" customFormat="1" ht="23.25" customHeight="1" x14ac:dyDescent="0.65">
      <c r="A13" s="14">
        <v>9</v>
      </c>
      <c r="B13" s="15" t="s">
        <v>37</v>
      </c>
      <c r="C13" s="15" t="s">
        <v>38</v>
      </c>
      <c r="D13" s="34">
        <v>20</v>
      </c>
      <c r="E13" s="20">
        <v>3</v>
      </c>
      <c r="F13" s="39">
        <v>8850</v>
      </c>
      <c r="G13" s="37">
        <v>10000</v>
      </c>
      <c r="H13" s="20">
        <v>0</v>
      </c>
      <c r="I13" s="37">
        <f t="shared" si="0"/>
        <v>0</v>
      </c>
      <c r="J13" s="26">
        <f t="shared" si="1"/>
        <v>3</v>
      </c>
      <c r="L13" s="13"/>
    </row>
    <row r="14" spans="1:12" s="7" customFormat="1" ht="23.25" customHeight="1" x14ac:dyDescent="0.65">
      <c r="A14" s="14">
        <v>10</v>
      </c>
      <c r="B14" s="57" t="s">
        <v>39</v>
      </c>
      <c r="C14" s="79" t="s">
        <v>40</v>
      </c>
      <c r="D14" s="80">
        <v>6</v>
      </c>
      <c r="E14" s="69">
        <v>0</v>
      </c>
      <c r="F14" s="81">
        <v>31920</v>
      </c>
      <c r="G14" s="62">
        <v>35000</v>
      </c>
      <c r="H14" s="69">
        <v>0</v>
      </c>
      <c r="I14" s="37">
        <f t="shared" si="0"/>
        <v>0</v>
      </c>
      <c r="J14" s="63">
        <f t="shared" si="1"/>
        <v>0</v>
      </c>
      <c r="L14" s="13"/>
    </row>
    <row r="15" spans="1:12" s="7" customFormat="1" ht="23.25" customHeight="1" x14ac:dyDescent="0.65">
      <c r="A15" s="14">
        <v>11</v>
      </c>
      <c r="B15" s="65" t="s">
        <v>58</v>
      </c>
      <c r="C15" s="64"/>
      <c r="D15" s="58">
        <v>2</v>
      </c>
      <c r="E15" s="69">
        <v>2</v>
      </c>
      <c r="F15" s="60">
        <v>25550</v>
      </c>
      <c r="G15" s="61"/>
      <c r="H15" s="59"/>
      <c r="I15" s="37">
        <f t="shared" si="0"/>
        <v>0</v>
      </c>
      <c r="J15" s="63"/>
      <c r="L15" s="13"/>
    </row>
    <row r="16" spans="1:12" s="7" customFormat="1" ht="23.25" customHeight="1" x14ac:dyDescent="0.65">
      <c r="A16" s="14">
        <v>12</v>
      </c>
      <c r="B16" s="66" t="s">
        <v>59</v>
      </c>
      <c r="C16" s="64"/>
      <c r="D16" s="58">
        <v>2</v>
      </c>
      <c r="E16" s="69">
        <v>2</v>
      </c>
      <c r="F16" s="60">
        <v>26850</v>
      </c>
      <c r="G16" s="61"/>
      <c r="H16" s="59"/>
      <c r="I16" s="37">
        <f t="shared" si="0"/>
        <v>0</v>
      </c>
      <c r="J16" s="63"/>
      <c r="L16" s="13"/>
    </row>
    <row r="17" spans="1:13" s="7" customFormat="1" ht="23.25" customHeight="1" x14ac:dyDescent="0.65">
      <c r="A17" s="14">
        <v>13</v>
      </c>
      <c r="B17" s="65" t="s">
        <v>60</v>
      </c>
      <c r="C17" s="64"/>
      <c r="D17" s="58">
        <v>2</v>
      </c>
      <c r="E17" s="69">
        <v>2</v>
      </c>
      <c r="F17" s="60">
        <v>18500</v>
      </c>
      <c r="G17" s="61"/>
      <c r="H17" s="59"/>
      <c r="I17" s="37">
        <f t="shared" si="0"/>
        <v>0</v>
      </c>
      <c r="J17" s="63"/>
      <c r="L17" s="13"/>
    </row>
    <row r="18" spans="1:13" s="7" customFormat="1" ht="23.25" customHeight="1" x14ac:dyDescent="0.65">
      <c r="A18" s="14">
        <v>14</v>
      </c>
      <c r="B18" s="65" t="s">
        <v>61</v>
      </c>
      <c r="C18" s="64"/>
      <c r="D18" s="58">
        <v>2</v>
      </c>
      <c r="E18" s="69">
        <v>2</v>
      </c>
      <c r="F18" s="60">
        <v>23600</v>
      </c>
      <c r="G18" s="61"/>
      <c r="H18" s="59"/>
      <c r="I18" s="37">
        <f t="shared" si="0"/>
        <v>0</v>
      </c>
      <c r="J18" s="63"/>
      <c r="L18" s="13"/>
    </row>
    <row r="19" spans="1:13" s="7" customFormat="1" ht="23.25" customHeight="1" x14ac:dyDescent="0.65">
      <c r="A19" s="14">
        <v>15</v>
      </c>
      <c r="B19" s="65" t="s">
        <v>62</v>
      </c>
      <c r="C19" s="64"/>
      <c r="D19" s="58">
        <v>2</v>
      </c>
      <c r="E19" s="69">
        <v>2</v>
      </c>
      <c r="F19" s="60">
        <v>27100</v>
      </c>
      <c r="G19" s="61"/>
      <c r="H19" s="59"/>
      <c r="I19" s="37">
        <f t="shared" si="0"/>
        <v>0</v>
      </c>
      <c r="J19" s="63"/>
      <c r="L19" s="13"/>
    </row>
    <row r="20" spans="1:13" s="7" customFormat="1" ht="23.25" customHeight="1" x14ac:dyDescent="0.65">
      <c r="A20" s="14">
        <v>16</v>
      </c>
      <c r="B20" s="65" t="s">
        <v>63</v>
      </c>
      <c r="C20" s="64"/>
      <c r="D20" s="58">
        <v>2</v>
      </c>
      <c r="E20" s="69">
        <v>2</v>
      </c>
      <c r="F20" s="60">
        <v>24900</v>
      </c>
      <c r="G20" s="61"/>
      <c r="H20" s="59"/>
      <c r="I20" s="37">
        <f t="shared" si="0"/>
        <v>0</v>
      </c>
      <c r="J20" s="63"/>
      <c r="L20" s="13"/>
    </row>
    <row r="21" spans="1:13" s="7" customFormat="1" ht="23.25" customHeight="1" x14ac:dyDescent="0.65">
      <c r="A21" s="14">
        <v>17</v>
      </c>
      <c r="B21" s="65" t="s">
        <v>64</v>
      </c>
      <c r="C21" s="64"/>
      <c r="D21" s="58">
        <v>1</v>
      </c>
      <c r="E21" s="69">
        <v>1</v>
      </c>
      <c r="F21" s="60">
        <v>6900</v>
      </c>
      <c r="G21" s="61"/>
      <c r="H21" s="59"/>
      <c r="I21" s="37">
        <f t="shared" si="0"/>
        <v>0</v>
      </c>
      <c r="J21" s="63"/>
      <c r="L21" s="13"/>
    </row>
    <row r="22" spans="1:13" s="7" customFormat="1" ht="23.25" customHeight="1" x14ac:dyDescent="0.65">
      <c r="A22" s="14">
        <v>18</v>
      </c>
      <c r="B22" s="65" t="s">
        <v>66</v>
      </c>
      <c r="C22" s="64"/>
      <c r="D22" s="58">
        <v>1</v>
      </c>
      <c r="E22" s="69">
        <v>1</v>
      </c>
      <c r="F22" s="60">
        <v>8500</v>
      </c>
      <c r="G22" s="61"/>
      <c r="H22" s="59"/>
      <c r="I22" s="37">
        <f t="shared" si="0"/>
        <v>0</v>
      </c>
      <c r="J22" s="63"/>
      <c r="L22" s="13"/>
    </row>
    <row r="23" spans="1:13" s="7" customFormat="1" ht="23.25" customHeight="1" x14ac:dyDescent="0.65">
      <c r="A23" s="14">
        <v>19</v>
      </c>
      <c r="B23" s="67" t="s">
        <v>65</v>
      </c>
      <c r="C23" s="64"/>
      <c r="D23" s="58">
        <v>1</v>
      </c>
      <c r="E23" s="69">
        <v>1</v>
      </c>
      <c r="F23" s="60">
        <v>8500</v>
      </c>
      <c r="G23" s="61"/>
      <c r="H23" s="59"/>
      <c r="I23" s="37">
        <f t="shared" si="0"/>
        <v>0</v>
      </c>
      <c r="J23" s="63"/>
      <c r="L23" s="13"/>
    </row>
    <row r="24" spans="1:13" s="7" customFormat="1" ht="23.25" customHeight="1" x14ac:dyDescent="0.65">
      <c r="A24" s="14">
        <v>20</v>
      </c>
      <c r="B24" s="68" t="s">
        <v>67</v>
      </c>
      <c r="C24" s="57"/>
      <c r="D24" s="58">
        <v>24</v>
      </c>
      <c r="E24" s="69">
        <v>24</v>
      </c>
      <c r="F24" s="60">
        <v>4845</v>
      </c>
      <c r="G24" s="61"/>
      <c r="H24" s="59"/>
      <c r="I24" s="37">
        <f t="shared" si="0"/>
        <v>0</v>
      </c>
      <c r="J24" s="63"/>
      <c r="L24" s="13"/>
    </row>
    <row r="25" spans="1:13" s="7" customFormat="1" ht="23.25" customHeight="1" x14ac:dyDescent="0.65">
      <c r="A25" s="83"/>
      <c r="B25" s="125" t="s">
        <v>68</v>
      </c>
      <c r="C25" s="126"/>
      <c r="D25" s="84"/>
      <c r="E25" s="85"/>
      <c r="F25" s="86"/>
      <c r="G25" s="87"/>
      <c r="H25" s="85"/>
      <c r="I25" s="88"/>
      <c r="J25" s="89"/>
      <c r="L25" s="13" t="s">
        <v>70</v>
      </c>
      <c r="M25" s="7">
        <f>99-64</f>
        <v>35</v>
      </c>
    </row>
    <row r="26" spans="1:13" s="7" customFormat="1" ht="23.25" customHeight="1" x14ac:dyDescent="0.65">
      <c r="A26" s="78"/>
      <c r="B26" s="127" t="s">
        <v>69</v>
      </c>
      <c r="C26" s="128"/>
      <c r="D26" s="128"/>
      <c r="E26" s="128"/>
      <c r="F26" s="128"/>
      <c r="G26" s="128"/>
      <c r="H26" s="128"/>
      <c r="I26" s="128"/>
      <c r="J26" s="129"/>
      <c r="L26" s="13"/>
    </row>
    <row r="27" spans="1:13" s="7" customFormat="1" ht="23.25" customHeight="1" x14ac:dyDescent="0.65">
      <c r="A27" s="70">
        <v>21</v>
      </c>
      <c r="B27" s="71" t="s">
        <v>46</v>
      </c>
      <c r="C27" s="82" t="s">
        <v>47</v>
      </c>
      <c r="D27" s="72">
        <v>99</v>
      </c>
      <c r="E27" s="73">
        <v>99</v>
      </c>
      <c r="F27" s="74">
        <v>5000</v>
      </c>
      <c r="G27" s="75">
        <v>5500</v>
      </c>
      <c r="H27" s="73">
        <v>35</v>
      </c>
      <c r="I27" s="76">
        <f t="shared" ref="I27:I31" si="2">G27*H27</f>
        <v>192500</v>
      </c>
      <c r="J27" s="77">
        <f t="shared" si="1"/>
        <v>64</v>
      </c>
      <c r="L27" s="13"/>
    </row>
    <row r="28" spans="1:13" s="7" customFormat="1" ht="23.25" customHeight="1" x14ac:dyDescent="0.65">
      <c r="A28" s="70">
        <v>21</v>
      </c>
      <c r="B28" s="71" t="s">
        <v>48</v>
      </c>
      <c r="C28" s="71" t="s">
        <v>49</v>
      </c>
      <c r="D28" s="72">
        <v>81</v>
      </c>
      <c r="E28" s="73">
        <v>81</v>
      </c>
      <c r="F28" s="74">
        <v>8000</v>
      </c>
      <c r="G28" s="75">
        <v>8500</v>
      </c>
      <c r="H28" s="73">
        <v>81</v>
      </c>
      <c r="I28" s="76">
        <f t="shared" si="2"/>
        <v>688500</v>
      </c>
      <c r="J28" s="77">
        <f t="shared" si="1"/>
        <v>0</v>
      </c>
      <c r="L28" s="13"/>
    </row>
    <row r="29" spans="1:13" s="7" customFormat="1" ht="23.25" customHeight="1" x14ac:dyDescent="0.65">
      <c r="A29" s="70">
        <v>21</v>
      </c>
      <c r="B29" s="71" t="s">
        <v>50</v>
      </c>
      <c r="C29" s="71" t="s">
        <v>51</v>
      </c>
      <c r="D29" s="72">
        <v>15</v>
      </c>
      <c r="E29" s="73">
        <v>15</v>
      </c>
      <c r="F29" s="74">
        <v>8000</v>
      </c>
      <c r="G29" s="75">
        <v>8500</v>
      </c>
      <c r="H29" s="73">
        <v>8</v>
      </c>
      <c r="I29" s="76">
        <f t="shared" si="2"/>
        <v>68000</v>
      </c>
      <c r="J29" s="77">
        <f t="shared" si="1"/>
        <v>7</v>
      </c>
      <c r="L29" s="13">
        <f>8000*8</f>
        <v>64000</v>
      </c>
    </row>
    <row r="30" spans="1:13" s="7" customFormat="1" ht="23.25" customHeight="1" x14ac:dyDescent="0.65">
      <c r="A30" s="70">
        <v>21</v>
      </c>
      <c r="B30" s="71" t="s">
        <v>34</v>
      </c>
      <c r="C30" s="71" t="s">
        <v>52</v>
      </c>
      <c r="D30" s="72">
        <v>296</v>
      </c>
      <c r="E30" s="73">
        <v>173</v>
      </c>
      <c r="F30" s="74">
        <v>10000</v>
      </c>
      <c r="G30" s="75">
        <v>10000</v>
      </c>
      <c r="H30" s="73"/>
      <c r="I30" s="76">
        <f t="shared" si="2"/>
        <v>0</v>
      </c>
      <c r="J30" s="77">
        <f t="shared" si="1"/>
        <v>173</v>
      </c>
      <c r="L30" s="13"/>
    </row>
    <row r="31" spans="1:13" s="7" customFormat="1" ht="23.25" customHeight="1" x14ac:dyDescent="0.65">
      <c r="A31" s="70">
        <v>21</v>
      </c>
      <c r="B31" s="71" t="s">
        <v>54</v>
      </c>
      <c r="C31" s="71" t="s">
        <v>53</v>
      </c>
      <c r="D31" s="72">
        <v>201</v>
      </c>
      <c r="E31" s="73">
        <v>20</v>
      </c>
      <c r="F31" s="74">
        <v>10000</v>
      </c>
      <c r="G31" s="75">
        <v>10000</v>
      </c>
      <c r="H31" s="73">
        <v>15</v>
      </c>
      <c r="I31" s="76">
        <f t="shared" si="2"/>
        <v>150000</v>
      </c>
      <c r="J31" s="77">
        <f t="shared" si="1"/>
        <v>5</v>
      </c>
      <c r="L31" s="13"/>
    </row>
    <row r="32" spans="1:13" ht="23.25" customHeight="1" thickBot="1" x14ac:dyDescent="0.7">
      <c r="A32" s="121" t="s">
        <v>2</v>
      </c>
      <c r="B32" s="122"/>
      <c r="C32" s="122"/>
      <c r="D32" s="29">
        <f>SUM(D5:D31)</f>
        <v>1013</v>
      </c>
      <c r="E32" s="19">
        <f>SUM(E5:E31)</f>
        <v>603</v>
      </c>
      <c r="F32" s="40">
        <f>SUM(F5:F31)</f>
        <v>368915</v>
      </c>
      <c r="G32" s="38"/>
      <c r="H32" s="32"/>
      <c r="I32" s="37">
        <f>SUM(I5:I31)</f>
        <v>1355400</v>
      </c>
      <c r="J32" s="28">
        <f>SUM(H32:I32)</f>
        <v>1355400</v>
      </c>
      <c r="L32" s="8"/>
    </row>
    <row r="33" spans="1:7" ht="24" customHeight="1" thickTop="1" x14ac:dyDescent="0.25">
      <c r="A33" s="123"/>
      <c r="B33" s="123"/>
      <c r="C33" s="123"/>
      <c r="E33" s="7"/>
      <c r="F33" s="27"/>
      <c r="G33" s="27"/>
    </row>
    <row r="34" spans="1:7" ht="30" customHeight="1" x14ac:dyDescent="0.25">
      <c r="A34" s="124"/>
      <c r="B34" s="124"/>
      <c r="C34" s="124"/>
      <c r="D34" s="35"/>
    </row>
    <row r="35" spans="1:7" ht="42" customHeight="1" x14ac:dyDescent="0.65">
      <c r="A35" s="117"/>
      <c r="B35" s="117"/>
      <c r="C35" s="117"/>
      <c r="D35" s="36"/>
    </row>
    <row r="36" spans="1:7" ht="27" customHeight="1" x14ac:dyDescent="0.25"/>
  </sheetData>
  <mergeCells count="8">
    <mergeCell ref="A35:C35"/>
    <mergeCell ref="A1:J1"/>
    <mergeCell ref="B2:I3"/>
    <mergeCell ref="A32:C32"/>
    <mergeCell ref="A33:C33"/>
    <mergeCell ref="A34:C34"/>
    <mergeCell ref="B25:C25"/>
    <mergeCell ref="B26:J26"/>
  </mergeCells>
  <pageMargins left="0.2" right="0.2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I20" sqref="I20"/>
    </sheetView>
  </sheetViews>
  <sheetFormatPr defaultRowHeight="15" x14ac:dyDescent="0.25"/>
  <cols>
    <col min="1" max="1" width="5.5703125" customWidth="1"/>
    <col min="2" max="2" width="27.7109375" customWidth="1"/>
    <col min="3" max="3" width="19.28515625" customWidth="1"/>
    <col min="4" max="4" width="15.28515625" customWidth="1"/>
    <col min="5" max="5" width="15.7109375" customWidth="1"/>
    <col min="6" max="6" width="15.5703125" customWidth="1"/>
    <col min="7" max="7" width="11.42578125" bestFit="1" customWidth="1"/>
    <col min="8" max="8" width="16.5703125" customWidth="1"/>
    <col min="9" max="9" width="14.42578125" customWidth="1"/>
  </cols>
  <sheetData>
    <row r="1" spans="1:14" ht="53.25" customHeight="1" x14ac:dyDescent="1">
      <c r="A1" s="118" t="s">
        <v>43</v>
      </c>
      <c r="B1" s="118"/>
      <c r="C1" s="118"/>
      <c r="D1" s="118"/>
      <c r="E1" s="118"/>
      <c r="F1" s="118"/>
      <c r="G1" s="118"/>
      <c r="H1" s="118"/>
      <c r="I1" s="118"/>
    </row>
    <row r="2" spans="1:14" ht="21" customHeight="1" x14ac:dyDescent="0.25">
      <c r="B2" s="119" t="s">
        <v>44</v>
      </c>
      <c r="C2" s="119"/>
      <c r="D2" s="119"/>
      <c r="E2" s="119"/>
      <c r="F2" s="119"/>
      <c r="G2" s="119"/>
      <c r="H2" s="119"/>
    </row>
    <row r="3" spans="1:14" ht="21" customHeight="1" thickBot="1" x14ac:dyDescent="0.3">
      <c r="B3" s="120"/>
      <c r="C3" s="120"/>
      <c r="D3" s="120"/>
      <c r="E3" s="120"/>
      <c r="F3" s="120"/>
      <c r="G3" s="120"/>
      <c r="H3" s="120"/>
    </row>
    <row r="4" spans="1:14" ht="36" customHeight="1" thickTop="1" x14ac:dyDescent="0.25">
      <c r="A4" s="23" t="s">
        <v>26</v>
      </c>
      <c r="B4" s="24" t="s">
        <v>20</v>
      </c>
      <c r="C4" s="24" t="s">
        <v>21</v>
      </c>
      <c r="D4" s="24" t="s">
        <v>28</v>
      </c>
      <c r="E4" s="24" t="s">
        <v>23</v>
      </c>
      <c r="F4" s="24" t="s">
        <v>32</v>
      </c>
      <c r="G4" s="24" t="s">
        <v>41</v>
      </c>
      <c r="H4" s="24" t="s">
        <v>25</v>
      </c>
      <c r="I4" s="25" t="s">
        <v>42</v>
      </c>
      <c r="N4" s="8"/>
    </row>
    <row r="5" spans="1:14" s="7" customFormat="1" ht="23.25" customHeight="1" x14ac:dyDescent="0.65">
      <c r="A5" s="14">
        <v>1</v>
      </c>
      <c r="B5" s="15" t="s">
        <v>13</v>
      </c>
      <c r="C5" s="15" t="s">
        <v>16</v>
      </c>
      <c r="D5" s="20">
        <v>20</v>
      </c>
      <c r="E5" s="21">
        <v>7900</v>
      </c>
      <c r="F5" s="22">
        <v>8900</v>
      </c>
      <c r="G5" s="20">
        <v>0</v>
      </c>
      <c r="H5" s="22">
        <f>F5*G5</f>
        <v>0</v>
      </c>
      <c r="I5" s="26">
        <f>D5-G5</f>
        <v>20</v>
      </c>
      <c r="N5" s="9"/>
    </row>
    <row r="6" spans="1:14" s="7" customFormat="1" ht="23.25" customHeight="1" x14ac:dyDescent="0.65">
      <c r="A6" s="14">
        <v>2</v>
      </c>
      <c r="B6" s="15" t="s">
        <v>14</v>
      </c>
      <c r="C6" s="15" t="s">
        <v>31</v>
      </c>
      <c r="D6" s="20">
        <v>47</v>
      </c>
      <c r="E6" s="21">
        <v>6750</v>
      </c>
      <c r="F6" s="22">
        <v>7800</v>
      </c>
      <c r="G6" s="20">
        <v>0</v>
      </c>
      <c r="H6" s="22">
        <f t="shared" ref="H6:H14" si="0">F6*G6</f>
        <v>0</v>
      </c>
      <c r="I6" s="26">
        <f t="shared" ref="I6:I14" si="1">D6-G6</f>
        <v>47</v>
      </c>
      <c r="N6" s="13"/>
    </row>
    <row r="7" spans="1:14" s="7" customFormat="1" ht="23.25" customHeight="1" x14ac:dyDescent="0.65">
      <c r="A7" s="14">
        <v>3</v>
      </c>
      <c r="B7" s="15" t="s">
        <v>15</v>
      </c>
      <c r="C7" s="15" t="s">
        <v>31</v>
      </c>
      <c r="D7" s="20">
        <v>20</v>
      </c>
      <c r="E7" s="21">
        <v>8150</v>
      </c>
      <c r="F7" s="22">
        <v>10000</v>
      </c>
      <c r="G7" s="20">
        <v>15</v>
      </c>
      <c r="H7" s="22">
        <f t="shared" si="0"/>
        <v>150000</v>
      </c>
      <c r="I7" s="26">
        <f t="shared" si="1"/>
        <v>5</v>
      </c>
      <c r="N7" s="13"/>
    </row>
    <row r="8" spans="1:14" s="7" customFormat="1" ht="23.25" customHeight="1" x14ac:dyDescent="0.65">
      <c r="A8" s="14">
        <v>4</v>
      </c>
      <c r="B8" s="15" t="s">
        <v>33</v>
      </c>
      <c r="C8" s="15" t="s">
        <v>17</v>
      </c>
      <c r="D8" s="20">
        <v>30</v>
      </c>
      <c r="E8" s="21">
        <v>6200</v>
      </c>
      <c r="F8" s="22">
        <v>7200</v>
      </c>
      <c r="G8" s="20">
        <v>0</v>
      </c>
      <c r="H8" s="22">
        <f t="shared" si="0"/>
        <v>0</v>
      </c>
      <c r="I8" s="26">
        <f t="shared" si="1"/>
        <v>30</v>
      </c>
      <c r="N8" s="13"/>
    </row>
    <row r="9" spans="1:14" s="7" customFormat="1" ht="23.25" customHeight="1" x14ac:dyDescent="0.65">
      <c r="A9" s="14">
        <v>5</v>
      </c>
      <c r="B9" s="15" t="s">
        <v>18</v>
      </c>
      <c r="C9" s="15" t="s">
        <v>31</v>
      </c>
      <c r="D9" s="20">
        <v>10</v>
      </c>
      <c r="E9" s="21">
        <v>13750</v>
      </c>
      <c r="F9" s="22">
        <v>15000</v>
      </c>
      <c r="G9" s="20">
        <v>0</v>
      </c>
      <c r="H9" s="22">
        <f t="shared" si="0"/>
        <v>0</v>
      </c>
      <c r="I9" s="26">
        <f t="shared" si="1"/>
        <v>10</v>
      </c>
      <c r="K9" s="30"/>
      <c r="N9" s="13"/>
    </row>
    <row r="10" spans="1:14" s="7" customFormat="1" ht="23.25" customHeight="1" x14ac:dyDescent="0.65">
      <c r="A10" s="14">
        <v>6</v>
      </c>
      <c r="B10" s="15" t="s">
        <v>19</v>
      </c>
      <c r="C10" s="15" t="s">
        <v>16</v>
      </c>
      <c r="D10" s="20">
        <v>10</v>
      </c>
      <c r="E10" s="21">
        <v>29150</v>
      </c>
      <c r="F10" s="22">
        <v>29000</v>
      </c>
      <c r="G10" s="20">
        <v>0</v>
      </c>
      <c r="H10" s="22">
        <f t="shared" si="0"/>
        <v>0</v>
      </c>
      <c r="I10" s="26">
        <f t="shared" si="1"/>
        <v>10</v>
      </c>
      <c r="N10" s="13"/>
    </row>
    <row r="11" spans="1:14" s="7" customFormat="1" ht="23.25" customHeight="1" x14ac:dyDescent="0.65">
      <c r="A11" s="14">
        <v>7</v>
      </c>
      <c r="B11" s="15" t="s">
        <v>14</v>
      </c>
      <c r="C11" s="15" t="s">
        <v>31</v>
      </c>
      <c r="D11" s="20">
        <v>10</v>
      </c>
      <c r="E11" s="21">
        <v>26400</v>
      </c>
      <c r="F11" s="22">
        <v>32000</v>
      </c>
      <c r="G11" s="20">
        <v>0</v>
      </c>
      <c r="H11" s="22">
        <f t="shared" si="0"/>
        <v>0</v>
      </c>
      <c r="I11" s="26">
        <f t="shared" si="1"/>
        <v>10</v>
      </c>
      <c r="N11" s="13"/>
    </row>
    <row r="12" spans="1:14" s="7" customFormat="1" ht="23.25" customHeight="1" x14ac:dyDescent="0.65">
      <c r="A12" s="14">
        <v>8</v>
      </c>
      <c r="B12" s="15" t="s">
        <v>14</v>
      </c>
      <c r="C12" s="15" t="s">
        <v>16</v>
      </c>
      <c r="D12" s="20">
        <v>6</v>
      </c>
      <c r="E12" s="21">
        <v>13600</v>
      </c>
      <c r="F12" s="22">
        <v>15000</v>
      </c>
      <c r="G12" s="20">
        <v>0</v>
      </c>
      <c r="H12" s="22">
        <f t="shared" si="0"/>
        <v>0</v>
      </c>
      <c r="I12" s="26">
        <f t="shared" si="1"/>
        <v>6</v>
      </c>
      <c r="N12" s="13"/>
    </row>
    <row r="13" spans="1:14" s="7" customFormat="1" ht="23.25" customHeight="1" x14ac:dyDescent="0.65">
      <c r="A13" s="14">
        <v>9</v>
      </c>
      <c r="B13" s="15" t="s">
        <v>37</v>
      </c>
      <c r="C13" s="15" t="s">
        <v>38</v>
      </c>
      <c r="D13" s="20">
        <v>3</v>
      </c>
      <c r="E13" s="21">
        <v>8850</v>
      </c>
      <c r="F13" s="22">
        <v>10000</v>
      </c>
      <c r="G13" s="20">
        <v>0</v>
      </c>
      <c r="H13" s="22">
        <f t="shared" si="0"/>
        <v>0</v>
      </c>
      <c r="I13" s="26">
        <f t="shared" si="1"/>
        <v>3</v>
      </c>
      <c r="N13" s="13"/>
    </row>
    <row r="14" spans="1:14" s="7" customFormat="1" ht="23.25" customHeight="1" x14ac:dyDescent="0.65">
      <c r="A14" s="14">
        <v>10</v>
      </c>
      <c r="B14" s="15" t="s">
        <v>39</v>
      </c>
      <c r="C14" s="15" t="s">
        <v>40</v>
      </c>
      <c r="D14" s="20">
        <v>0</v>
      </c>
      <c r="E14" s="21">
        <v>31920</v>
      </c>
      <c r="F14" s="22">
        <v>35000</v>
      </c>
      <c r="G14" s="20">
        <v>0</v>
      </c>
      <c r="H14" s="22">
        <f t="shared" si="0"/>
        <v>0</v>
      </c>
      <c r="I14" s="26">
        <f t="shared" si="1"/>
        <v>0</v>
      </c>
      <c r="N14" s="13"/>
    </row>
    <row r="15" spans="1:14" ht="23.25" customHeight="1" thickBot="1" x14ac:dyDescent="0.7">
      <c r="A15" s="121" t="s">
        <v>2</v>
      </c>
      <c r="B15" s="122"/>
      <c r="C15" s="122"/>
      <c r="D15" s="19">
        <f>SUM(D5:D14)</f>
        <v>156</v>
      </c>
      <c r="E15" s="16"/>
      <c r="F15" s="17"/>
      <c r="G15" s="32">
        <f>SUM(G5:G14)</f>
        <v>15</v>
      </c>
      <c r="H15" s="18">
        <f>SUM(H5:H14)</f>
        <v>150000</v>
      </c>
      <c r="I15" s="28">
        <f>SUM(I5:I14)</f>
        <v>141</v>
      </c>
      <c r="N15" s="8"/>
    </row>
    <row r="16" spans="1:14" ht="24" customHeight="1" thickTop="1" x14ac:dyDescent="0.25">
      <c r="A16" s="123"/>
      <c r="B16" s="123"/>
      <c r="C16" s="123"/>
      <c r="D16" s="7"/>
      <c r="E16" s="31"/>
      <c r="F16" s="31"/>
    </row>
    <row r="17" spans="1:12" ht="30" customHeight="1" x14ac:dyDescent="0.25">
      <c r="A17" s="124"/>
      <c r="B17" s="124"/>
      <c r="C17" s="124"/>
    </row>
    <row r="18" spans="1:12" ht="42" customHeight="1" thickBot="1" x14ac:dyDescent="0.7">
      <c r="A18" s="117"/>
      <c r="B18" s="117"/>
      <c r="C18" s="117"/>
    </row>
    <row r="19" spans="1:12" ht="27" customHeight="1" thickTop="1" x14ac:dyDescent="0.25">
      <c r="A19" s="94" t="s">
        <v>26</v>
      </c>
      <c r="B19" s="93" t="s">
        <v>20</v>
      </c>
      <c r="C19" s="24" t="s">
        <v>21</v>
      </c>
      <c r="D19" s="24" t="s">
        <v>28</v>
      </c>
      <c r="E19" s="24" t="s">
        <v>23</v>
      </c>
      <c r="F19" s="24" t="s">
        <v>32</v>
      </c>
      <c r="G19" s="24" t="s">
        <v>41</v>
      </c>
      <c r="H19" s="24" t="s">
        <v>25</v>
      </c>
      <c r="I19" s="25" t="s">
        <v>42</v>
      </c>
    </row>
    <row r="20" spans="1:12" ht="22.5" customHeight="1" x14ac:dyDescent="0.65">
      <c r="A20" s="2"/>
      <c r="B20" s="15" t="s">
        <v>46</v>
      </c>
      <c r="C20" s="79" t="s">
        <v>47</v>
      </c>
      <c r="D20" s="58">
        <v>99</v>
      </c>
      <c r="E20" s="60">
        <v>5000</v>
      </c>
      <c r="F20" s="60"/>
      <c r="G20" s="2"/>
      <c r="H20" s="95">
        <f>43*5000</f>
        <v>215000</v>
      </c>
      <c r="I20" s="2"/>
      <c r="K20">
        <f>99-56</f>
        <v>43</v>
      </c>
    </row>
    <row r="21" spans="1:12" ht="22.5" customHeight="1" x14ac:dyDescent="0.65">
      <c r="A21" s="2"/>
      <c r="B21" s="15" t="s">
        <v>48</v>
      </c>
      <c r="C21" s="57" t="s">
        <v>49</v>
      </c>
      <c r="D21" s="58">
        <v>81</v>
      </c>
      <c r="E21" s="60">
        <v>8000</v>
      </c>
      <c r="F21" s="60">
        <v>8500</v>
      </c>
      <c r="G21" s="2"/>
      <c r="H21" s="96">
        <f>8500*8</f>
        <v>68000</v>
      </c>
      <c r="I21" s="2"/>
      <c r="L21">
        <f>8500*8</f>
        <v>68000</v>
      </c>
    </row>
    <row r="22" spans="1:12" ht="22.5" customHeight="1" x14ac:dyDescent="0.65">
      <c r="A22" s="2"/>
      <c r="B22" s="15" t="s">
        <v>50</v>
      </c>
      <c r="C22" s="57" t="s">
        <v>51</v>
      </c>
      <c r="D22" s="58">
        <v>15</v>
      </c>
      <c r="E22" s="60">
        <v>8000</v>
      </c>
      <c r="F22" s="60"/>
      <c r="G22" s="2"/>
      <c r="H22" s="2"/>
      <c r="I22" s="2"/>
    </row>
    <row r="23" spans="1:12" ht="22.5" customHeight="1" x14ac:dyDescent="0.65">
      <c r="A23" s="2"/>
      <c r="B23" s="15" t="s">
        <v>34</v>
      </c>
      <c r="C23" s="57" t="s">
        <v>52</v>
      </c>
      <c r="D23" s="58">
        <v>296</v>
      </c>
      <c r="E23" s="60">
        <v>10000</v>
      </c>
      <c r="F23" s="60"/>
      <c r="G23" s="2"/>
      <c r="H23" s="2"/>
      <c r="I23" s="2"/>
    </row>
    <row r="24" spans="1:12" ht="22.5" customHeight="1" x14ac:dyDescent="0.65">
      <c r="A24" s="2"/>
      <c r="B24" s="15" t="s">
        <v>54</v>
      </c>
      <c r="C24" s="57" t="s">
        <v>53</v>
      </c>
      <c r="D24" s="58">
        <v>201</v>
      </c>
      <c r="E24" s="60">
        <v>10000</v>
      </c>
      <c r="F24" s="60"/>
      <c r="G24" s="2"/>
      <c r="H24" s="2"/>
      <c r="I24" s="2"/>
    </row>
    <row r="25" spans="1:12" ht="22.5" customHeight="1" x14ac:dyDescent="0.25">
      <c r="A25" s="2"/>
      <c r="B25" s="2"/>
      <c r="C25" s="2"/>
      <c r="D25" s="2"/>
      <c r="E25" s="2"/>
      <c r="F25" s="2"/>
      <c r="G25" s="2"/>
      <c r="H25" s="2"/>
      <c r="I25" s="2"/>
    </row>
  </sheetData>
  <mergeCells count="6">
    <mergeCell ref="A18:C18"/>
    <mergeCell ref="A1:I1"/>
    <mergeCell ref="B2:H3"/>
    <mergeCell ref="A15:C15"/>
    <mergeCell ref="A16:C16"/>
    <mergeCell ref="A17:C17"/>
  </mergeCells>
  <pageMargins left="0.2" right="0.2" top="0.75" bottom="0.75" header="0.3" footer="0.3"/>
  <pageSetup paperSize="9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4" workbookViewId="0">
      <selection activeCell="F4" sqref="F4"/>
    </sheetView>
  </sheetViews>
  <sheetFormatPr defaultRowHeight="15" x14ac:dyDescent="0.25"/>
  <cols>
    <col min="1" max="1" width="5.5703125" customWidth="1"/>
    <col min="2" max="2" width="27.7109375" customWidth="1"/>
    <col min="3" max="3" width="19.28515625" customWidth="1"/>
    <col min="4" max="4" width="15.28515625" customWidth="1"/>
    <col min="5" max="5" width="15.7109375" customWidth="1"/>
    <col min="6" max="7" width="15.5703125" customWidth="1"/>
    <col min="8" max="8" width="16.5703125" customWidth="1"/>
    <col min="9" max="9" width="14.42578125" customWidth="1"/>
  </cols>
  <sheetData>
    <row r="1" spans="1:13" ht="53.25" customHeight="1" x14ac:dyDescent="1">
      <c r="A1" s="118" t="s">
        <v>43</v>
      </c>
      <c r="B1" s="118"/>
      <c r="C1" s="118"/>
      <c r="D1" s="118"/>
      <c r="E1" s="118"/>
      <c r="F1" s="118"/>
      <c r="G1" s="118"/>
      <c r="H1" s="118"/>
      <c r="I1" s="118"/>
    </row>
    <row r="2" spans="1:13" ht="21" customHeight="1" x14ac:dyDescent="0.25">
      <c r="B2" s="119" t="s">
        <v>44</v>
      </c>
      <c r="C2" s="119"/>
      <c r="D2" s="119"/>
      <c r="E2" s="119"/>
      <c r="F2" s="119"/>
      <c r="G2" s="119"/>
      <c r="H2" s="119"/>
    </row>
    <row r="3" spans="1:13" ht="21" customHeight="1" thickBot="1" x14ac:dyDescent="0.3">
      <c r="B3" s="120"/>
      <c r="C3" s="120"/>
      <c r="D3" s="120"/>
      <c r="E3" s="120"/>
      <c r="F3" s="120"/>
      <c r="G3" s="120"/>
      <c r="H3" s="120"/>
    </row>
    <row r="4" spans="1:13" ht="36" customHeight="1" thickTop="1" x14ac:dyDescent="0.25">
      <c r="A4" s="98" t="s">
        <v>26</v>
      </c>
      <c r="B4" s="99" t="s">
        <v>20</v>
      </c>
      <c r="C4" s="99" t="s">
        <v>28</v>
      </c>
      <c r="D4" s="99" t="s">
        <v>23</v>
      </c>
      <c r="E4" s="99" t="s">
        <v>32</v>
      </c>
      <c r="F4" s="99" t="s">
        <v>41</v>
      </c>
      <c r="G4" s="99" t="s">
        <v>25</v>
      </c>
      <c r="H4" s="100" t="s">
        <v>42</v>
      </c>
      <c r="M4" s="8"/>
    </row>
    <row r="5" spans="1:13" s="7" customFormat="1" ht="23.25" customHeight="1" x14ac:dyDescent="0.65">
      <c r="A5" s="14">
        <v>1</v>
      </c>
      <c r="B5" s="15" t="s">
        <v>88</v>
      </c>
      <c r="C5" s="20">
        <v>7</v>
      </c>
      <c r="D5" s="97">
        <v>5775</v>
      </c>
      <c r="E5" s="37">
        <v>5800</v>
      </c>
      <c r="F5" s="20">
        <v>0</v>
      </c>
      <c r="G5" s="37">
        <v>0</v>
      </c>
      <c r="H5" s="26">
        <v>7</v>
      </c>
      <c r="M5" s="9"/>
    </row>
    <row r="6" spans="1:13" s="7" customFormat="1" ht="23.25" customHeight="1" x14ac:dyDescent="0.65">
      <c r="A6" s="14">
        <v>2</v>
      </c>
      <c r="B6" s="15" t="s">
        <v>84</v>
      </c>
      <c r="C6" s="20">
        <v>13</v>
      </c>
      <c r="D6" s="97">
        <v>7700</v>
      </c>
      <c r="E6" s="37">
        <v>7700</v>
      </c>
      <c r="F6" s="20">
        <v>12</v>
      </c>
      <c r="G6" s="37">
        <v>92400</v>
      </c>
      <c r="H6" s="26">
        <v>1</v>
      </c>
      <c r="M6" s="13"/>
    </row>
    <row r="7" spans="1:13" s="7" customFormat="1" ht="23.25" customHeight="1" x14ac:dyDescent="0.65">
      <c r="A7" s="14">
        <v>3</v>
      </c>
      <c r="B7" s="15" t="s">
        <v>85</v>
      </c>
      <c r="C7" s="20">
        <v>13</v>
      </c>
      <c r="D7" s="97">
        <v>5500</v>
      </c>
      <c r="E7" s="37">
        <v>5500</v>
      </c>
      <c r="F7" s="20">
        <v>12</v>
      </c>
      <c r="G7" s="37">
        <v>66000</v>
      </c>
      <c r="H7" s="26">
        <v>1</v>
      </c>
      <c r="M7" s="13"/>
    </row>
    <row r="8" spans="1:13" s="7" customFormat="1" ht="23.25" customHeight="1" x14ac:dyDescent="0.65">
      <c r="A8" s="20"/>
      <c r="B8" s="15" t="s">
        <v>87</v>
      </c>
      <c r="C8" s="20">
        <v>13</v>
      </c>
      <c r="D8" s="20">
        <v>5715</v>
      </c>
      <c r="E8" s="20">
        <v>5700</v>
      </c>
      <c r="F8" s="20">
        <v>9</v>
      </c>
      <c r="G8" s="37">
        <f>E8*F8</f>
        <v>51300</v>
      </c>
      <c r="H8" s="20">
        <v>4</v>
      </c>
      <c r="M8" s="13"/>
    </row>
    <row r="9" spans="1:13" s="7" customFormat="1" ht="23.25" customHeight="1" x14ac:dyDescent="0.65">
      <c r="A9" s="14">
        <v>4</v>
      </c>
      <c r="B9" s="15" t="s">
        <v>86</v>
      </c>
      <c r="C9" s="20">
        <v>13</v>
      </c>
      <c r="D9" s="97">
        <v>6900</v>
      </c>
      <c r="E9" s="37">
        <v>6900</v>
      </c>
      <c r="F9" s="20">
        <v>3</v>
      </c>
      <c r="G9" s="37">
        <v>20700</v>
      </c>
      <c r="H9" s="26">
        <v>10</v>
      </c>
      <c r="M9" s="13"/>
    </row>
    <row r="10" spans="1:13" s="7" customFormat="1" ht="23.25" customHeight="1" x14ac:dyDescent="0.65">
      <c r="A10" s="14">
        <v>5</v>
      </c>
      <c r="B10" s="15" t="s">
        <v>74</v>
      </c>
      <c r="C10" s="20">
        <v>22</v>
      </c>
      <c r="D10" s="97">
        <v>3500</v>
      </c>
      <c r="E10" s="37">
        <v>3500</v>
      </c>
      <c r="F10" s="20">
        <v>12</v>
      </c>
      <c r="G10" s="37">
        <f>F10*E10</f>
        <v>42000</v>
      </c>
      <c r="H10" s="26">
        <v>10</v>
      </c>
      <c r="J10" s="115"/>
      <c r="M10" s="13"/>
    </row>
    <row r="11" spans="1:13" s="7" customFormat="1" ht="23.25" customHeight="1" x14ac:dyDescent="0.65">
      <c r="A11" s="15"/>
      <c r="B11" s="15" t="s">
        <v>75</v>
      </c>
      <c r="C11" s="20">
        <v>16</v>
      </c>
      <c r="D11" s="97">
        <v>5700</v>
      </c>
      <c r="E11" s="37">
        <v>5700</v>
      </c>
      <c r="F11" s="20">
        <v>11</v>
      </c>
      <c r="G11" s="37">
        <f>F11*E11</f>
        <v>62700</v>
      </c>
      <c r="H11" s="26">
        <v>4</v>
      </c>
      <c r="J11" s="115">
        <f>45-9</f>
        <v>36</v>
      </c>
      <c r="M11" s="13"/>
    </row>
    <row r="12" spans="1:13" s="7" customFormat="1" ht="23.25" customHeight="1" x14ac:dyDescent="0.65">
      <c r="A12" s="14">
        <v>6</v>
      </c>
      <c r="B12" s="15" t="s">
        <v>75</v>
      </c>
      <c r="C12" s="20">
        <v>16</v>
      </c>
      <c r="D12" s="97">
        <v>6400</v>
      </c>
      <c r="E12" s="37">
        <v>6400</v>
      </c>
      <c r="F12" s="20">
        <v>14</v>
      </c>
      <c r="G12" s="37">
        <f>F12*E12</f>
        <v>89600</v>
      </c>
      <c r="H12" s="26">
        <v>2</v>
      </c>
      <c r="M12" s="13"/>
    </row>
    <row r="13" spans="1:13" s="7" customFormat="1" ht="23.25" customHeight="1" x14ac:dyDescent="0.65">
      <c r="A13" s="14">
        <v>7</v>
      </c>
      <c r="B13" s="15" t="s">
        <v>76</v>
      </c>
      <c r="C13" s="20">
        <v>4</v>
      </c>
      <c r="D13" s="97">
        <v>8200</v>
      </c>
      <c r="E13" s="37">
        <v>8200</v>
      </c>
      <c r="F13" s="20">
        <v>0</v>
      </c>
      <c r="G13" s="37">
        <v>0</v>
      </c>
      <c r="H13" s="26">
        <v>4</v>
      </c>
      <c r="M13" s="13"/>
    </row>
    <row r="14" spans="1:13" s="7" customFormat="1" ht="23.25" customHeight="1" x14ac:dyDescent="0.65">
      <c r="A14" s="14">
        <v>8</v>
      </c>
      <c r="B14" s="15" t="s">
        <v>77</v>
      </c>
      <c r="C14" s="20">
        <v>7</v>
      </c>
      <c r="D14" s="97">
        <v>4700</v>
      </c>
      <c r="E14" s="37">
        <v>4700</v>
      </c>
      <c r="F14" s="20">
        <v>2</v>
      </c>
      <c r="G14" s="37">
        <f>F14*E14</f>
        <v>9400</v>
      </c>
      <c r="H14" s="26">
        <v>5</v>
      </c>
      <c r="M14" s="13"/>
    </row>
    <row r="15" spans="1:13" s="7" customFormat="1" ht="23.25" customHeight="1" x14ac:dyDescent="0.65">
      <c r="A15" s="15"/>
      <c r="B15" s="15" t="s">
        <v>73</v>
      </c>
      <c r="C15" s="20">
        <v>8</v>
      </c>
      <c r="D15" s="97">
        <v>17000</v>
      </c>
      <c r="E15" s="37">
        <v>17000</v>
      </c>
      <c r="F15" s="20">
        <v>2</v>
      </c>
      <c r="G15" s="37">
        <f>F15*E15</f>
        <v>34000</v>
      </c>
      <c r="H15" s="26">
        <v>6</v>
      </c>
      <c r="M15" s="13"/>
    </row>
    <row r="16" spans="1:13" s="7" customFormat="1" ht="23.25" customHeight="1" x14ac:dyDescent="0.65">
      <c r="A16" s="15"/>
      <c r="B16" s="15" t="s">
        <v>33</v>
      </c>
      <c r="C16" s="20">
        <v>65</v>
      </c>
      <c r="D16" s="97">
        <v>5000</v>
      </c>
      <c r="E16" s="37">
        <v>5000</v>
      </c>
      <c r="F16" s="20">
        <v>48</v>
      </c>
      <c r="G16" s="37">
        <f>F16*E16</f>
        <v>240000</v>
      </c>
      <c r="H16" s="26">
        <v>17</v>
      </c>
      <c r="J16" s="7">
        <f>25-7</f>
        <v>18</v>
      </c>
      <c r="M16" s="13"/>
    </row>
    <row r="17" spans="1:13" s="7" customFormat="1" ht="23.25" customHeight="1" x14ac:dyDescent="0.65">
      <c r="A17" s="15"/>
      <c r="B17" s="15" t="s">
        <v>89</v>
      </c>
      <c r="C17" s="20">
        <v>50</v>
      </c>
      <c r="D17" s="97">
        <v>7000</v>
      </c>
      <c r="E17" s="37">
        <v>7000</v>
      </c>
      <c r="F17" s="20">
        <v>23</v>
      </c>
      <c r="G17" s="37">
        <f>F17*E17</f>
        <v>161000</v>
      </c>
      <c r="H17" s="26">
        <v>27</v>
      </c>
      <c r="M17" s="13"/>
    </row>
    <row r="18" spans="1:13" s="7" customFormat="1" ht="23.25" customHeight="1" x14ac:dyDescent="0.65">
      <c r="A18" s="15"/>
      <c r="B18" s="15" t="s">
        <v>91</v>
      </c>
      <c r="C18" s="20">
        <v>39</v>
      </c>
      <c r="D18" s="97">
        <v>5400</v>
      </c>
      <c r="E18" s="37">
        <v>5500</v>
      </c>
      <c r="F18" s="20">
        <v>34</v>
      </c>
      <c r="G18" s="37">
        <f>F18*E18</f>
        <v>187000</v>
      </c>
      <c r="H18" s="26">
        <v>5</v>
      </c>
      <c r="M18" s="13"/>
    </row>
    <row r="19" spans="1:13" s="7" customFormat="1" ht="23.25" customHeight="1" x14ac:dyDescent="0.65">
      <c r="A19" s="15"/>
      <c r="B19" s="15" t="s">
        <v>90</v>
      </c>
      <c r="C19" s="20">
        <v>45</v>
      </c>
      <c r="D19" s="97">
        <v>4400</v>
      </c>
      <c r="E19" s="37">
        <v>4500</v>
      </c>
      <c r="F19" s="20">
        <v>36</v>
      </c>
      <c r="G19" s="37">
        <f>F19*E19</f>
        <v>162000</v>
      </c>
      <c r="H19" s="26">
        <v>9</v>
      </c>
      <c r="M19" s="13"/>
    </row>
    <row r="20" spans="1:13" s="7" customFormat="1" ht="23.25" customHeight="1" x14ac:dyDescent="0.65">
      <c r="A20" s="15"/>
      <c r="B20" s="15" t="s">
        <v>92</v>
      </c>
      <c r="C20" s="20">
        <v>60</v>
      </c>
      <c r="D20" s="97">
        <v>6265</v>
      </c>
      <c r="E20" s="37">
        <v>6300</v>
      </c>
      <c r="F20" s="20">
        <v>56</v>
      </c>
      <c r="G20" s="37">
        <f>F20*E20</f>
        <v>352800</v>
      </c>
      <c r="H20" s="26">
        <v>4</v>
      </c>
      <c r="M20" s="13"/>
    </row>
    <row r="21" spans="1:13" s="7" customFormat="1" ht="23.25" customHeight="1" x14ac:dyDescent="0.65">
      <c r="A21" s="15"/>
      <c r="B21" s="15" t="s">
        <v>93</v>
      </c>
      <c r="C21" s="20">
        <v>25</v>
      </c>
      <c r="D21" s="97">
        <v>7310</v>
      </c>
      <c r="E21" s="37">
        <v>7400</v>
      </c>
      <c r="F21" s="20">
        <v>11</v>
      </c>
      <c r="G21" s="37">
        <f>F21*E21</f>
        <v>81400</v>
      </c>
      <c r="H21" s="26">
        <v>14</v>
      </c>
      <c r="M21" s="13"/>
    </row>
    <row r="22" spans="1:13" s="7" customFormat="1" ht="23.25" customHeight="1" x14ac:dyDescent="0.65">
      <c r="A22" s="15"/>
      <c r="B22" s="15" t="s">
        <v>95</v>
      </c>
      <c r="C22" s="20">
        <v>60</v>
      </c>
      <c r="D22" s="97">
        <v>4865</v>
      </c>
      <c r="E22" s="37">
        <v>4900</v>
      </c>
      <c r="F22" s="20">
        <v>46</v>
      </c>
      <c r="G22" s="37">
        <f>F22*E22</f>
        <v>225400</v>
      </c>
      <c r="H22" s="26">
        <v>14</v>
      </c>
      <c r="M22" s="13"/>
    </row>
    <row r="23" spans="1:13" s="7" customFormat="1" ht="23.25" customHeight="1" x14ac:dyDescent="0.65">
      <c r="A23" s="15"/>
      <c r="B23" s="15" t="s">
        <v>94</v>
      </c>
      <c r="C23" s="20">
        <v>60</v>
      </c>
      <c r="D23" s="97">
        <v>7035</v>
      </c>
      <c r="E23" s="37">
        <v>7100</v>
      </c>
      <c r="F23" s="20">
        <v>55</v>
      </c>
      <c r="G23" s="37">
        <f>F23*E23</f>
        <v>390500</v>
      </c>
      <c r="H23" s="26">
        <v>5</v>
      </c>
      <c r="M23" s="13"/>
    </row>
    <row r="24" spans="1:13" s="7" customFormat="1" ht="23.25" customHeight="1" x14ac:dyDescent="0.65">
      <c r="A24" s="15"/>
      <c r="B24" s="15" t="s">
        <v>96</v>
      </c>
      <c r="C24" s="20">
        <v>25</v>
      </c>
      <c r="D24" s="97">
        <v>6155</v>
      </c>
      <c r="E24" s="37">
        <v>6200</v>
      </c>
      <c r="F24" s="20">
        <v>18</v>
      </c>
      <c r="G24" s="37">
        <f>F24*E24</f>
        <v>111600</v>
      </c>
      <c r="H24" s="26">
        <v>7</v>
      </c>
      <c r="M24" s="13"/>
    </row>
    <row r="25" spans="1:13" s="7" customFormat="1" ht="23.25" customHeight="1" x14ac:dyDescent="0.65">
      <c r="A25" s="15"/>
      <c r="B25" s="15" t="s">
        <v>97</v>
      </c>
      <c r="C25" s="20">
        <v>80</v>
      </c>
      <c r="D25" s="97">
        <v>3060</v>
      </c>
      <c r="E25" s="37">
        <v>3100</v>
      </c>
      <c r="F25" s="20">
        <v>69</v>
      </c>
      <c r="G25" s="37">
        <f>F25*E25</f>
        <v>213900</v>
      </c>
      <c r="H25" s="26">
        <v>11</v>
      </c>
      <c r="M25" s="13"/>
    </row>
    <row r="26" spans="1:13" ht="23.25" customHeight="1" thickBot="1" x14ac:dyDescent="0.7">
      <c r="A26" s="130" t="s">
        <v>2</v>
      </c>
      <c r="B26" s="131"/>
      <c r="C26" s="19">
        <f>SUM(C5:C25)</f>
        <v>641</v>
      </c>
      <c r="D26" s="114"/>
      <c r="E26" s="38"/>
      <c r="F26" s="32">
        <f>SUM(F5:F25)</f>
        <v>473</v>
      </c>
      <c r="G26" s="18">
        <f>SUM(G5:G25)</f>
        <v>2593700</v>
      </c>
      <c r="H26" s="28">
        <f>SUM(H5:H25)</f>
        <v>167</v>
      </c>
      <c r="L26" t="s">
        <v>45</v>
      </c>
      <c r="M26" s="8"/>
    </row>
    <row r="27" spans="1:13" ht="24" customHeight="1" thickTop="1" x14ac:dyDescent="0.25">
      <c r="A27" s="123"/>
      <c r="B27" s="123"/>
      <c r="C27" s="123"/>
      <c r="D27" s="7"/>
      <c r="E27" s="116"/>
      <c r="F27" s="116"/>
    </row>
    <row r="28" spans="1:13" ht="30" customHeight="1" x14ac:dyDescent="0.25">
      <c r="A28" s="124"/>
      <c r="B28" s="124"/>
      <c r="C28" s="124"/>
    </row>
    <row r="29" spans="1:13" ht="42" customHeight="1" x14ac:dyDescent="0.65">
      <c r="A29" s="117"/>
      <c r="B29" s="117"/>
      <c r="C29" s="117"/>
    </row>
    <row r="30" spans="1:13" ht="27" customHeight="1" x14ac:dyDescent="0.25"/>
  </sheetData>
  <mergeCells count="6">
    <mergeCell ref="A1:I1"/>
    <mergeCell ref="B2:H3"/>
    <mergeCell ref="A26:B26"/>
    <mergeCell ref="A27:C27"/>
    <mergeCell ref="A28:C28"/>
    <mergeCell ref="A29:C29"/>
  </mergeCells>
  <pageMargins left="0.2" right="0.2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27.7109375" customWidth="1"/>
    <col min="3" max="3" width="19.28515625" customWidth="1"/>
    <col min="4" max="4" width="15.28515625" customWidth="1"/>
    <col min="5" max="5" width="15.7109375" customWidth="1"/>
    <col min="6" max="7" width="15.5703125" customWidth="1"/>
    <col min="8" max="8" width="16.5703125" customWidth="1"/>
    <col min="9" max="9" width="14.42578125" customWidth="1"/>
  </cols>
  <sheetData>
    <row r="1" spans="1:13" ht="53.25" customHeight="1" x14ac:dyDescent="1">
      <c r="A1" s="118" t="s">
        <v>43</v>
      </c>
      <c r="B1" s="118"/>
      <c r="C1" s="118"/>
      <c r="D1" s="118"/>
      <c r="E1" s="118"/>
      <c r="F1" s="118"/>
      <c r="G1" s="118"/>
      <c r="H1" s="118"/>
      <c r="I1" s="118"/>
    </row>
    <row r="2" spans="1:13" ht="21" customHeight="1" x14ac:dyDescent="0.25">
      <c r="B2" s="119" t="s">
        <v>44</v>
      </c>
      <c r="C2" s="119"/>
      <c r="D2" s="119"/>
      <c r="E2" s="119"/>
      <c r="F2" s="119"/>
      <c r="G2" s="119"/>
      <c r="H2" s="119"/>
    </row>
    <row r="3" spans="1:13" ht="21" customHeight="1" thickBot="1" x14ac:dyDescent="0.3">
      <c r="B3" s="120"/>
      <c r="C3" s="120"/>
      <c r="D3" s="120"/>
      <c r="E3" s="120"/>
      <c r="F3" s="120"/>
      <c r="G3" s="120"/>
      <c r="H3" s="120"/>
    </row>
    <row r="4" spans="1:13" ht="36" customHeight="1" thickTop="1" x14ac:dyDescent="0.25">
      <c r="A4" s="98" t="s">
        <v>26</v>
      </c>
      <c r="B4" s="99" t="s">
        <v>20</v>
      </c>
      <c r="C4" s="99" t="s">
        <v>28</v>
      </c>
      <c r="D4" s="99" t="s">
        <v>23</v>
      </c>
      <c r="E4" s="99" t="s">
        <v>32</v>
      </c>
      <c r="F4" s="99" t="s">
        <v>41</v>
      </c>
      <c r="G4" s="99" t="s">
        <v>25</v>
      </c>
      <c r="H4" s="100" t="s">
        <v>42</v>
      </c>
      <c r="M4" s="8"/>
    </row>
    <row r="5" spans="1:13" s="7" customFormat="1" ht="23.25" customHeight="1" x14ac:dyDescent="0.65">
      <c r="A5" s="14">
        <v>1</v>
      </c>
      <c r="B5" s="15" t="s">
        <v>33</v>
      </c>
      <c r="C5" s="20">
        <v>40</v>
      </c>
      <c r="D5" s="97">
        <v>5775</v>
      </c>
      <c r="E5" s="37">
        <v>5800</v>
      </c>
      <c r="F5" s="20">
        <v>40</v>
      </c>
      <c r="G5" s="37">
        <v>232000</v>
      </c>
      <c r="H5" s="26">
        <v>0</v>
      </c>
      <c r="M5" s="9"/>
    </row>
    <row r="6" spans="1:13" s="7" customFormat="1" ht="23.25" customHeight="1" x14ac:dyDescent="0.65">
      <c r="A6" s="14">
        <v>2</v>
      </c>
      <c r="B6" s="15" t="s">
        <v>71</v>
      </c>
      <c r="C6" s="20">
        <v>12</v>
      </c>
      <c r="D6" s="97">
        <v>5000</v>
      </c>
      <c r="E6" s="37">
        <v>5000</v>
      </c>
      <c r="F6" s="20">
        <v>12</v>
      </c>
      <c r="G6" s="37">
        <v>60000</v>
      </c>
      <c r="H6" s="26">
        <v>0</v>
      </c>
      <c r="M6" s="13"/>
    </row>
    <row r="7" spans="1:13" s="7" customFormat="1" ht="23.25" customHeight="1" x14ac:dyDescent="0.65">
      <c r="A7" s="14">
        <v>3</v>
      </c>
      <c r="B7" s="15" t="s">
        <v>72</v>
      </c>
      <c r="C7" s="20">
        <v>10</v>
      </c>
      <c r="D7" s="97">
        <v>4500</v>
      </c>
      <c r="E7" s="37">
        <v>4500</v>
      </c>
      <c r="F7" s="20">
        <v>10</v>
      </c>
      <c r="G7" s="37">
        <v>45000</v>
      </c>
      <c r="H7" s="26">
        <v>0</v>
      </c>
      <c r="M7" s="13"/>
    </row>
    <row r="8" spans="1:13" s="7" customFormat="1" ht="23.25" customHeight="1" x14ac:dyDescent="0.65">
      <c r="A8" s="14">
        <v>4</v>
      </c>
      <c r="B8" s="15" t="s">
        <v>73</v>
      </c>
      <c r="C8" s="20">
        <v>35</v>
      </c>
      <c r="D8" s="97">
        <v>17000</v>
      </c>
      <c r="E8" s="37">
        <v>17000</v>
      </c>
      <c r="F8" s="20">
        <v>28</v>
      </c>
      <c r="G8" s="37">
        <v>477000</v>
      </c>
      <c r="H8" s="26">
        <v>8</v>
      </c>
      <c r="M8" s="13"/>
    </row>
    <row r="9" spans="1:13" s="7" customFormat="1" ht="23.25" customHeight="1" x14ac:dyDescent="0.65">
      <c r="A9" s="14">
        <v>5</v>
      </c>
      <c r="B9" s="15" t="s">
        <v>74</v>
      </c>
      <c r="C9" s="20">
        <v>40</v>
      </c>
      <c r="D9" s="97">
        <v>3500</v>
      </c>
      <c r="E9" s="37">
        <v>3500</v>
      </c>
      <c r="F9" s="20">
        <v>18</v>
      </c>
      <c r="G9" s="37">
        <v>63000</v>
      </c>
      <c r="H9" s="26">
        <v>22</v>
      </c>
      <c r="J9" s="101"/>
      <c r="M9" s="13"/>
    </row>
    <row r="10" spans="1:13" s="7" customFormat="1" ht="23.25" customHeight="1" x14ac:dyDescent="0.65">
      <c r="A10" s="14">
        <v>6</v>
      </c>
      <c r="B10" s="15" t="s">
        <v>75</v>
      </c>
      <c r="C10" s="20">
        <v>70</v>
      </c>
      <c r="D10" s="97">
        <v>6400</v>
      </c>
      <c r="E10" s="37">
        <v>6400</v>
      </c>
      <c r="F10" s="20">
        <v>54</v>
      </c>
      <c r="G10" s="37">
        <v>345600</v>
      </c>
      <c r="H10" s="26">
        <v>16</v>
      </c>
      <c r="M10" s="13"/>
    </row>
    <row r="11" spans="1:13" s="7" customFormat="1" ht="23.25" customHeight="1" x14ac:dyDescent="0.65">
      <c r="A11" s="14">
        <v>7</v>
      </c>
      <c r="B11" s="15" t="s">
        <v>76</v>
      </c>
      <c r="C11" s="20">
        <v>15</v>
      </c>
      <c r="D11" s="97">
        <v>8200</v>
      </c>
      <c r="E11" s="37">
        <v>8200</v>
      </c>
      <c r="F11" s="20">
        <v>11</v>
      </c>
      <c r="G11" s="37">
        <v>92000</v>
      </c>
      <c r="H11" s="26">
        <v>4</v>
      </c>
      <c r="M11" s="13"/>
    </row>
    <row r="12" spans="1:13" s="7" customFormat="1" ht="23.25" customHeight="1" x14ac:dyDescent="0.65">
      <c r="A12" s="14">
        <v>8</v>
      </c>
      <c r="B12" s="15" t="s">
        <v>77</v>
      </c>
      <c r="C12" s="20">
        <v>25</v>
      </c>
      <c r="D12" s="97">
        <v>4700</v>
      </c>
      <c r="E12" s="37">
        <v>4700</v>
      </c>
      <c r="F12" s="20">
        <v>18</v>
      </c>
      <c r="G12" s="37">
        <v>84600</v>
      </c>
      <c r="H12" s="26">
        <v>42</v>
      </c>
      <c r="M12" s="13"/>
    </row>
    <row r="13" spans="1:13" ht="23.25" customHeight="1" thickBot="1" x14ac:dyDescent="0.7">
      <c r="A13" s="130" t="s">
        <v>2</v>
      </c>
      <c r="B13" s="131"/>
      <c r="C13" s="19">
        <f>SUM(C5:C12)</f>
        <v>247</v>
      </c>
      <c r="D13" s="114"/>
      <c r="E13" s="38"/>
      <c r="F13" s="32">
        <f>SUM(F5:F12)</f>
        <v>191</v>
      </c>
      <c r="G13" s="18">
        <f>SUM(G5:G12)</f>
        <v>1399200</v>
      </c>
      <c r="H13" s="28">
        <f>SUM(H5:H12)</f>
        <v>92</v>
      </c>
      <c r="L13" t="s">
        <v>45</v>
      </c>
      <c r="M13" s="8"/>
    </row>
    <row r="14" spans="1:13" ht="24" customHeight="1" thickTop="1" x14ac:dyDescent="0.25">
      <c r="A14" s="123"/>
      <c r="B14" s="123"/>
      <c r="C14" s="123"/>
      <c r="D14" s="7"/>
      <c r="E14" s="102"/>
      <c r="F14" s="102"/>
    </row>
    <row r="15" spans="1:13" ht="30" customHeight="1" x14ac:dyDescent="0.25">
      <c r="A15" s="124"/>
      <c r="B15" s="124"/>
      <c r="C15" s="124"/>
    </row>
    <row r="16" spans="1:13" ht="42" customHeight="1" x14ac:dyDescent="0.65">
      <c r="A16" s="117"/>
      <c r="B16" s="117"/>
      <c r="C16" s="117"/>
    </row>
    <row r="17" ht="27" customHeight="1" x14ac:dyDescent="0.25"/>
  </sheetData>
  <mergeCells count="6">
    <mergeCell ref="A1:I1"/>
    <mergeCell ref="B2:H3"/>
    <mergeCell ref="A14:C14"/>
    <mergeCell ref="A15:C15"/>
    <mergeCell ref="A16:C16"/>
    <mergeCell ref="A13:B13"/>
  </mergeCells>
  <pageMargins left="0.2" right="0.2" top="0.75" bottom="0.75" header="0.3" footer="0.3"/>
  <pageSetup paperSize="9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K8" sqref="K8"/>
    </sheetView>
  </sheetViews>
  <sheetFormatPr defaultRowHeight="15" x14ac:dyDescent="0.25"/>
  <cols>
    <col min="1" max="1" width="4.85546875" customWidth="1"/>
    <col min="2" max="2" width="11.7109375" customWidth="1"/>
    <col min="3" max="3" width="14.140625" customWidth="1"/>
    <col min="4" max="4" width="13.85546875" customWidth="1"/>
    <col min="5" max="5" width="15.7109375" customWidth="1"/>
    <col min="6" max="6" width="11.28515625" customWidth="1"/>
    <col min="7" max="8" width="12.7109375" customWidth="1"/>
    <col min="9" max="9" width="22.7109375" customWidth="1"/>
  </cols>
  <sheetData>
    <row r="1" spans="1:14" ht="53.25" customHeight="1" x14ac:dyDescent="1">
      <c r="A1" s="118" t="s">
        <v>43</v>
      </c>
      <c r="B1" s="118"/>
      <c r="C1" s="118"/>
      <c r="D1" s="118"/>
      <c r="E1" s="118"/>
      <c r="F1" s="118"/>
      <c r="G1" s="118"/>
      <c r="H1" s="118"/>
      <c r="I1" s="118"/>
    </row>
    <row r="2" spans="1:14" ht="21" customHeight="1" x14ac:dyDescent="0.25">
      <c r="B2" s="119" t="s">
        <v>79</v>
      </c>
      <c r="C2" s="119"/>
      <c r="D2" s="119"/>
      <c r="E2" s="119"/>
      <c r="F2" s="119"/>
      <c r="G2" s="119"/>
      <c r="H2" s="119"/>
    </row>
    <row r="3" spans="1:14" ht="21" customHeight="1" thickBot="1" x14ac:dyDescent="0.3">
      <c r="B3" s="120"/>
      <c r="C3" s="120"/>
      <c r="D3" s="120"/>
      <c r="E3" s="120"/>
      <c r="F3" s="120"/>
      <c r="G3" s="120"/>
      <c r="H3" s="120"/>
    </row>
    <row r="4" spans="1:14" ht="36" customHeight="1" thickTop="1" x14ac:dyDescent="0.25">
      <c r="A4" s="98" t="s">
        <v>26</v>
      </c>
      <c r="B4" s="99" t="s">
        <v>78</v>
      </c>
      <c r="C4" s="99" t="s">
        <v>80</v>
      </c>
      <c r="D4" s="99" t="s">
        <v>23</v>
      </c>
      <c r="E4" s="99" t="s">
        <v>32</v>
      </c>
      <c r="F4" s="99" t="s">
        <v>41</v>
      </c>
      <c r="G4" s="99" t="s">
        <v>25</v>
      </c>
      <c r="H4" s="105" t="s">
        <v>42</v>
      </c>
      <c r="I4" s="100" t="s">
        <v>81</v>
      </c>
      <c r="N4" s="8"/>
    </row>
    <row r="5" spans="1:14" s="7" customFormat="1" ht="23.25" customHeight="1" x14ac:dyDescent="0.65">
      <c r="A5" s="106">
        <v>1</v>
      </c>
      <c r="B5" s="107">
        <v>41513</v>
      </c>
      <c r="C5" s="108">
        <v>60</v>
      </c>
      <c r="D5" s="109">
        <v>26000</v>
      </c>
      <c r="E5" s="110">
        <v>30000</v>
      </c>
      <c r="F5" s="108">
        <v>18</v>
      </c>
      <c r="G5" s="110">
        <v>540000</v>
      </c>
      <c r="H5" s="111" t="s">
        <v>82</v>
      </c>
      <c r="I5" s="112" t="s">
        <v>83</v>
      </c>
      <c r="N5" s="9"/>
    </row>
    <row r="6" spans="1:14" s="7" customFormat="1" ht="23.25" customHeight="1" thickBot="1" x14ac:dyDescent="0.7">
      <c r="A6" s="103" t="s">
        <v>2</v>
      </c>
      <c r="B6" s="132"/>
      <c r="C6" s="132"/>
      <c r="D6" s="132"/>
      <c r="E6" s="133"/>
      <c r="F6" s="113">
        <v>18</v>
      </c>
      <c r="G6" s="110">
        <v>540000</v>
      </c>
      <c r="H6" s="111"/>
      <c r="I6" s="28"/>
      <c r="N6" s="13"/>
    </row>
    <row r="7" spans="1:14" s="7" customFormat="1" ht="23.25" customHeight="1" thickTop="1" x14ac:dyDescent="0.25">
      <c r="A7" s="123"/>
      <c r="B7" s="123"/>
      <c r="C7" s="123"/>
      <c r="E7" s="6"/>
      <c r="F7" s="6"/>
      <c r="G7"/>
      <c r="H7"/>
      <c r="I7"/>
      <c r="N7" s="13"/>
    </row>
    <row r="8" spans="1:14" s="7" customFormat="1" ht="23.25" customHeight="1" x14ac:dyDescent="0.25">
      <c r="A8" s="124"/>
      <c r="B8" s="124"/>
      <c r="C8" s="124"/>
      <c r="D8"/>
      <c r="E8"/>
      <c r="F8"/>
      <c r="G8"/>
      <c r="H8"/>
      <c r="I8"/>
      <c r="N8" s="13"/>
    </row>
    <row r="9" spans="1:14" s="7" customFormat="1" ht="23.25" customHeight="1" x14ac:dyDescent="0.65">
      <c r="A9" s="117"/>
      <c r="B9" s="117"/>
      <c r="C9" s="117"/>
      <c r="D9"/>
      <c r="E9"/>
      <c r="F9"/>
      <c r="G9"/>
      <c r="H9"/>
      <c r="I9"/>
      <c r="K9" s="12"/>
      <c r="N9" s="13"/>
    </row>
    <row r="10" spans="1:14" s="7" customFormat="1" ht="23.25" customHeight="1" x14ac:dyDescent="0.25">
      <c r="A10"/>
      <c r="B10"/>
      <c r="C10"/>
      <c r="D10"/>
      <c r="E10"/>
      <c r="F10"/>
      <c r="G10"/>
      <c r="H10"/>
      <c r="I10"/>
      <c r="N10" s="13"/>
    </row>
    <row r="11" spans="1:14" s="7" customFormat="1" ht="23.25" customHeight="1" x14ac:dyDescent="0.25">
      <c r="A11"/>
      <c r="B11"/>
      <c r="C11"/>
      <c r="D11"/>
      <c r="E11"/>
      <c r="F11"/>
      <c r="G11"/>
      <c r="H11"/>
      <c r="I11"/>
      <c r="N11" s="13"/>
    </row>
    <row r="12" spans="1:14" s="7" customFormat="1" ht="23.25" customHeight="1" x14ac:dyDescent="0.25">
      <c r="A12"/>
      <c r="B12"/>
      <c r="C12"/>
      <c r="D12"/>
      <c r="E12"/>
      <c r="F12"/>
      <c r="G12"/>
      <c r="H12"/>
      <c r="I12"/>
      <c r="N12" s="13"/>
    </row>
    <row r="13" spans="1:14" ht="23.25" customHeight="1" x14ac:dyDescent="0.25">
      <c r="M13" t="s">
        <v>45</v>
      </c>
      <c r="N13" s="8"/>
    </row>
    <row r="14" spans="1:14" ht="24" customHeight="1" x14ac:dyDescent="0.25">
      <c r="A14" s="104"/>
      <c r="B14" s="104"/>
      <c r="C14" s="104"/>
      <c r="D14" s="104"/>
      <c r="E14" s="104"/>
      <c r="F14" s="104"/>
      <c r="G14" s="104"/>
      <c r="H14" s="104"/>
      <c r="I14" s="104"/>
    </row>
    <row r="15" spans="1:14" ht="30" customHeight="1" x14ac:dyDescent="0.25"/>
    <row r="16" spans="1:14" ht="42" customHeight="1" x14ac:dyDescent="0.25"/>
    <row r="17" spans="1:9" ht="27" customHeight="1" x14ac:dyDescent="0.25"/>
    <row r="21" spans="1:9" s="104" customFormat="1" x14ac:dyDescent="0.25">
      <c r="A21"/>
      <c r="B21"/>
      <c r="C21"/>
      <c r="D21"/>
      <c r="E21"/>
      <c r="F21"/>
      <c r="G21"/>
      <c r="H21"/>
      <c r="I21"/>
    </row>
  </sheetData>
  <mergeCells count="6">
    <mergeCell ref="A1:I1"/>
    <mergeCell ref="A8:C8"/>
    <mergeCell ref="A9:C9"/>
    <mergeCell ref="B2:H3"/>
    <mergeCell ref="A7:C7"/>
    <mergeCell ref="B6:E6"/>
  </mergeCells>
  <pageMargins left="0.2" right="0.2" top="0.75" bottom="0.75" header="0.3" footer="0.3"/>
  <pageSetup paperSize="9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E17" sqref="E17"/>
    </sheetView>
  </sheetViews>
  <sheetFormatPr defaultRowHeight="15" x14ac:dyDescent="0.25"/>
  <cols>
    <col min="1" max="1" width="4" customWidth="1"/>
    <col min="2" max="2" width="22.140625" customWidth="1"/>
    <col min="3" max="3" width="16.7109375" customWidth="1"/>
    <col min="4" max="4" width="13.42578125" customWidth="1"/>
    <col min="5" max="5" width="15.7109375" customWidth="1"/>
    <col min="6" max="6" width="15.5703125" customWidth="1"/>
    <col min="7" max="7" width="10.5703125" bestFit="1" customWidth="1"/>
    <col min="8" max="8" width="16.5703125" customWidth="1"/>
    <col min="9" max="9" width="15.5703125" customWidth="1"/>
    <col min="12" max="12" width="11.85546875" bestFit="1" customWidth="1"/>
  </cols>
  <sheetData>
    <row r="2" spans="1:14" ht="21" customHeight="1" x14ac:dyDescent="0.25">
      <c r="B2" s="134" t="s">
        <v>22</v>
      </c>
      <c r="C2" s="134"/>
      <c r="D2" s="134"/>
      <c r="E2" s="134"/>
      <c r="F2" s="134"/>
      <c r="G2" s="134"/>
      <c r="H2" s="134"/>
    </row>
    <row r="3" spans="1:14" ht="21" customHeight="1" x14ac:dyDescent="0.25">
      <c r="B3" s="135"/>
      <c r="C3" s="135"/>
      <c r="D3" s="135"/>
      <c r="E3" s="135"/>
      <c r="F3" s="135"/>
      <c r="G3" s="135"/>
      <c r="H3" s="135"/>
    </row>
    <row r="4" spans="1:14" ht="26.25" customHeight="1" x14ac:dyDescent="0.25">
      <c r="A4" s="136" t="s">
        <v>27</v>
      </c>
      <c r="B4" s="137"/>
      <c r="C4" s="137"/>
      <c r="D4" s="137"/>
      <c r="E4" s="137"/>
      <c r="F4" s="138"/>
      <c r="G4" s="136" t="s">
        <v>30</v>
      </c>
      <c r="H4" s="137"/>
      <c r="I4" s="138"/>
    </row>
    <row r="5" spans="1:14" ht="24.75" customHeight="1" x14ac:dyDescent="0.65">
      <c r="A5" s="45" t="s">
        <v>26</v>
      </c>
      <c r="B5" s="45" t="s">
        <v>20</v>
      </c>
      <c r="C5" s="45" t="s">
        <v>21</v>
      </c>
      <c r="D5" s="45" t="s">
        <v>28</v>
      </c>
      <c r="E5" s="45" t="s">
        <v>23</v>
      </c>
      <c r="F5" s="45" t="s">
        <v>32</v>
      </c>
      <c r="G5" s="45" t="s">
        <v>24</v>
      </c>
      <c r="H5" s="45" t="s">
        <v>25</v>
      </c>
      <c r="I5" s="46" t="s">
        <v>29</v>
      </c>
      <c r="N5" s="8"/>
    </row>
    <row r="6" spans="1:14" ht="24.75" customHeight="1" x14ac:dyDescent="0.65">
      <c r="A6" s="47">
        <v>1</v>
      </c>
      <c r="B6" s="43" t="s">
        <v>13</v>
      </c>
      <c r="C6" s="43" t="s">
        <v>16</v>
      </c>
      <c r="D6" s="44">
        <v>30</v>
      </c>
      <c r="E6" s="42">
        <v>7900</v>
      </c>
      <c r="F6" s="42">
        <v>8900</v>
      </c>
      <c r="G6" s="44">
        <v>10</v>
      </c>
      <c r="H6" s="42">
        <f>F6*G6</f>
        <v>89000</v>
      </c>
      <c r="I6" s="44">
        <f>D6-G6</f>
        <v>20</v>
      </c>
      <c r="N6" s="9"/>
    </row>
    <row r="7" spans="1:14" ht="24.75" customHeight="1" x14ac:dyDescent="0.65">
      <c r="A7" s="47">
        <v>2</v>
      </c>
      <c r="B7" s="43" t="s">
        <v>14</v>
      </c>
      <c r="C7" s="43" t="s">
        <v>31</v>
      </c>
      <c r="D7" s="44">
        <v>50</v>
      </c>
      <c r="E7" s="42">
        <v>6750</v>
      </c>
      <c r="F7" s="42">
        <v>7800</v>
      </c>
      <c r="G7" s="44">
        <v>3</v>
      </c>
      <c r="H7" s="42">
        <f t="shared" ref="H7:H13" si="0">F7*G7</f>
        <v>23400</v>
      </c>
      <c r="I7" s="44">
        <f t="shared" ref="I7:I13" si="1">D7-G7</f>
        <v>47</v>
      </c>
      <c r="N7" s="8"/>
    </row>
    <row r="8" spans="1:14" ht="24.75" customHeight="1" x14ac:dyDescent="0.65">
      <c r="A8" s="47">
        <v>3</v>
      </c>
      <c r="B8" s="43" t="s">
        <v>15</v>
      </c>
      <c r="C8" s="43" t="s">
        <v>31</v>
      </c>
      <c r="D8" s="44">
        <v>50</v>
      </c>
      <c r="E8" s="42">
        <v>29150</v>
      </c>
      <c r="F8" s="42">
        <v>10000</v>
      </c>
      <c r="G8" s="44">
        <v>3</v>
      </c>
      <c r="H8" s="42">
        <f t="shared" si="0"/>
        <v>30000</v>
      </c>
      <c r="I8" s="44">
        <f t="shared" si="1"/>
        <v>47</v>
      </c>
      <c r="N8" s="8"/>
    </row>
    <row r="9" spans="1:14" ht="24.75" customHeight="1" x14ac:dyDescent="0.65">
      <c r="A9" s="47">
        <v>4</v>
      </c>
      <c r="B9" s="43" t="s">
        <v>33</v>
      </c>
      <c r="C9" s="43" t="s">
        <v>17</v>
      </c>
      <c r="D9" s="44">
        <v>50</v>
      </c>
      <c r="E9" s="42">
        <v>6200</v>
      </c>
      <c r="F9" s="42">
        <v>7200</v>
      </c>
      <c r="G9" s="44">
        <v>20</v>
      </c>
      <c r="H9" s="42">
        <f t="shared" si="0"/>
        <v>144000</v>
      </c>
      <c r="I9" s="44">
        <f t="shared" si="1"/>
        <v>30</v>
      </c>
      <c r="N9" s="8"/>
    </row>
    <row r="10" spans="1:14" ht="24.75" customHeight="1" x14ac:dyDescent="0.65">
      <c r="A10" s="47">
        <v>5</v>
      </c>
      <c r="B10" s="43" t="s">
        <v>18</v>
      </c>
      <c r="C10" s="43" t="s">
        <v>31</v>
      </c>
      <c r="D10" s="44">
        <v>10</v>
      </c>
      <c r="E10" s="42">
        <v>13750</v>
      </c>
      <c r="F10" s="42">
        <v>15000</v>
      </c>
      <c r="G10" s="44">
        <v>0</v>
      </c>
      <c r="H10" s="42">
        <f t="shared" si="0"/>
        <v>0</v>
      </c>
      <c r="I10" s="44">
        <f t="shared" si="1"/>
        <v>10</v>
      </c>
      <c r="K10" s="11"/>
      <c r="N10" s="8"/>
    </row>
    <row r="11" spans="1:14" ht="24.75" customHeight="1" x14ac:dyDescent="0.65">
      <c r="A11" s="47">
        <v>6</v>
      </c>
      <c r="B11" s="43" t="s">
        <v>19</v>
      </c>
      <c r="C11" s="43" t="s">
        <v>16</v>
      </c>
      <c r="D11" s="44">
        <v>10</v>
      </c>
      <c r="E11" s="42">
        <v>29150</v>
      </c>
      <c r="F11" s="42">
        <v>29000</v>
      </c>
      <c r="G11" s="44">
        <v>0</v>
      </c>
      <c r="H11" s="42">
        <f t="shared" si="0"/>
        <v>0</v>
      </c>
      <c r="I11" s="44">
        <f t="shared" si="1"/>
        <v>10</v>
      </c>
      <c r="N11" s="8"/>
    </row>
    <row r="12" spans="1:14" ht="24.75" customHeight="1" x14ac:dyDescent="0.65">
      <c r="A12" s="47">
        <v>7</v>
      </c>
      <c r="B12" s="43" t="s">
        <v>14</v>
      </c>
      <c r="C12" s="43" t="s">
        <v>31</v>
      </c>
      <c r="D12" s="44">
        <v>10</v>
      </c>
      <c r="E12" s="42">
        <v>26400</v>
      </c>
      <c r="F12" s="42">
        <v>32000</v>
      </c>
      <c r="G12" s="44">
        <v>0</v>
      </c>
      <c r="H12" s="42">
        <f t="shared" si="0"/>
        <v>0</v>
      </c>
      <c r="I12" s="44">
        <f t="shared" si="1"/>
        <v>10</v>
      </c>
      <c r="N12" s="8"/>
    </row>
    <row r="13" spans="1:14" ht="24.75" customHeight="1" thickBot="1" x14ac:dyDescent="0.7">
      <c r="A13" s="48"/>
      <c r="B13" s="49" t="s">
        <v>34</v>
      </c>
      <c r="C13" s="50"/>
      <c r="D13" s="44">
        <v>225</v>
      </c>
      <c r="E13" s="42">
        <v>10000</v>
      </c>
      <c r="F13" s="42">
        <v>10000</v>
      </c>
      <c r="G13" s="44">
        <v>52</v>
      </c>
      <c r="H13" s="42">
        <f t="shared" si="0"/>
        <v>520000</v>
      </c>
      <c r="I13" s="44">
        <f t="shared" si="1"/>
        <v>173</v>
      </c>
      <c r="N13" s="8"/>
    </row>
    <row r="14" spans="1:14" ht="30" customHeight="1" x14ac:dyDescent="0.65">
      <c r="A14" s="139" t="s">
        <v>2</v>
      </c>
      <c r="B14" s="140"/>
      <c r="C14" s="141"/>
      <c r="D14" s="54">
        <f>SUM(D6:D13)</f>
        <v>435</v>
      </c>
      <c r="E14" s="52"/>
      <c r="F14" s="53"/>
      <c r="G14" s="55">
        <f>SUM(G6:G13)</f>
        <v>88</v>
      </c>
      <c r="H14" s="51">
        <f>SUM(H6:H13)</f>
        <v>806400</v>
      </c>
      <c r="I14" s="44">
        <f>SUM(I6:I13)</f>
        <v>347</v>
      </c>
      <c r="N14" s="8"/>
    </row>
    <row r="15" spans="1:14" ht="24" customHeight="1" x14ac:dyDescent="0.25">
      <c r="A15" s="123"/>
      <c r="B15" s="123"/>
      <c r="C15" s="123"/>
      <c r="D15" s="7"/>
      <c r="E15" s="10"/>
      <c r="F15" s="10"/>
    </row>
    <row r="16" spans="1:14" ht="30" customHeight="1" x14ac:dyDescent="0.25">
      <c r="A16" s="124" t="s">
        <v>35</v>
      </c>
      <c r="B16" s="124"/>
      <c r="C16" s="124"/>
      <c r="L16" s="56"/>
    </row>
    <row r="17" spans="1:3" ht="42" customHeight="1" x14ac:dyDescent="0.65">
      <c r="A17" s="117" t="s">
        <v>36</v>
      </c>
      <c r="B17" s="117"/>
      <c r="C17" s="117"/>
    </row>
    <row r="18" spans="1:3" ht="27" customHeight="1" x14ac:dyDescent="0.25"/>
  </sheetData>
  <mergeCells count="7">
    <mergeCell ref="A17:C17"/>
    <mergeCell ref="B2:H3"/>
    <mergeCell ref="A4:F4"/>
    <mergeCell ref="G4:I4"/>
    <mergeCell ref="A14:C14"/>
    <mergeCell ref="A15:C15"/>
    <mergeCell ref="A16:C16"/>
  </mergeCells>
  <pageMargins left="0.7" right="0.7" top="0.75" bottom="0.75" header="0.3" footer="0.3"/>
  <pageSetup paperSize="9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K1" zoomScale="120" zoomScaleNormal="120" workbookViewId="0">
      <selection activeCell="W42" sqref="W42"/>
    </sheetView>
  </sheetViews>
  <sheetFormatPr defaultRowHeight="15" x14ac:dyDescent="0.25"/>
  <cols>
    <col min="1" max="1" width="5.140625" customWidth="1"/>
    <col min="2" max="2" width="23.28515625" customWidth="1"/>
    <col min="3" max="3" width="15" customWidth="1"/>
    <col min="4" max="4" width="13.85546875" customWidth="1"/>
    <col min="5" max="5" width="10.7109375" bestFit="1" customWidth="1"/>
    <col min="6" max="6" width="12.5703125" customWidth="1"/>
    <col min="8" max="8" width="12.42578125" customWidth="1"/>
  </cols>
  <sheetData>
    <row r="1" spans="1:11" x14ac:dyDescent="0.25">
      <c r="C1" s="145" t="s">
        <v>11</v>
      </c>
      <c r="D1" s="145"/>
      <c r="E1" s="145"/>
      <c r="F1" s="145"/>
      <c r="G1" s="145"/>
    </row>
    <row r="2" spans="1:11" x14ac:dyDescent="0.25">
      <c r="C2" s="146"/>
      <c r="D2" s="146"/>
      <c r="E2" s="146"/>
      <c r="F2" s="146"/>
      <c r="G2" s="146"/>
    </row>
    <row r="3" spans="1:11" x14ac:dyDescent="0.25">
      <c r="A3" s="142" t="s">
        <v>10</v>
      </c>
      <c r="B3" s="147" t="s">
        <v>0</v>
      </c>
      <c r="C3" s="148"/>
      <c r="D3" s="148"/>
      <c r="E3" s="149"/>
      <c r="F3" s="147" t="s">
        <v>1</v>
      </c>
      <c r="G3" s="148"/>
      <c r="H3" s="149"/>
    </row>
    <row r="4" spans="1:11" x14ac:dyDescent="0.25">
      <c r="A4" s="143"/>
      <c r="B4" s="2" t="s">
        <v>4</v>
      </c>
      <c r="C4" s="5" t="s">
        <v>2</v>
      </c>
      <c r="D4" s="2" t="s">
        <v>55</v>
      </c>
      <c r="E4" s="2" t="s">
        <v>56</v>
      </c>
      <c r="F4" s="2"/>
      <c r="G4" s="2"/>
      <c r="H4" s="2"/>
    </row>
    <row r="5" spans="1:11" ht="23.25" x14ac:dyDescent="0.65">
      <c r="A5" s="1">
        <v>1</v>
      </c>
      <c r="B5" s="43" t="s">
        <v>3</v>
      </c>
      <c r="C5" s="44">
        <v>30</v>
      </c>
      <c r="D5" s="42">
        <v>2235</v>
      </c>
      <c r="E5" s="42">
        <v>67050</v>
      </c>
      <c r="F5" s="44">
        <v>22</v>
      </c>
      <c r="G5" s="42">
        <v>2235</v>
      </c>
      <c r="H5" s="42">
        <v>49170</v>
      </c>
    </row>
    <row r="6" spans="1:11" ht="23.25" x14ac:dyDescent="0.65">
      <c r="A6" s="1">
        <v>2</v>
      </c>
      <c r="B6" s="43" t="s">
        <v>4</v>
      </c>
      <c r="C6" s="44">
        <v>30</v>
      </c>
      <c r="D6" s="42">
        <v>2800</v>
      </c>
      <c r="E6" s="42">
        <v>84000</v>
      </c>
      <c r="F6" s="44">
        <v>28</v>
      </c>
      <c r="G6" s="42">
        <v>2800</v>
      </c>
      <c r="H6" s="42">
        <v>78400</v>
      </c>
    </row>
    <row r="7" spans="1:11" ht="23.25" x14ac:dyDescent="0.65">
      <c r="A7" s="1">
        <v>3</v>
      </c>
      <c r="B7" s="43" t="s">
        <v>5</v>
      </c>
      <c r="C7" s="44">
        <v>100</v>
      </c>
      <c r="D7" s="42">
        <v>5800</v>
      </c>
      <c r="E7" s="42">
        <v>580000</v>
      </c>
      <c r="F7" s="44">
        <v>80</v>
      </c>
      <c r="G7" s="42">
        <v>5800</v>
      </c>
      <c r="H7" s="42">
        <v>464000</v>
      </c>
    </row>
    <row r="8" spans="1:11" ht="23.25" x14ac:dyDescent="0.65">
      <c r="A8" s="1">
        <v>4</v>
      </c>
      <c r="B8" s="43" t="s">
        <v>6</v>
      </c>
      <c r="C8" s="44">
        <v>20</v>
      </c>
      <c r="D8" s="42">
        <v>1700</v>
      </c>
      <c r="E8" s="42">
        <v>34000</v>
      </c>
      <c r="F8" s="44"/>
      <c r="G8" s="42"/>
      <c r="H8" s="42">
        <v>0</v>
      </c>
    </row>
    <row r="9" spans="1:11" ht="23.25" x14ac:dyDescent="0.65">
      <c r="A9" s="1">
        <v>5</v>
      </c>
      <c r="B9" s="43" t="s">
        <v>7</v>
      </c>
      <c r="C9" s="44">
        <v>20</v>
      </c>
      <c r="D9" s="42">
        <v>3800</v>
      </c>
      <c r="E9" s="42">
        <v>76000</v>
      </c>
      <c r="F9" s="41"/>
      <c r="G9" s="42"/>
      <c r="H9" s="42">
        <v>0</v>
      </c>
    </row>
    <row r="10" spans="1:11" ht="23.25" x14ac:dyDescent="0.65">
      <c r="A10" s="1">
        <v>6</v>
      </c>
      <c r="B10" s="43" t="s">
        <v>8</v>
      </c>
      <c r="C10" s="44">
        <v>33</v>
      </c>
      <c r="D10" s="42">
        <v>35</v>
      </c>
      <c r="E10" s="42">
        <v>1155</v>
      </c>
      <c r="F10" s="41"/>
      <c r="G10" s="42"/>
      <c r="H10" s="42">
        <v>0</v>
      </c>
    </row>
    <row r="11" spans="1:11" x14ac:dyDescent="0.25">
      <c r="A11" s="1">
        <v>7</v>
      </c>
      <c r="B11" s="2" t="s">
        <v>9</v>
      </c>
      <c r="C11" s="41"/>
      <c r="D11" s="2"/>
      <c r="E11" s="3">
        <v>842205</v>
      </c>
      <c r="F11" s="2"/>
      <c r="G11" s="2"/>
      <c r="H11" s="3">
        <v>591570</v>
      </c>
    </row>
    <row r="12" spans="1:11" ht="24.75" customHeight="1" x14ac:dyDescent="0.25">
      <c r="E12" s="144" t="s">
        <v>57</v>
      </c>
      <c r="F12" s="144"/>
      <c r="G12" s="144"/>
      <c r="H12" s="144"/>
      <c r="K12" s="4"/>
    </row>
    <row r="13" spans="1:11" x14ac:dyDescent="0.25">
      <c r="E13" s="145" t="s">
        <v>12</v>
      </c>
      <c r="F13" s="145"/>
      <c r="G13" s="145"/>
      <c r="H13" s="145"/>
    </row>
  </sheetData>
  <mergeCells count="6">
    <mergeCell ref="A3:A4"/>
    <mergeCell ref="E12:H12"/>
    <mergeCell ref="E13:H13"/>
    <mergeCell ref="C1:G2"/>
    <mergeCell ref="B3:E3"/>
    <mergeCell ref="F3:H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(Total book)</vt:lpstr>
      <vt:lpstr>April)</vt:lpstr>
      <vt:lpstr>Note Book.K.P.C (2)</vt:lpstr>
      <vt:lpstr>Book.K.P.C</vt:lpstr>
      <vt:lpstr>books.BB</vt:lpstr>
      <vt:lpstr>June</vt:lpstr>
      <vt:lpstr>Old in Stock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</dc:creator>
  <cp:lastModifiedBy>Vuthea Uk</cp:lastModifiedBy>
  <cp:lastPrinted>2013-09-09T04:53:56Z</cp:lastPrinted>
  <dcterms:created xsi:type="dcterms:W3CDTF">2013-02-24T07:15:23Z</dcterms:created>
  <dcterms:modified xsi:type="dcterms:W3CDTF">2013-09-09T04:55:22Z</dcterms:modified>
</cp:coreProperties>
</file>