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heckCompatibility="1" defaultThemeVersion="124226"/>
  <bookViews>
    <workbookView xWindow="120" yWindow="75" windowWidth="15255" windowHeight="7935" tabRatio="599"/>
  </bookViews>
  <sheets>
    <sheet name="Agriculture" sheetId="23" r:id="rId1"/>
  </sheets>
  <definedNames>
    <definedName name="_xlnm._FilterDatabase" localSheetId="0" hidden="1">Agriculture!$A$22:$U$74</definedName>
  </definedNames>
  <calcPr calcId="144525"/>
</workbook>
</file>

<file path=xl/calcChain.xml><?xml version="1.0" encoding="utf-8"?>
<calcChain xmlns="http://schemas.openxmlformats.org/spreadsheetml/2006/main">
  <c r="Q76" i="23" l="1"/>
  <c r="P76" i="23"/>
  <c r="O76" i="23"/>
  <c r="N76" i="23"/>
  <c r="M76" i="23"/>
  <c r="L76" i="23"/>
  <c r="K76" i="23"/>
  <c r="J76" i="23"/>
  <c r="I76" i="23"/>
  <c r="H76" i="23"/>
  <c r="G76" i="23"/>
  <c r="F76" i="23"/>
  <c r="E76" i="23"/>
  <c r="Q75" i="23"/>
  <c r="P75" i="23"/>
  <c r="O75" i="23"/>
  <c r="N75" i="23"/>
  <c r="M75" i="23"/>
  <c r="L75" i="23"/>
  <c r="K75" i="23"/>
  <c r="J75" i="23"/>
  <c r="I75" i="23"/>
  <c r="H75" i="23"/>
  <c r="G75" i="23"/>
  <c r="F75" i="23"/>
  <c r="E75" i="23"/>
  <c r="Q73" i="23"/>
  <c r="P73" i="23"/>
  <c r="O73" i="23"/>
  <c r="N73" i="23"/>
  <c r="M73" i="23"/>
  <c r="L73" i="23"/>
  <c r="K73" i="23"/>
  <c r="J73" i="23"/>
  <c r="I73" i="23"/>
  <c r="H73" i="23"/>
  <c r="G73" i="23"/>
  <c r="F73" i="23"/>
  <c r="E73" i="23"/>
  <c r="R73" i="23" s="1"/>
  <c r="S73" i="23" s="1"/>
  <c r="Q72" i="23"/>
  <c r="P72" i="23"/>
  <c r="O72" i="23"/>
  <c r="N72" i="23"/>
  <c r="M72" i="23"/>
  <c r="L72" i="23"/>
  <c r="K72" i="23"/>
  <c r="J72" i="23"/>
  <c r="I72" i="23"/>
  <c r="H72" i="23"/>
  <c r="G72" i="23"/>
  <c r="F72" i="23"/>
  <c r="E72" i="23"/>
  <c r="Q70" i="23"/>
  <c r="P70" i="23"/>
  <c r="O70" i="23"/>
  <c r="N70" i="23"/>
  <c r="M70" i="23"/>
  <c r="L70" i="23"/>
  <c r="K70" i="23"/>
  <c r="J70" i="23"/>
  <c r="I70" i="23"/>
  <c r="H70" i="23"/>
  <c r="G70" i="23"/>
  <c r="F70" i="23"/>
  <c r="E70" i="23"/>
  <c r="R70" i="23" s="1"/>
  <c r="S70" i="23" s="1"/>
  <c r="Q69" i="23"/>
  <c r="P69" i="23"/>
  <c r="O69" i="23"/>
  <c r="N69" i="23"/>
  <c r="M69" i="23"/>
  <c r="L69" i="23"/>
  <c r="K69" i="23"/>
  <c r="J69" i="23"/>
  <c r="I69" i="23"/>
  <c r="H69" i="23"/>
  <c r="G69" i="23"/>
  <c r="F69" i="23"/>
  <c r="E69" i="23"/>
  <c r="Q67" i="23"/>
  <c r="P67" i="23"/>
  <c r="O67" i="23"/>
  <c r="N67" i="23"/>
  <c r="M67" i="23"/>
  <c r="L67" i="23"/>
  <c r="K67" i="23"/>
  <c r="J67" i="23"/>
  <c r="I67" i="23"/>
  <c r="H67" i="23"/>
  <c r="G67" i="23"/>
  <c r="F67" i="23"/>
  <c r="E67" i="23"/>
  <c r="R67" i="23" s="1"/>
  <c r="S67" i="23" s="1"/>
  <c r="Q66" i="23"/>
  <c r="P66" i="23"/>
  <c r="O66" i="23"/>
  <c r="N66" i="23"/>
  <c r="M66" i="23"/>
  <c r="L66" i="23"/>
  <c r="K66" i="23"/>
  <c r="J66" i="23"/>
  <c r="I66" i="23"/>
  <c r="H66" i="23"/>
  <c r="G66" i="23"/>
  <c r="F66" i="23"/>
  <c r="E66" i="23"/>
  <c r="Q64" i="23"/>
  <c r="P64" i="23"/>
  <c r="O64" i="23"/>
  <c r="N64" i="23"/>
  <c r="M64" i="23"/>
  <c r="L64" i="23"/>
  <c r="K64" i="23"/>
  <c r="J64" i="23"/>
  <c r="I64" i="23"/>
  <c r="H64" i="23"/>
  <c r="G64" i="23"/>
  <c r="F64" i="23"/>
  <c r="E64" i="23"/>
  <c r="R64" i="23" s="1"/>
  <c r="S64" i="23" s="1"/>
  <c r="Q63" i="23"/>
  <c r="P63" i="23"/>
  <c r="O63" i="23"/>
  <c r="N63" i="23"/>
  <c r="M63" i="23"/>
  <c r="L63" i="23"/>
  <c r="K63" i="23"/>
  <c r="J63" i="23"/>
  <c r="I63" i="23"/>
  <c r="H63" i="23"/>
  <c r="G63" i="23"/>
  <c r="F63" i="23"/>
  <c r="E63" i="23"/>
  <c r="Q61" i="23"/>
  <c r="P61" i="23"/>
  <c r="O61" i="23"/>
  <c r="N61" i="23"/>
  <c r="M61" i="23"/>
  <c r="L61" i="23"/>
  <c r="K61" i="23"/>
  <c r="J61" i="23"/>
  <c r="I61" i="23"/>
  <c r="H61" i="23"/>
  <c r="G61" i="23"/>
  <c r="F61" i="23"/>
  <c r="E61" i="23"/>
  <c r="R61" i="23" s="1"/>
  <c r="S61" i="23" s="1"/>
  <c r="Q60" i="23"/>
  <c r="P60" i="23"/>
  <c r="O60" i="23"/>
  <c r="N60" i="23"/>
  <c r="M60" i="23"/>
  <c r="L60" i="23"/>
  <c r="K60" i="23"/>
  <c r="J60" i="23"/>
  <c r="I60" i="23"/>
  <c r="H60" i="23"/>
  <c r="G60" i="23"/>
  <c r="F60" i="23"/>
  <c r="E60" i="23"/>
  <c r="Q58" i="23"/>
  <c r="P58" i="23"/>
  <c r="O58" i="23"/>
  <c r="N58" i="23"/>
  <c r="M58" i="23"/>
  <c r="L58" i="23"/>
  <c r="K58" i="23"/>
  <c r="J58" i="23"/>
  <c r="I58" i="23"/>
  <c r="H58" i="23"/>
  <c r="G58" i="23"/>
  <c r="F58" i="23"/>
  <c r="E58" i="23"/>
  <c r="R58" i="23" s="1"/>
  <c r="S58" i="23" s="1"/>
  <c r="Q57" i="23"/>
  <c r="P57" i="23"/>
  <c r="O57" i="23"/>
  <c r="N57" i="23"/>
  <c r="M57" i="23"/>
  <c r="L57" i="23"/>
  <c r="K57" i="23"/>
  <c r="J57" i="23"/>
  <c r="I57" i="23"/>
  <c r="H57" i="23"/>
  <c r="G57" i="23"/>
  <c r="F57" i="23"/>
  <c r="E57" i="23"/>
  <c r="Q55" i="23"/>
  <c r="P55" i="23"/>
  <c r="O55" i="23"/>
  <c r="N55" i="23"/>
  <c r="M55" i="23"/>
  <c r="L55" i="23"/>
  <c r="K55" i="23"/>
  <c r="J55" i="23"/>
  <c r="I55" i="23"/>
  <c r="H55" i="23"/>
  <c r="G55" i="23"/>
  <c r="F55" i="23"/>
  <c r="E55" i="23"/>
  <c r="R55" i="23" s="1"/>
  <c r="S55" i="23" s="1"/>
  <c r="Q54" i="23"/>
  <c r="P54" i="23"/>
  <c r="O54" i="23"/>
  <c r="N54" i="23"/>
  <c r="M54" i="23"/>
  <c r="L54" i="23"/>
  <c r="K54" i="23"/>
  <c r="J54" i="23"/>
  <c r="I54" i="23"/>
  <c r="H54" i="23"/>
  <c r="G54" i="23"/>
  <c r="F54" i="23"/>
  <c r="E54" i="23"/>
  <c r="Q52" i="23"/>
  <c r="P52" i="23"/>
  <c r="O52" i="23"/>
  <c r="N52" i="23"/>
  <c r="M52" i="23"/>
  <c r="L52" i="23"/>
  <c r="K52" i="23"/>
  <c r="J52" i="23"/>
  <c r="I52" i="23"/>
  <c r="H52" i="23"/>
  <c r="G52" i="23"/>
  <c r="F52" i="23"/>
  <c r="E52" i="23"/>
  <c r="R52" i="23" s="1"/>
  <c r="S52" i="23" s="1"/>
  <c r="Q51" i="23"/>
  <c r="P51" i="23"/>
  <c r="O51" i="23"/>
  <c r="N51" i="23"/>
  <c r="M51" i="23"/>
  <c r="L51" i="23"/>
  <c r="K51" i="23"/>
  <c r="J51" i="23"/>
  <c r="I51" i="23"/>
  <c r="H51" i="23"/>
  <c r="G51" i="23"/>
  <c r="F51" i="23"/>
  <c r="E51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R49" i="23" s="1"/>
  <c r="S49" i="23" s="1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Q42" i="23"/>
  <c r="P42" i="23"/>
  <c r="O42" i="23"/>
  <c r="N42" i="23"/>
  <c r="M42" i="23"/>
  <c r="L42" i="23"/>
  <c r="K42" i="23"/>
  <c r="J42" i="23"/>
  <c r="I42" i="23"/>
  <c r="H42" i="23"/>
  <c r="G42" i="23"/>
  <c r="F42" i="23"/>
  <c r="E42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R37" i="23" s="1"/>
  <c r="S37" i="23" s="1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R34" i="23" s="1"/>
  <c r="S34" i="23" s="1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R31" i="23" s="1"/>
  <c r="S31" i="23" s="1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R28" i="23" s="1"/>
  <c r="S28" i="23" s="1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Q24" i="23"/>
  <c r="Q25" i="23"/>
  <c r="F24" i="23"/>
  <c r="G24" i="23"/>
  <c r="H24" i="23"/>
  <c r="I24" i="23"/>
  <c r="J24" i="23"/>
  <c r="K24" i="23"/>
  <c r="L24" i="23"/>
  <c r="M24" i="23"/>
  <c r="N24" i="23"/>
  <c r="O24" i="23"/>
  <c r="P24" i="23"/>
  <c r="F25" i="23"/>
  <c r="R25" i="23" s="1"/>
  <c r="S25" i="23" s="1"/>
  <c r="G25" i="23"/>
  <c r="H25" i="23"/>
  <c r="I25" i="23"/>
  <c r="J25" i="23"/>
  <c r="K25" i="23"/>
  <c r="L25" i="23"/>
  <c r="M25" i="23"/>
  <c r="N25" i="23"/>
  <c r="O25" i="23"/>
  <c r="P25" i="23"/>
  <c r="E25" i="23"/>
  <c r="E24" i="23"/>
  <c r="R32" i="23"/>
  <c r="S32" i="23" s="1"/>
  <c r="R29" i="23"/>
  <c r="S29" i="23" s="1"/>
  <c r="R23" i="23"/>
  <c r="S23" i="23" s="1"/>
  <c r="R38" i="23"/>
  <c r="S38" i="23" s="1"/>
  <c r="R35" i="23"/>
  <c r="S35" i="23" s="1"/>
  <c r="R44" i="23"/>
  <c r="S44" i="23" s="1"/>
  <c r="R41" i="23"/>
  <c r="S41" i="23" s="1"/>
  <c r="R50" i="23"/>
  <c r="S50" i="23" s="1"/>
  <c r="R59" i="23"/>
  <c r="S59" i="23" s="1"/>
  <c r="R53" i="23"/>
  <c r="S53" i="23" s="1"/>
  <c r="R56" i="23"/>
  <c r="S56" i="23" s="1"/>
  <c r="R65" i="23"/>
  <c r="S65" i="23" s="1"/>
  <c r="R47" i="23"/>
  <c r="S47" i="23" s="1"/>
  <c r="R62" i="23"/>
  <c r="S62" i="23" s="1"/>
  <c r="R71" i="23"/>
  <c r="S71" i="23" s="1"/>
  <c r="R68" i="23"/>
  <c r="S68" i="23" s="1"/>
  <c r="R74" i="23"/>
  <c r="S74" i="23" s="1"/>
  <c r="R26" i="23"/>
  <c r="S26" i="23" s="1"/>
  <c r="R40" i="23" l="1"/>
  <c r="S40" i="23" s="1"/>
  <c r="R43" i="23"/>
  <c r="S43" i="23" s="1"/>
  <c r="R46" i="23"/>
  <c r="S46" i="23" s="1"/>
  <c r="R76" i="23"/>
  <c r="S76" i="23" s="1"/>
  <c r="A77" i="23" l="1"/>
  <c r="U47" i="23" l="1"/>
  <c r="T47" i="23"/>
  <c r="U50" i="23"/>
  <c r="T50" i="23"/>
  <c r="U56" i="23"/>
  <c r="T56" i="23"/>
  <c r="U26" i="23"/>
  <c r="T26" i="23"/>
  <c r="U53" i="23"/>
  <c r="T53" i="23"/>
  <c r="U44" i="23"/>
  <c r="T44" i="23"/>
  <c r="U29" i="23"/>
  <c r="T29" i="23"/>
  <c r="U41" i="23"/>
  <c r="T41" i="23"/>
  <c r="U71" i="23"/>
  <c r="T71" i="23"/>
  <c r="U38" i="23"/>
  <c r="T38" i="23"/>
  <c r="U32" i="23"/>
  <c r="T32" i="23"/>
  <c r="U74" i="23"/>
  <c r="T74" i="23"/>
  <c r="U68" i="23"/>
  <c r="T68" i="23"/>
  <c r="U62" i="23"/>
  <c r="T62" i="23"/>
  <c r="U65" i="23"/>
  <c r="T65" i="23"/>
  <c r="U59" i="23"/>
  <c r="T59" i="23"/>
  <c r="U35" i="23"/>
  <c r="T35" i="23"/>
  <c r="U23" i="23"/>
  <c r="T23" i="23"/>
</calcChain>
</file>

<file path=xl/sharedStrings.xml><?xml version="1.0" encoding="utf-8"?>
<sst xmlns="http://schemas.openxmlformats.org/spreadsheetml/2006/main" count="94" uniqueCount="61">
  <si>
    <t>ល.រ</t>
  </si>
  <si>
    <t>គោត្តនាម និងនាម</t>
  </si>
  <si>
    <t>អក្សរឡាតាំង</t>
  </si>
  <si>
    <t>ភេទ</t>
  </si>
  <si>
    <t>Total</t>
  </si>
  <si>
    <t>Averge</t>
  </si>
  <si>
    <t>Rank</t>
  </si>
  <si>
    <t>Mention</t>
  </si>
  <si>
    <t>ប</t>
  </si>
  <si>
    <t>ស</t>
  </si>
  <si>
    <t>ជួប ណារិន</t>
  </si>
  <si>
    <t>GHOUB NARIN</t>
  </si>
  <si>
    <t>រ៉េម វ៉ាន់រ៉ូត</t>
  </si>
  <si>
    <t>REM VANROT</t>
  </si>
  <si>
    <t>ប៊ន ចិន្តា</t>
  </si>
  <si>
    <t>BORN CHEADA</t>
  </si>
  <si>
    <t>ខន វិត</t>
  </si>
  <si>
    <t>KHAN VET</t>
  </si>
  <si>
    <t>History of Cambodia</t>
  </si>
  <si>
    <t>Business English</t>
  </si>
  <si>
    <t>Other</t>
  </si>
  <si>
    <t>Business Math</t>
  </si>
  <si>
    <t>Buddhism</t>
  </si>
  <si>
    <t>Sociology</t>
  </si>
  <si>
    <t>Intro-Business</t>
  </si>
  <si>
    <t>ម៉ៃ ចាន់ទី</t>
  </si>
  <si>
    <t>MAI CHANNTY</t>
  </si>
  <si>
    <t>ស៊ឹង ផលី្លន</t>
  </si>
  <si>
    <t>SUNG PHALLIN</t>
  </si>
  <si>
    <t>ណោង ស្រីនាង</t>
  </si>
  <si>
    <t>NORNG SREY NEANG</t>
  </si>
  <si>
    <t>ជឿន ស្រីហួន</t>
  </si>
  <si>
    <t>CHOEUN SREY HOUN</t>
  </si>
  <si>
    <t>ប៉ោង កំសត់</t>
  </si>
  <si>
    <t>PONG KOMSORT</t>
  </si>
  <si>
    <t>ហេង ចាន់នី</t>
  </si>
  <si>
    <t>HENG CHANNY</t>
  </si>
  <si>
    <t>ស៊ិន វណ្ណដា</t>
  </si>
  <si>
    <t>SIN VANDA</t>
  </si>
  <si>
    <t>ហឿន ហូ</t>
  </si>
  <si>
    <t>HOEURN HO</t>
  </si>
  <si>
    <t>វន ស្រីលាក់</t>
  </si>
  <si>
    <t>VORN SREYLAKK</t>
  </si>
  <si>
    <t>យ៉ោម ចាន់សោភា</t>
  </si>
  <si>
    <t>YORM CHANSORPHEA</t>
  </si>
  <si>
    <t>សុន ស្រីពៅ</t>
  </si>
  <si>
    <t>SOV SREYPOV</t>
  </si>
  <si>
    <t>ប៉ាន ពិសី</t>
  </si>
  <si>
    <t>PAN PISEY</t>
  </si>
  <si>
    <t>នួន ចំនោរ</t>
  </si>
  <si>
    <t>NOUN CHAMNO</t>
  </si>
  <si>
    <t>ហុង សុខនី</t>
  </si>
  <si>
    <t>HONG SOKNY</t>
  </si>
  <si>
    <t>Development</t>
  </si>
  <si>
    <t>Principle of Marketing</t>
  </si>
  <si>
    <t>Intro-Econo</t>
  </si>
  <si>
    <t>Off-Admin</t>
  </si>
  <si>
    <t>Basic Computer</t>
  </si>
  <si>
    <t>Business English I</t>
  </si>
  <si>
    <t>Prin-Acc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</si>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</sst>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2" x14ac:knownFonts="1">
    <font>
      <sz val="10"/>
      <name val="Arial"/>
    </font>
    <font>
      <b/>
      <sz val="10"/>
      <name val="Times New Roman"/>
      <family val="1"/>
    </font>
    <font>
      <sz val="11"/>
      <color indexed="8"/>
      <name val="Khmer OS"/>
    </font>
    <font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Limon S1"/>
    </font>
    <font>
      <sz val="9"/>
      <color indexed="8"/>
      <name val="Khmer OS"/>
    </font>
    <font>
      <sz val="12"/>
      <name val="Khmer OS"/>
    </font>
    <font>
      <sz val="10"/>
      <name val="Khmer OS Muol Light"/>
    </font>
    <font>
      <b/>
      <sz val="11"/>
      <name val="Times New Roman"/>
      <family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3" fillId="0" borderId="0"/>
  </cellStyleXfs>
  <cellXfs count="31">
    <xf numFmtId="0" fontId="0" fillId="0" borderId="0" xfId="0"/>
    <xf numFmtId="0" fontId="0" fillId="2" borderId="0" xfId="0" applyFill="1"/>
    <xf numFmtId="2" fontId="3" fillId="2" borderId="5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164" fontId="6" fillId="2" borderId="5" xfId="1" applyNumberFormat="1" applyFont="1" applyFill="1" applyBorder="1" applyAlignment="1">
      <alignment horizontal="left" vertical="center" wrapText="1"/>
    </xf>
    <xf numFmtId="0" fontId="7" fillId="2" borderId="5" xfId="1" applyFont="1" applyFill="1" applyBorder="1" applyAlignment="1">
      <alignment horizontal="left"/>
    </xf>
    <xf numFmtId="164" fontId="6" fillId="2" borderId="7" xfId="1" applyNumberFormat="1" applyFont="1" applyFill="1" applyBorder="1" applyAlignment="1">
      <alignment horizontal="left" vertical="center" wrapText="1"/>
    </xf>
    <xf numFmtId="0" fontId="7" fillId="2" borderId="7" xfId="1" applyFont="1" applyFill="1" applyBorder="1" applyAlignment="1">
      <alignment horizontal="left"/>
    </xf>
    <xf numFmtId="164" fontId="2" fillId="2" borderId="4" xfId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2" fontId="0" fillId="2" borderId="5" xfId="0" applyNumberForma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0" fillId="0" borderId="6" xfId="0" applyBorder="1"/>
    <xf numFmtId="164" fontId="2" fillId="2" borderId="8" xfId="1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2" borderId="6" xfId="0" applyFill="1" applyBorder="1"/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" fontId="10" fillId="4" borderId="5" xfId="0" applyNumberFormat="1" applyFont="1" applyFill="1" applyBorder="1" applyAlignment="1">
      <alignment horizontal="center" vertical="center"/>
    </xf>
    <xf numFmtId="2" fontId="3" fillId="4" borderId="5" xfId="0" applyNumberFormat="1" applyFont="1" applyFill="1" applyBorder="1" applyAlignment="1">
      <alignment horizontal="center" vertical="center"/>
    </xf>
    <xf numFmtId="1" fontId="10" fillId="4" borderId="7" xfId="0" applyNumberFormat="1" applyFont="1" applyFill="1" applyBorder="1" applyAlignment="1">
      <alignment horizontal="center" vertical="center"/>
    </xf>
    <xf numFmtId="2" fontId="3" fillId="4" borderId="7" xfId="0" applyNumberFormat="1" applyFont="1" applyFill="1" applyBorder="1" applyAlignment="1">
      <alignment horizontal="center" vertical="center"/>
    </xf>
    <xf numFmtId="2" fontId="11" fillId="4" borderId="5" xfId="0" applyNumberFormat="1" applyFont="1" applyFill="1" applyBorder="1" applyAlignment="1">
      <alignment horizontal="center" vertical="center"/>
    </xf>
    <xf numFmtId="2" fontId="11" fillId="4" borderId="7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 2" xfId="1"/>
    <cellStyle name="Normal 3" xfId="3"/>
    <cellStyle name="Normal 5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0</xdr:row>
      <xdr:rowOff>0</xdr:rowOff>
    </xdr:from>
    <xdr:to>
      <xdr:col>21</xdr:col>
      <xdr:colOff>428624</xdr:colOff>
      <xdr:row>5</xdr:row>
      <xdr:rowOff>123825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7639050" y="0"/>
          <a:ext cx="2628899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64008" rIns="45720" bIns="0" anchor="t" upright="1"/>
        <a:lstStyle/>
        <a:p>
          <a:pPr algn="ctr" rtl="1">
            <a:defRPr sz="1000"/>
          </a:pPr>
          <a:r>
            <a:rPr lang="km-KH" sz="1200" b="0" i="0" strike="noStrike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 rtl="1">
            <a:defRPr sz="1000"/>
          </a:pPr>
          <a:r>
            <a:rPr lang="km-KH" sz="1200" b="0" i="0" strike="noStrike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ជាតិ</a:t>
          </a:r>
          <a:r>
            <a:rPr lang="km-KH" sz="1200" b="0" i="0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 សាសនា ព្រះមហាក្សត្រ</a:t>
          </a:r>
          <a:endParaRPr lang="en-US" sz="1200" b="0" i="0" strike="noStrike">
            <a:solidFill>
              <a:srgbClr val="000000"/>
            </a:solidFill>
            <a:latin typeface="Khmer OS Muol Light" pitchFamily="2" charset="0"/>
            <a:cs typeface="Khmer OS Muol Light" pitchFamily="2" charset="0"/>
          </a:endParaRPr>
        </a:p>
        <a:p>
          <a:pPr algn="ctr" rtl="1">
            <a:defRPr sz="1000"/>
          </a:pPr>
          <a:r>
            <a:rPr lang="en-US" sz="2200" b="0" i="0" strike="noStrike">
              <a:solidFill>
                <a:srgbClr val="000000"/>
              </a:solidFill>
              <a:latin typeface="Tacteing"/>
            </a:rPr>
            <a:t>3</a:t>
          </a:r>
        </a:p>
      </xdr:txBody>
    </xdr:sp>
    <xdr:clientData/>
  </xdr:twoCellAnchor>
  <xdr:twoCellAnchor>
    <xdr:from>
      <xdr:col>1</xdr:col>
      <xdr:colOff>876300</xdr:colOff>
      <xdr:row>2</xdr:row>
      <xdr:rowOff>57150</xdr:rowOff>
    </xdr:from>
    <xdr:to>
      <xdr:col>2</xdr:col>
      <xdr:colOff>552450</xdr:colOff>
      <xdr:row>7</xdr:row>
      <xdr:rowOff>38100</xdr:rowOff>
    </xdr:to>
    <xdr:pic>
      <xdr:nvPicPr>
        <xdr:cNvPr id="3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9675" y="381000"/>
          <a:ext cx="8382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6</xdr:row>
      <xdr:rowOff>142875</xdr:rowOff>
    </xdr:from>
    <xdr:to>
      <xdr:col>4</xdr:col>
      <xdr:colOff>28574</xdr:colOff>
      <xdr:row>10</xdr:row>
      <xdr:rowOff>152400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0" y="1114425"/>
          <a:ext cx="3209924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64008" rIns="45720" bIns="0" anchor="t" upright="1"/>
        <a:lstStyle/>
        <a:p>
          <a:pPr algn="ctr" rtl="1">
            <a:defRPr sz="1000"/>
          </a:pPr>
          <a:r>
            <a:rPr lang="km-KH" sz="1100" b="0" i="0" strike="noStrike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សាខាសាកលវិទ្យាល័យគ្រប់គ្រង និងសេដ្ឋកិច្ច </a:t>
          </a:r>
          <a:endParaRPr lang="en-US" sz="1100" b="0" i="0" strike="noStrike">
            <a:solidFill>
              <a:srgbClr val="000000"/>
            </a:solidFill>
            <a:latin typeface="Khmer OS Muol Light" pitchFamily="2" charset="0"/>
            <a:cs typeface="Khmer OS Muol Light" pitchFamily="2" charset="0"/>
          </a:endParaRPr>
        </a:p>
        <a:p>
          <a:pPr algn="ctr" rtl="1">
            <a:defRPr sz="1000"/>
          </a:pPr>
          <a:r>
            <a:rPr lang="km-KH" sz="1100" b="0" i="0" strike="noStrike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ខេត្តកំពង់ចាម</a:t>
          </a:r>
          <a:endParaRPr lang="en-US" sz="1100" b="0" i="0" strike="noStrike">
            <a:solidFill>
              <a:srgbClr val="000000"/>
            </a:solidFill>
            <a:latin typeface="Tacteing"/>
          </a:endParaRPr>
        </a:p>
      </xdr:txBody>
    </xdr:sp>
    <xdr:clientData/>
  </xdr:twoCellAnchor>
  <xdr:twoCellAnchor>
    <xdr:from>
      <xdr:col>2</xdr:col>
      <xdr:colOff>1295400</xdr:colOff>
      <xdr:row>9</xdr:row>
      <xdr:rowOff>142875</xdr:rowOff>
    </xdr:from>
    <xdr:to>
      <xdr:col>17</xdr:col>
      <xdr:colOff>380999</xdr:colOff>
      <xdr:row>21</xdr:row>
      <xdr:rowOff>57149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2962275" y="1600200"/>
          <a:ext cx="5314949" cy="1390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64008" rIns="45720" bIns="0" anchor="t" upright="1"/>
        <a:lstStyle/>
        <a:p>
          <a:pPr algn="ctr" rtl="1">
            <a:defRPr sz="1000"/>
          </a:pPr>
          <a:r>
            <a:rPr lang="km-KH" sz="1200" b="0" i="0" strike="noStrike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លទ្ធផលប្រចាំឆ្នាំ ថ្នាក់ឆ្នាំមូលដ្ឋាន</a:t>
          </a:r>
          <a:r>
            <a:rPr lang="km-KH" sz="1200" b="0" i="0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 ជំនាន់ទី១</a:t>
          </a:r>
        </a:p>
        <a:p>
          <a:pPr algn="ctr" rtl="1">
            <a:defRPr sz="1000"/>
          </a:pPr>
          <a:r>
            <a:rPr lang="km-KH" sz="1200" b="0" i="0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មហាវិទ្យាល័យៈ កសិកម្ម និងអភិវឌ្ឍន៍ជនបទ</a:t>
          </a:r>
        </a:p>
        <a:p>
          <a:pPr algn="ctr" rtl="1">
            <a:defRPr sz="1000"/>
          </a:pPr>
          <a:r>
            <a:rPr lang="km-KH" sz="1200" b="0" i="0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សិក្សាពេលៈ ច័ន្ទ-សុក្រ (ព្រឹក)</a:t>
          </a:r>
        </a:p>
        <a:p>
          <a:pPr algn="ctr" rtl="1">
            <a:defRPr sz="1000"/>
          </a:pPr>
          <a:r>
            <a:rPr lang="km-KH" sz="1200" b="0" i="0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ឆ្នាំសិក្សាៈ ២០១២-២០១៣</a:t>
          </a:r>
          <a:endParaRPr lang="en-US" sz="1200" b="0" i="0" strike="noStrike">
            <a:solidFill>
              <a:srgbClr val="000000"/>
            </a:solidFill>
            <a:latin typeface="Tacteing"/>
          </a:endParaRPr>
        </a:p>
      </xdr:txBody>
    </xdr:sp>
    <xdr:clientData/>
  </xdr:twoCellAnchor>
  <xdr:twoCellAnchor>
    <xdr:from>
      <xdr:col>15</xdr:col>
      <xdr:colOff>314325</xdr:colOff>
      <xdr:row>76</xdr:row>
      <xdr:rowOff>0</xdr:rowOff>
    </xdr:from>
    <xdr:to>
      <xdr:col>21</xdr:col>
      <xdr:colOff>409577</xdr:colOff>
      <xdr:row>80</xdr:row>
      <xdr:rowOff>155155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9839325" y="8296275"/>
          <a:ext cx="3171827" cy="9933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50292" rIns="36576" bIns="0" anchor="t" upright="1"/>
        <a:lstStyle/>
        <a:p>
          <a:pPr algn="ctr" rtl="0">
            <a:defRPr sz="1000"/>
          </a:pPr>
          <a:r>
            <a:rPr lang="km-KH" sz="1100" b="0" i="0" u="none" strike="noStrike" baseline="0">
              <a:solidFill>
                <a:srgbClr val="000000"/>
              </a:solidFill>
              <a:latin typeface="Khmer OS" pitchFamily="2" charset="0"/>
              <a:cs typeface="Khmer OS" pitchFamily="2" charset="0"/>
            </a:rPr>
            <a:t>កំពង់ចាម,ថ្ងៃទី............ខែ................ឆ្នាំ២០១៣</a:t>
          </a:r>
        </a:p>
        <a:p>
          <a:pPr algn="ctr" rtl="0">
            <a:defRPr sz="1000"/>
          </a:pPr>
          <a:r>
            <a:rPr lang="km-KH" sz="1100" b="0" i="0" u="none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ប្រធានដេប៉ាតឺម៉ង់ថ្នាក់ឆ្នាំសិក្សាមូលដ្ឋាន</a:t>
          </a:r>
          <a:endParaRPr lang="en-US" sz="1100" b="0" i="0" u="none" strike="noStrike" baseline="0">
            <a:solidFill>
              <a:srgbClr val="000000"/>
            </a:solidFill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1</xdr:col>
      <xdr:colOff>1114426</xdr:colOff>
      <xdr:row>77</xdr:row>
      <xdr:rowOff>44233</xdr:rowOff>
    </xdr:from>
    <xdr:to>
      <xdr:col>11</xdr:col>
      <xdr:colOff>371476</xdr:colOff>
      <xdr:row>82</xdr:row>
      <xdr:rowOff>85725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1447801" y="8692933"/>
          <a:ext cx="6181725" cy="8511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50292" rIns="36576" bIns="0" anchor="t" upright="1"/>
        <a:lstStyle/>
        <a:p>
          <a:pPr algn="ctr" rtl="0">
            <a:defRPr sz="1000"/>
          </a:pPr>
          <a:r>
            <a:rPr lang="km-KH" sz="1100" b="0" i="0" u="none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បានឃើញ និងឯកភាព</a:t>
          </a:r>
        </a:p>
        <a:p>
          <a:pPr algn="ctr" rtl="0">
            <a:defRPr sz="1000"/>
          </a:pPr>
          <a:r>
            <a:rPr lang="km-KH" sz="1100" b="0" i="0" u="none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នាយកសាខា</a:t>
          </a:r>
          <a:endParaRPr lang="en-US" sz="1100" b="0" i="0" u="none" strike="noStrike" baseline="0">
            <a:solidFill>
              <a:srgbClr val="000000"/>
            </a:solidFill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7:V107"/>
  <sheetViews>
    <sheetView tabSelected="1" topLeftCell="A22" workbookViewId="0">
      <pane xSplit="4" ySplit="1" topLeftCell="E23" activePane="bottomRight" state="frozen"/>
      <selection activeCell="A22" sqref="A22"/>
      <selection pane="topRight" activeCell="E22" sqref="E22"/>
      <selection pane="bottomLeft" activeCell="A23" sqref="A23"/>
      <selection pane="bottomRight" activeCell="S28" sqref="S28"/>
    </sheetView>
  </sheetViews>
  <sheetFormatPr defaultRowHeight="12.75" x14ac:dyDescent="0.2"/>
  <cols>
    <col min="1" max="1" width="5" customWidth="1"/>
    <col min="2" max="2" width="17.42578125" customWidth="1"/>
    <col min="3" max="3" width="19.85546875" customWidth="1"/>
    <col min="4" max="4" width="5.42578125" customWidth="1"/>
    <col min="6" max="6" width="10.42578125" customWidth="1"/>
    <col min="7" max="7" width="7.5703125" customWidth="1"/>
    <col min="8" max="8" width="6.85546875" customWidth="1"/>
    <col min="11" max="13" width="8.85546875" customWidth="1"/>
    <col min="14" max="14" width="8.28515625" customWidth="1"/>
    <col min="15" max="15" width="8" customWidth="1"/>
    <col min="16" max="16" width="11.28515625" customWidth="1"/>
    <col min="17" max="17" width="6.5703125" customWidth="1"/>
    <col min="18" max="19" width="7.42578125" customWidth="1"/>
    <col min="20" max="20" width="6" customWidth="1"/>
    <col min="21" max="21" width="7.42578125" customWidth="1"/>
    <col min="22" max="22" width="6.42578125" customWidth="1"/>
  </cols>
  <sheetData>
    <row r="17" spans="1:22" ht="27" customHeight="1" x14ac:dyDescent="0.2"/>
    <row r="18" spans="1:22" ht="12.75" hidden="1" customHeight="1" x14ac:dyDescent="0.2"/>
    <row r="19" spans="1:22" ht="12.75" hidden="1" customHeight="1" thickBot="1" x14ac:dyDescent="0.25"/>
    <row r="20" spans="1:22" ht="12.75" hidden="1" customHeight="1" x14ac:dyDescent="0.2"/>
    <row r="21" spans="1:22" ht="33.75" hidden="1" customHeight="1" thickBot="1" x14ac:dyDescent="0.25"/>
    <row r="22" spans="1:22" ht="30.75" customHeight="1" x14ac:dyDescent="0.2">
      <c r="A22" s="21" t="s">
        <v>0</v>
      </c>
      <c r="B22" s="22" t="s">
        <v>1</v>
      </c>
      <c r="C22" s="22" t="s">
        <v>2</v>
      </c>
      <c r="D22" s="22" t="s">
        <v>3</v>
      </c>
      <c r="E22" s="23" t="s">
        <v>18</v>
      </c>
      <c r="F22" s="23" t="s">
        <v>54</v>
      </c>
      <c r="G22" s="23" t="s">
        <v>55</v>
      </c>
      <c r="H22" s="23" t="s">
        <v>56</v>
      </c>
      <c r="I22" s="23" t="s">
        <v>57</v>
      </c>
      <c r="J22" s="23" t="s">
        <v>58</v>
      </c>
      <c r="K22" s="23" t="s">
        <v>21</v>
      </c>
      <c r="L22" s="23" t="s">
        <v>23</v>
      </c>
      <c r="M22" s="23" t="s">
        <v>22</v>
      </c>
      <c r="N22" s="23" t="s">
        <v>24</v>
      </c>
      <c r="O22" s="23" t="s">
        <v>19</v>
      </c>
      <c r="P22" s="23" t="s">
        <v>53</v>
      </c>
      <c r="Q22" s="23" t="s">
        <v>59</v>
      </c>
      <c r="R22" s="23" t="s">
        <v>4</v>
      </c>
      <c r="S22" s="23" t="s">
        <v>5</v>
      </c>
      <c r="T22" s="23" t="s">
        <v>6</v>
      </c>
      <c r="U22" s="23" t="s">
        <v>7</v>
      </c>
      <c r="V22" s="24" t="s">
        <v>20</v>
      </c>
    </row>
    <row r="23" spans="1:22" ht="21.75" customHeight="1" x14ac:dyDescent="0.65">
      <c r="A23" s="10">
        <v>1</v>
      </c>
      <c r="B23" s="6" t="s">
        <v>25</v>
      </c>
      <c r="C23" s="7" t="s">
        <v>26</v>
      </c>
      <c r="D23" s="4" t="s">
        <v>9</v>
      </c>
      <c r="E23" s="2">
        <v>78.900000000000006</v>
      </c>
      <c r="F23" s="2">
        <v>96</v>
      </c>
      <c r="G23" s="2">
        <v>80</v>
      </c>
      <c r="H23" s="2">
        <v>76.5</v>
      </c>
      <c r="I23" s="2">
        <v>85.65</v>
      </c>
      <c r="J23" s="2">
        <v>92</v>
      </c>
      <c r="K23" s="2">
        <v>88</v>
      </c>
      <c r="L23" s="2">
        <v>73</v>
      </c>
      <c r="M23" s="2">
        <v>91</v>
      </c>
      <c r="N23" s="2">
        <v>87</v>
      </c>
      <c r="O23" s="2">
        <v>89</v>
      </c>
      <c r="P23" s="2">
        <v>66</v>
      </c>
      <c r="Q23" s="2">
        <v>50</v>
      </c>
      <c r="R23" s="2">
        <f t="shared" ref="R23:R74" si="0">SUM(E23:Q23)</f>
        <v>1053.05</v>
      </c>
      <c r="S23" s="12">
        <f t="shared" ref="S23:S74" si="1">R23/13</f>
        <v>81.003846153846155</v>
      </c>
      <c r="T23" s="13">
        <f t="shared" ref="T23:T74" si="2">RANK(S23,$S$23:$S$74)</f>
        <v>1</v>
      </c>
      <c r="U23" s="14" t="str">
        <f t="shared" ref="U23:U74" si="3">IF(S23&gt;=85,"A",IF(S23&gt;=75,"B",IF(S23&gt;=70,"C",IF(S23&gt;=60,"D",IF(S23&gt;=50,"E",IF(S23&lt;50,"F",))))))</f>
        <v>B</v>
      </c>
      <c r="V23" s="15"/>
    </row>
    <row r="24" spans="1:22" ht="21.75" customHeight="1" x14ac:dyDescent="0.65">
      <c r="A24" s="10"/>
      <c r="B24" s="6"/>
      <c r="C24" s="7"/>
      <c r="D24" s="4"/>
      <c r="E24" s="25" t="str">
        <f t="shared" ref="E24:P24" si="4">IF(E23&gt;=85,"A",IF(E23&gt;=80,"B+",IF(E23&gt;=70,"B",IF(E23&gt;=65,"C+",IF(E23&gt;=50,"C",IF(E23&gt;=45,"D",IF(E23&gt;=40,"E",IF(E23&lt;=39,"F"))))))))</f>
        <v>B</v>
      </c>
      <c r="F24" s="25" t="str">
        <f t="shared" si="4"/>
        <v>A</v>
      </c>
      <c r="G24" s="25" t="str">
        <f t="shared" si="4"/>
        <v>B+</v>
      </c>
      <c r="H24" s="25" t="str">
        <f t="shared" si="4"/>
        <v>B</v>
      </c>
      <c r="I24" s="25" t="str">
        <f t="shared" si="4"/>
        <v>A</v>
      </c>
      <c r="J24" s="25" t="str">
        <f t="shared" si="4"/>
        <v>A</v>
      </c>
      <c r="K24" s="25" t="str">
        <f t="shared" si="4"/>
        <v>A</v>
      </c>
      <c r="L24" s="25" t="str">
        <f t="shared" si="4"/>
        <v>B</v>
      </c>
      <c r="M24" s="25" t="str">
        <f t="shared" si="4"/>
        <v>A</v>
      </c>
      <c r="N24" s="25" t="str">
        <f t="shared" si="4"/>
        <v>A</v>
      </c>
      <c r="O24" s="25" t="str">
        <f t="shared" si="4"/>
        <v>A</v>
      </c>
      <c r="P24" s="25" t="str">
        <f t="shared" si="4"/>
        <v>C+</v>
      </c>
      <c r="Q24" s="25" t="str">
        <f t="shared" ref="Q24" si="5">IF(Q23&gt;=85,"A",IF(Q23&gt;=80,"B+",IF(Q23&gt;=70,"B",IF(Q23&gt;=65,"C+",IF(Q23&gt;=50,"C",IF(Q23&gt;=45,"D",IF(Q23&gt;=40,"E",IF(Q23&lt;=39,"F"))))))))</f>
        <v>C</v>
      </c>
      <c r="R24" s="26"/>
      <c r="S24" s="29" t="s">
        <v>60</v>
      </c>
      <c r="T24" s="13"/>
      <c r="U24" s="14"/>
      <c r="V24" s="15"/>
    </row>
    <row r="25" spans="1:22" ht="21.75" customHeight="1" x14ac:dyDescent="0.65">
      <c r="A25" s="10"/>
      <c r="B25" s="6"/>
      <c r="C25" s="7"/>
      <c r="D25" s="4"/>
      <c r="E25" s="25" t="str">
        <f t="shared" ref="E25:P25" si="6">IF(E23&gt;=85,"4",IF(E23&gt;=80,"3.5",IF(E23&gt;=70,"3",IF(E23&gt;=65,"2.5",IF(E23&gt;=50,"2",IF(E23&gt;=45,"1.5",IF(E23&gt;=40,"1",IF(E23&lt;=39,"0"))))))))</f>
        <v>3</v>
      </c>
      <c r="F25" s="25" t="str">
        <f t="shared" si="6"/>
        <v>4</v>
      </c>
      <c r="G25" s="25" t="str">
        <f t="shared" si="6"/>
        <v>3.5</v>
      </c>
      <c r="H25" s="25" t="str">
        <f t="shared" si="6"/>
        <v>3</v>
      </c>
      <c r="I25" s="25" t="str">
        <f t="shared" si="6"/>
        <v>4</v>
      </c>
      <c r="J25" s="25" t="str">
        <f t="shared" si="6"/>
        <v>4</v>
      </c>
      <c r="K25" s="25" t="str">
        <f t="shared" si="6"/>
        <v>4</v>
      </c>
      <c r="L25" s="25" t="str">
        <f t="shared" si="6"/>
        <v>3</v>
      </c>
      <c r="M25" s="25" t="str">
        <f t="shared" si="6"/>
        <v>4</v>
      </c>
      <c r="N25" s="25" t="str">
        <f t="shared" si="6"/>
        <v>4</v>
      </c>
      <c r="O25" s="25" t="str">
        <f t="shared" si="6"/>
        <v>4</v>
      </c>
      <c r="P25" s="25" t="str">
        <f t="shared" si="6"/>
        <v>2.5</v>
      </c>
      <c r="Q25" s="25" t="str">
        <f t="shared" ref="Q25" si="7">IF(Q23&gt;=85,"4",IF(Q23&gt;=80,"3.5",IF(Q23&gt;=70,"3",IF(Q23&gt;=65,"2.5",IF(Q23&gt;=50,"2",IF(Q23&gt;=45,"1.5",IF(Q23&gt;=40,"1",IF(Q23&lt;=39,"0"))))))))</f>
        <v>2</v>
      </c>
      <c r="R25" s="26">
        <f>E25+F25+G25+H25+I25+J25+K25+L25+M25+N25+O25+P25+Q25</f>
        <v>45</v>
      </c>
      <c r="S25" s="29">
        <f>R25/13</f>
        <v>3.4615384615384617</v>
      </c>
      <c r="T25" s="13"/>
      <c r="U25" s="14"/>
      <c r="V25" s="15"/>
    </row>
    <row r="26" spans="1:22" ht="21.75" customHeight="1" x14ac:dyDescent="0.65">
      <c r="A26" s="10">
        <v>2</v>
      </c>
      <c r="B26" s="6" t="s">
        <v>37</v>
      </c>
      <c r="C26" s="7" t="s">
        <v>38</v>
      </c>
      <c r="D26" s="4" t="s">
        <v>8</v>
      </c>
      <c r="E26" s="2">
        <v>93.7</v>
      </c>
      <c r="F26" s="2">
        <v>64.5</v>
      </c>
      <c r="G26" s="2">
        <v>72</v>
      </c>
      <c r="H26" s="2">
        <v>68.5</v>
      </c>
      <c r="I26" s="2">
        <v>50</v>
      </c>
      <c r="J26" s="2">
        <v>50</v>
      </c>
      <c r="K26" s="2">
        <v>92</v>
      </c>
      <c r="L26" s="2">
        <v>73.5</v>
      </c>
      <c r="M26" s="2">
        <v>94</v>
      </c>
      <c r="N26" s="2">
        <v>84.5</v>
      </c>
      <c r="O26" s="2">
        <v>85</v>
      </c>
      <c r="P26" s="2">
        <v>73</v>
      </c>
      <c r="Q26" s="2">
        <v>84.27</v>
      </c>
      <c r="R26" s="2">
        <f t="shared" si="0"/>
        <v>984.97</v>
      </c>
      <c r="S26" s="12">
        <f t="shared" si="1"/>
        <v>75.766923076923078</v>
      </c>
      <c r="T26" s="13">
        <f t="shared" si="2"/>
        <v>2</v>
      </c>
      <c r="U26" s="14" t="str">
        <f t="shared" si="3"/>
        <v>B</v>
      </c>
      <c r="V26" s="15"/>
    </row>
    <row r="27" spans="1:22" ht="21.75" customHeight="1" x14ac:dyDescent="0.65">
      <c r="A27" s="10"/>
      <c r="B27" s="6"/>
      <c r="C27" s="7"/>
      <c r="D27" s="4"/>
      <c r="E27" s="25" t="str">
        <f t="shared" ref="E27:Q27" si="8">IF(E26&gt;=85,"A",IF(E26&gt;=80,"B+",IF(E26&gt;=70,"B",IF(E26&gt;=65,"C+",IF(E26&gt;=50,"C",IF(E26&gt;=45,"D",IF(E26&gt;=40,"E",IF(E26&lt;=39,"F"))))))))</f>
        <v>A</v>
      </c>
      <c r="F27" s="25" t="str">
        <f t="shared" si="8"/>
        <v>C</v>
      </c>
      <c r="G27" s="25" t="str">
        <f t="shared" si="8"/>
        <v>B</v>
      </c>
      <c r="H27" s="25" t="str">
        <f t="shared" si="8"/>
        <v>C+</v>
      </c>
      <c r="I27" s="25" t="str">
        <f t="shared" si="8"/>
        <v>C</v>
      </c>
      <c r="J27" s="25" t="str">
        <f t="shared" si="8"/>
        <v>C</v>
      </c>
      <c r="K27" s="25" t="str">
        <f t="shared" si="8"/>
        <v>A</v>
      </c>
      <c r="L27" s="25" t="str">
        <f t="shared" si="8"/>
        <v>B</v>
      </c>
      <c r="M27" s="25" t="str">
        <f t="shared" si="8"/>
        <v>A</v>
      </c>
      <c r="N27" s="25" t="str">
        <f t="shared" si="8"/>
        <v>B+</v>
      </c>
      <c r="O27" s="25" t="str">
        <f t="shared" si="8"/>
        <v>A</v>
      </c>
      <c r="P27" s="25" t="str">
        <f t="shared" si="8"/>
        <v>B</v>
      </c>
      <c r="Q27" s="25" t="str">
        <f t="shared" si="8"/>
        <v>B+</v>
      </c>
      <c r="R27" s="26"/>
      <c r="S27" s="29" t="s">
        <v>60</v>
      </c>
      <c r="T27" s="13"/>
      <c r="U27" s="14"/>
      <c r="V27" s="15"/>
    </row>
    <row r="28" spans="1:22" ht="21.75" customHeight="1" x14ac:dyDescent="0.65">
      <c r="A28" s="10"/>
      <c r="B28" s="6"/>
      <c r="C28" s="7"/>
      <c r="D28" s="4"/>
      <c r="E28" s="25" t="str">
        <f t="shared" ref="E28:Q28" si="9">IF(E26&gt;=85,"4",IF(E26&gt;=80,"3.5",IF(E26&gt;=70,"3",IF(E26&gt;=65,"2.5",IF(E26&gt;=50,"2",IF(E26&gt;=45,"1.5",IF(E26&gt;=40,"1",IF(E26&lt;=39,"0"))))))))</f>
        <v>4</v>
      </c>
      <c r="F28" s="25" t="str">
        <f t="shared" si="9"/>
        <v>2</v>
      </c>
      <c r="G28" s="25" t="str">
        <f t="shared" si="9"/>
        <v>3</v>
      </c>
      <c r="H28" s="25" t="str">
        <f t="shared" si="9"/>
        <v>2.5</v>
      </c>
      <c r="I28" s="25" t="str">
        <f t="shared" si="9"/>
        <v>2</v>
      </c>
      <c r="J28" s="25" t="str">
        <f t="shared" si="9"/>
        <v>2</v>
      </c>
      <c r="K28" s="25" t="str">
        <f t="shared" si="9"/>
        <v>4</v>
      </c>
      <c r="L28" s="25" t="str">
        <f t="shared" si="9"/>
        <v>3</v>
      </c>
      <c r="M28" s="25" t="str">
        <f t="shared" si="9"/>
        <v>4</v>
      </c>
      <c r="N28" s="25" t="str">
        <f t="shared" si="9"/>
        <v>3.5</v>
      </c>
      <c r="O28" s="25" t="str">
        <f t="shared" si="9"/>
        <v>4</v>
      </c>
      <c r="P28" s="25" t="str">
        <f t="shared" si="9"/>
        <v>3</v>
      </c>
      <c r="Q28" s="25" t="str">
        <f t="shared" si="9"/>
        <v>3.5</v>
      </c>
      <c r="R28" s="26">
        <f>E28+F28+G28+H28+I28+J28+K28+L28+M28+N28+O28+P28+Q28</f>
        <v>40.5</v>
      </c>
      <c r="S28" s="29">
        <f>R28/13</f>
        <v>3.1153846153846154</v>
      </c>
      <c r="T28" s="13"/>
      <c r="U28" s="14"/>
      <c r="V28" s="15"/>
    </row>
    <row r="29" spans="1:22" ht="21.75" customHeight="1" x14ac:dyDescent="0.65">
      <c r="A29" s="10">
        <v>3</v>
      </c>
      <c r="B29" s="6" t="s">
        <v>31</v>
      </c>
      <c r="C29" s="7" t="s">
        <v>32</v>
      </c>
      <c r="D29" s="4" t="s">
        <v>9</v>
      </c>
      <c r="E29" s="2">
        <v>81.2</v>
      </c>
      <c r="F29" s="2">
        <v>75</v>
      </c>
      <c r="G29" s="2">
        <v>70.5</v>
      </c>
      <c r="H29" s="2">
        <v>57.5</v>
      </c>
      <c r="I29" s="2">
        <v>80.099999999999994</v>
      </c>
      <c r="J29" s="2">
        <v>62</v>
      </c>
      <c r="K29" s="2">
        <v>80</v>
      </c>
      <c r="L29" s="2">
        <v>69</v>
      </c>
      <c r="M29" s="2">
        <v>88</v>
      </c>
      <c r="N29" s="2">
        <v>81.5</v>
      </c>
      <c r="O29" s="2">
        <v>81</v>
      </c>
      <c r="P29" s="2">
        <v>78</v>
      </c>
      <c r="Q29" s="2">
        <v>80.87</v>
      </c>
      <c r="R29" s="2">
        <f t="shared" si="0"/>
        <v>984.67</v>
      </c>
      <c r="S29" s="12">
        <f t="shared" si="1"/>
        <v>75.74384615384615</v>
      </c>
      <c r="T29" s="13">
        <f t="shared" si="2"/>
        <v>3</v>
      </c>
      <c r="U29" s="14" t="str">
        <f t="shared" si="3"/>
        <v>B</v>
      </c>
      <c r="V29" s="15"/>
    </row>
    <row r="30" spans="1:22" ht="21.75" customHeight="1" x14ac:dyDescent="0.65">
      <c r="A30" s="10"/>
      <c r="B30" s="6"/>
      <c r="C30" s="7"/>
      <c r="D30" s="4"/>
      <c r="E30" s="25" t="str">
        <f t="shared" ref="E30:Q30" si="10">IF(E29&gt;=85,"A",IF(E29&gt;=80,"B+",IF(E29&gt;=70,"B",IF(E29&gt;=65,"C+",IF(E29&gt;=50,"C",IF(E29&gt;=45,"D",IF(E29&gt;=40,"E",IF(E29&lt;=39,"F"))))))))</f>
        <v>B+</v>
      </c>
      <c r="F30" s="25" t="str">
        <f t="shared" si="10"/>
        <v>B</v>
      </c>
      <c r="G30" s="25" t="str">
        <f t="shared" si="10"/>
        <v>B</v>
      </c>
      <c r="H30" s="25" t="str">
        <f t="shared" si="10"/>
        <v>C</v>
      </c>
      <c r="I30" s="25" t="str">
        <f t="shared" si="10"/>
        <v>B+</v>
      </c>
      <c r="J30" s="25" t="str">
        <f t="shared" si="10"/>
        <v>C</v>
      </c>
      <c r="K30" s="25" t="str">
        <f t="shared" si="10"/>
        <v>B+</v>
      </c>
      <c r="L30" s="25" t="str">
        <f t="shared" si="10"/>
        <v>C+</v>
      </c>
      <c r="M30" s="25" t="str">
        <f t="shared" si="10"/>
        <v>A</v>
      </c>
      <c r="N30" s="25" t="str">
        <f t="shared" si="10"/>
        <v>B+</v>
      </c>
      <c r="O30" s="25" t="str">
        <f t="shared" si="10"/>
        <v>B+</v>
      </c>
      <c r="P30" s="25" t="str">
        <f t="shared" si="10"/>
        <v>B</v>
      </c>
      <c r="Q30" s="25" t="str">
        <f t="shared" si="10"/>
        <v>B+</v>
      </c>
      <c r="R30" s="26"/>
      <c r="S30" s="29" t="s">
        <v>60</v>
      </c>
      <c r="T30" s="13"/>
      <c r="U30" s="14"/>
      <c r="V30" s="15"/>
    </row>
    <row r="31" spans="1:22" ht="21.75" customHeight="1" x14ac:dyDescent="0.65">
      <c r="A31" s="10"/>
      <c r="B31" s="6"/>
      <c r="C31" s="7"/>
      <c r="D31" s="4"/>
      <c r="E31" s="25" t="str">
        <f t="shared" ref="E31:Q31" si="11">IF(E29&gt;=85,"4",IF(E29&gt;=80,"3.5",IF(E29&gt;=70,"3",IF(E29&gt;=65,"2.5",IF(E29&gt;=50,"2",IF(E29&gt;=45,"1.5",IF(E29&gt;=40,"1",IF(E29&lt;=39,"0"))))))))</f>
        <v>3.5</v>
      </c>
      <c r="F31" s="25" t="str">
        <f t="shared" si="11"/>
        <v>3</v>
      </c>
      <c r="G31" s="25" t="str">
        <f t="shared" si="11"/>
        <v>3</v>
      </c>
      <c r="H31" s="25" t="str">
        <f t="shared" si="11"/>
        <v>2</v>
      </c>
      <c r="I31" s="25" t="str">
        <f t="shared" si="11"/>
        <v>3.5</v>
      </c>
      <c r="J31" s="25" t="str">
        <f t="shared" si="11"/>
        <v>2</v>
      </c>
      <c r="K31" s="25" t="str">
        <f t="shared" si="11"/>
        <v>3.5</v>
      </c>
      <c r="L31" s="25" t="str">
        <f t="shared" si="11"/>
        <v>2.5</v>
      </c>
      <c r="M31" s="25" t="str">
        <f t="shared" si="11"/>
        <v>4</v>
      </c>
      <c r="N31" s="25" t="str">
        <f t="shared" si="11"/>
        <v>3.5</v>
      </c>
      <c r="O31" s="25" t="str">
        <f t="shared" si="11"/>
        <v>3.5</v>
      </c>
      <c r="P31" s="25" t="str">
        <f t="shared" si="11"/>
        <v>3</v>
      </c>
      <c r="Q31" s="25" t="str">
        <f t="shared" si="11"/>
        <v>3.5</v>
      </c>
      <c r="R31" s="26">
        <f>E31+F31+G31+H31+I31+J31+K31+L31+M31+N31+O31+P31+Q31</f>
        <v>40.5</v>
      </c>
      <c r="S31" s="29">
        <f>R31/13</f>
        <v>3.1153846153846154</v>
      </c>
      <c r="T31" s="13"/>
      <c r="U31" s="14"/>
      <c r="V31" s="15"/>
    </row>
    <row r="32" spans="1:22" ht="21.75" customHeight="1" x14ac:dyDescent="0.65">
      <c r="A32" s="10">
        <v>4</v>
      </c>
      <c r="B32" s="6" t="s">
        <v>43</v>
      </c>
      <c r="C32" s="7" t="s">
        <v>44</v>
      </c>
      <c r="D32" s="4" t="s">
        <v>9</v>
      </c>
      <c r="E32" s="2">
        <v>75.8</v>
      </c>
      <c r="F32" s="2">
        <v>73.5</v>
      </c>
      <c r="G32" s="2">
        <v>70</v>
      </c>
      <c r="H32" s="2">
        <v>78</v>
      </c>
      <c r="I32" s="2">
        <v>50</v>
      </c>
      <c r="J32" s="2">
        <v>50</v>
      </c>
      <c r="K32" s="2">
        <v>79.5</v>
      </c>
      <c r="L32" s="2">
        <v>73</v>
      </c>
      <c r="M32" s="2">
        <v>94</v>
      </c>
      <c r="N32" s="2">
        <v>81</v>
      </c>
      <c r="O32" s="2">
        <v>90</v>
      </c>
      <c r="P32" s="2">
        <v>73</v>
      </c>
      <c r="Q32" s="2">
        <v>75.930000000000007</v>
      </c>
      <c r="R32" s="2">
        <f t="shared" si="0"/>
        <v>963.73</v>
      </c>
      <c r="S32" s="12">
        <f t="shared" si="1"/>
        <v>74.133076923076928</v>
      </c>
      <c r="T32" s="13">
        <f t="shared" si="2"/>
        <v>4</v>
      </c>
      <c r="U32" s="14" t="str">
        <f t="shared" si="3"/>
        <v>C</v>
      </c>
      <c r="V32" s="15"/>
    </row>
    <row r="33" spans="1:22" ht="21.75" customHeight="1" x14ac:dyDescent="0.65">
      <c r="A33" s="10"/>
      <c r="B33" s="6"/>
      <c r="C33" s="7"/>
      <c r="D33" s="4"/>
      <c r="E33" s="25" t="str">
        <f t="shared" ref="E33:Q33" si="12">IF(E32&gt;=85,"A",IF(E32&gt;=80,"B+",IF(E32&gt;=70,"B",IF(E32&gt;=65,"C+",IF(E32&gt;=50,"C",IF(E32&gt;=45,"D",IF(E32&gt;=40,"E",IF(E32&lt;=39,"F"))))))))</f>
        <v>B</v>
      </c>
      <c r="F33" s="25" t="str">
        <f t="shared" si="12"/>
        <v>B</v>
      </c>
      <c r="G33" s="25" t="str">
        <f t="shared" si="12"/>
        <v>B</v>
      </c>
      <c r="H33" s="25" t="str">
        <f t="shared" si="12"/>
        <v>B</v>
      </c>
      <c r="I33" s="25" t="str">
        <f t="shared" si="12"/>
        <v>C</v>
      </c>
      <c r="J33" s="25" t="str">
        <f t="shared" si="12"/>
        <v>C</v>
      </c>
      <c r="K33" s="25" t="str">
        <f t="shared" si="12"/>
        <v>B</v>
      </c>
      <c r="L33" s="25" t="str">
        <f t="shared" si="12"/>
        <v>B</v>
      </c>
      <c r="M33" s="25" t="str">
        <f t="shared" si="12"/>
        <v>A</v>
      </c>
      <c r="N33" s="25" t="str">
        <f t="shared" si="12"/>
        <v>B+</v>
      </c>
      <c r="O33" s="25" t="str">
        <f t="shared" si="12"/>
        <v>A</v>
      </c>
      <c r="P33" s="25" t="str">
        <f t="shared" si="12"/>
        <v>B</v>
      </c>
      <c r="Q33" s="25" t="str">
        <f t="shared" si="12"/>
        <v>B</v>
      </c>
      <c r="R33" s="26"/>
      <c r="S33" s="29" t="s">
        <v>60</v>
      </c>
      <c r="T33" s="13"/>
      <c r="U33" s="14"/>
      <c r="V33" s="15"/>
    </row>
    <row r="34" spans="1:22" ht="21.75" customHeight="1" x14ac:dyDescent="0.65">
      <c r="A34" s="10"/>
      <c r="B34" s="6"/>
      <c r="C34" s="7"/>
      <c r="D34" s="4"/>
      <c r="E34" s="25" t="str">
        <f t="shared" ref="E34:Q34" si="13">IF(E32&gt;=85,"4",IF(E32&gt;=80,"3.5",IF(E32&gt;=70,"3",IF(E32&gt;=65,"2.5",IF(E32&gt;=50,"2",IF(E32&gt;=45,"1.5",IF(E32&gt;=40,"1",IF(E32&lt;=39,"0"))))))))</f>
        <v>3</v>
      </c>
      <c r="F34" s="25" t="str">
        <f t="shared" si="13"/>
        <v>3</v>
      </c>
      <c r="G34" s="25" t="str">
        <f t="shared" si="13"/>
        <v>3</v>
      </c>
      <c r="H34" s="25" t="str">
        <f t="shared" si="13"/>
        <v>3</v>
      </c>
      <c r="I34" s="25" t="str">
        <f t="shared" si="13"/>
        <v>2</v>
      </c>
      <c r="J34" s="25" t="str">
        <f t="shared" si="13"/>
        <v>2</v>
      </c>
      <c r="K34" s="25" t="str">
        <f t="shared" si="13"/>
        <v>3</v>
      </c>
      <c r="L34" s="25" t="str">
        <f t="shared" si="13"/>
        <v>3</v>
      </c>
      <c r="M34" s="25" t="str">
        <f t="shared" si="13"/>
        <v>4</v>
      </c>
      <c r="N34" s="25" t="str">
        <f t="shared" si="13"/>
        <v>3.5</v>
      </c>
      <c r="O34" s="25" t="str">
        <f t="shared" si="13"/>
        <v>4</v>
      </c>
      <c r="P34" s="25" t="str">
        <f t="shared" si="13"/>
        <v>3</v>
      </c>
      <c r="Q34" s="25" t="str">
        <f t="shared" si="13"/>
        <v>3</v>
      </c>
      <c r="R34" s="26">
        <f>E34+F34+G34+H34+I34+J34+K34+L34+M34+N34+O34+P34+Q34</f>
        <v>39.5</v>
      </c>
      <c r="S34" s="29">
        <f>R34/13</f>
        <v>3.0384615384615383</v>
      </c>
      <c r="T34" s="13"/>
      <c r="U34" s="14"/>
      <c r="V34" s="15"/>
    </row>
    <row r="35" spans="1:22" ht="21.75" customHeight="1" x14ac:dyDescent="0.65">
      <c r="A35" s="10">
        <v>5</v>
      </c>
      <c r="B35" s="6" t="s">
        <v>29</v>
      </c>
      <c r="C35" s="7" t="s">
        <v>30</v>
      </c>
      <c r="D35" s="4" t="s">
        <v>9</v>
      </c>
      <c r="E35" s="2">
        <v>76.400000000000006</v>
      </c>
      <c r="F35" s="2">
        <v>65.099999999999994</v>
      </c>
      <c r="G35" s="2">
        <v>68.75</v>
      </c>
      <c r="H35" s="2">
        <v>67</v>
      </c>
      <c r="I35" s="2">
        <v>84.8</v>
      </c>
      <c r="J35" s="2">
        <v>62.5</v>
      </c>
      <c r="K35" s="2">
        <v>61</v>
      </c>
      <c r="L35" s="2">
        <v>67.5</v>
      </c>
      <c r="M35" s="2">
        <v>83</v>
      </c>
      <c r="N35" s="2">
        <v>70.5</v>
      </c>
      <c r="O35" s="2">
        <v>79</v>
      </c>
      <c r="P35" s="2">
        <v>87</v>
      </c>
      <c r="Q35" s="2">
        <v>76.67</v>
      </c>
      <c r="R35" s="2">
        <f t="shared" si="0"/>
        <v>949.21999999999991</v>
      </c>
      <c r="S35" s="12">
        <f t="shared" si="1"/>
        <v>73.016923076923064</v>
      </c>
      <c r="T35" s="13">
        <f t="shared" si="2"/>
        <v>5</v>
      </c>
      <c r="U35" s="14" t="str">
        <f t="shared" si="3"/>
        <v>C</v>
      </c>
      <c r="V35" s="15"/>
    </row>
    <row r="36" spans="1:22" ht="21.75" customHeight="1" x14ac:dyDescent="0.65">
      <c r="A36" s="10"/>
      <c r="B36" s="6"/>
      <c r="C36" s="7"/>
      <c r="D36" s="4"/>
      <c r="E36" s="25" t="str">
        <f t="shared" ref="E36:Q36" si="14">IF(E35&gt;=85,"A",IF(E35&gt;=80,"B+",IF(E35&gt;=70,"B",IF(E35&gt;=65,"C+",IF(E35&gt;=50,"C",IF(E35&gt;=45,"D",IF(E35&gt;=40,"E",IF(E35&lt;=39,"F"))))))))</f>
        <v>B</v>
      </c>
      <c r="F36" s="25" t="str">
        <f t="shared" si="14"/>
        <v>C+</v>
      </c>
      <c r="G36" s="25" t="str">
        <f t="shared" si="14"/>
        <v>C+</v>
      </c>
      <c r="H36" s="25" t="str">
        <f t="shared" si="14"/>
        <v>C+</v>
      </c>
      <c r="I36" s="25" t="str">
        <f t="shared" si="14"/>
        <v>B+</v>
      </c>
      <c r="J36" s="25" t="str">
        <f t="shared" si="14"/>
        <v>C</v>
      </c>
      <c r="K36" s="25" t="str">
        <f t="shared" si="14"/>
        <v>C</v>
      </c>
      <c r="L36" s="25" t="str">
        <f t="shared" si="14"/>
        <v>C+</v>
      </c>
      <c r="M36" s="25" t="str">
        <f t="shared" si="14"/>
        <v>B+</v>
      </c>
      <c r="N36" s="25" t="str">
        <f t="shared" si="14"/>
        <v>B</v>
      </c>
      <c r="O36" s="25" t="str">
        <f t="shared" si="14"/>
        <v>B</v>
      </c>
      <c r="P36" s="25" t="str">
        <f t="shared" si="14"/>
        <v>A</v>
      </c>
      <c r="Q36" s="25" t="str">
        <f t="shared" si="14"/>
        <v>B</v>
      </c>
      <c r="R36" s="26"/>
      <c r="S36" s="29" t="s">
        <v>60</v>
      </c>
      <c r="T36" s="13"/>
      <c r="U36" s="14"/>
      <c r="V36" s="15"/>
    </row>
    <row r="37" spans="1:22" ht="21.75" customHeight="1" x14ac:dyDescent="0.65">
      <c r="A37" s="10"/>
      <c r="B37" s="6"/>
      <c r="C37" s="7"/>
      <c r="D37" s="4"/>
      <c r="E37" s="25" t="str">
        <f t="shared" ref="E37:Q37" si="15">IF(E35&gt;=85,"4",IF(E35&gt;=80,"3.5",IF(E35&gt;=70,"3",IF(E35&gt;=65,"2.5",IF(E35&gt;=50,"2",IF(E35&gt;=45,"1.5",IF(E35&gt;=40,"1",IF(E35&lt;=39,"0"))))))))</f>
        <v>3</v>
      </c>
      <c r="F37" s="25" t="str">
        <f t="shared" si="15"/>
        <v>2.5</v>
      </c>
      <c r="G37" s="25" t="str">
        <f t="shared" si="15"/>
        <v>2.5</v>
      </c>
      <c r="H37" s="25" t="str">
        <f t="shared" si="15"/>
        <v>2.5</v>
      </c>
      <c r="I37" s="25" t="str">
        <f t="shared" si="15"/>
        <v>3.5</v>
      </c>
      <c r="J37" s="25" t="str">
        <f t="shared" si="15"/>
        <v>2</v>
      </c>
      <c r="K37" s="25" t="str">
        <f t="shared" si="15"/>
        <v>2</v>
      </c>
      <c r="L37" s="25" t="str">
        <f t="shared" si="15"/>
        <v>2.5</v>
      </c>
      <c r="M37" s="25" t="str">
        <f t="shared" si="15"/>
        <v>3.5</v>
      </c>
      <c r="N37" s="25" t="str">
        <f t="shared" si="15"/>
        <v>3</v>
      </c>
      <c r="O37" s="25" t="str">
        <f t="shared" si="15"/>
        <v>3</v>
      </c>
      <c r="P37" s="25" t="str">
        <f t="shared" si="15"/>
        <v>4</v>
      </c>
      <c r="Q37" s="25" t="str">
        <f t="shared" si="15"/>
        <v>3</v>
      </c>
      <c r="R37" s="26">
        <f>E37+F37+G37+H37+I37+J37+K37+L37+M37+N37+O37+P37+Q37</f>
        <v>37</v>
      </c>
      <c r="S37" s="29">
        <f>R37/13</f>
        <v>2.8461538461538463</v>
      </c>
      <c r="T37" s="13"/>
      <c r="U37" s="14"/>
      <c r="V37" s="15"/>
    </row>
    <row r="38" spans="1:22" ht="21.75" customHeight="1" x14ac:dyDescent="0.65">
      <c r="A38" s="10">
        <v>6</v>
      </c>
      <c r="B38" s="6" t="s">
        <v>33</v>
      </c>
      <c r="C38" s="7" t="s">
        <v>34</v>
      </c>
      <c r="D38" s="4" t="s">
        <v>8</v>
      </c>
      <c r="E38" s="2">
        <v>90.4</v>
      </c>
      <c r="F38" s="2">
        <v>50</v>
      </c>
      <c r="G38" s="2">
        <v>68.25</v>
      </c>
      <c r="H38" s="2">
        <v>60</v>
      </c>
      <c r="I38" s="2">
        <v>85.3</v>
      </c>
      <c r="J38" s="2">
        <v>53.25</v>
      </c>
      <c r="K38" s="2">
        <v>65</v>
      </c>
      <c r="L38" s="2">
        <v>70</v>
      </c>
      <c r="M38" s="2">
        <v>94</v>
      </c>
      <c r="N38" s="2">
        <v>72</v>
      </c>
      <c r="O38" s="2">
        <v>71</v>
      </c>
      <c r="P38" s="2">
        <v>79</v>
      </c>
      <c r="Q38" s="2">
        <v>77.67</v>
      </c>
      <c r="R38" s="2">
        <f t="shared" si="0"/>
        <v>935.87</v>
      </c>
      <c r="S38" s="12">
        <f t="shared" si="1"/>
        <v>71.989999999999995</v>
      </c>
      <c r="T38" s="13">
        <f t="shared" si="2"/>
        <v>6</v>
      </c>
      <c r="U38" s="14" t="str">
        <f t="shared" si="3"/>
        <v>C</v>
      </c>
      <c r="V38" s="15"/>
    </row>
    <row r="39" spans="1:22" ht="21.75" customHeight="1" x14ac:dyDescent="0.65">
      <c r="A39" s="10"/>
      <c r="B39" s="6"/>
      <c r="C39" s="7"/>
      <c r="D39" s="4"/>
      <c r="E39" s="25" t="str">
        <f t="shared" ref="E39:Q39" si="16">IF(E38&gt;=85,"A",IF(E38&gt;=80,"B+",IF(E38&gt;=70,"B",IF(E38&gt;=65,"C+",IF(E38&gt;=50,"C",IF(E38&gt;=45,"D",IF(E38&gt;=40,"E",IF(E38&lt;=39,"F"))))))))</f>
        <v>A</v>
      </c>
      <c r="F39" s="25" t="str">
        <f t="shared" si="16"/>
        <v>C</v>
      </c>
      <c r="G39" s="25" t="str">
        <f t="shared" si="16"/>
        <v>C+</v>
      </c>
      <c r="H39" s="25" t="str">
        <f t="shared" si="16"/>
        <v>C</v>
      </c>
      <c r="I39" s="25" t="str">
        <f t="shared" si="16"/>
        <v>A</v>
      </c>
      <c r="J39" s="25" t="str">
        <f t="shared" si="16"/>
        <v>C</v>
      </c>
      <c r="K39" s="25" t="str">
        <f t="shared" si="16"/>
        <v>C+</v>
      </c>
      <c r="L39" s="25" t="str">
        <f t="shared" si="16"/>
        <v>B</v>
      </c>
      <c r="M39" s="25" t="str">
        <f t="shared" si="16"/>
        <v>A</v>
      </c>
      <c r="N39" s="25" t="str">
        <f t="shared" si="16"/>
        <v>B</v>
      </c>
      <c r="O39" s="25" t="str">
        <f t="shared" si="16"/>
        <v>B</v>
      </c>
      <c r="P39" s="25" t="str">
        <f t="shared" si="16"/>
        <v>B</v>
      </c>
      <c r="Q39" s="25" t="str">
        <f t="shared" si="16"/>
        <v>B</v>
      </c>
      <c r="R39" s="26"/>
      <c r="S39" s="29" t="s">
        <v>60</v>
      </c>
      <c r="T39" s="13"/>
      <c r="U39" s="14"/>
      <c r="V39" s="15"/>
    </row>
    <row r="40" spans="1:22" ht="21.75" customHeight="1" x14ac:dyDescent="0.65">
      <c r="A40" s="10"/>
      <c r="B40" s="6"/>
      <c r="C40" s="7"/>
      <c r="D40" s="4"/>
      <c r="E40" s="25" t="str">
        <f t="shared" ref="E40:Q40" si="17">IF(E38&gt;=85,"4",IF(E38&gt;=80,"3.5",IF(E38&gt;=70,"3",IF(E38&gt;=65,"2.5",IF(E38&gt;=50,"2",IF(E38&gt;=45,"1.5",IF(E38&gt;=40,"1",IF(E38&lt;=39,"0"))))))))</f>
        <v>4</v>
      </c>
      <c r="F40" s="25" t="str">
        <f t="shared" si="17"/>
        <v>2</v>
      </c>
      <c r="G40" s="25" t="str">
        <f t="shared" si="17"/>
        <v>2.5</v>
      </c>
      <c r="H40" s="25" t="str">
        <f t="shared" si="17"/>
        <v>2</v>
      </c>
      <c r="I40" s="25" t="str">
        <f t="shared" si="17"/>
        <v>4</v>
      </c>
      <c r="J40" s="25" t="str">
        <f t="shared" si="17"/>
        <v>2</v>
      </c>
      <c r="K40" s="25" t="str">
        <f t="shared" si="17"/>
        <v>2.5</v>
      </c>
      <c r="L40" s="25" t="str">
        <f t="shared" si="17"/>
        <v>3</v>
      </c>
      <c r="M40" s="25" t="str">
        <f t="shared" si="17"/>
        <v>4</v>
      </c>
      <c r="N40" s="25" t="str">
        <f t="shared" si="17"/>
        <v>3</v>
      </c>
      <c r="O40" s="25" t="str">
        <f t="shared" si="17"/>
        <v>3</v>
      </c>
      <c r="P40" s="25" t="str">
        <f t="shared" si="17"/>
        <v>3</v>
      </c>
      <c r="Q40" s="25" t="str">
        <f t="shared" si="17"/>
        <v>3</v>
      </c>
      <c r="R40" s="26">
        <f>E40+F40+G40+H40+I40+J40+K40+L40+M40+N40+O40+P40+Q40</f>
        <v>38</v>
      </c>
      <c r="S40" s="29">
        <f>R40/13</f>
        <v>2.9230769230769229</v>
      </c>
      <c r="T40" s="13"/>
      <c r="U40" s="14"/>
      <c r="V40" s="15"/>
    </row>
    <row r="41" spans="1:22" ht="21.75" customHeight="1" x14ac:dyDescent="0.65">
      <c r="A41" s="10">
        <v>7</v>
      </c>
      <c r="B41" s="6" t="s">
        <v>35</v>
      </c>
      <c r="C41" s="7" t="s">
        <v>36</v>
      </c>
      <c r="D41" s="4" t="s">
        <v>8</v>
      </c>
      <c r="E41" s="2">
        <v>92.6</v>
      </c>
      <c r="F41" s="2">
        <v>58.4</v>
      </c>
      <c r="G41" s="2">
        <v>64.75</v>
      </c>
      <c r="H41" s="2">
        <v>71</v>
      </c>
      <c r="I41" s="2">
        <v>77.099999999999994</v>
      </c>
      <c r="J41" s="2">
        <v>50</v>
      </c>
      <c r="K41" s="2">
        <v>59</v>
      </c>
      <c r="L41" s="2">
        <v>66.5</v>
      </c>
      <c r="M41" s="2">
        <v>87</v>
      </c>
      <c r="N41" s="2">
        <v>71</v>
      </c>
      <c r="O41" s="2">
        <v>53</v>
      </c>
      <c r="P41" s="2">
        <v>80</v>
      </c>
      <c r="Q41" s="2">
        <v>76.77</v>
      </c>
      <c r="R41" s="2">
        <f t="shared" si="0"/>
        <v>907.12</v>
      </c>
      <c r="S41" s="12">
        <f t="shared" si="1"/>
        <v>69.778461538461542</v>
      </c>
      <c r="T41" s="13">
        <f t="shared" si="2"/>
        <v>7</v>
      </c>
      <c r="U41" s="14" t="str">
        <f t="shared" si="3"/>
        <v>D</v>
      </c>
      <c r="V41" s="15"/>
    </row>
    <row r="42" spans="1:22" ht="21.75" customHeight="1" x14ac:dyDescent="0.65">
      <c r="A42" s="10"/>
      <c r="B42" s="6"/>
      <c r="C42" s="7"/>
      <c r="D42" s="4"/>
      <c r="E42" s="25" t="str">
        <f t="shared" ref="E42:Q42" si="18">IF(E41&gt;=85,"A",IF(E41&gt;=80,"B+",IF(E41&gt;=70,"B",IF(E41&gt;=65,"C+",IF(E41&gt;=50,"C",IF(E41&gt;=45,"D",IF(E41&gt;=40,"E",IF(E41&lt;=39,"F"))))))))</f>
        <v>A</v>
      </c>
      <c r="F42" s="25" t="str">
        <f t="shared" si="18"/>
        <v>C</v>
      </c>
      <c r="G42" s="25" t="str">
        <f t="shared" si="18"/>
        <v>C</v>
      </c>
      <c r="H42" s="25" t="str">
        <f t="shared" si="18"/>
        <v>B</v>
      </c>
      <c r="I42" s="25" t="str">
        <f t="shared" si="18"/>
        <v>B</v>
      </c>
      <c r="J42" s="25" t="str">
        <f t="shared" si="18"/>
        <v>C</v>
      </c>
      <c r="K42" s="25" t="str">
        <f t="shared" si="18"/>
        <v>C</v>
      </c>
      <c r="L42" s="25" t="str">
        <f t="shared" si="18"/>
        <v>C+</v>
      </c>
      <c r="M42" s="25" t="str">
        <f t="shared" si="18"/>
        <v>A</v>
      </c>
      <c r="N42" s="25" t="str">
        <f t="shared" si="18"/>
        <v>B</v>
      </c>
      <c r="O42" s="25" t="str">
        <f t="shared" si="18"/>
        <v>C</v>
      </c>
      <c r="P42" s="25" t="str">
        <f t="shared" si="18"/>
        <v>B+</v>
      </c>
      <c r="Q42" s="25" t="str">
        <f t="shared" si="18"/>
        <v>B</v>
      </c>
      <c r="R42" s="26"/>
      <c r="S42" s="29" t="s">
        <v>60</v>
      </c>
      <c r="T42" s="13"/>
      <c r="U42" s="14"/>
      <c r="V42" s="15"/>
    </row>
    <row r="43" spans="1:22" ht="21.75" customHeight="1" x14ac:dyDescent="0.65">
      <c r="A43" s="10"/>
      <c r="B43" s="6"/>
      <c r="C43" s="7"/>
      <c r="D43" s="4"/>
      <c r="E43" s="25" t="str">
        <f t="shared" ref="E43:Q43" si="19">IF(E41&gt;=85,"4",IF(E41&gt;=80,"3.5",IF(E41&gt;=70,"3",IF(E41&gt;=65,"2.5",IF(E41&gt;=50,"2",IF(E41&gt;=45,"1.5",IF(E41&gt;=40,"1",IF(E41&lt;=39,"0"))))))))</f>
        <v>4</v>
      </c>
      <c r="F43" s="25" t="str">
        <f t="shared" si="19"/>
        <v>2</v>
      </c>
      <c r="G43" s="25" t="str">
        <f t="shared" si="19"/>
        <v>2</v>
      </c>
      <c r="H43" s="25" t="str">
        <f t="shared" si="19"/>
        <v>3</v>
      </c>
      <c r="I43" s="25" t="str">
        <f t="shared" si="19"/>
        <v>3</v>
      </c>
      <c r="J43" s="25" t="str">
        <f t="shared" si="19"/>
        <v>2</v>
      </c>
      <c r="K43" s="25" t="str">
        <f t="shared" si="19"/>
        <v>2</v>
      </c>
      <c r="L43" s="25" t="str">
        <f t="shared" si="19"/>
        <v>2.5</v>
      </c>
      <c r="M43" s="25" t="str">
        <f t="shared" si="19"/>
        <v>4</v>
      </c>
      <c r="N43" s="25" t="str">
        <f t="shared" si="19"/>
        <v>3</v>
      </c>
      <c r="O43" s="25" t="str">
        <f t="shared" si="19"/>
        <v>2</v>
      </c>
      <c r="P43" s="25" t="str">
        <f t="shared" si="19"/>
        <v>3.5</v>
      </c>
      <c r="Q43" s="25" t="str">
        <f t="shared" si="19"/>
        <v>3</v>
      </c>
      <c r="R43" s="26">
        <f>E43+F43+G43+H43+I43+J43+K43+L43+M43+N43+O43+P43+Q43</f>
        <v>36</v>
      </c>
      <c r="S43" s="29">
        <f>R43/13</f>
        <v>2.7692307692307692</v>
      </c>
      <c r="T43" s="13"/>
      <c r="U43" s="14"/>
      <c r="V43" s="15"/>
    </row>
    <row r="44" spans="1:22" ht="21.75" customHeight="1" x14ac:dyDescent="0.65">
      <c r="A44" s="10">
        <v>8</v>
      </c>
      <c r="B44" s="6" t="s">
        <v>10</v>
      </c>
      <c r="C44" s="7" t="s">
        <v>11</v>
      </c>
      <c r="D44" s="4" t="s">
        <v>8</v>
      </c>
      <c r="E44" s="2">
        <v>85.6</v>
      </c>
      <c r="F44" s="2">
        <v>50</v>
      </c>
      <c r="G44" s="2">
        <v>55</v>
      </c>
      <c r="H44" s="2">
        <v>67</v>
      </c>
      <c r="I44" s="2">
        <v>80</v>
      </c>
      <c r="J44" s="2">
        <v>50</v>
      </c>
      <c r="K44" s="2">
        <v>63</v>
      </c>
      <c r="L44" s="2">
        <v>61</v>
      </c>
      <c r="M44" s="2">
        <v>88</v>
      </c>
      <c r="N44" s="2">
        <v>76.5</v>
      </c>
      <c r="O44" s="2">
        <v>71</v>
      </c>
      <c r="P44" s="2">
        <v>80</v>
      </c>
      <c r="Q44" s="2">
        <v>78.2</v>
      </c>
      <c r="R44" s="2">
        <f t="shared" si="0"/>
        <v>905.30000000000007</v>
      </c>
      <c r="S44" s="12">
        <f t="shared" si="1"/>
        <v>69.638461538461542</v>
      </c>
      <c r="T44" s="13">
        <f t="shared" si="2"/>
        <v>8</v>
      </c>
      <c r="U44" s="14" t="str">
        <f t="shared" si="3"/>
        <v>D</v>
      </c>
      <c r="V44" s="15"/>
    </row>
    <row r="45" spans="1:22" ht="21.75" customHeight="1" x14ac:dyDescent="0.65">
      <c r="A45" s="10"/>
      <c r="B45" s="6"/>
      <c r="C45" s="7"/>
      <c r="D45" s="4"/>
      <c r="E45" s="25" t="str">
        <f t="shared" ref="E45:Q45" si="20">IF(E44&gt;=85,"A",IF(E44&gt;=80,"B+",IF(E44&gt;=70,"B",IF(E44&gt;=65,"C+",IF(E44&gt;=50,"C",IF(E44&gt;=45,"D",IF(E44&gt;=40,"E",IF(E44&lt;=39,"F"))))))))</f>
        <v>A</v>
      </c>
      <c r="F45" s="25" t="str">
        <f t="shared" si="20"/>
        <v>C</v>
      </c>
      <c r="G45" s="25" t="str">
        <f t="shared" si="20"/>
        <v>C</v>
      </c>
      <c r="H45" s="25" t="str">
        <f t="shared" si="20"/>
        <v>C+</v>
      </c>
      <c r="I45" s="25" t="str">
        <f t="shared" si="20"/>
        <v>B+</v>
      </c>
      <c r="J45" s="25" t="str">
        <f t="shared" si="20"/>
        <v>C</v>
      </c>
      <c r="K45" s="25" t="str">
        <f t="shared" si="20"/>
        <v>C</v>
      </c>
      <c r="L45" s="25" t="str">
        <f t="shared" si="20"/>
        <v>C</v>
      </c>
      <c r="M45" s="25" t="str">
        <f t="shared" si="20"/>
        <v>A</v>
      </c>
      <c r="N45" s="25" t="str">
        <f t="shared" si="20"/>
        <v>B</v>
      </c>
      <c r="O45" s="25" t="str">
        <f t="shared" si="20"/>
        <v>B</v>
      </c>
      <c r="P45" s="25" t="str">
        <f t="shared" si="20"/>
        <v>B+</v>
      </c>
      <c r="Q45" s="25" t="str">
        <f t="shared" si="20"/>
        <v>B</v>
      </c>
      <c r="R45" s="26"/>
      <c r="S45" s="29" t="s">
        <v>60</v>
      </c>
      <c r="T45" s="13"/>
      <c r="U45" s="14"/>
      <c r="V45" s="15"/>
    </row>
    <row r="46" spans="1:22" ht="21.75" customHeight="1" x14ac:dyDescent="0.65">
      <c r="A46" s="10"/>
      <c r="B46" s="6"/>
      <c r="C46" s="7"/>
      <c r="D46" s="4"/>
      <c r="E46" s="25" t="str">
        <f t="shared" ref="E46:Q46" si="21">IF(E44&gt;=85,"4",IF(E44&gt;=80,"3.5",IF(E44&gt;=70,"3",IF(E44&gt;=65,"2.5",IF(E44&gt;=50,"2",IF(E44&gt;=45,"1.5",IF(E44&gt;=40,"1",IF(E44&lt;=39,"0"))))))))</f>
        <v>4</v>
      </c>
      <c r="F46" s="25" t="str">
        <f t="shared" si="21"/>
        <v>2</v>
      </c>
      <c r="G46" s="25" t="str">
        <f t="shared" si="21"/>
        <v>2</v>
      </c>
      <c r="H46" s="25" t="str">
        <f t="shared" si="21"/>
        <v>2.5</v>
      </c>
      <c r="I46" s="25" t="str">
        <f t="shared" si="21"/>
        <v>3.5</v>
      </c>
      <c r="J46" s="25" t="str">
        <f t="shared" si="21"/>
        <v>2</v>
      </c>
      <c r="K46" s="25" t="str">
        <f t="shared" si="21"/>
        <v>2</v>
      </c>
      <c r="L46" s="25" t="str">
        <f t="shared" si="21"/>
        <v>2</v>
      </c>
      <c r="M46" s="25" t="str">
        <f t="shared" si="21"/>
        <v>4</v>
      </c>
      <c r="N46" s="25" t="str">
        <f t="shared" si="21"/>
        <v>3</v>
      </c>
      <c r="O46" s="25" t="str">
        <f t="shared" si="21"/>
        <v>3</v>
      </c>
      <c r="P46" s="25" t="str">
        <f t="shared" si="21"/>
        <v>3.5</v>
      </c>
      <c r="Q46" s="25" t="str">
        <f t="shared" si="21"/>
        <v>3</v>
      </c>
      <c r="R46" s="26">
        <f>E46+F46+G46+H46+I46+J46+K46+L46+M46+N46+O46+P46+Q46</f>
        <v>36.5</v>
      </c>
      <c r="S46" s="29">
        <f>R46/13</f>
        <v>2.8076923076923075</v>
      </c>
      <c r="T46" s="13"/>
      <c r="U46" s="14"/>
      <c r="V46" s="15"/>
    </row>
    <row r="47" spans="1:22" ht="21.75" customHeight="1" x14ac:dyDescent="0.65">
      <c r="A47" s="10">
        <v>9</v>
      </c>
      <c r="B47" s="6" t="s">
        <v>27</v>
      </c>
      <c r="C47" s="7" t="s">
        <v>28</v>
      </c>
      <c r="D47" s="4" t="s">
        <v>8</v>
      </c>
      <c r="E47" s="2">
        <v>81.900000000000006</v>
      </c>
      <c r="F47" s="2">
        <v>75</v>
      </c>
      <c r="G47" s="2">
        <v>59</v>
      </c>
      <c r="H47" s="2">
        <v>69</v>
      </c>
      <c r="I47" s="2">
        <v>78.349999999999994</v>
      </c>
      <c r="J47" s="2">
        <v>66</v>
      </c>
      <c r="K47" s="2">
        <v>50</v>
      </c>
      <c r="L47" s="2">
        <v>61</v>
      </c>
      <c r="M47" s="2">
        <v>80</v>
      </c>
      <c r="N47" s="2">
        <v>69.5</v>
      </c>
      <c r="O47" s="2">
        <v>74.5</v>
      </c>
      <c r="P47" s="2">
        <v>78</v>
      </c>
      <c r="Q47" s="2">
        <v>40</v>
      </c>
      <c r="R47" s="2">
        <f t="shared" si="0"/>
        <v>882.25</v>
      </c>
      <c r="S47" s="12">
        <f t="shared" si="1"/>
        <v>67.865384615384613</v>
      </c>
      <c r="T47" s="13">
        <f t="shared" si="2"/>
        <v>9</v>
      </c>
      <c r="U47" s="14" t="str">
        <f t="shared" si="3"/>
        <v>D</v>
      </c>
      <c r="V47" s="15"/>
    </row>
    <row r="48" spans="1:22" ht="21.75" customHeight="1" x14ac:dyDescent="0.65">
      <c r="A48" s="10"/>
      <c r="B48" s="6"/>
      <c r="C48" s="7"/>
      <c r="D48" s="4"/>
      <c r="E48" s="25" t="str">
        <f t="shared" ref="E48:Q48" si="22">IF(E47&gt;=85,"A",IF(E47&gt;=80,"B+",IF(E47&gt;=70,"B",IF(E47&gt;=65,"C+",IF(E47&gt;=50,"C",IF(E47&gt;=45,"D",IF(E47&gt;=40,"E",IF(E47&lt;=39,"F"))))))))</f>
        <v>B+</v>
      </c>
      <c r="F48" s="25" t="str">
        <f t="shared" si="22"/>
        <v>B</v>
      </c>
      <c r="G48" s="25" t="str">
        <f t="shared" si="22"/>
        <v>C</v>
      </c>
      <c r="H48" s="25" t="str">
        <f t="shared" si="22"/>
        <v>C+</v>
      </c>
      <c r="I48" s="25" t="str">
        <f t="shared" si="22"/>
        <v>B</v>
      </c>
      <c r="J48" s="25" t="str">
        <f t="shared" si="22"/>
        <v>C+</v>
      </c>
      <c r="K48" s="25" t="str">
        <f t="shared" si="22"/>
        <v>C</v>
      </c>
      <c r="L48" s="25" t="str">
        <f t="shared" si="22"/>
        <v>C</v>
      </c>
      <c r="M48" s="25" t="str">
        <f t="shared" si="22"/>
        <v>B+</v>
      </c>
      <c r="N48" s="25" t="str">
        <f t="shared" si="22"/>
        <v>C+</v>
      </c>
      <c r="O48" s="25" t="str">
        <f t="shared" si="22"/>
        <v>B</v>
      </c>
      <c r="P48" s="25" t="str">
        <f t="shared" si="22"/>
        <v>B</v>
      </c>
      <c r="Q48" s="25" t="str">
        <f t="shared" si="22"/>
        <v>E</v>
      </c>
      <c r="R48" s="26"/>
      <c r="S48" s="29" t="s">
        <v>60</v>
      </c>
      <c r="T48" s="13"/>
      <c r="U48" s="14"/>
      <c r="V48" s="15"/>
    </row>
    <row r="49" spans="1:22" ht="21.75" customHeight="1" x14ac:dyDescent="0.65">
      <c r="A49" s="10"/>
      <c r="B49" s="6"/>
      <c r="C49" s="7"/>
      <c r="D49" s="4"/>
      <c r="E49" s="25" t="str">
        <f t="shared" ref="E49:Q49" si="23">IF(E47&gt;=85,"4",IF(E47&gt;=80,"3.5",IF(E47&gt;=70,"3",IF(E47&gt;=65,"2.5",IF(E47&gt;=50,"2",IF(E47&gt;=45,"1.5",IF(E47&gt;=40,"1",IF(E47&lt;=39,"0"))))))))</f>
        <v>3.5</v>
      </c>
      <c r="F49" s="25" t="str">
        <f t="shared" si="23"/>
        <v>3</v>
      </c>
      <c r="G49" s="25" t="str">
        <f t="shared" si="23"/>
        <v>2</v>
      </c>
      <c r="H49" s="25" t="str">
        <f t="shared" si="23"/>
        <v>2.5</v>
      </c>
      <c r="I49" s="25" t="str">
        <f t="shared" si="23"/>
        <v>3</v>
      </c>
      <c r="J49" s="25" t="str">
        <f t="shared" si="23"/>
        <v>2.5</v>
      </c>
      <c r="K49" s="25" t="str">
        <f t="shared" si="23"/>
        <v>2</v>
      </c>
      <c r="L49" s="25" t="str">
        <f t="shared" si="23"/>
        <v>2</v>
      </c>
      <c r="M49" s="25" t="str">
        <f t="shared" si="23"/>
        <v>3.5</v>
      </c>
      <c r="N49" s="25" t="str">
        <f t="shared" si="23"/>
        <v>2.5</v>
      </c>
      <c r="O49" s="25" t="str">
        <f t="shared" si="23"/>
        <v>3</v>
      </c>
      <c r="P49" s="25" t="str">
        <f t="shared" si="23"/>
        <v>3</v>
      </c>
      <c r="Q49" s="25" t="str">
        <f t="shared" si="23"/>
        <v>1</v>
      </c>
      <c r="R49" s="26">
        <f>E49+F49+G49+H49+I49+J49+K49+L49+M49+N49+O49+P49+Q49</f>
        <v>33.5</v>
      </c>
      <c r="S49" s="29">
        <f>R49/13</f>
        <v>2.5769230769230771</v>
      </c>
      <c r="T49" s="13"/>
      <c r="U49" s="14"/>
      <c r="V49" s="15"/>
    </row>
    <row r="50" spans="1:22" ht="21.75" customHeight="1" x14ac:dyDescent="0.65">
      <c r="A50" s="10">
        <v>10</v>
      </c>
      <c r="B50" s="6" t="s">
        <v>41</v>
      </c>
      <c r="C50" s="7" t="s">
        <v>42</v>
      </c>
      <c r="D50" s="4" t="s">
        <v>9</v>
      </c>
      <c r="E50" s="2">
        <v>80.599999999999994</v>
      </c>
      <c r="F50" s="2">
        <v>62.5</v>
      </c>
      <c r="G50" s="2">
        <v>60</v>
      </c>
      <c r="H50" s="2">
        <v>58</v>
      </c>
      <c r="I50" s="2">
        <v>50</v>
      </c>
      <c r="J50" s="2">
        <v>50</v>
      </c>
      <c r="K50" s="2">
        <v>76.5</v>
      </c>
      <c r="L50" s="2">
        <v>68</v>
      </c>
      <c r="M50" s="2">
        <v>84.5</v>
      </c>
      <c r="N50" s="2">
        <v>85.5</v>
      </c>
      <c r="O50" s="2">
        <v>74</v>
      </c>
      <c r="P50" s="2">
        <v>50</v>
      </c>
      <c r="Q50" s="2">
        <v>76.7</v>
      </c>
      <c r="R50" s="2">
        <f t="shared" si="0"/>
        <v>876.30000000000007</v>
      </c>
      <c r="S50" s="12">
        <f t="shared" si="1"/>
        <v>67.407692307692315</v>
      </c>
      <c r="T50" s="13">
        <f t="shared" si="2"/>
        <v>10</v>
      </c>
      <c r="U50" s="14" t="str">
        <f t="shared" si="3"/>
        <v>D</v>
      </c>
      <c r="V50" s="15"/>
    </row>
    <row r="51" spans="1:22" ht="21.75" customHeight="1" x14ac:dyDescent="0.65">
      <c r="A51" s="10"/>
      <c r="B51" s="6"/>
      <c r="C51" s="7"/>
      <c r="D51" s="4"/>
      <c r="E51" s="25" t="str">
        <f t="shared" ref="E51:Q51" si="24">IF(E50&gt;=85,"A",IF(E50&gt;=80,"B+",IF(E50&gt;=70,"B",IF(E50&gt;=65,"C+",IF(E50&gt;=50,"C",IF(E50&gt;=45,"D",IF(E50&gt;=40,"E",IF(E50&lt;=39,"F"))))))))</f>
        <v>B+</v>
      </c>
      <c r="F51" s="25" t="str">
        <f t="shared" si="24"/>
        <v>C</v>
      </c>
      <c r="G51" s="25" t="str">
        <f t="shared" si="24"/>
        <v>C</v>
      </c>
      <c r="H51" s="25" t="str">
        <f t="shared" si="24"/>
        <v>C</v>
      </c>
      <c r="I51" s="25" t="str">
        <f t="shared" si="24"/>
        <v>C</v>
      </c>
      <c r="J51" s="25" t="str">
        <f t="shared" si="24"/>
        <v>C</v>
      </c>
      <c r="K51" s="25" t="str">
        <f t="shared" si="24"/>
        <v>B</v>
      </c>
      <c r="L51" s="25" t="str">
        <f t="shared" si="24"/>
        <v>C+</v>
      </c>
      <c r="M51" s="25" t="str">
        <f t="shared" si="24"/>
        <v>B+</v>
      </c>
      <c r="N51" s="25" t="str">
        <f t="shared" si="24"/>
        <v>A</v>
      </c>
      <c r="O51" s="25" t="str">
        <f t="shared" si="24"/>
        <v>B</v>
      </c>
      <c r="P51" s="25" t="str">
        <f t="shared" si="24"/>
        <v>C</v>
      </c>
      <c r="Q51" s="25" t="str">
        <f t="shared" si="24"/>
        <v>B</v>
      </c>
      <c r="R51" s="26"/>
      <c r="S51" s="29" t="s">
        <v>60</v>
      </c>
      <c r="T51" s="13"/>
      <c r="U51" s="14"/>
      <c r="V51" s="15"/>
    </row>
    <row r="52" spans="1:22" ht="21.75" customHeight="1" x14ac:dyDescent="0.65">
      <c r="A52" s="10"/>
      <c r="B52" s="6"/>
      <c r="C52" s="7"/>
      <c r="D52" s="4"/>
      <c r="E52" s="25" t="str">
        <f t="shared" ref="E52:Q52" si="25">IF(E50&gt;=85,"4",IF(E50&gt;=80,"3.5",IF(E50&gt;=70,"3",IF(E50&gt;=65,"2.5",IF(E50&gt;=50,"2",IF(E50&gt;=45,"1.5",IF(E50&gt;=40,"1",IF(E50&lt;=39,"0"))))))))</f>
        <v>3.5</v>
      </c>
      <c r="F52" s="25" t="str">
        <f t="shared" si="25"/>
        <v>2</v>
      </c>
      <c r="G52" s="25" t="str">
        <f t="shared" si="25"/>
        <v>2</v>
      </c>
      <c r="H52" s="25" t="str">
        <f t="shared" si="25"/>
        <v>2</v>
      </c>
      <c r="I52" s="25" t="str">
        <f t="shared" si="25"/>
        <v>2</v>
      </c>
      <c r="J52" s="25" t="str">
        <f t="shared" si="25"/>
        <v>2</v>
      </c>
      <c r="K52" s="25" t="str">
        <f t="shared" si="25"/>
        <v>3</v>
      </c>
      <c r="L52" s="25" t="str">
        <f t="shared" si="25"/>
        <v>2.5</v>
      </c>
      <c r="M52" s="25" t="str">
        <f t="shared" si="25"/>
        <v>3.5</v>
      </c>
      <c r="N52" s="25" t="str">
        <f t="shared" si="25"/>
        <v>4</v>
      </c>
      <c r="O52" s="25" t="str">
        <f t="shared" si="25"/>
        <v>3</v>
      </c>
      <c r="P52" s="25" t="str">
        <f t="shared" si="25"/>
        <v>2</v>
      </c>
      <c r="Q52" s="25" t="str">
        <f t="shared" si="25"/>
        <v>3</v>
      </c>
      <c r="R52" s="26">
        <f>E52+F52+G52+H52+I52+J52+K52+L52+M52+N52+O52+P52+Q52</f>
        <v>34.5</v>
      </c>
      <c r="S52" s="29">
        <f>R52/13</f>
        <v>2.6538461538461537</v>
      </c>
      <c r="T52" s="13"/>
      <c r="U52" s="14"/>
      <c r="V52" s="15"/>
    </row>
    <row r="53" spans="1:22" ht="21.75" customHeight="1" x14ac:dyDescent="0.65">
      <c r="A53" s="10">
        <v>11</v>
      </c>
      <c r="B53" s="6" t="s">
        <v>14</v>
      </c>
      <c r="C53" s="7" t="s">
        <v>15</v>
      </c>
      <c r="D53" s="4" t="s">
        <v>8</v>
      </c>
      <c r="E53" s="2">
        <v>68.7</v>
      </c>
      <c r="F53" s="2">
        <v>50</v>
      </c>
      <c r="G53" s="2">
        <v>72</v>
      </c>
      <c r="H53" s="2">
        <v>57</v>
      </c>
      <c r="I53" s="2">
        <v>73</v>
      </c>
      <c r="J53" s="2">
        <v>50</v>
      </c>
      <c r="K53" s="2">
        <v>50</v>
      </c>
      <c r="L53" s="2">
        <v>56</v>
      </c>
      <c r="M53" s="2">
        <v>86</v>
      </c>
      <c r="N53" s="2">
        <v>70</v>
      </c>
      <c r="O53" s="2">
        <v>67</v>
      </c>
      <c r="P53" s="2">
        <v>78</v>
      </c>
      <c r="Q53" s="2">
        <v>77.2</v>
      </c>
      <c r="R53" s="2">
        <f t="shared" si="0"/>
        <v>854.90000000000009</v>
      </c>
      <c r="S53" s="12">
        <f t="shared" si="1"/>
        <v>65.761538461538464</v>
      </c>
      <c r="T53" s="13">
        <f t="shared" si="2"/>
        <v>11</v>
      </c>
      <c r="U53" s="14" t="str">
        <f t="shared" si="3"/>
        <v>D</v>
      </c>
      <c r="V53" s="15"/>
    </row>
    <row r="54" spans="1:22" ht="21.75" customHeight="1" x14ac:dyDescent="0.65">
      <c r="A54" s="10"/>
      <c r="B54" s="6"/>
      <c r="C54" s="7"/>
      <c r="D54" s="4"/>
      <c r="E54" s="25" t="str">
        <f t="shared" ref="E54:Q54" si="26">IF(E53&gt;=85,"A",IF(E53&gt;=80,"B+",IF(E53&gt;=70,"B",IF(E53&gt;=65,"C+",IF(E53&gt;=50,"C",IF(E53&gt;=45,"D",IF(E53&gt;=40,"E",IF(E53&lt;=39,"F"))))))))</f>
        <v>C+</v>
      </c>
      <c r="F54" s="25" t="str">
        <f t="shared" si="26"/>
        <v>C</v>
      </c>
      <c r="G54" s="25" t="str">
        <f t="shared" si="26"/>
        <v>B</v>
      </c>
      <c r="H54" s="25" t="str">
        <f t="shared" si="26"/>
        <v>C</v>
      </c>
      <c r="I54" s="25" t="str">
        <f t="shared" si="26"/>
        <v>B</v>
      </c>
      <c r="J54" s="25" t="str">
        <f t="shared" si="26"/>
        <v>C</v>
      </c>
      <c r="K54" s="25" t="str">
        <f t="shared" si="26"/>
        <v>C</v>
      </c>
      <c r="L54" s="25" t="str">
        <f t="shared" si="26"/>
        <v>C</v>
      </c>
      <c r="M54" s="25" t="str">
        <f t="shared" si="26"/>
        <v>A</v>
      </c>
      <c r="N54" s="25" t="str">
        <f t="shared" si="26"/>
        <v>B</v>
      </c>
      <c r="O54" s="25" t="str">
        <f t="shared" si="26"/>
        <v>C+</v>
      </c>
      <c r="P54" s="25" t="str">
        <f t="shared" si="26"/>
        <v>B</v>
      </c>
      <c r="Q54" s="25" t="str">
        <f t="shared" si="26"/>
        <v>B</v>
      </c>
      <c r="R54" s="26"/>
      <c r="S54" s="29" t="s">
        <v>60</v>
      </c>
      <c r="T54" s="13"/>
      <c r="U54" s="14"/>
      <c r="V54" s="15"/>
    </row>
    <row r="55" spans="1:22" ht="21.75" customHeight="1" x14ac:dyDescent="0.65">
      <c r="A55" s="10"/>
      <c r="B55" s="6"/>
      <c r="C55" s="7"/>
      <c r="D55" s="4"/>
      <c r="E55" s="25" t="str">
        <f t="shared" ref="E55:Q55" si="27">IF(E53&gt;=85,"4",IF(E53&gt;=80,"3.5",IF(E53&gt;=70,"3",IF(E53&gt;=65,"2.5",IF(E53&gt;=50,"2",IF(E53&gt;=45,"1.5",IF(E53&gt;=40,"1",IF(E53&lt;=39,"0"))))))))</f>
        <v>2.5</v>
      </c>
      <c r="F55" s="25" t="str">
        <f t="shared" si="27"/>
        <v>2</v>
      </c>
      <c r="G55" s="25" t="str">
        <f t="shared" si="27"/>
        <v>3</v>
      </c>
      <c r="H55" s="25" t="str">
        <f t="shared" si="27"/>
        <v>2</v>
      </c>
      <c r="I55" s="25" t="str">
        <f t="shared" si="27"/>
        <v>3</v>
      </c>
      <c r="J55" s="25" t="str">
        <f t="shared" si="27"/>
        <v>2</v>
      </c>
      <c r="K55" s="25" t="str">
        <f t="shared" si="27"/>
        <v>2</v>
      </c>
      <c r="L55" s="25" t="str">
        <f t="shared" si="27"/>
        <v>2</v>
      </c>
      <c r="M55" s="25" t="str">
        <f t="shared" si="27"/>
        <v>4</v>
      </c>
      <c r="N55" s="25" t="str">
        <f t="shared" si="27"/>
        <v>3</v>
      </c>
      <c r="O55" s="25" t="str">
        <f t="shared" si="27"/>
        <v>2.5</v>
      </c>
      <c r="P55" s="25" t="str">
        <f t="shared" si="27"/>
        <v>3</v>
      </c>
      <c r="Q55" s="25" t="str">
        <f t="shared" si="27"/>
        <v>3</v>
      </c>
      <c r="R55" s="26">
        <f>E55+F55+G55+H55+I55+J55+K55+L55+M55+N55+O55+P55+Q55</f>
        <v>34</v>
      </c>
      <c r="S55" s="29">
        <f>R55/13</f>
        <v>2.6153846153846154</v>
      </c>
      <c r="T55" s="13"/>
      <c r="U55" s="14"/>
      <c r="V55" s="15"/>
    </row>
    <row r="56" spans="1:22" ht="21.75" customHeight="1" x14ac:dyDescent="0.65">
      <c r="A56" s="10">
        <v>12</v>
      </c>
      <c r="B56" s="6" t="s">
        <v>39</v>
      </c>
      <c r="C56" s="7" t="s">
        <v>40</v>
      </c>
      <c r="D56" s="4" t="s">
        <v>9</v>
      </c>
      <c r="E56" s="2">
        <v>83.2</v>
      </c>
      <c r="F56" s="2">
        <v>61.5</v>
      </c>
      <c r="G56" s="2">
        <v>74</v>
      </c>
      <c r="H56" s="2">
        <v>65.5</v>
      </c>
      <c r="I56" s="2">
        <v>50</v>
      </c>
      <c r="J56" s="2">
        <v>50</v>
      </c>
      <c r="K56" s="2">
        <v>50</v>
      </c>
      <c r="L56" s="2">
        <v>59.5</v>
      </c>
      <c r="M56" s="2">
        <v>88.5</v>
      </c>
      <c r="N56" s="2">
        <v>70.5</v>
      </c>
      <c r="O56" s="2">
        <v>58</v>
      </c>
      <c r="P56" s="2">
        <v>65</v>
      </c>
      <c r="Q56" s="2">
        <v>79.099999999999994</v>
      </c>
      <c r="R56" s="2">
        <f t="shared" si="0"/>
        <v>854.80000000000007</v>
      </c>
      <c r="S56" s="12">
        <f t="shared" si="1"/>
        <v>65.753846153846155</v>
      </c>
      <c r="T56" s="13">
        <f t="shared" si="2"/>
        <v>12</v>
      </c>
      <c r="U56" s="14" t="str">
        <f t="shared" si="3"/>
        <v>D</v>
      </c>
      <c r="V56" s="15"/>
    </row>
    <row r="57" spans="1:22" ht="21.75" customHeight="1" x14ac:dyDescent="0.65">
      <c r="A57" s="10"/>
      <c r="B57" s="6"/>
      <c r="C57" s="7"/>
      <c r="D57" s="4"/>
      <c r="E57" s="25" t="str">
        <f t="shared" ref="E57:Q57" si="28">IF(E56&gt;=85,"A",IF(E56&gt;=80,"B+",IF(E56&gt;=70,"B",IF(E56&gt;=65,"C+",IF(E56&gt;=50,"C",IF(E56&gt;=45,"D",IF(E56&gt;=40,"E",IF(E56&lt;=39,"F"))))))))</f>
        <v>B+</v>
      </c>
      <c r="F57" s="25" t="str">
        <f t="shared" si="28"/>
        <v>C</v>
      </c>
      <c r="G57" s="25" t="str">
        <f t="shared" si="28"/>
        <v>B</v>
      </c>
      <c r="H57" s="25" t="str">
        <f t="shared" si="28"/>
        <v>C+</v>
      </c>
      <c r="I57" s="25" t="str">
        <f t="shared" si="28"/>
        <v>C</v>
      </c>
      <c r="J57" s="25" t="str">
        <f t="shared" si="28"/>
        <v>C</v>
      </c>
      <c r="K57" s="25" t="str">
        <f t="shared" si="28"/>
        <v>C</v>
      </c>
      <c r="L57" s="25" t="str">
        <f t="shared" si="28"/>
        <v>C</v>
      </c>
      <c r="M57" s="25" t="str">
        <f t="shared" si="28"/>
        <v>A</v>
      </c>
      <c r="N57" s="25" t="str">
        <f t="shared" si="28"/>
        <v>B</v>
      </c>
      <c r="O57" s="25" t="str">
        <f t="shared" si="28"/>
        <v>C</v>
      </c>
      <c r="P57" s="25" t="str">
        <f t="shared" si="28"/>
        <v>C+</v>
      </c>
      <c r="Q57" s="25" t="str">
        <f t="shared" si="28"/>
        <v>B</v>
      </c>
      <c r="R57" s="26"/>
      <c r="S57" s="29" t="s">
        <v>60</v>
      </c>
      <c r="T57" s="13"/>
      <c r="U57" s="14"/>
      <c r="V57" s="15"/>
    </row>
    <row r="58" spans="1:22" ht="21.75" customHeight="1" x14ac:dyDescent="0.65">
      <c r="A58" s="10"/>
      <c r="B58" s="6"/>
      <c r="C58" s="7"/>
      <c r="D58" s="4"/>
      <c r="E58" s="25" t="str">
        <f t="shared" ref="E58:Q58" si="29">IF(E56&gt;=85,"4",IF(E56&gt;=80,"3.5",IF(E56&gt;=70,"3",IF(E56&gt;=65,"2.5",IF(E56&gt;=50,"2",IF(E56&gt;=45,"1.5",IF(E56&gt;=40,"1",IF(E56&lt;=39,"0"))))))))</f>
        <v>3.5</v>
      </c>
      <c r="F58" s="25" t="str">
        <f t="shared" si="29"/>
        <v>2</v>
      </c>
      <c r="G58" s="25" t="str">
        <f t="shared" si="29"/>
        <v>3</v>
      </c>
      <c r="H58" s="25" t="str">
        <f t="shared" si="29"/>
        <v>2.5</v>
      </c>
      <c r="I58" s="25" t="str">
        <f t="shared" si="29"/>
        <v>2</v>
      </c>
      <c r="J58" s="25" t="str">
        <f t="shared" si="29"/>
        <v>2</v>
      </c>
      <c r="K58" s="25" t="str">
        <f t="shared" si="29"/>
        <v>2</v>
      </c>
      <c r="L58" s="25" t="str">
        <f t="shared" si="29"/>
        <v>2</v>
      </c>
      <c r="M58" s="25" t="str">
        <f t="shared" si="29"/>
        <v>4</v>
      </c>
      <c r="N58" s="25" t="str">
        <f t="shared" si="29"/>
        <v>3</v>
      </c>
      <c r="O58" s="25" t="str">
        <f t="shared" si="29"/>
        <v>2</v>
      </c>
      <c r="P58" s="25" t="str">
        <f t="shared" si="29"/>
        <v>2.5</v>
      </c>
      <c r="Q58" s="25" t="str">
        <f t="shared" si="29"/>
        <v>3</v>
      </c>
      <c r="R58" s="26">
        <f>E58+F58+G58+H58+I58+J58+K58+L58+M58+N58+O58+P58+Q58</f>
        <v>33.5</v>
      </c>
      <c r="S58" s="29">
        <f>R58/13</f>
        <v>2.5769230769230771</v>
      </c>
      <c r="T58" s="13"/>
      <c r="U58" s="14"/>
      <c r="V58" s="15"/>
    </row>
    <row r="59" spans="1:22" ht="21.75" customHeight="1" x14ac:dyDescent="0.65">
      <c r="A59" s="10">
        <v>13</v>
      </c>
      <c r="B59" s="6" t="s">
        <v>16</v>
      </c>
      <c r="C59" s="7" t="s">
        <v>17</v>
      </c>
      <c r="D59" s="4" t="s">
        <v>8</v>
      </c>
      <c r="E59" s="2">
        <v>82.2</v>
      </c>
      <c r="F59" s="2">
        <v>50</v>
      </c>
      <c r="G59" s="2">
        <v>54</v>
      </c>
      <c r="H59" s="2">
        <v>53.5</v>
      </c>
      <c r="I59" s="2">
        <v>84</v>
      </c>
      <c r="J59" s="2">
        <v>50</v>
      </c>
      <c r="K59" s="2">
        <v>62</v>
      </c>
      <c r="L59" s="2">
        <v>61</v>
      </c>
      <c r="M59" s="2">
        <v>77</v>
      </c>
      <c r="N59" s="2">
        <v>68.5</v>
      </c>
      <c r="O59" s="2">
        <v>50</v>
      </c>
      <c r="P59" s="2">
        <v>66</v>
      </c>
      <c r="Q59" s="2">
        <v>77.900000000000006</v>
      </c>
      <c r="R59" s="2">
        <f t="shared" si="0"/>
        <v>836.1</v>
      </c>
      <c r="S59" s="12">
        <f t="shared" si="1"/>
        <v>64.315384615384616</v>
      </c>
      <c r="T59" s="13">
        <f t="shared" si="2"/>
        <v>13</v>
      </c>
      <c r="U59" s="14" t="str">
        <f t="shared" si="3"/>
        <v>D</v>
      </c>
      <c r="V59" s="15"/>
    </row>
    <row r="60" spans="1:22" ht="21.75" customHeight="1" x14ac:dyDescent="0.65">
      <c r="A60" s="10"/>
      <c r="B60" s="6"/>
      <c r="C60" s="7"/>
      <c r="D60" s="4"/>
      <c r="E60" s="25" t="str">
        <f t="shared" ref="E60:Q60" si="30">IF(E59&gt;=85,"A",IF(E59&gt;=80,"B+",IF(E59&gt;=70,"B",IF(E59&gt;=65,"C+",IF(E59&gt;=50,"C",IF(E59&gt;=45,"D",IF(E59&gt;=40,"E",IF(E59&lt;=39,"F"))))))))</f>
        <v>B+</v>
      </c>
      <c r="F60" s="25" t="str">
        <f t="shared" si="30"/>
        <v>C</v>
      </c>
      <c r="G60" s="25" t="str">
        <f t="shared" si="30"/>
        <v>C</v>
      </c>
      <c r="H60" s="25" t="str">
        <f t="shared" si="30"/>
        <v>C</v>
      </c>
      <c r="I60" s="25" t="str">
        <f t="shared" si="30"/>
        <v>B+</v>
      </c>
      <c r="J60" s="25" t="str">
        <f t="shared" si="30"/>
        <v>C</v>
      </c>
      <c r="K60" s="25" t="str">
        <f t="shared" si="30"/>
        <v>C</v>
      </c>
      <c r="L60" s="25" t="str">
        <f t="shared" si="30"/>
        <v>C</v>
      </c>
      <c r="M60" s="25" t="str">
        <f t="shared" si="30"/>
        <v>B</v>
      </c>
      <c r="N60" s="25" t="str">
        <f t="shared" si="30"/>
        <v>C+</v>
      </c>
      <c r="O60" s="25" t="str">
        <f t="shared" si="30"/>
        <v>C</v>
      </c>
      <c r="P60" s="25" t="str">
        <f t="shared" si="30"/>
        <v>C+</v>
      </c>
      <c r="Q60" s="25" t="str">
        <f t="shared" si="30"/>
        <v>B</v>
      </c>
      <c r="R60" s="26"/>
      <c r="S60" s="29" t="s">
        <v>60</v>
      </c>
      <c r="T60" s="13"/>
      <c r="U60" s="14"/>
      <c r="V60" s="15"/>
    </row>
    <row r="61" spans="1:22" ht="21.75" customHeight="1" x14ac:dyDescent="0.65">
      <c r="A61" s="10"/>
      <c r="B61" s="6"/>
      <c r="C61" s="7"/>
      <c r="D61" s="4"/>
      <c r="E61" s="25" t="str">
        <f t="shared" ref="E61:Q61" si="31">IF(E59&gt;=85,"4",IF(E59&gt;=80,"3.5",IF(E59&gt;=70,"3",IF(E59&gt;=65,"2.5",IF(E59&gt;=50,"2",IF(E59&gt;=45,"1.5",IF(E59&gt;=40,"1",IF(E59&lt;=39,"0"))))))))</f>
        <v>3.5</v>
      </c>
      <c r="F61" s="25" t="str">
        <f t="shared" si="31"/>
        <v>2</v>
      </c>
      <c r="G61" s="25" t="str">
        <f t="shared" si="31"/>
        <v>2</v>
      </c>
      <c r="H61" s="25" t="str">
        <f t="shared" si="31"/>
        <v>2</v>
      </c>
      <c r="I61" s="25" t="str">
        <f t="shared" si="31"/>
        <v>3.5</v>
      </c>
      <c r="J61" s="25" t="str">
        <f t="shared" si="31"/>
        <v>2</v>
      </c>
      <c r="K61" s="25" t="str">
        <f t="shared" si="31"/>
        <v>2</v>
      </c>
      <c r="L61" s="25" t="str">
        <f t="shared" si="31"/>
        <v>2</v>
      </c>
      <c r="M61" s="25" t="str">
        <f t="shared" si="31"/>
        <v>3</v>
      </c>
      <c r="N61" s="25" t="str">
        <f t="shared" si="31"/>
        <v>2.5</v>
      </c>
      <c r="O61" s="25" t="str">
        <f t="shared" si="31"/>
        <v>2</v>
      </c>
      <c r="P61" s="25" t="str">
        <f t="shared" si="31"/>
        <v>2.5</v>
      </c>
      <c r="Q61" s="25" t="str">
        <f t="shared" si="31"/>
        <v>3</v>
      </c>
      <c r="R61" s="26">
        <f>E61+F61+G61+H61+I61+J61+K61+L61+M61+N61+O61+P61+Q61</f>
        <v>32</v>
      </c>
      <c r="S61" s="29">
        <f>R61/13</f>
        <v>2.4615384615384617</v>
      </c>
      <c r="T61" s="13"/>
      <c r="U61" s="14"/>
      <c r="V61" s="15"/>
    </row>
    <row r="62" spans="1:22" ht="21.75" customHeight="1" x14ac:dyDescent="0.65">
      <c r="A62" s="10">
        <v>14</v>
      </c>
      <c r="B62" s="6" t="s">
        <v>49</v>
      </c>
      <c r="C62" s="7" t="s">
        <v>50</v>
      </c>
      <c r="D62" s="4" t="s">
        <v>8</v>
      </c>
      <c r="E62" s="2">
        <v>92.3</v>
      </c>
      <c r="F62" s="2">
        <v>52</v>
      </c>
      <c r="G62" s="2">
        <v>55</v>
      </c>
      <c r="H62" s="2">
        <v>65.5</v>
      </c>
      <c r="I62" s="2">
        <v>50</v>
      </c>
      <c r="J62" s="2">
        <v>50</v>
      </c>
      <c r="K62" s="2">
        <v>76.5</v>
      </c>
      <c r="L62" s="2">
        <v>56</v>
      </c>
      <c r="M62" s="2">
        <v>91</v>
      </c>
      <c r="N62" s="2">
        <v>69.5</v>
      </c>
      <c r="O62" s="2">
        <v>81</v>
      </c>
      <c r="P62" s="2">
        <v>50</v>
      </c>
      <c r="Q62" s="2">
        <v>43.2</v>
      </c>
      <c r="R62" s="2">
        <f t="shared" si="0"/>
        <v>832</v>
      </c>
      <c r="S62" s="12">
        <f t="shared" si="1"/>
        <v>64</v>
      </c>
      <c r="T62" s="13">
        <f t="shared" si="2"/>
        <v>14</v>
      </c>
      <c r="U62" s="14" t="str">
        <f t="shared" si="3"/>
        <v>D</v>
      </c>
      <c r="V62" s="15"/>
    </row>
    <row r="63" spans="1:22" ht="21.75" customHeight="1" x14ac:dyDescent="0.65">
      <c r="A63" s="10"/>
      <c r="B63" s="6"/>
      <c r="C63" s="7"/>
      <c r="D63" s="4"/>
      <c r="E63" s="25" t="str">
        <f t="shared" ref="E63:Q63" si="32">IF(E62&gt;=85,"A",IF(E62&gt;=80,"B+",IF(E62&gt;=70,"B",IF(E62&gt;=65,"C+",IF(E62&gt;=50,"C",IF(E62&gt;=45,"D",IF(E62&gt;=40,"E",IF(E62&lt;=39,"F"))))))))</f>
        <v>A</v>
      </c>
      <c r="F63" s="25" t="str">
        <f t="shared" si="32"/>
        <v>C</v>
      </c>
      <c r="G63" s="25" t="str">
        <f t="shared" si="32"/>
        <v>C</v>
      </c>
      <c r="H63" s="25" t="str">
        <f t="shared" si="32"/>
        <v>C+</v>
      </c>
      <c r="I63" s="25" t="str">
        <f t="shared" si="32"/>
        <v>C</v>
      </c>
      <c r="J63" s="25" t="str">
        <f t="shared" si="32"/>
        <v>C</v>
      </c>
      <c r="K63" s="25" t="str">
        <f t="shared" si="32"/>
        <v>B</v>
      </c>
      <c r="L63" s="25" t="str">
        <f t="shared" si="32"/>
        <v>C</v>
      </c>
      <c r="M63" s="25" t="str">
        <f t="shared" si="32"/>
        <v>A</v>
      </c>
      <c r="N63" s="25" t="str">
        <f t="shared" si="32"/>
        <v>C+</v>
      </c>
      <c r="O63" s="25" t="str">
        <f t="shared" si="32"/>
        <v>B+</v>
      </c>
      <c r="P63" s="25" t="str">
        <f t="shared" si="32"/>
        <v>C</v>
      </c>
      <c r="Q63" s="25" t="str">
        <f t="shared" si="32"/>
        <v>E</v>
      </c>
      <c r="R63" s="26"/>
      <c r="S63" s="29" t="s">
        <v>60</v>
      </c>
      <c r="T63" s="13"/>
      <c r="U63" s="14"/>
      <c r="V63" s="15"/>
    </row>
    <row r="64" spans="1:22" ht="21.75" customHeight="1" x14ac:dyDescent="0.65">
      <c r="A64" s="10"/>
      <c r="B64" s="6"/>
      <c r="C64" s="7"/>
      <c r="D64" s="4"/>
      <c r="E64" s="25" t="str">
        <f t="shared" ref="E64:Q64" si="33">IF(E62&gt;=85,"4",IF(E62&gt;=80,"3.5",IF(E62&gt;=70,"3",IF(E62&gt;=65,"2.5",IF(E62&gt;=50,"2",IF(E62&gt;=45,"1.5",IF(E62&gt;=40,"1",IF(E62&lt;=39,"0"))))))))</f>
        <v>4</v>
      </c>
      <c r="F64" s="25" t="str">
        <f t="shared" si="33"/>
        <v>2</v>
      </c>
      <c r="G64" s="25" t="str">
        <f t="shared" si="33"/>
        <v>2</v>
      </c>
      <c r="H64" s="25" t="str">
        <f t="shared" si="33"/>
        <v>2.5</v>
      </c>
      <c r="I64" s="25" t="str">
        <f t="shared" si="33"/>
        <v>2</v>
      </c>
      <c r="J64" s="25" t="str">
        <f t="shared" si="33"/>
        <v>2</v>
      </c>
      <c r="K64" s="25" t="str">
        <f t="shared" si="33"/>
        <v>3</v>
      </c>
      <c r="L64" s="25" t="str">
        <f t="shared" si="33"/>
        <v>2</v>
      </c>
      <c r="M64" s="25" t="str">
        <f t="shared" si="33"/>
        <v>4</v>
      </c>
      <c r="N64" s="25" t="str">
        <f t="shared" si="33"/>
        <v>2.5</v>
      </c>
      <c r="O64" s="25" t="str">
        <f t="shared" si="33"/>
        <v>3.5</v>
      </c>
      <c r="P64" s="25" t="str">
        <f t="shared" si="33"/>
        <v>2</v>
      </c>
      <c r="Q64" s="25" t="str">
        <f t="shared" si="33"/>
        <v>1</v>
      </c>
      <c r="R64" s="26">
        <f>E64+F64+G64+H64+I64+J64+K64+L64+M64+N64+O64+P64+Q64</f>
        <v>32.5</v>
      </c>
      <c r="S64" s="29">
        <f>R64/13</f>
        <v>2.5</v>
      </c>
      <c r="T64" s="13"/>
      <c r="U64" s="14"/>
      <c r="V64" s="15"/>
    </row>
    <row r="65" spans="1:22" ht="21.75" customHeight="1" x14ac:dyDescent="0.65">
      <c r="A65" s="10">
        <v>15</v>
      </c>
      <c r="B65" s="6" t="s">
        <v>12</v>
      </c>
      <c r="C65" s="7" t="s">
        <v>13</v>
      </c>
      <c r="D65" s="4" t="s">
        <v>8</v>
      </c>
      <c r="E65" s="2">
        <v>65.900000000000006</v>
      </c>
      <c r="F65" s="2">
        <v>50</v>
      </c>
      <c r="G65" s="2">
        <v>62</v>
      </c>
      <c r="H65" s="2">
        <v>54</v>
      </c>
      <c r="I65" s="2">
        <v>66</v>
      </c>
      <c r="J65" s="2">
        <v>50</v>
      </c>
      <c r="K65" s="2">
        <v>52</v>
      </c>
      <c r="L65" s="2">
        <v>56.5</v>
      </c>
      <c r="M65" s="2">
        <v>84</v>
      </c>
      <c r="N65" s="2">
        <v>60</v>
      </c>
      <c r="O65" s="2">
        <v>51</v>
      </c>
      <c r="P65" s="2">
        <v>73</v>
      </c>
      <c r="Q65" s="2">
        <v>74.900000000000006</v>
      </c>
      <c r="R65" s="2">
        <f t="shared" si="0"/>
        <v>799.3</v>
      </c>
      <c r="S65" s="12">
        <f t="shared" si="1"/>
        <v>61.484615384615381</v>
      </c>
      <c r="T65" s="13">
        <f t="shared" si="2"/>
        <v>15</v>
      </c>
      <c r="U65" s="14" t="str">
        <f t="shared" si="3"/>
        <v>D</v>
      </c>
      <c r="V65" s="15"/>
    </row>
    <row r="66" spans="1:22" ht="21.75" customHeight="1" x14ac:dyDescent="0.65">
      <c r="A66" s="10"/>
      <c r="B66" s="6"/>
      <c r="C66" s="7"/>
      <c r="D66" s="4"/>
      <c r="E66" s="25" t="str">
        <f t="shared" ref="E66:Q66" si="34">IF(E65&gt;=85,"A",IF(E65&gt;=80,"B+",IF(E65&gt;=70,"B",IF(E65&gt;=65,"C+",IF(E65&gt;=50,"C",IF(E65&gt;=45,"D",IF(E65&gt;=40,"E",IF(E65&lt;=39,"F"))))))))</f>
        <v>C+</v>
      </c>
      <c r="F66" s="25" t="str">
        <f t="shared" si="34"/>
        <v>C</v>
      </c>
      <c r="G66" s="25" t="str">
        <f t="shared" si="34"/>
        <v>C</v>
      </c>
      <c r="H66" s="25" t="str">
        <f t="shared" si="34"/>
        <v>C</v>
      </c>
      <c r="I66" s="25" t="str">
        <f t="shared" si="34"/>
        <v>C+</v>
      </c>
      <c r="J66" s="25" t="str">
        <f t="shared" si="34"/>
        <v>C</v>
      </c>
      <c r="K66" s="25" t="str">
        <f t="shared" si="34"/>
        <v>C</v>
      </c>
      <c r="L66" s="25" t="str">
        <f t="shared" si="34"/>
        <v>C</v>
      </c>
      <c r="M66" s="25" t="str">
        <f t="shared" si="34"/>
        <v>B+</v>
      </c>
      <c r="N66" s="25" t="str">
        <f t="shared" si="34"/>
        <v>C</v>
      </c>
      <c r="O66" s="25" t="str">
        <f t="shared" si="34"/>
        <v>C</v>
      </c>
      <c r="P66" s="25" t="str">
        <f t="shared" si="34"/>
        <v>B</v>
      </c>
      <c r="Q66" s="25" t="str">
        <f t="shared" si="34"/>
        <v>B</v>
      </c>
      <c r="R66" s="26"/>
      <c r="S66" s="29" t="s">
        <v>60</v>
      </c>
      <c r="T66" s="13"/>
      <c r="U66" s="14"/>
      <c r="V66" s="15"/>
    </row>
    <row r="67" spans="1:22" ht="21.75" customHeight="1" x14ac:dyDescent="0.65">
      <c r="A67" s="10"/>
      <c r="B67" s="6"/>
      <c r="C67" s="7"/>
      <c r="D67" s="4"/>
      <c r="E67" s="25" t="str">
        <f t="shared" ref="E67:Q67" si="35">IF(E65&gt;=85,"4",IF(E65&gt;=80,"3.5",IF(E65&gt;=70,"3",IF(E65&gt;=65,"2.5",IF(E65&gt;=50,"2",IF(E65&gt;=45,"1.5",IF(E65&gt;=40,"1",IF(E65&lt;=39,"0"))))))))</f>
        <v>2.5</v>
      </c>
      <c r="F67" s="25" t="str">
        <f t="shared" si="35"/>
        <v>2</v>
      </c>
      <c r="G67" s="25" t="str">
        <f t="shared" si="35"/>
        <v>2</v>
      </c>
      <c r="H67" s="25" t="str">
        <f t="shared" si="35"/>
        <v>2</v>
      </c>
      <c r="I67" s="25" t="str">
        <f t="shared" si="35"/>
        <v>2.5</v>
      </c>
      <c r="J67" s="25" t="str">
        <f t="shared" si="35"/>
        <v>2</v>
      </c>
      <c r="K67" s="25" t="str">
        <f t="shared" si="35"/>
        <v>2</v>
      </c>
      <c r="L67" s="25" t="str">
        <f t="shared" si="35"/>
        <v>2</v>
      </c>
      <c r="M67" s="25" t="str">
        <f t="shared" si="35"/>
        <v>3.5</v>
      </c>
      <c r="N67" s="25" t="str">
        <f t="shared" si="35"/>
        <v>2</v>
      </c>
      <c r="O67" s="25" t="str">
        <f t="shared" si="35"/>
        <v>2</v>
      </c>
      <c r="P67" s="25" t="str">
        <f t="shared" si="35"/>
        <v>3</v>
      </c>
      <c r="Q67" s="25" t="str">
        <f t="shared" si="35"/>
        <v>3</v>
      </c>
      <c r="R67" s="26">
        <f>E67+F67+G67+H67+I67+J67+K67+L67+M67+N67+O67+P67+Q67</f>
        <v>30.5</v>
      </c>
      <c r="S67" s="29">
        <f>R67/13</f>
        <v>2.3461538461538463</v>
      </c>
      <c r="T67" s="13"/>
      <c r="U67" s="14"/>
      <c r="V67" s="15"/>
    </row>
    <row r="68" spans="1:22" s="1" customFormat="1" ht="21.75" customHeight="1" x14ac:dyDescent="0.65">
      <c r="A68" s="10">
        <v>16</v>
      </c>
      <c r="B68" s="6" t="s">
        <v>47</v>
      </c>
      <c r="C68" s="7" t="s">
        <v>48</v>
      </c>
      <c r="D68" s="4" t="s">
        <v>9</v>
      </c>
      <c r="E68" s="2">
        <v>83.4</v>
      </c>
      <c r="F68" s="2">
        <v>59.5</v>
      </c>
      <c r="G68" s="2">
        <v>57</v>
      </c>
      <c r="H68" s="2">
        <v>50.5</v>
      </c>
      <c r="I68" s="2">
        <v>50</v>
      </c>
      <c r="J68" s="2">
        <v>50</v>
      </c>
      <c r="K68" s="2">
        <v>68</v>
      </c>
      <c r="L68" s="2">
        <v>50</v>
      </c>
      <c r="M68" s="2">
        <v>83.5</v>
      </c>
      <c r="N68" s="2">
        <v>50</v>
      </c>
      <c r="O68" s="2">
        <v>50</v>
      </c>
      <c r="P68" s="2">
        <v>50</v>
      </c>
      <c r="Q68" s="2">
        <v>74.23</v>
      </c>
      <c r="R68" s="2">
        <f t="shared" si="0"/>
        <v>776.13</v>
      </c>
      <c r="S68" s="12">
        <f t="shared" si="1"/>
        <v>59.702307692307691</v>
      </c>
      <c r="T68" s="13">
        <f t="shared" si="2"/>
        <v>16</v>
      </c>
      <c r="U68" s="14" t="str">
        <f t="shared" si="3"/>
        <v>E</v>
      </c>
      <c r="V68" s="15"/>
    </row>
    <row r="69" spans="1:22" ht="21.75" customHeight="1" x14ac:dyDescent="0.65">
      <c r="A69" s="10"/>
      <c r="B69" s="6"/>
      <c r="C69" s="7"/>
      <c r="D69" s="4"/>
      <c r="E69" s="25" t="str">
        <f t="shared" ref="E69:Q69" si="36">IF(E68&gt;=85,"A",IF(E68&gt;=80,"B+",IF(E68&gt;=70,"B",IF(E68&gt;=65,"C+",IF(E68&gt;=50,"C",IF(E68&gt;=45,"D",IF(E68&gt;=40,"E",IF(E68&lt;=39,"F"))))))))</f>
        <v>B+</v>
      </c>
      <c r="F69" s="25" t="str">
        <f t="shared" si="36"/>
        <v>C</v>
      </c>
      <c r="G69" s="25" t="str">
        <f t="shared" si="36"/>
        <v>C</v>
      </c>
      <c r="H69" s="25" t="str">
        <f t="shared" si="36"/>
        <v>C</v>
      </c>
      <c r="I69" s="25" t="str">
        <f t="shared" si="36"/>
        <v>C</v>
      </c>
      <c r="J69" s="25" t="str">
        <f t="shared" si="36"/>
        <v>C</v>
      </c>
      <c r="K69" s="25" t="str">
        <f t="shared" si="36"/>
        <v>C+</v>
      </c>
      <c r="L69" s="25" t="str">
        <f t="shared" si="36"/>
        <v>C</v>
      </c>
      <c r="M69" s="25" t="str">
        <f t="shared" si="36"/>
        <v>B+</v>
      </c>
      <c r="N69" s="25" t="str">
        <f t="shared" si="36"/>
        <v>C</v>
      </c>
      <c r="O69" s="25" t="str">
        <f t="shared" si="36"/>
        <v>C</v>
      </c>
      <c r="P69" s="25" t="str">
        <f t="shared" si="36"/>
        <v>C</v>
      </c>
      <c r="Q69" s="25" t="str">
        <f t="shared" si="36"/>
        <v>B</v>
      </c>
      <c r="R69" s="26"/>
      <c r="S69" s="29" t="s">
        <v>60</v>
      </c>
      <c r="T69" s="13"/>
      <c r="U69" s="14"/>
      <c r="V69" s="15"/>
    </row>
    <row r="70" spans="1:22" ht="21.75" customHeight="1" x14ac:dyDescent="0.65">
      <c r="A70" s="10"/>
      <c r="B70" s="6"/>
      <c r="C70" s="7"/>
      <c r="D70" s="4"/>
      <c r="E70" s="25" t="str">
        <f t="shared" ref="E70:Q70" si="37">IF(E68&gt;=85,"4",IF(E68&gt;=80,"3.5",IF(E68&gt;=70,"3",IF(E68&gt;=65,"2.5",IF(E68&gt;=50,"2",IF(E68&gt;=45,"1.5",IF(E68&gt;=40,"1",IF(E68&lt;=39,"0"))))))))</f>
        <v>3.5</v>
      </c>
      <c r="F70" s="25" t="str">
        <f t="shared" si="37"/>
        <v>2</v>
      </c>
      <c r="G70" s="25" t="str">
        <f t="shared" si="37"/>
        <v>2</v>
      </c>
      <c r="H70" s="25" t="str">
        <f t="shared" si="37"/>
        <v>2</v>
      </c>
      <c r="I70" s="25" t="str">
        <f t="shared" si="37"/>
        <v>2</v>
      </c>
      <c r="J70" s="25" t="str">
        <f t="shared" si="37"/>
        <v>2</v>
      </c>
      <c r="K70" s="25" t="str">
        <f t="shared" si="37"/>
        <v>2.5</v>
      </c>
      <c r="L70" s="25" t="str">
        <f t="shared" si="37"/>
        <v>2</v>
      </c>
      <c r="M70" s="25" t="str">
        <f t="shared" si="37"/>
        <v>3.5</v>
      </c>
      <c r="N70" s="25" t="str">
        <f t="shared" si="37"/>
        <v>2</v>
      </c>
      <c r="O70" s="25" t="str">
        <f t="shared" si="37"/>
        <v>2</v>
      </c>
      <c r="P70" s="25" t="str">
        <f t="shared" si="37"/>
        <v>2</v>
      </c>
      <c r="Q70" s="25" t="str">
        <f t="shared" si="37"/>
        <v>3</v>
      </c>
      <c r="R70" s="26">
        <f>E70+F70+G70+H70+I70+J70+K70+L70+M70+N70+O70+P70+Q70</f>
        <v>30.5</v>
      </c>
      <c r="S70" s="29">
        <f>R70/13</f>
        <v>2.3461538461538463</v>
      </c>
      <c r="T70" s="13"/>
      <c r="U70" s="14"/>
      <c r="V70" s="15"/>
    </row>
    <row r="71" spans="1:22" ht="21.75" customHeight="1" x14ac:dyDescent="0.65">
      <c r="A71" s="10">
        <v>17</v>
      </c>
      <c r="B71" s="6" t="s">
        <v>45</v>
      </c>
      <c r="C71" s="7" t="s">
        <v>46</v>
      </c>
      <c r="D71" s="4" t="s">
        <v>9</v>
      </c>
      <c r="E71" s="2">
        <v>84.1</v>
      </c>
      <c r="F71" s="2">
        <v>50</v>
      </c>
      <c r="G71" s="2">
        <v>65</v>
      </c>
      <c r="H71" s="2">
        <v>62</v>
      </c>
      <c r="I71" s="2">
        <v>50</v>
      </c>
      <c r="J71" s="2">
        <v>50</v>
      </c>
      <c r="K71" s="2">
        <v>66</v>
      </c>
      <c r="L71" s="2">
        <v>48.5</v>
      </c>
      <c r="M71" s="2">
        <v>83</v>
      </c>
      <c r="N71" s="2">
        <v>62.5</v>
      </c>
      <c r="O71" s="2">
        <v>51</v>
      </c>
      <c r="P71" s="2">
        <v>0</v>
      </c>
      <c r="Q71" s="2">
        <v>74.430000000000007</v>
      </c>
      <c r="R71" s="2">
        <f t="shared" si="0"/>
        <v>746.53</v>
      </c>
      <c r="S71" s="12">
        <f t="shared" si="1"/>
        <v>57.425384615384615</v>
      </c>
      <c r="T71" s="13">
        <f t="shared" si="2"/>
        <v>17</v>
      </c>
      <c r="U71" s="14" t="str">
        <f t="shared" si="3"/>
        <v>E</v>
      </c>
      <c r="V71" s="20"/>
    </row>
    <row r="72" spans="1:22" ht="21.75" customHeight="1" x14ac:dyDescent="0.65">
      <c r="A72" s="10"/>
      <c r="B72" s="6"/>
      <c r="C72" s="7"/>
      <c r="D72" s="4"/>
      <c r="E72" s="25" t="str">
        <f t="shared" ref="E72:Q72" si="38">IF(E71&gt;=85,"A",IF(E71&gt;=80,"B+",IF(E71&gt;=70,"B",IF(E71&gt;=65,"C+",IF(E71&gt;=50,"C",IF(E71&gt;=45,"D",IF(E71&gt;=40,"E",IF(E71&lt;=39,"F"))))))))</f>
        <v>B+</v>
      </c>
      <c r="F72" s="25" t="str">
        <f t="shared" si="38"/>
        <v>C</v>
      </c>
      <c r="G72" s="25" t="str">
        <f t="shared" si="38"/>
        <v>C+</v>
      </c>
      <c r="H72" s="25" t="str">
        <f t="shared" si="38"/>
        <v>C</v>
      </c>
      <c r="I72" s="25" t="str">
        <f t="shared" si="38"/>
        <v>C</v>
      </c>
      <c r="J72" s="25" t="str">
        <f t="shared" si="38"/>
        <v>C</v>
      </c>
      <c r="K72" s="25" t="str">
        <f t="shared" si="38"/>
        <v>C+</v>
      </c>
      <c r="L72" s="25" t="str">
        <f t="shared" si="38"/>
        <v>D</v>
      </c>
      <c r="M72" s="25" t="str">
        <f t="shared" si="38"/>
        <v>B+</v>
      </c>
      <c r="N72" s="25" t="str">
        <f t="shared" si="38"/>
        <v>C</v>
      </c>
      <c r="O72" s="25" t="str">
        <f t="shared" si="38"/>
        <v>C</v>
      </c>
      <c r="P72" s="25" t="str">
        <f t="shared" si="38"/>
        <v>F</v>
      </c>
      <c r="Q72" s="25" t="str">
        <f t="shared" si="38"/>
        <v>B</v>
      </c>
      <c r="R72" s="26"/>
      <c r="S72" s="29" t="s">
        <v>60</v>
      </c>
      <c r="T72" s="13"/>
      <c r="U72" s="14"/>
      <c r="V72" s="15"/>
    </row>
    <row r="73" spans="1:22" ht="21.75" customHeight="1" x14ac:dyDescent="0.65">
      <c r="A73" s="10"/>
      <c r="B73" s="6"/>
      <c r="C73" s="7"/>
      <c r="D73" s="4"/>
      <c r="E73" s="25" t="str">
        <f t="shared" ref="E73:Q73" si="39">IF(E71&gt;=85,"4",IF(E71&gt;=80,"3.5",IF(E71&gt;=70,"3",IF(E71&gt;=65,"2.5",IF(E71&gt;=50,"2",IF(E71&gt;=45,"1.5",IF(E71&gt;=40,"1",IF(E71&lt;=39,"0"))))))))</f>
        <v>3.5</v>
      </c>
      <c r="F73" s="25" t="str">
        <f t="shared" si="39"/>
        <v>2</v>
      </c>
      <c r="G73" s="25" t="str">
        <f t="shared" si="39"/>
        <v>2.5</v>
      </c>
      <c r="H73" s="25" t="str">
        <f t="shared" si="39"/>
        <v>2</v>
      </c>
      <c r="I73" s="25" t="str">
        <f t="shared" si="39"/>
        <v>2</v>
      </c>
      <c r="J73" s="25" t="str">
        <f t="shared" si="39"/>
        <v>2</v>
      </c>
      <c r="K73" s="25" t="str">
        <f t="shared" si="39"/>
        <v>2.5</v>
      </c>
      <c r="L73" s="25" t="str">
        <f t="shared" si="39"/>
        <v>1.5</v>
      </c>
      <c r="M73" s="25" t="str">
        <f t="shared" si="39"/>
        <v>3.5</v>
      </c>
      <c r="N73" s="25" t="str">
        <f t="shared" si="39"/>
        <v>2</v>
      </c>
      <c r="O73" s="25" t="str">
        <f t="shared" si="39"/>
        <v>2</v>
      </c>
      <c r="P73" s="25" t="str">
        <f t="shared" si="39"/>
        <v>0</v>
      </c>
      <c r="Q73" s="25" t="str">
        <f t="shared" si="39"/>
        <v>3</v>
      </c>
      <c r="R73" s="26">
        <f>E73+F73+G73+H73+I73+J73+K73+L73+M73+N73+O73+P73+Q73</f>
        <v>28.5</v>
      </c>
      <c r="S73" s="29">
        <f>R73/13</f>
        <v>2.1923076923076925</v>
      </c>
      <c r="T73" s="13"/>
      <c r="U73" s="14"/>
      <c r="V73" s="15"/>
    </row>
    <row r="74" spans="1:22" ht="21.75" customHeight="1" x14ac:dyDescent="0.65">
      <c r="A74" s="10">
        <v>18</v>
      </c>
      <c r="B74" s="6" t="s">
        <v>51</v>
      </c>
      <c r="C74" s="7" t="s">
        <v>52</v>
      </c>
      <c r="D74" s="4" t="s">
        <v>8</v>
      </c>
      <c r="E74" s="2">
        <v>48.6</v>
      </c>
      <c r="F74" s="2">
        <v>68</v>
      </c>
      <c r="G74" s="2">
        <v>62.75</v>
      </c>
      <c r="H74" s="2">
        <v>67.5</v>
      </c>
      <c r="I74" s="2">
        <v>78.400000000000006</v>
      </c>
      <c r="J74" s="2">
        <v>46.5</v>
      </c>
      <c r="K74" s="2">
        <v>48</v>
      </c>
      <c r="L74" s="2">
        <v>29.5</v>
      </c>
      <c r="M74" s="2">
        <v>40</v>
      </c>
      <c r="N74" s="2">
        <v>0</v>
      </c>
      <c r="O74" s="2">
        <v>0</v>
      </c>
      <c r="P74" s="2">
        <v>0</v>
      </c>
      <c r="Q74" s="2">
        <v>77.83</v>
      </c>
      <c r="R74" s="2">
        <f t="shared" si="0"/>
        <v>567.08000000000004</v>
      </c>
      <c r="S74" s="12">
        <f t="shared" si="1"/>
        <v>43.621538461538464</v>
      </c>
      <c r="T74" s="13">
        <f t="shared" si="2"/>
        <v>18</v>
      </c>
      <c r="U74" s="14" t="str">
        <f t="shared" si="3"/>
        <v>F</v>
      </c>
      <c r="V74" s="15"/>
    </row>
    <row r="75" spans="1:22" ht="21.75" customHeight="1" x14ac:dyDescent="0.65">
      <c r="A75" s="10"/>
      <c r="B75" s="6"/>
      <c r="C75" s="7"/>
      <c r="D75" s="4"/>
      <c r="E75" s="25" t="str">
        <f t="shared" ref="E75:Q75" si="40">IF(E74&gt;=85,"A",IF(E74&gt;=80,"B+",IF(E74&gt;=70,"B",IF(E74&gt;=65,"C+",IF(E74&gt;=50,"C",IF(E74&gt;=45,"D",IF(E74&gt;=40,"E",IF(E74&lt;=39,"F"))))))))</f>
        <v>D</v>
      </c>
      <c r="F75" s="25" t="str">
        <f t="shared" si="40"/>
        <v>C+</v>
      </c>
      <c r="G75" s="25" t="str">
        <f t="shared" si="40"/>
        <v>C</v>
      </c>
      <c r="H75" s="25" t="str">
        <f t="shared" si="40"/>
        <v>C+</v>
      </c>
      <c r="I75" s="25" t="str">
        <f t="shared" si="40"/>
        <v>B</v>
      </c>
      <c r="J75" s="25" t="str">
        <f t="shared" si="40"/>
        <v>D</v>
      </c>
      <c r="K75" s="25" t="str">
        <f t="shared" si="40"/>
        <v>D</v>
      </c>
      <c r="L75" s="25" t="str">
        <f t="shared" si="40"/>
        <v>F</v>
      </c>
      <c r="M75" s="25" t="str">
        <f t="shared" si="40"/>
        <v>E</v>
      </c>
      <c r="N75" s="25" t="str">
        <f t="shared" si="40"/>
        <v>F</v>
      </c>
      <c r="O75" s="25" t="str">
        <f t="shared" si="40"/>
        <v>F</v>
      </c>
      <c r="P75" s="25" t="str">
        <f t="shared" si="40"/>
        <v>F</v>
      </c>
      <c r="Q75" s="25" t="str">
        <f t="shared" si="40"/>
        <v>B</v>
      </c>
      <c r="R75" s="26"/>
      <c r="S75" s="29" t="s">
        <v>60</v>
      </c>
      <c r="T75" s="13"/>
      <c r="U75" s="14"/>
      <c r="V75" s="15"/>
    </row>
    <row r="76" spans="1:22" ht="21.75" customHeight="1" x14ac:dyDescent="0.65">
      <c r="A76" s="16"/>
      <c r="B76" s="8"/>
      <c r="C76" s="9"/>
      <c r="D76" s="5"/>
      <c r="E76" s="27" t="str">
        <f t="shared" ref="E76:Q76" si="41">IF(E74&gt;=85,"4",IF(E74&gt;=80,"3.5",IF(E74&gt;=70,"3",IF(E74&gt;=65,"2.5",IF(E74&gt;=50,"2",IF(E74&gt;=45,"1.5",IF(E74&gt;=40,"1",IF(E74&lt;=39,"0"))))))))</f>
        <v>1.5</v>
      </c>
      <c r="F76" s="27" t="str">
        <f t="shared" si="41"/>
        <v>2.5</v>
      </c>
      <c r="G76" s="27" t="str">
        <f t="shared" si="41"/>
        <v>2</v>
      </c>
      <c r="H76" s="27" t="str">
        <f t="shared" si="41"/>
        <v>2.5</v>
      </c>
      <c r="I76" s="27" t="str">
        <f t="shared" si="41"/>
        <v>3</v>
      </c>
      <c r="J76" s="27" t="str">
        <f t="shared" si="41"/>
        <v>1.5</v>
      </c>
      <c r="K76" s="27" t="str">
        <f t="shared" si="41"/>
        <v>1.5</v>
      </c>
      <c r="L76" s="27" t="str">
        <f t="shared" si="41"/>
        <v>0</v>
      </c>
      <c r="M76" s="27" t="str">
        <f t="shared" si="41"/>
        <v>1</v>
      </c>
      <c r="N76" s="27" t="str">
        <f t="shared" si="41"/>
        <v>0</v>
      </c>
      <c r="O76" s="27" t="str">
        <f t="shared" si="41"/>
        <v>0</v>
      </c>
      <c r="P76" s="27" t="str">
        <f t="shared" si="41"/>
        <v>0</v>
      </c>
      <c r="Q76" s="27" t="str">
        <f t="shared" si="41"/>
        <v>3</v>
      </c>
      <c r="R76" s="28">
        <f>E76+F76+G76+H76+I76+J76+K76+L76+M76+N76+O76+P76+Q76</f>
        <v>18.5</v>
      </c>
      <c r="S76" s="30">
        <f>R76/13</f>
        <v>1.4230769230769231</v>
      </c>
      <c r="T76" s="17"/>
      <c r="U76" s="18"/>
      <c r="V76" s="19"/>
    </row>
    <row r="77" spans="1:22" ht="27.75" x14ac:dyDescent="0.2">
      <c r="A77" s="11" t="str">
        <f>"បញ្ឈប់បញ្ជីត្រឹមចំនួន "&amp;COUNT(A23:A74) &amp;"នាក់" &amp;"ស្រីចំនួន " &amp;COUNTIF(D23:D74,"ស") &amp;"នាក់"</f>
        <v>បញ្ឈប់បញ្ជីត្រឹមចំនួន 18នាក់ស្រីចំនួន 8នាក់</v>
      </c>
      <c r="K77" s="3"/>
      <c r="L77" s="3"/>
      <c r="M77" s="3"/>
      <c r="N77" s="3"/>
    </row>
    <row r="78" spans="1:22" x14ac:dyDescent="0.2">
      <c r="K78" s="3"/>
      <c r="L78" s="3"/>
      <c r="M78" s="3"/>
      <c r="N78" s="3"/>
    </row>
    <row r="79" spans="1:22" x14ac:dyDescent="0.2">
      <c r="K79" s="3"/>
      <c r="L79" s="3"/>
      <c r="M79" s="3"/>
      <c r="N79" s="3"/>
    </row>
    <row r="80" spans="1:22" x14ac:dyDescent="0.2">
      <c r="K80" s="3"/>
      <c r="L80" s="3"/>
      <c r="M80" s="3"/>
      <c r="N80" s="3"/>
    </row>
    <row r="81" spans="1:21" s="1" customFormat="1" x14ac:dyDescent="0.2">
      <c r="A81"/>
      <c r="B81"/>
      <c r="C81"/>
      <c r="D81"/>
      <c r="K81" s="3"/>
      <c r="L81" s="3"/>
      <c r="M81" s="3"/>
      <c r="N81" s="3"/>
      <c r="O81"/>
      <c r="P81"/>
      <c r="Q81"/>
      <c r="R81"/>
      <c r="S81"/>
      <c r="T81"/>
      <c r="U81"/>
    </row>
    <row r="82" spans="1:21" s="1" customFormat="1" x14ac:dyDescent="0.2">
      <c r="A82"/>
      <c r="B82"/>
      <c r="C82"/>
      <c r="D82"/>
      <c r="K82" s="3"/>
      <c r="L82" s="3"/>
      <c r="M82" s="3"/>
      <c r="N82" s="3"/>
      <c r="O82"/>
      <c r="P82"/>
      <c r="Q82"/>
      <c r="R82"/>
      <c r="S82"/>
      <c r="T82"/>
      <c r="U82"/>
    </row>
    <row r="83" spans="1:21" s="1" customFormat="1" x14ac:dyDescent="0.2">
      <c r="A83"/>
      <c r="B83"/>
      <c r="C83"/>
      <c r="D83"/>
      <c r="K83" s="3"/>
      <c r="L83" s="3"/>
      <c r="M83" s="3"/>
      <c r="N83" s="3"/>
      <c r="O83"/>
      <c r="P83"/>
      <c r="Q83"/>
      <c r="R83"/>
      <c r="S83"/>
      <c r="T83"/>
      <c r="U83"/>
    </row>
    <row r="84" spans="1:21" s="1" customFormat="1" x14ac:dyDescent="0.2">
      <c r="A84"/>
      <c r="B84"/>
      <c r="C84"/>
      <c r="D84"/>
      <c r="K84" s="3"/>
      <c r="L84" s="3"/>
      <c r="M84" s="3"/>
      <c r="N84" s="3"/>
      <c r="O84"/>
      <c r="P84"/>
      <c r="Q84"/>
      <c r="R84"/>
      <c r="S84"/>
      <c r="T84"/>
      <c r="U84"/>
    </row>
    <row r="85" spans="1:21" s="1" customFormat="1" x14ac:dyDescent="0.2">
      <c r="A85"/>
      <c r="B85"/>
      <c r="C85"/>
      <c r="D85"/>
      <c r="K85" s="3"/>
      <c r="L85" s="3"/>
      <c r="M85" s="3"/>
      <c r="N85" s="3"/>
      <c r="O85"/>
      <c r="P85"/>
      <c r="Q85"/>
      <c r="R85"/>
      <c r="S85"/>
      <c r="T85"/>
      <c r="U85"/>
    </row>
    <row r="86" spans="1:21" s="1" customFormat="1" x14ac:dyDescent="0.2">
      <c r="A86"/>
      <c r="B86"/>
      <c r="C86"/>
      <c r="D86"/>
      <c r="K86" s="3"/>
      <c r="L86" s="3"/>
      <c r="M86" s="3"/>
      <c r="N86" s="3"/>
      <c r="O86"/>
      <c r="P86"/>
      <c r="Q86"/>
      <c r="R86"/>
      <c r="S86"/>
      <c r="T86"/>
      <c r="U86"/>
    </row>
    <row r="87" spans="1:21" s="1" customFormat="1" x14ac:dyDescent="0.2">
      <c r="A87"/>
      <c r="B87"/>
      <c r="C87"/>
      <c r="D87"/>
      <c r="K87" s="3"/>
      <c r="L87" s="3"/>
      <c r="M87" s="3"/>
      <c r="N87" s="3"/>
      <c r="O87"/>
      <c r="P87"/>
      <c r="Q87"/>
      <c r="R87"/>
      <c r="S87"/>
      <c r="T87"/>
      <c r="U87"/>
    </row>
    <row r="88" spans="1:21" s="1" customFormat="1" x14ac:dyDescent="0.2">
      <c r="A88"/>
      <c r="B88"/>
      <c r="C88"/>
      <c r="D88"/>
      <c r="K88" s="3"/>
      <c r="L88" s="3"/>
      <c r="M88" s="3"/>
      <c r="N88" s="3"/>
      <c r="O88"/>
      <c r="P88"/>
      <c r="Q88"/>
      <c r="R88"/>
      <c r="S88"/>
      <c r="T88"/>
      <c r="U88"/>
    </row>
    <row r="89" spans="1:21" s="1" customFormat="1" x14ac:dyDescent="0.2">
      <c r="A89"/>
      <c r="B89"/>
      <c r="C89"/>
      <c r="D89"/>
      <c r="K89" s="3"/>
      <c r="L89" s="3"/>
      <c r="M89" s="3"/>
      <c r="N89" s="3"/>
      <c r="O89"/>
      <c r="P89"/>
      <c r="Q89"/>
      <c r="R89"/>
      <c r="S89"/>
      <c r="T89"/>
      <c r="U89"/>
    </row>
    <row r="90" spans="1:21" s="1" customFormat="1" x14ac:dyDescent="0.2">
      <c r="A90"/>
      <c r="B90"/>
      <c r="C90"/>
      <c r="D90"/>
      <c r="K90" s="3"/>
      <c r="L90" s="3"/>
      <c r="M90" s="3"/>
      <c r="N90" s="3"/>
      <c r="O90"/>
      <c r="P90"/>
      <c r="Q90"/>
      <c r="R90"/>
      <c r="S90"/>
      <c r="T90"/>
      <c r="U90"/>
    </row>
    <row r="91" spans="1:21" s="1" customFormat="1" x14ac:dyDescent="0.2">
      <c r="A91"/>
      <c r="B91"/>
      <c r="C91"/>
      <c r="D91"/>
      <c r="K91" s="3"/>
      <c r="L91" s="3"/>
      <c r="M91" s="3"/>
      <c r="N91" s="3"/>
      <c r="O91"/>
      <c r="P91"/>
      <c r="Q91"/>
      <c r="R91"/>
      <c r="S91"/>
      <c r="T91"/>
      <c r="U91"/>
    </row>
    <row r="92" spans="1:21" s="1" customFormat="1" x14ac:dyDescent="0.2">
      <c r="A92"/>
      <c r="B92"/>
      <c r="C92"/>
      <c r="D92"/>
      <c r="K92" s="3"/>
      <c r="L92" s="3"/>
      <c r="M92" s="3"/>
      <c r="N92" s="3"/>
      <c r="O92"/>
      <c r="P92"/>
      <c r="Q92"/>
      <c r="R92"/>
      <c r="S92"/>
      <c r="T92"/>
      <c r="U92"/>
    </row>
    <row r="93" spans="1:21" s="1" customFormat="1" x14ac:dyDescent="0.2">
      <c r="A93"/>
      <c r="B93"/>
      <c r="C93"/>
      <c r="D93"/>
      <c r="K93" s="3"/>
      <c r="L93" s="3"/>
      <c r="M93" s="3"/>
      <c r="N93" s="3"/>
      <c r="O93"/>
      <c r="P93"/>
      <c r="Q93"/>
      <c r="R93"/>
      <c r="S93"/>
      <c r="T93"/>
      <c r="U93"/>
    </row>
    <row r="94" spans="1:21" s="1" customFormat="1" x14ac:dyDescent="0.2">
      <c r="A94"/>
      <c r="B94"/>
      <c r="C94"/>
      <c r="D94"/>
      <c r="K94" s="3"/>
      <c r="L94" s="3"/>
      <c r="M94" s="3"/>
      <c r="N94" s="3"/>
      <c r="O94"/>
      <c r="P94"/>
      <c r="Q94"/>
      <c r="R94"/>
      <c r="S94"/>
      <c r="T94"/>
      <c r="U94"/>
    </row>
    <row r="95" spans="1:21" s="1" customFormat="1" x14ac:dyDescent="0.2">
      <c r="A95"/>
      <c r="B95"/>
      <c r="C95"/>
      <c r="D95"/>
      <c r="K95" s="3"/>
      <c r="L95" s="3"/>
      <c r="M95" s="3"/>
      <c r="N95" s="3"/>
      <c r="O95"/>
      <c r="P95"/>
      <c r="Q95"/>
      <c r="R95"/>
      <c r="S95"/>
      <c r="T95"/>
      <c r="U95"/>
    </row>
    <row r="96" spans="1:21" s="1" customFormat="1" x14ac:dyDescent="0.2">
      <c r="A96"/>
      <c r="B96"/>
      <c r="C96"/>
      <c r="D96"/>
      <c r="K96" s="3"/>
      <c r="L96" s="3"/>
      <c r="M96" s="3"/>
      <c r="N96" s="3"/>
      <c r="O96"/>
      <c r="P96"/>
      <c r="Q96"/>
      <c r="R96"/>
      <c r="S96"/>
      <c r="T96"/>
      <c r="U96"/>
    </row>
    <row r="97" spans="1:21" s="1" customFormat="1" x14ac:dyDescent="0.2">
      <c r="A97"/>
      <c r="B97"/>
      <c r="C97"/>
      <c r="D97"/>
      <c r="K97" s="3"/>
      <c r="L97" s="3"/>
      <c r="M97" s="3"/>
      <c r="N97" s="3"/>
      <c r="O97"/>
      <c r="P97"/>
      <c r="Q97"/>
      <c r="R97"/>
      <c r="S97"/>
      <c r="T97"/>
      <c r="U97"/>
    </row>
    <row r="98" spans="1:21" s="1" customFormat="1" x14ac:dyDescent="0.2">
      <c r="A98"/>
      <c r="B98"/>
      <c r="C98"/>
      <c r="D98"/>
      <c r="K98" s="3"/>
      <c r="L98" s="3"/>
      <c r="M98" s="3"/>
      <c r="N98" s="3"/>
      <c r="O98"/>
      <c r="P98"/>
      <c r="Q98"/>
      <c r="R98"/>
      <c r="S98"/>
      <c r="T98"/>
      <c r="U98"/>
    </row>
    <row r="99" spans="1:21" s="1" customFormat="1" x14ac:dyDescent="0.2">
      <c r="A99"/>
      <c r="B99"/>
      <c r="C99"/>
      <c r="D99"/>
      <c r="K99" s="3"/>
      <c r="L99" s="3"/>
      <c r="M99" s="3"/>
      <c r="N99" s="3"/>
      <c r="O99"/>
      <c r="P99"/>
      <c r="Q99"/>
      <c r="R99"/>
      <c r="S99"/>
      <c r="T99"/>
      <c r="U99"/>
    </row>
    <row r="100" spans="1:21" s="1" customFormat="1" x14ac:dyDescent="0.2">
      <c r="A100"/>
      <c r="B100"/>
      <c r="C100"/>
      <c r="D100"/>
      <c r="K100" s="3"/>
      <c r="L100" s="3"/>
      <c r="M100" s="3"/>
      <c r="N100" s="3"/>
      <c r="O100"/>
      <c r="P100"/>
      <c r="Q100"/>
      <c r="R100"/>
      <c r="S100"/>
      <c r="T100"/>
      <c r="U100"/>
    </row>
    <row r="101" spans="1:21" s="1" customFormat="1" x14ac:dyDescent="0.2">
      <c r="A101"/>
      <c r="B101"/>
      <c r="C101"/>
      <c r="D101"/>
      <c r="K101" s="3"/>
      <c r="L101" s="3"/>
      <c r="M101" s="3"/>
      <c r="N101" s="3"/>
      <c r="O101"/>
      <c r="P101"/>
      <c r="Q101"/>
      <c r="R101"/>
      <c r="S101"/>
      <c r="T101"/>
      <c r="U101"/>
    </row>
    <row r="102" spans="1:21" s="1" customFormat="1" x14ac:dyDescent="0.2">
      <c r="A102"/>
      <c r="B102"/>
      <c r="C102"/>
      <c r="D102"/>
      <c r="K102" s="3"/>
      <c r="L102" s="3"/>
      <c r="M102" s="3"/>
      <c r="N102" s="3"/>
      <c r="O102"/>
      <c r="P102"/>
      <c r="Q102"/>
      <c r="R102"/>
      <c r="S102"/>
      <c r="T102"/>
      <c r="U102"/>
    </row>
    <row r="103" spans="1:21" s="1" customFormat="1" x14ac:dyDescent="0.2">
      <c r="A103"/>
      <c r="B103"/>
      <c r="C103"/>
      <c r="D103"/>
      <c r="K103" s="3"/>
      <c r="L103" s="3"/>
      <c r="M103" s="3"/>
      <c r="N103" s="3"/>
      <c r="O103"/>
      <c r="P103"/>
      <c r="Q103"/>
      <c r="R103"/>
      <c r="S103"/>
      <c r="T103"/>
      <c r="U103"/>
    </row>
    <row r="104" spans="1:21" s="1" customFormat="1" x14ac:dyDescent="0.2">
      <c r="A104"/>
      <c r="B104"/>
      <c r="C104"/>
      <c r="D104"/>
      <c r="K104" s="3"/>
      <c r="L104" s="3"/>
      <c r="M104" s="3"/>
      <c r="N104" s="3"/>
      <c r="O104"/>
      <c r="P104"/>
      <c r="Q104"/>
      <c r="R104"/>
      <c r="S104"/>
      <c r="T104"/>
      <c r="U104"/>
    </row>
    <row r="105" spans="1:21" s="1" customFormat="1" x14ac:dyDescent="0.2">
      <c r="A105"/>
      <c r="B105"/>
      <c r="C105"/>
      <c r="D105"/>
      <c r="K105" s="3"/>
      <c r="L105" s="3"/>
      <c r="M105" s="3"/>
      <c r="N105" s="3"/>
      <c r="O105"/>
      <c r="P105"/>
      <c r="Q105"/>
      <c r="R105"/>
      <c r="S105"/>
      <c r="T105"/>
      <c r="U105"/>
    </row>
    <row r="106" spans="1:21" s="1" customFormat="1" x14ac:dyDescent="0.2">
      <c r="A106"/>
      <c r="B106"/>
      <c r="C106"/>
      <c r="D106"/>
      <c r="K106" s="3"/>
      <c r="L106" s="3"/>
      <c r="M106" s="3"/>
      <c r="N106" s="3"/>
      <c r="O106"/>
      <c r="P106"/>
      <c r="Q106"/>
      <c r="R106"/>
      <c r="S106"/>
      <c r="T106"/>
      <c r="U106"/>
    </row>
    <row r="107" spans="1:21" s="1" customFormat="1" x14ac:dyDescent="0.2">
      <c r="A107"/>
      <c r="B107"/>
      <c r="C107"/>
      <c r="D107"/>
      <c r="K107" s="3"/>
      <c r="L107" s="3"/>
      <c r="M107" s="3"/>
      <c r="N107" s="3"/>
      <c r="O107"/>
      <c r="P107"/>
      <c r="Q107"/>
      <c r="R107"/>
      <c r="S107"/>
      <c r="T107"/>
      <c r="U107"/>
    </row>
  </sheetData>
  <sortState ref="A23:V41">
    <sortCondition ref="T23"/>
  </sortState>
  <printOptions horizontalCentered="1"/>
  <pageMargins left="0.2" right="0.15" top="0.2" bottom="0.1" header="0.19" footer="0.18"/>
  <pageSetup paperSize="9" scale="75" orientation="landscape" horizontalDpi="12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Agriculture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</dc:creator>
  <cp:lastModifiedBy>Sina Sin</cp:lastModifiedBy>
  <cp:lastPrinted>2013-09-29T01:25:54Z</cp:lastPrinted>
  <dcterms:created xsi:type="dcterms:W3CDTF">2013-01-22T06:58:45Z</dcterms:created>
  <dcterms:modified xsi:type="dcterms:W3CDTF">2014-07-26T07:48:26Z</dcterms:modified>
</cp:coreProperties>
</file>