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1_USASK\Programming@USASK\FindCochangeByClone\data_files\final_dataset\"/>
    </mc:Choice>
  </mc:AlternateContent>
  <xr:revisionPtr revIDLastSave="0" documentId="13_ncr:1_{7D9409A6-C0CF-4112-A757-37FA1E0E348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vg_precision" sheetId="3" r:id="rId1"/>
    <sheet name="Recall" sheetId="1" r:id="rId2"/>
    <sheet name="Clone fragments by revision" sheetId="2" r:id="rId3"/>
    <sheet name="f1-score" sheetId="4" r:id="rId4"/>
    <sheet name="Weighted Measures" sheetId="5" r:id="rId5"/>
    <sheet name="num frag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G10" i="2"/>
  <c r="F10" i="2"/>
  <c r="E10" i="2"/>
  <c r="D10" i="2"/>
  <c r="C10" i="2"/>
  <c r="X12" i="5" l="1"/>
  <c r="N34" i="5"/>
  <c r="N39" i="5"/>
  <c r="N37" i="5"/>
  <c r="N36" i="5"/>
  <c r="N38" i="5"/>
  <c r="N35" i="5"/>
  <c r="C22" i="5"/>
  <c r="D22" i="5"/>
  <c r="E22" i="5"/>
  <c r="F22" i="5"/>
  <c r="G22" i="5"/>
  <c r="B22" i="5"/>
  <c r="AC12" i="5"/>
  <c r="AB12" i="5"/>
  <c r="AA12" i="5"/>
  <c r="Z12" i="5"/>
  <c r="Y12" i="5"/>
  <c r="S12" i="5"/>
  <c r="R12" i="5"/>
  <c r="Q12" i="5"/>
  <c r="P12" i="5"/>
  <c r="O12" i="5"/>
  <c r="N12" i="5"/>
  <c r="I12" i="5"/>
  <c r="H12" i="5"/>
  <c r="G12" i="5"/>
  <c r="F12" i="5"/>
  <c r="E12" i="5"/>
  <c r="D12" i="5"/>
  <c r="S9" i="5"/>
  <c r="R9" i="5"/>
  <c r="Q9" i="5"/>
  <c r="P9" i="5"/>
  <c r="O9" i="5"/>
  <c r="N9" i="5"/>
  <c r="I9" i="5"/>
  <c r="H9" i="5"/>
  <c r="G9" i="5"/>
  <c r="F9" i="5"/>
  <c r="E9" i="5"/>
  <c r="D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AC5" i="5"/>
  <c r="AB5" i="5"/>
  <c r="AA5" i="5"/>
  <c r="Z5" i="5"/>
  <c r="Y5" i="5"/>
  <c r="X5" i="5"/>
  <c r="AC4" i="5"/>
  <c r="AB4" i="5"/>
  <c r="AA4" i="5"/>
  <c r="Z4" i="5"/>
  <c r="Y4" i="5"/>
  <c r="X4" i="5"/>
  <c r="AC3" i="5"/>
  <c r="AB3" i="5"/>
  <c r="AA3" i="5"/>
  <c r="Z3" i="5"/>
  <c r="Y3" i="5"/>
  <c r="X3" i="5"/>
  <c r="Y4" i="4" l="1"/>
  <c r="Z4" i="4"/>
  <c r="AA4" i="4"/>
  <c r="AB4" i="4"/>
  <c r="AC4" i="4"/>
  <c r="Y5" i="4"/>
  <c r="Z5" i="4"/>
  <c r="AA5" i="4"/>
  <c r="AB5" i="4"/>
  <c r="AC5" i="4"/>
  <c r="Y6" i="4"/>
  <c r="Z6" i="4"/>
  <c r="AA6" i="4"/>
  <c r="AB6" i="4"/>
  <c r="AC6" i="4"/>
  <c r="Y7" i="4"/>
  <c r="Z7" i="4"/>
  <c r="AA7" i="4"/>
  <c r="AB7" i="4"/>
  <c r="AC7" i="4"/>
  <c r="Y8" i="4"/>
  <c r="Z8" i="4"/>
  <c r="AA8" i="4"/>
  <c r="AB8" i="4"/>
  <c r="AC8" i="4"/>
  <c r="AC3" i="4"/>
  <c r="AB3" i="4"/>
  <c r="AA3" i="4"/>
  <c r="Z3" i="4"/>
  <c r="Y3" i="4"/>
  <c r="X8" i="4"/>
  <c r="X7" i="4"/>
  <c r="X6" i="4"/>
  <c r="X5" i="4"/>
  <c r="X4" i="4"/>
  <c r="X3" i="4"/>
  <c r="S9" i="4"/>
  <c r="R9" i="4"/>
  <c r="Q9" i="4"/>
  <c r="P9" i="4"/>
  <c r="O9" i="4"/>
  <c r="N9" i="4"/>
  <c r="I9" i="4"/>
  <c r="H9" i="4"/>
  <c r="G9" i="4"/>
  <c r="F9" i="4"/>
  <c r="E9" i="4"/>
  <c r="D9" i="4"/>
  <c r="E9" i="3"/>
  <c r="F9" i="3"/>
  <c r="G9" i="3"/>
  <c r="H9" i="3"/>
  <c r="I9" i="3"/>
  <c r="D9" i="3"/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<sst xmlns="http://schemas.openxmlformats.org/spreadsheetml/2006/main" count="351" uniqueCount="63">
  <si>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</si>
  <si>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</si>
  <si>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</si>
  <si>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</si>
  <si>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</si>
  <si>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</si>
  <si>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</si>
  <si>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</si>
  <si>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</si>
  <si>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Total</t>
  </si>
  <si>
    <t>Changes</t>
  </si>
  <si>
    <t>c1 to c10</t>
  </si>
  <si>
    <t>c1, c3, c5, c6</t>
  </si>
  <si>
    <t>c2, c3, c4, c6, c7</t>
  </si>
  <si>
    <t>c1, c3, c4, c9</t>
  </si>
  <si>
    <t>c1, c10</t>
  </si>
  <si>
    <t>c1, c8, c9</t>
  </si>
  <si>
    <t>c1, c2</t>
  </si>
  <si>
    <t>4/10</t>
  </si>
  <si>
    <t>5/10</t>
  </si>
  <si>
    <t>2/10</t>
  </si>
  <si>
    <t>3/10</t>
  </si>
  <si>
    <t>Detection Accuracy</t>
  </si>
  <si>
    <t>Changes at the same time</t>
  </si>
  <si>
    <t>Cloned Cochnage</t>
  </si>
  <si>
    <t>c1 to c20</t>
  </si>
  <si>
    <t>Detected Cochange by Clone Detection Tools</t>
  </si>
  <si>
    <t>Clone Detection Tools</t>
  </si>
  <si>
    <t>ConQAT</t>
  </si>
  <si>
    <t>DECKARD</t>
  </si>
  <si>
    <t>iClones</t>
  </si>
  <si>
    <t>NiCad</t>
  </si>
  <si>
    <t>SimCAD</t>
  </si>
  <si>
    <t>Simian</t>
  </si>
  <si>
    <t>BRLCAD</t>
  </si>
  <si>
    <t>Carol</t>
  </si>
  <si>
    <t>Ctags</t>
  </si>
  <si>
    <t>Freecol</t>
  </si>
  <si>
    <t>Jabref</t>
  </si>
  <si>
    <t>jEdit</t>
  </si>
  <si>
    <t>Average Number of Detected Clone by Revision</t>
  </si>
  <si>
    <t>Average Precision in Detected Similar Cochange</t>
  </si>
  <si>
    <t>Average Recall Detected Similar Cochange</t>
  </si>
  <si>
    <t>Average F1-Score</t>
  </si>
  <si>
    <t>Recall</t>
  </si>
  <si>
    <t>Weighted Recall</t>
  </si>
  <si>
    <t>Weighted Precision</t>
  </si>
  <si>
    <t>F1</t>
  </si>
  <si>
    <t>Precision</t>
  </si>
  <si>
    <t>Direct F1 Score</t>
  </si>
  <si>
    <t>Clone Detectors</t>
  </si>
  <si>
    <t xml:space="preserve">Weighted Average Recall (r) </t>
  </si>
  <si>
    <t>Weighted Average  Precision (p)</t>
  </si>
  <si>
    <t>Final Rank</t>
  </si>
  <si>
    <t>F1 Score 2pr/(p+r)</t>
  </si>
  <si>
    <t>AVG num of fragments</t>
  </si>
  <si>
    <t>Line coverage</t>
  </si>
  <si>
    <t>fragment</t>
  </si>
  <si>
    <t>ln coverage</t>
  </si>
  <si>
    <t>tools</t>
  </si>
  <si>
    <t>Number of Clone Fragments in Each Revision</t>
  </si>
  <si>
    <t>Number of Lines Covered by Clone Fragments in Each Revision</t>
  </si>
  <si>
    <t>Category  of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</si>
</sst>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Cloned Cochange Detection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avg_precision!$D$2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avg_precision!$D$3:$D$8</c:f>
              <c:numCache>
                <c:formatCode>0.00</c:formatCode>
                <c:ptCount val="6"/>
                <c:pt idx="0">
                  <c:v>0.43526816000000002</c:v>
                </c:pt>
                <c:pt idx="1">
                  <c:v>0.31946229999999998</c:v>
                </c:pt>
                <c:pt idx="2">
                  <c:v>0.22742422000000001</c:v>
                </c:pt>
                <c:pt idx="3">
                  <c:v>0.18582470000000001</c:v>
                </c:pt>
                <c:pt idx="4">
                  <c:v>0.25895310999999999</c:v>
                </c:pt>
                <c:pt idx="5">
                  <c:v>0.10438471000000001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C-4DE7-9D9C-F04623B7B1D6}"/>
            </c:ext>
          </c:extLst>
        </c:ser>
        <c:ser>
          <c:idx val="3"/>
          <c:order val="3"/>
          <c:tx>
            <c:strRef>
              <c:f>avg_precision!$E$2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avg_precision!$E$3:$E$8</c:f>
              <c:numCache>
                <c:formatCode>0.00</c:formatCode>
                <c:ptCount val="6"/>
                <c:pt idx="0">
                  <c:v>0.21433112000000001</c:v>
                </c:pt>
                <c:pt idx="1">
                  <c:v>0.22189001</c:v>
                </c:pt>
                <c:pt idx="2">
                  <c:v>0.15790444000000001</c:v>
                </c:pt>
                <c:pt idx="3">
                  <c:v>0.18647435000000001</c:v>
                </c:pt>
                <c:pt idx="4">
                  <c:v>0.11855805</c:v>
                </c:pt>
                <c:pt idx="5">
                  <c:v>6.3304390000000002E-2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C-4DE7-9D9C-F04623B7B1D6}"/>
            </c:ext>
          </c:extLst>
        </c:ser>
        <c:ser>
          <c:idx val="4"/>
          <c:order val="4"/>
          <c:tx>
            <c:strRef>
              <c:f>avg_precision!$F$2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avg_precision!$F$3:$F$8</c:f>
              <c:numCache>
                <c:formatCode>0.00</c:formatCode>
                <c:ptCount val="6"/>
                <c:pt idx="0">
                  <c:v>0.40223621999999998</c:v>
                </c:pt>
                <c:pt idx="1">
                  <c:v>0.22874232999999999</c:v>
                </c:pt>
                <c:pt idx="2">
                  <c:v>0.13511519999999999</c:v>
                </c:pt>
                <c:pt idx="3">
                  <c:v>9.6107970000000001E-2</c:v>
                </c:pt>
                <c:pt idx="4">
                  <c:v>0.20876811000000001</c:v>
                </c:pt>
                <c:pt idx="5">
                  <c:v>6.4577309999999999E-2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C-4DE7-9D9C-F04623B7B1D6}"/>
            </c:ext>
          </c:extLst>
        </c:ser>
        <c:ser>
          <c:idx val="5"/>
          <c:order val="5"/>
          <c:tx>
            <c:strRef>
              <c:f>avg_precision!$G$2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avg_precision!$G$3:$G$8</c:f>
              <c:numCache>
                <c:formatCode>0.00</c:formatCode>
                <c:ptCount val="6"/>
                <c:pt idx="0">
                  <c:v>0.24893803</c:v>
                </c:pt>
                <c:pt idx="1">
                  <c:v>0.34079562000000002</c:v>
                </c:pt>
                <c:pt idx="2">
                  <c:v>0.23083328</c:v>
                </c:pt>
                <c:pt idx="3">
                  <c:v>9.5925049999999998E-2</c:v>
                </c:pt>
                <c:pt idx="4">
                  <c:v>0.20929063000000001</c:v>
                </c:pt>
                <c:pt idx="5">
                  <c:v>0.11656780999999999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C-4DE7-9D9C-F04623B7B1D6}"/>
            </c:ext>
          </c:extLst>
        </c:ser>
        <c:ser>
          <c:idx val="6"/>
          <c:order val="6"/>
          <c:tx>
            <c:strRef>
              <c:f>avg_precision!$H$2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avg_precision!$H$3:$H$8</c:f>
              <c:numCache>
                <c:formatCode>0.00</c:formatCode>
                <c:ptCount val="6"/>
                <c:pt idx="0">
                  <c:v>0.32326834999999998</c:v>
                </c:pt>
                <c:pt idx="1">
                  <c:v>0.34777712999999999</c:v>
                </c:pt>
                <c:pt idx="2">
                  <c:v>5.4579870000000003E-2</c:v>
                </c:pt>
                <c:pt idx="3">
                  <c:v>0.13249742</c:v>
                </c:pt>
                <c:pt idx="4">
                  <c:v>0.22370337000000001</c:v>
                </c:pt>
                <c:pt idx="5">
                  <c:v>8.0090599999999998E-2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C-4DE7-9D9C-F04623B7B1D6}"/>
            </c:ext>
          </c:extLst>
        </c:ser>
        <c:ser>
          <c:idx val="7"/>
          <c:order val="7"/>
          <c:tx>
            <c:strRef>
              <c:f>avg_precision!$I$2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avg_precision!$I$3:$I$8</c:f>
              <c:numCache>
                <c:formatCode>0.00</c:formatCode>
                <c:ptCount val="6"/>
                <c:pt idx="0">
                  <c:v>0.39419875999999998</c:v>
                </c:pt>
                <c:pt idx="1">
                  <c:v>0.22371858999999999</c:v>
                </c:pt>
                <c:pt idx="2">
                  <c:v>0.17369054</c:v>
                </c:pt>
                <c:pt idx="3">
                  <c:v>8.7339520000000004E-2</c:v>
                </c:pt>
                <c:pt idx="4">
                  <c:v>0.18290517000000001</c:v>
                </c:pt>
                <c:pt idx="5">
                  <c:v>6.6242419999999996E-2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C-4DE7-9D9C-F04623B7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avg_precision!$B$2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avg_precision!$B$3:$B$8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EC-4DE7-9D9C-F04623B7B1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EC-4DE7-9D9C-F04623B7B1D6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Cloned</a:t>
            </a:r>
            <a:r>
              <a:rPr lang="en-CA" b="1" baseline="0"/>
              <a:t> Cochange </a:t>
            </a:r>
            <a:r>
              <a:rPr lang="en-CA" b="1"/>
              <a:t>Detection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Recall!$D$2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3"/>
          <c:order val="3"/>
          <c:tx>
            <c:strRef>
              <c:f>Recall!$E$2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Recall!$E$3:$E$8</c:f>
              <c:numCache>
                <c:formatCode>General</c:formatCode>
                <c:ptCount val="6"/>
                <c:pt idx="0">
                  <c:v>0.4</c:v>
                </c:pt>
                <c:pt idx="1">
                  <c:v>0.54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0.69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D51-80DA-6CEFCB0E10BD}"/>
            </c:ext>
          </c:extLst>
        </c:ser>
        <c:ser>
          <c:idx val="4"/>
          <c:order val="4"/>
          <c:tx>
            <c:strRef>
              <c:f>Recall!$F$2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Recall!$G$2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Recall!$H$2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Recall!$I$2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Recall!$B$2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Recall!$A$3:$A$8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Recall!$B$3:$B$8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Number of Detected</a:t>
            </a:r>
            <a:r>
              <a:rPr lang="en-CA" b="1" baseline="0"/>
              <a:t> Clone by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revision'!$C$2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revision'!$C$3:$C$8</c:f>
              <c:numCache>
                <c:formatCode>0.00</c:formatCode>
                <c:ptCount val="6"/>
                <c:pt idx="0">
                  <c:v>1647.1775</c:v>
                </c:pt>
                <c:pt idx="1">
                  <c:v>622.67690000000005</c:v>
                </c:pt>
                <c:pt idx="2">
                  <c:v>430.54590000000002</c:v>
                </c:pt>
                <c:pt idx="3">
                  <c:v>2624.6464000000001</c:v>
                </c:pt>
                <c:pt idx="4">
                  <c:v>1285.5345</c:v>
                </c:pt>
                <c:pt idx="5">
                  <c:v>13018.981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6D4-8CA1-129A8D91DC14}"/>
            </c:ext>
          </c:extLst>
        </c:ser>
        <c:ser>
          <c:idx val="1"/>
          <c:order val="1"/>
          <c:tx>
            <c:strRef>
              <c:f>'Clone fragments by revision'!$D$2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revision'!$D$3:$D$8</c:f>
              <c:numCache>
                <c:formatCode>0.00</c:formatCode>
                <c:ptCount val="6"/>
                <c:pt idx="0">
                  <c:v>3257.7557999999999</c:v>
                </c:pt>
                <c:pt idx="1">
                  <c:v>4118.5020999999997</c:v>
                </c:pt>
                <c:pt idx="2">
                  <c:v>356.33640000000003</c:v>
                </c:pt>
                <c:pt idx="3">
                  <c:v>8516.0689000000002</c:v>
                </c:pt>
                <c:pt idx="4">
                  <c:v>6806.1857</c:v>
                </c:pt>
                <c:pt idx="5">
                  <c:v>40076.729899999998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6D4-8CA1-129A8D91DC14}"/>
            </c:ext>
          </c:extLst>
        </c:ser>
        <c:ser>
          <c:idx val="2"/>
          <c:order val="2"/>
          <c:tx>
            <c:strRef>
              <c:f>'Clone fragments by revision'!$E$2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revision'!$E$3:$E$8</c:f>
              <c:numCache>
                <c:formatCode>0.00</c:formatCode>
                <c:ptCount val="6"/>
                <c:pt idx="0">
                  <c:v>769.52059999999994</c:v>
                </c:pt>
                <c:pt idx="1">
                  <c:v>226.63740000000001</c:v>
                </c:pt>
                <c:pt idx="2">
                  <c:v>88.545900000000003</c:v>
                </c:pt>
                <c:pt idx="3">
                  <c:v>690.1558</c:v>
                </c:pt>
                <c:pt idx="4">
                  <c:v>449.1515</c:v>
                </c:pt>
                <c:pt idx="5">
                  <c:v>7648.2179999999998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6D4-8CA1-129A8D91DC14}"/>
            </c:ext>
          </c:extLst>
        </c:ser>
        <c:ser>
          <c:idx val="3"/>
          <c:order val="3"/>
          <c:tx>
            <c:strRef>
              <c:f>'Clone fragments by revision'!$F$2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revision'!$F$3:$F$8</c:f>
              <c:numCache>
                <c:formatCode>0.00</c:formatCode>
                <c:ptCount val="6"/>
                <c:pt idx="0">
                  <c:v>302.92380000000003</c:v>
                </c:pt>
                <c:pt idx="1">
                  <c:v>233.28129999999999</c:v>
                </c:pt>
                <c:pt idx="2">
                  <c:v>272.55579999999998</c:v>
                </c:pt>
                <c:pt idx="3">
                  <c:v>412.64940000000001</c:v>
                </c:pt>
                <c:pt idx="4">
                  <c:v>216.39189999999999</c:v>
                </c:pt>
                <c:pt idx="5">
                  <c:v>4068.3697000000002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6D4-8CA1-129A8D91DC14}"/>
            </c:ext>
          </c:extLst>
        </c:ser>
        <c:ser>
          <c:idx val="4"/>
          <c:order val="4"/>
          <c:tx>
            <c:strRef>
              <c:f>'Clone fragments by revision'!$G$2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revision'!$G$3:$G$8</c:f>
              <c:numCache>
                <c:formatCode>0.00</c:formatCode>
                <c:ptCount val="6"/>
                <c:pt idx="0">
                  <c:v>841.48389999999995</c:v>
                </c:pt>
                <c:pt idx="1">
                  <c:v>567.08529999999996</c:v>
                </c:pt>
                <c:pt idx="2">
                  <c:v>83.794899999999998</c:v>
                </c:pt>
                <c:pt idx="3">
                  <c:v>1173.4446</c:v>
                </c:pt>
                <c:pt idx="4">
                  <c:v>584.11469999999997</c:v>
                </c:pt>
                <c:pt idx="5">
                  <c:v>5338.4123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E-46D4-8CA1-129A8D91DC14}"/>
            </c:ext>
          </c:extLst>
        </c:ser>
        <c:ser>
          <c:idx val="5"/>
          <c:order val="5"/>
          <c:tx>
            <c:strRef>
              <c:f>'Clone fragments by revision'!$H$2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revision'!$H$3:$H$8</c:f>
              <c:numCache>
                <c:formatCode>0.00</c:formatCode>
                <c:ptCount val="6"/>
                <c:pt idx="0">
                  <c:v>973.22990000000004</c:v>
                </c:pt>
                <c:pt idx="1">
                  <c:v>244.90539999999999</c:v>
                </c:pt>
                <c:pt idx="2">
                  <c:v>133.24469999999999</c:v>
                </c:pt>
                <c:pt idx="3">
                  <c:v>624.19479999999999</c:v>
                </c:pt>
                <c:pt idx="4">
                  <c:v>382.09559999999999</c:v>
                </c:pt>
                <c:pt idx="5">
                  <c:v>3132.1610999999998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E-46D4-8CA1-129A8D91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714016"/>
        <c:axId val="427712704"/>
      </c:barChart>
      <c:catAx>
        <c:axId val="42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2704"/>
        <c:crosses val="autoZero"/>
        <c:auto val="1"/>
        <c:lblAlgn val="ctr"/>
        <c:lblOffset val="100"/>
        <c:noMultiLvlLbl val="0"/>
      </c:catAx>
      <c:valAx>
        <c:axId val="427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Average </a:t>
            </a:r>
            <a:r>
              <a:rPr lang="en-US" baseline="0"/>
              <a:t>Number of Code Fragments in Clone Result by Revisions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revision'!$E$30</c:f>
              <c:strCache>
                <c:ptCount val="1"/>
                <c:pt idx="0">
                  <c:v>fragment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revision'!$D$31:$D$36</c:f>
              <c:strCache>
                <c:ptCount val="6"/>
                <c:pt idx="0">
                  <c:v>DECKARD</c:v>
                </c:pt>
                <c:pt idx="1">
                  <c:v>ConQAT</c:v>
                </c:pt>
                <c:pt idx="2">
                  <c:v>SimCAD</c:v>
                </c:pt>
                <c:pt idx="3">
                  <c:v>iClones</c:v>
                </c:pt>
                <c:pt idx="4">
                  <c:v>Simian</c:v>
                </c:pt>
                <c:pt idx="5">
                  <c:v>NiCad</c:v>
                </c:pt>
              </c:strCache>
            </c:strRef>
          </c:cat>
          <c:val>
            <c:numRef>
              <c:f>'Clone fragments by revision'!$E$31:$E$36</c:f>
              <c:numCache>
                <c:formatCode>0</c:formatCode>
                <c:ptCount val="6"/>
                <c:pt idx="0">
                  <c:v>5792.4970000000003</c:v>
                </c:pt>
                <c:pt idx="1">
                  <c:v>1747.3693000000001</c:v>
                </c:pt>
                <c:pt idx="2">
                  <c:v>838.33299999999997</c:v>
                </c:pt>
                <c:pt idx="3">
                  <c:v>728</c:v>
                </c:pt>
                <c:pt idx="4">
                  <c:v>634.61699999999996</c:v>
                </c:pt>
                <c:pt idx="5">
                  <c:v>400.83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21C-A8BA-76214442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747360"/>
        <c:axId val="91788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'Clone fragments by revision'!$I$30</c15:sqref>
                        </c15:formulaRef>
                      </c:ext>
                    </c:extLst>
                    <c:strCache>
                      <c:ptCount val="1"/>
                      <c:pt idx="0">
                        <c:v>ln coverage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'Clone fragments by revision'!$D$31:$D$36</c15:sqref>
                        </c15:formulaRef>
                      </c:ext>
                    </c:extLst>
                    <c:strCache>
                      <c:ptCount val="6"/>
                      <c:pt idx="0">
                        <c:v>DECKARD</c:v>
                      </c:pt>
                      <c:pt idx="1">
                        <c:v>ConQAT</c:v>
                      </c:pt>
                      <c:pt idx="2">
                        <c:v>SimCAD</c:v>
                      </c:pt>
                      <c:pt idx="3">
                        <c:v>iClones</c:v>
                      </c:pt>
                      <c:pt idx="4">
                        <c:v>Simian</c:v>
                      </c:pt>
                      <c:pt idx="5">
                        <c:v>NiCad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'Clone fragments by revision'!$I$31:$I$36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15276.22</c:v>
                      </c:pt>
                      <c:pt idx="1">
                        <c:v>13470.63</c:v>
                      </c:pt>
                      <c:pt idx="2">
                        <c:v>13433.3</c:v>
                      </c:pt>
                      <c:pt idx="3">
                        <c:v>11604.9</c:v>
                      </c:pt>
                      <c:pt idx="4">
                        <c:v>11239</c:v>
                      </c:pt>
                      <c:pt idx="5">
                        <c:v>9874.7999999999993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0E-421C-A8BA-76214442C465}"/>
                  </c:ext>
                </c:extLst>
              </c15:ser>
            </c15:filteredBarSeries>
          </c:ext>
        </c:extLst>
      </c:barChart>
      <c:catAx>
        <c:axId val="9757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8560"/>
        <c:crosses val="autoZero"/>
        <c:auto val="1"/>
        <c:lblAlgn val="ctr"/>
        <c:lblOffset val="100"/>
        <c:noMultiLvlLbl val="0"/>
      </c:catAx>
      <c:valAx>
        <c:axId val="917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Weighted Average Number of Code Lines by Revisions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'Clone fragments by revision'!$I$30</c:f>
              <c:strCache>
                <c:ptCount val="1"/>
                <c:pt idx="0">
                  <c:v>ln coverage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revision'!$D$31:$D$36</c:f>
              <c:strCache>
                <c:ptCount val="6"/>
                <c:pt idx="0">
                  <c:v>DECKARD</c:v>
                </c:pt>
                <c:pt idx="1">
                  <c:v>ConQAT</c:v>
                </c:pt>
                <c:pt idx="2">
                  <c:v>SimCAD</c:v>
                </c:pt>
                <c:pt idx="3">
                  <c:v>iClones</c:v>
                </c:pt>
                <c:pt idx="4">
                  <c:v>Simian</c:v>
                </c:pt>
                <c:pt idx="5">
                  <c:v>NiCad</c:v>
                </c:pt>
              </c:strCache>
              <c:extLst xmlns:c15="http://schemas.microsoft.com/office/drawing/2012/chart"/>
            </c:strRef>
          </c:cat>
          <c:val>
            <c:numRef>
              <c:f>'Clone fragments by revision'!$I$31:$I$36</c:f>
              <c:numCache>
                <c:formatCode>0</c:formatCode>
                <c:ptCount val="6"/>
                <c:pt idx="0">
                  <c:v>15276.22</c:v>
                </c:pt>
                <c:pt idx="1">
                  <c:v>13470.63</c:v>
                </c:pt>
                <c:pt idx="2">
                  <c:v>13433.3</c:v>
                </c:pt>
                <c:pt idx="3">
                  <c:v>11604.9</c:v>
                </c:pt>
                <c:pt idx="4">
                  <c:v>11239</c:v>
                </c:pt>
                <c:pt idx="5">
                  <c:v>9874.7999999999993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3F6-4EE3-8D29-5515915E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747360"/>
        <c:axId val="91788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'Clone fragments by revision'!$E$30</c15:sqref>
                        </c15:formulaRef>
                      </c:ext>
                    </c:extLst>
                    <c:strCache>
                      <c:ptCount val="1"/>
                      <c:pt idx="0">
                        <c:v>fragment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'Clone fragments by revision'!$D$31:$D$36</c15:sqref>
                        </c15:formulaRef>
                      </c:ext>
                    </c:extLst>
                    <c:strCache>
                      <c:ptCount val="6"/>
                      <c:pt idx="0">
                        <c:v>DECKARD</c:v>
                      </c:pt>
                      <c:pt idx="1">
                        <c:v>ConQAT</c:v>
                      </c:pt>
                      <c:pt idx="2">
                        <c:v>SimCAD</c:v>
                      </c:pt>
                      <c:pt idx="3">
                        <c:v>iClones</c:v>
                      </c:pt>
                      <c:pt idx="4">
                        <c:v>Simian</c:v>
                      </c:pt>
                      <c:pt idx="5">
                        <c:v>NiCad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'Clone fragments by revision'!$E$31:$E$36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5792.4970000000003</c:v>
                      </c:pt>
                      <c:pt idx="1">
                        <c:v>1747.3693000000001</c:v>
                      </c:pt>
                      <c:pt idx="2">
                        <c:v>838.33299999999997</c:v>
                      </c:pt>
                      <c:pt idx="3">
                        <c:v>728</c:v>
                      </c:pt>
                      <c:pt idx="4">
                        <c:v>634.61699999999996</c:v>
                      </c:pt>
                      <c:pt idx="5">
                        <c:v>400.83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F6-4EE3-8D29-5515915E2B5A}"/>
                  </c:ext>
                </c:extLst>
              </c15:ser>
            </c15:filteredBarSeries>
          </c:ext>
        </c:extLst>
      </c:barChart>
      <c:catAx>
        <c:axId val="9757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8560"/>
        <c:crosses val="autoZero"/>
        <c:auto val="1"/>
        <c:lblAlgn val="ctr"/>
        <c:lblOffset val="100"/>
        <c:noMultiLvlLbl val="0"/>
      </c:catAx>
      <c:valAx>
        <c:axId val="917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439616</xdr:colOff>
      <xdr:row>0</xdr:row>
      <xdr:rowOff>183172</xdr:rowOff>
    </xdr:from>
    <xdr:to>
      <xdr:col>215</xdr:col>
      <xdr:colOff>190500</xdr:colOff>
      <xdr:row>341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6820B-FEB8-4FB3-9249-77F10206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3</xdr:row>
      <xdr:rowOff>128586</xdr:rowOff>
    </xdr:from>
    <xdr:to>
      <xdr:col>100</xdr:col>
      <xdr:colOff>114300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251459</xdr:colOff>
      <xdr:row>0</xdr:row>
      <xdr:rowOff>15240</xdr:rowOff>
    </xdr:from>
    <xdr:to>
      <xdr:col>24</xdr:col>
      <xdr:colOff>314324</xdr:colOff>
      <xdr:row>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6BA5-F17F-4666-B517-0FF8F2EC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185057</xdr:colOff>
      <xdr:row>14</xdr:row>
      <xdr:rowOff>17961</xdr:rowOff>
    </xdr:from>
    <xdr:to>
      <xdr:col>22</xdr:col>
      <xdr:colOff>166551</xdr:colOff>
      <xdr:row>33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0800A-82A3-443F-B5F0-7F14F695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173183</xdr:colOff>
      <xdr:row>14</xdr:row>
      <xdr:rowOff>19791</xdr:rowOff>
    </xdr:from>
    <xdr:to>
      <xdr:col>31</xdr:col>
      <xdr:colOff>576943</xdr:colOff>
      <xdr:row>33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CFCBF-3BAE-40E2-BAB1-4CCD6FD95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0833-3CE9-45FC-80DD-36B0859DFAC8}">
  <dimension ref="A1:J46"/>
  <sheetViews>
    <sheetView zoomScale="145" zoomScaleNormal="145" workbookViewId="0">
      <selection activeCell="A14" sqref="A14"/>
    </sheetView>
  </sheetViews>
  <sheetFormatPr defaultRowHeight="14.4" x14ac:dyDescent="0.3"/>
  <cols>
    <col min="1" max="1" width="15.44140625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44140625" bestFit="1" customWidth="1"/>
    <col min="6" max="6" width="8.6640625" bestFit="1" customWidth="1"/>
    <col min="7" max="7" width="7" bestFit="1" customWidth="1"/>
    <col min="8" max="8" width="8" bestFit="1" customWidth="1"/>
    <col min="9" max="9" width="7" bestFit="1" customWidth="1"/>
    <col min="10" max="10" width="8.88671875" bestFit="1" customWidth="1"/>
  </cols>
  <sheetData>
    <row r="1" spans="1:9" x14ac:dyDescent="0.3">
      <c r="B1" s="14" t="s">
        <v>9</v>
      </c>
      <c r="C1" s="14" t="s">
        <v>9</v>
      </c>
      <c r="D1" s="27" t="s">
        <v>41</v>
      </c>
      <c r="E1" s="27"/>
      <c r="F1" s="27"/>
      <c r="G1" s="27"/>
      <c r="H1" s="27"/>
      <c r="I1" s="27"/>
    </row>
    <row r="2" spans="1:9" x14ac:dyDescent="0.3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</row>
    <row r="3" spans="1: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</row>
    <row r="4" spans="1: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</row>
    <row r="5" spans="1: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</row>
    <row r="6" spans="1: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</row>
    <row r="7" spans="1: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</row>
    <row r="8" spans="1: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</row>
    <row r="9" spans="1:9" x14ac:dyDescent="0.3">
      <c r="D9" s="17">
        <f>AVERAGE(D3:D8)</f>
        <v>0.2552195333333333</v>
      </c>
      <c r="E9" s="17">
        <f t="shared" ref="E9:I9" si="0">AVERAGE(E3:E8)</f>
        <v>0.16041039333333332</v>
      </c>
      <c r="F9" s="17">
        <f t="shared" si="0"/>
        <v>0.1892578566666667</v>
      </c>
      <c r="G9" s="17">
        <f t="shared" si="0"/>
        <v>0.20705840333333334</v>
      </c>
      <c r="H9" s="17">
        <f t="shared" si="0"/>
        <v>0.19365278999999999</v>
      </c>
      <c r="I9" s="17">
        <f t="shared" si="0"/>
        <v>0.1880158333333333</v>
      </c>
    </row>
    <row r="15" spans="1:9" x14ac:dyDescent="0.3">
      <c r="D15" s="14" t="s">
        <v>1</v>
      </c>
      <c r="E15" s="4">
        <v>3.36</v>
      </c>
    </row>
    <row r="16" spans="1:9" x14ac:dyDescent="0.3">
      <c r="D16" s="14" t="s">
        <v>3</v>
      </c>
      <c r="E16" s="4">
        <v>1.34</v>
      </c>
    </row>
    <row r="17" spans="4:10" x14ac:dyDescent="0.3">
      <c r="D17" s="14" t="s">
        <v>0</v>
      </c>
      <c r="E17" s="4">
        <v>1.25</v>
      </c>
    </row>
    <row r="18" spans="4:10" x14ac:dyDescent="0.3">
      <c r="D18" s="14" t="s">
        <v>4</v>
      </c>
      <c r="E18" s="4">
        <v>0.92</v>
      </c>
    </row>
    <row r="19" spans="4:10" x14ac:dyDescent="0.3">
      <c r="D19" s="14" t="s">
        <v>2</v>
      </c>
      <c r="E19" s="4">
        <v>0.83</v>
      </c>
    </row>
    <row r="20" spans="4:10" x14ac:dyDescent="0.3">
      <c r="D20" s="14" t="s">
        <v>5</v>
      </c>
      <c r="E20" s="4">
        <v>0.77</v>
      </c>
    </row>
    <row r="24" spans="4:10" ht="57.6" x14ac:dyDescent="0.3">
      <c r="D24" s="13" t="s">
        <v>27</v>
      </c>
      <c r="E24" s="13" t="s">
        <v>23</v>
      </c>
      <c r="F24" s="13" t="s">
        <v>24</v>
      </c>
      <c r="G24" s="28" t="s">
        <v>26</v>
      </c>
      <c r="H24" s="28"/>
      <c r="I24" s="28"/>
      <c r="J24" s="13" t="s">
        <v>22</v>
      </c>
    </row>
    <row r="25" spans="4:10" x14ac:dyDescent="0.3">
      <c r="D25" s="6" t="s">
        <v>1</v>
      </c>
      <c r="E25" s="29" t="s">
        <v>25</v>
      </c>
      <c r="F25" s="29" t="s">
        <v>11</v>
      </c>
      <c r="G25" s="30" t="s">
        <v>12</v>
      </c>
      <c r="H25" s="30"/>
      <c r="I25" s="30"/>
      <c r="J25" s="7" t="s">
        <v>18</v>
      </c>
    </row>
    <row r="26" spans="4:10" x14ac:dyDescent="0.3">
      <c r="D26" s="6" t="s">
        <v>3</v>
      </c>
      <c r="E26" s="29"/>
      <c r="F26" s="29"/>
      <c r="G26" s="30" t="s">
        <v>13</v>
      </c>
      <c r="H26" s="30"/>
      <c r="I26" s="30"/>
      <c r="J26" s="7" t="s">
        <v>19</v>
      </c>
    </row>
    <row r="27" spans="4:10" x14ac:dyDescent="0.3">
      <c r="D27" s="6" t="s">
        <v>0</v>
      </c>
      <c r="E27" s="29"/>
      <c r="F27" s="29"/>
      <c r="G27" s="30" t="s">
        <v>14</v>
      </c>
      <c r="H27" s="30"/>
      <c r="I27" s="30"/>
      <c r="J27" s="7" t="s">
        <v>18</v>
      </c>
    </row>
    <row r="28" spans="4:10" x14ac:dyDescent="0.3">
      <c r="D28" s="6" t="s">
        <v>4</v>
      </c>
      <c r="E28" s="29"/>
      <c r="F28" s="29"/>
      <c r="G28" s="30" t="s">
        <v>15</v>
      </c>
      <c r="H28" s="30"/>
      <c r="I28" s="30"/>
      <c r="J28" s="7" t="s">
        <v>20</v>
      </c>
    </row>
    <row r="29" spans="4:10" x14ac:dyDescent="0.3">
      <c r="D29" s="6" t="s">
        <v>2</v>
      </c>
      <c r="E29" s="29"/>
      <c r="F29" s="29"/>
      <c r="G29" s="30" t="s">
        <v>16</v>
      </c>
      <c r="H29" s="30"/>
      <c r="I29" s="30"/>
      <c r="J29" s="7" t="s">
        <v>21</v>
      </c>
    </row>
    <row r="30" spans="4:10" x14ac:dyDescent="0.3">
      <c r="D30" s="6" t="s">
        <v>5</v>
      </c>
      <c r="E30" s="29"/>
      <c r="F30" s="29"/>
      <c r="G30" s="30" t="s">
        <v>17</v>
      </c>
      <c r="H30" s="30"/>
      <c r="I30" s="30"/>
      <c r="J30" s="7" t="s">
        <v>20</v>
      </c>
    </row>
    <row r="39" spans="1:7" x14ac:dyDescent="0.3">
      <c r="B39" s="27" t="s">
        <v>8</v>
      </c>
      <c r="C39" s="27"/>
      <c r="D39" s="27"/>
      <c r="E39" s="27"/>
      <c r="F39" s="27"/>
      <c r="G39" s="27"/>
    </row>
    <row r="40" spans="1:7" x14ac:dyDescent="0.3">
      <c r="A40" s="3" t="s">
        <v>6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</row>
    <row r="41" spans="1:7" x14ac:dyDescent="0.3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3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3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3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3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3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mergeCells count="11">
    <mergeCell ref="B39:G39"/>
    <mergeCell ref="D1:I1"/>
    <mergeCell ref="G24:I24"/>
    <mergeCell ref="E25:E30"/>
    <mergeCell ref="F25:F30"/>
    <mergeCell ref="G25:I25"/>
    <mergeCell ref="G26:I26"/>
    <mergeCell ref="G27:I27"/>
    <mergeCell ref="G28:I28"/>
    <mergeCell ref="G29:I29"/>
    <mergeCell ref="G30:I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115" zoomScaleNormal="115" workbookViewId="0">
      <selection sqref="A1:I9"/>
    </sheetView>
  </sheetViews>
  <sheetFormatPr defaultRowHeight="14.4" x14ac:dyDescent="0.3"/>
  <cols>
    <col min="1" max="1" width="15.5546875" bestFit="1" customWidth="1"/>
    <col min="2" max="2" width="8.44140625" bestFit="1" customWidth="1"/>
    <col min="3" max="3" width="16.33203125" bestFit="1" customWidth="1"/>
    <col min="4" max="4" width="8.33203125" bestFit="1" customWidth="1"/>
    <col min="5" max="5" width="9.5546875" bestFit="1" customWidth="1"/>
    <col min="6" max="6" width="9.109375" bestFit="1" customWidth="1"/>
    <col min="7" max="7" width="7" bestFit="1" customWidth="1"/>
    <col min="8" max="8" width="8.109375" bestFit="1" customWidth="1"/>
    <col min="9" max="9" width="7" bestFit="1" customWidth="1"/>
    <col min="10" max="10" width="8.88671875" bestFit="1" customWidth="1"/>
  </cols>
  <sheetData>
    <row r="1" spans="1:9" x14ac:dyDescent="0.3">
      <c r="B1" s="1" t="s">
        <v>9</v>
      </c>
      <c r="C1" s="1" t="s">
        <v>9</v>
      </c>
      <c r="D1" s="27" t="s">
        <v>8</v>
      </c>
      <c r="E1" s="27"/>
      <c r="F1" s="27"/>
      <c r="G1" s="27"/>
      <c r="H1" s="27"/>
      <c r="I1" s="27"/>
    </row>
    <row r="2" spans="1:9" x14ac:dyDescent="0.3">
      <c r="A2" s="3" t="s">
        <v>6</v>
      </c>
      <c r="B2" s="1" t="s">
        <v>10</v>
      </c>
      <c r="C2" s="1" t="s">
        <v>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9" x14ac:dyDescent="0.3">
      <c r="A3" t="s">
        <v>34</v>
      </c>
      <c r="B3" s="4">
        <v>2103</v>
      </c>
      <c r="C3" s="4">
        <v>13821</v>
      </c>
      <c r="D3" s="4">
        <v>0.4</v>
      </c>
      <c r="E3" s="4">
        <v>0.4</v>
      </c>
      <c r="F3" s="4">
        <v>0.36</v>
      </c>
      <c r="G3" s="4">
        <v>0.15</v>
      </c>
      <c r="H3" s="4">
        <v>0.21</v>
      </c>
      <c r="I3" s="4">
        <v>0.33</v>
      </c>
    </row>
    <row r="4" spans="1:9" x14ac:dyDescent="0.3">
      <c r="A4" t="s">
        <v>35</v>
      </c>
      <c r="B4" s="4">
        <v>3299</v>
      </c>
      <c r="C4" s="4">
        <v>69454</v>
      </c>
      <c r="D4" s="4">
        <v>0.2</v>
      </c>
      <c r="E4" s="4">
        <v>0.54</v>
      </c>
      <c r="F4" s="4">
        <v>0.11</v>
      </c>
      <c r="G4" s="4">
        <v>0.27</v>
      </c>
      <c r="H4" s="4">
        <v>0.27</v>
      </c>
      <c r="I4" s="4">
        <v>0.09</v>
      </c>
    </row>
    <row r="5" spans="1:9" x14ac:dyDescent="0.3">
      <c r="A5" t="s">
        <v>36</v>
      </c>
      <c r="B5" s="4">
        <v>533</v>
      </c>
      <c r="C5" s="4">
        <v>1963</v>
      </c>
      <c r="D5" s="4">
        <v>0.23</v>
      </c>
      <c r="E5" s="4">
        <v>0.28000000000000003</v>
      </c>
      <c r="F5" s="4">
        <v>0.12</v>
      </c>
      <c r="G5" s="4">
        <v>0.49</v>
      </c>
      <c r="H5" s="4">
        <v>0.08</v>
      </c>
      <c r="I5" s="4">
        <v>0.16</v>
      </c>
    </row>
    <row r="6" spans="1:9" x14ac:dyDescent="0.3">
      <c r="A6" t="s">
        <v>37</v>
      </c>
      <c r="B6" s="4">
        <v>7514</v>
      </c>
      <c r="C6" s="4">
        <v>246083</v>
      </c>
      <c r="D6" s="4">
        <v>0.15</v>
      </c>
      <c r="E6" s="4">
        <v>0.71</v>
      </c>
      <c r="F6" s="4">
        <v>7.0000000000000007E-2</v>
      </c>
      <c r="G6" s="4">
        <v>0.09</v>
      </c>
      <c r="H6" s="4">
        <v>0.11</v>
      </c>
      <c r="I6" s="4">
        <v>0.06</v>
      </c>
    </row>
    <row r="7" spans="1:9" x14ac:dyDescent="0.3">
      <c r="A7" t="s">
        <v>38</v>
      </c>
      <c r="B7" s="4">
        <v>6011</v>
      </c>
      <c r="C7" s="4">
        <v>79417</v>
      </c>
      <c r="D7" s="4">
        <v>0.16</v>
      </c>
      <c r="E7" s="4">
        <v>0.69</v>
      </c>
      <c r="F7" s="4">
        <v>0.11</v>
      </c>
      <c r="G7" s="4">
        <v>0.15</v>
      </c>
      <c r="H7" s="4">
        <v>0.15</v>
      </c>
      <c r="I7" s="4">
        <v>0.09</v>
      </c>
    </row>
    <row r="8" spans="1:9" x14ac:dyDescent="0.3">
      <c r="A8" t="s">
        <v>39</v>
      </c>
      <c r="B8" s="4">
        <v>3603</v>
      </c>
      <c r="C8" s="4">
        <v>160689</v>
      </c>
      <c r="D8" s="4">
        <v>0.11</v>
      </c>
      <c r="E8" s="4">
        <v>0.74</v>
      </c>
      <c r="F8" s="4">
        <v>0.06</v>
      </c>
      <c r="G8" s="4">
        <v>0.19</v>
      </c>
      <c r="H8" s="4">
        <v>0.1</v>
      </c>
      <c r="I8" s="4">
        <v>0.04</v>
      </c>
    </row>
    <row r="9" spans="1:9" x14ac:dyDescent="0.3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3">
      <c r="D15" s="1" t="s">
        <v>1</v>
      </c>
      <c r="E15" s="4">
        <v>3.36</v>
      </c>
    </row>
    <row r="16" spans="1:9" x14ac:dyDescent="0.3">
      <c r="D16" s="1" t="s">
        <v>3</v>
      </c>
      <c r="E16" s="4">
        <v>1.34</v>
      </c>
    </row>
    <row r="17" spans="4:10" x14ac:dyDescent="0.3">
      <c r="D17" s="1" t="s">
        <v>0</v>
      </c>
      <c r="E17" s="4">
        <v>1.25</v>
      </c>
    </row>
    <row r="18" spans="4:10" x14ac:dyDescent="0.3">
      <c r="D18" s="1" t="s">
        <v>4</v>
      </c>
      <c r="E18" s="4">
        <v>0.92</v>
      </c>
    </row>
    <row r="19" spans="4:10" x14ac:dyDescent="0.3">
      <c r="D19" s="1" t="s">
        <v>2</v>
      </c>
      <c r="E19" s="4">
        <v>0.83</v>
      </c>
    </row>
    <row r="20" spans="4:10" x14ac:dyDescent="0.3">
      <c r="D20" s="1" t="s">
        <v>5</v>
      </c>
      <c r="E20" s="4">
        <v>0.77</v>
      </c>
    </row>
    <row r="24" spans="4:10" ht="57.6" x14ac:dyDescent="0.3">
      <c r="D24" s="5" t="s">
        <v>27</v>
      </c>
      <c r="E24" s="5" t="s">
        <v>23</v>
      </c>
      <c r="F24" s="5" t="s">
        <v>24</v>
      </c>
      <c r="G24" s="28" t="s">
        <v>26</v>
      </c>
      <c r="H24" s="28"/>
      <c r="I24" s="28"/>
      <c r="J24" s="5" t="s">
        <v>22</v>
      </c>
    </row>
    <row r="25" spans="4:10" x14ac:dyDescent="0.3">
      <c r="D25" s="6" t="s">
        <v>1</v>
      </c>
      <c r="E25" s="29" t="s">
        <v>25</v>
      </c>
      <c r="F25" s="29" t="s">
        <v>11</v>
      </c>
      <c r="G25" s="30" t="s">
        <v>12</v>
      </c>
      <c r="H25" s="30"/>
      <c r="I25" s="30"/>
      <c r="J25" s="7" t="s">
        <v>18</v>
      </c>
    </row>
    <row r="26" spans="4:10" x14ac:dyDescent="0.3">
      <c r="D26" s="6" t="s">
        <v>3</v>
      </c>
      <c r="E26" s="29"/>
      <c r="F26" s="29"/>
      <c r="G26" s="30" t="s">
        <v>13</v>
      </c>
      <c r="H26" s="30"/>
      <c r="I26" s="30"/>
      <c r="J26" s="7" t="s">
        <v>19</v>
      </c>
    </row>
    <row r="27" spans="4:10" x14ac:dyDescent="0.3">
      <c r="D27" s="6" t="s">
        <v>0</v>
      </c>
      <c r="E27" s="29"/>
      <c r="F27" s="29"/>
      <c r="G27" s="30" t="s">
        <v>14</v>
      </c>
      <c r="H27" s="30"/>
      <c r="I27" s="30"/>
      <c r="J27" s="7" t="s">
        <v>18</v>
      </c>
    </row>
    <row r="28" spans="4:10" x14ac:dyDescent="0.3">
      <c r="D28" s="6" t="s">
        <v>4</v>
      </c>
      <c r="E28" s="29"/>
      <c r="F28" s="29"/>
      <c r="G28" s="30" t="s">
        <v>15</v>
      </c>
      <c r="H28" s="30"/>
      <c r="I28" s="30"/>
      <c r="J28" s="7" t="s">
        <v>20</v>
      </c>
    </row>
    <row r="29" spans="4:10" x14ac:dyDescent="0.3">
      <c r="D29" s="6" t="s">
        <v>2</v>
      </c>
      <c r="E29" s="29"/>
      <c r="F29" s="29"/>
      <c r="G29" s="30" t="s">
        <v>16</v>
      </c>
      <c r="H29" s="30"/>
      <c r="I29" s="30"/>
      <c r="J29" s="7" t="s">
        <v>21</v>
      </c>
    </row>
    <row r="30" spans="4:10" x14ac:dyDescent="0.3">
      <c r="D30" s="6" t="s">
        <v>5</v>
      </c>
      <c r="E30" s="29"/>
      <c r="F30" s="29"/>
      <c r="G30" s="30" t="s">
        <v>17</v>
      </c>
      <c r="H30" s="30"/>
      <c r="I30" s="30"/>
      <c r="J30" s="7" t="s">
        <v>20</v>
      </c>
    </row>
    <row r="39" spans="1:7" x14ac:dyDescent="0.3">
      <c r="B39" s="27" t="s">
        <v>8</v>
      </c>
      <c r="C39" s="27"/>
      <c r="D39" s="27"/>
      <c r="E39" s="27"/>
      <c r="F39" s="27"/>
      <c r="G39" s="27"/>
    </row>
    <row r="40" spans="1:7" x14ac:dyDescent="0.3">
      <c r="A40" s="3" t="s">
        <v>6</v>
      </c>
      <c r="B40" s="11" t="s">
        <v>28</v>
      </c>
      <c r="C40" s="11" t="s">
        <v>29</v>
      </c>
      <c r="D40" s="11" t="s">
        <v>30</v>
      </c>
      <c r="E40" s="11" t="s">
        <v>31</v>
      </c>
      <c r="F40" s="11" t="s">
        <v>32</v>
      </c>
      <c r="G40" s="11" t="s">
        <v>33</v>
      </c>
    </row>
    <row r="41" spans="1:7" x14ac:dyDescent="0.3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3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3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3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3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3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sortState xmlns:xlrd2="http://schemas.microsoft.com/office/spreadsheetml/2017/richdata2" ref="D15:E20">
    <sortCondition descending="1" ref="E15"/>
  </sortState>
  <mergeCells count="11">
    <mergeCell ref="B39:G39"/>
    <mergeCell ref="D1:I1"/>
    <mergeCell ref="F25:F30"/>
    <mergeCell ref="G25:I25"/>
    <mergeCell ref="G26:I26"/>
    <mergeCell ref="G27:I27"/>
    <mergeCell ref="G28:I28"/>
    <mergeCell ref="G29:I29"/>
    <mergeCell ref="G30:I30"/>
    <mergeCell ref="E25:E30"/>
    <mergeCell ref="G24:I2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06F7-A961-4683-AD1F-B245EA0CD5D0}">
  <dimension ref="A1:Q41"/>
  <sheetViews>
    <sheetView tabSelected="1" topLeftCell="D13" zoomScale="70" zoomScaleNormal="70" workbookViewId="0">
      <selection activeCell="G39" sqref="G39:Q41"/>
    </sheetView>
  </sheetViews>
  <sheetFormatPr defaultRowHeight="14.4" x14ac:dyDescent="0.3"/>
  <cols>
    <col min="1" max="1" width="15.21875" bestFit="1" customWidth="1"/>
    <col min="2" max="2" width="20.5546875" bestFit="1" customWidth="1"/>
    <col min="3" max="3" width="12.21875" bestFit="1" customWidth="1"/>
    <col min="4" max="4" width="13.33203125" bestFit="1" customWidth="1"/>
    <col min="5" max="5" width="11.109375" bestFit="1" customWidth="1"/>
    <col min="6" max="8" width="13.33203125" bestFit="1" customWidth="1"/>
    <col min="10" max="10" width="9.109375" bestFit="1" customWidth="1"/>
    <col min="11" max="12" width="11.109375" bestFit="1" customWidth="1"/>
  </cols>
  <sheetData>
    <row r="1" spans="1:8" x14ac:dyDescent="0.3">
      <c r="A1" s="31" t="s">
        <v>40</v>
      </c>
      <c r="B1" s="31"/>
      <c r="C1" s="31"/>
      <c r="D1" s="31"/>
      <c r="E1" s="31"/>
      <c r="F1" s="31"/>
      <c r="G1" s="31"/>
      <c r="H1" s="31"/>
    </row>
    <row r="2" spans="1:8" ht="14.4" customHeight="1" x14ac:dyDescent="0.3">
      <c r="A2" s="3" t="s">
        <v>6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</row>
    <row r="3" spans="1:8" x14ac:dyDescent="0.3">
      <c r="A3" t="s">
        <v>34</v>
      </c>
      <c r="B3" s="4">
        <v>2113</v>
      </c>
      <c r="C3" s="8">
        <v>1647.1775</v>
      </c>
      <c r="D3" s="8">
        <v>3257.7557999999999</v>
      </c>
      <c r="E3" s="9">
        <v>769.52059999999994</v>
      </c>
      <c r="F3" s="8">
        <v>302.92380000000003</v>
      </c>
      <c r="G3" s="8">
        <v>841.48389999999995</v>
      </c>
      <c r="H3" s="8">
        <v>973.22990000000004</v>
      </c>
    </row>
    <row r="4" spans="1:8" x14ac:dyDescent="0.3">
      <c r="A4" t="s">
        <v>35</v>
      </c>
      <c r="B4" s="4">
        <v>1171</v>
      </c>
      <c r="C4" s="8">
        <v>622.67690000000005</v>
      </c>
      <c r="D4" s="8">
        <v>4118.5020999999997</v>
      </c>
      <c r="E4" s="8">
        <v>226.63740000000001</v>
      </c>
      <c r="F4" s="8">
        <v>233.28129999999999</v>
      </c>
      <c r="G4" s="8">
        <v>567.08529999999996</v>
      </c>
      <c r="H4" s="8">
        <v>244.90539999999999</v>
      </c>
    </row>
    <row r="5" spans="1:8" x14ac:dyDescent="0.3">
      <c r="A5" t="s">
        <v>36</v>
      </c>
      <c r="B5" s="4">
        <v>773</v>
      </c>
      <c r="C5" s="8">
        <v>430.54590000000002</v>
      </c>
      <c r="D5" s="8">
        <v>356.33640000000003</v>
      </c>
      <c r="E5" s="8">
        <v>88.545900000000003</v>
      </c>
      <c r="F5" s="8">
        <v>272.55579999999998</v>
      </c>
      <c r="G5" s="8">
        <v>83.794899999999998</v>
      </c>
      <c r="H5" s="8">
        <v>133.24469999999999</v>
      </c>
    </row>
    <row r="6" spans="1:8" x14ac:dyDescent="0.3">
      <c r="A6" t="s">
        <v>37</v>
      </c>
      <c r="B6" s="4">
        <v>1001</v>
      </c>
      <c r="C6" s="8">
        <v>2624.6464000000001</v>
      </c>
      <c r="D6" s="8">
        <v>8516.0689000000002</v>
      </c>
      <c r="E6" s="8">
        <v>690.1558</v>
      </c>
      <c r="F6" s="8">
        <v>412.64940000000001</v>
      </c>
      <c r="G6" s="8">
        <v>1173.4446</v>
      </c>
      <c r="H6" s="8">
        <v>624.19479999999999</v>
      </c>
    </row>
    <row r="7" spans="1:8" x14ac:dyDescent="0.3">
      <c r="A7" t="s">
        <v>38</v>
      </c>
      <c r="B7" s="4">
        <v>1537</v>
      </c>
      <c r="C7" s="8">
        <v>1285.5345</v>
      </c>
      <c r="D7" s="8">
        <v>6806.1857</v>
      </c>
      <c r="E7" s="8">
        <v>449.1515</v>
      </c>
      <c r="F7" s="8">
        <v>216.39189999999999</v>
      </c>
      <c r="G7" s="8">
        <v>584.11469999999997</v>
      </c>
      <c r="H7" s="8">
        <v>382.09559999999999</v>
      </c>
    </row>
    <row r="8" spans="1:8" x14ac:dyDescent="0.3">
      <c r="A8" t="s">
        <v>39</v>
      </c>
      <c r="B8" s="4">
        <v>211</v>
      </c>
      <c r="C8" s="8">
        <v>13018.981</v>
      </c>
      <c r="D8" s="8">
        <v>40076.729899999998</v>
      </c>
      <c r="E8" s="8">
        <v>7648.2179999999998</v>
      </c>
      <c r="F8" s="8">
        <v>4068.3697000000002</v>
      </c>
      <c r="G8" s="8">
        <v>5338.4123</v>
      </c>
      <c r="H8" s="8">
        <v>3132.1610999999998</v>
      </c>
    </row>
    <row r="9" spans="1:8" x14ac:dyDescent="0.3">
      <c r="C9" s="25" t="s">
        <v>28</v>
      </c>
      <c r="D9" s="25" t="s">
        <v>29</v>
      </c>
      <c r="E9" s="25" t="s">
        <v>30</v>
      </c>
      <c r="F9" s="25" t="s">
        <v>31</v>
      </c>
      <c r="G9" s="25" t="s">
        <v>32</v>
      </c>
      <c r="H9" s="25" t="s">
        <v>33</v>
      </c>
    </row>
    <row r="10" spans="1:8" x14ac:dyDescent="0.3">
      <c r="B10" t="s">
        <v>55</v>
      </c>
      <c r="C10">
        <f>((C3*B3)+(C4*B4)+(C5*B5)+(C6*B6)+(C7*B7)+(C8*B8))/(B3+B4+B5+B6+B7+B8)</f>
        <v>1747.3692700558331</v>
      </c>
      <c r="D10">
        <f>((D3*B3)+(D4*B4)+(D5*B5)+(D6*B6)+(D7*B7)+(D8*B8))/(B3+B4+B5+B6+B7+B8)</f>
        <v>5792.4969733176613</v>
      </c>
      <c r="E10">
        <f>((E3*B3)+(E4*B4)+(E5*B5)+(E6*B6)+(E7*B7)+(E8*B8))/(B3+B4+B5+B6+B7+B8)</f>
        <v>728.00487998824565</v>
      </c>
      <c r="F10">
        <f>((F3*B3)+(F4*B4)+(F5*B5)+(F6*B6)+(F7*B7)+(F8*B8))/(B3+B4+B5+B6+B7+B8)</f>
        <v>400.82551153394064</v>
      </c>
      <c r="G10">
        <f>((G3*B3)+(G4*B4)+(G5*B5)+(G6*B6)+(G7*B7)+(G8*B8))/(B3+B4+B5+B6+B7+B8)</f>
        <v>838.33281788128136</v>
      </c>
      <c r="H10">
        <f>((H3*B3)+(H4*B4)+(H5*B5)+(H6*B6)+(H7*B7)+(H8*B8))/(B3+B4+B5+B6+B7+B8)</f>
        <v>634.61696727887147</v>
      </c>
    </row>
    <row r="11" spans="1:8" x14ac:dyDescent="0.3">
      <c r="B11" t="s">
        <v>56</v>
      </c>
      <c r="C11" s="32">
        <v>13470.63</v>
      </c>
      <c r="D11" s="32">
        <v>15276.22</v>
      </c>
      <c r="E11" s="32">
        <v>11239.19</v>
      </c>
      <c r="F11" s="32">
        <v>9874.83</v>
      </c>
      <c r="G11" s="32">
        <v>11604.93</v>
      </c>
      <c r="H11" s="32">
        <v>13433.31</v>
      </c>
    </row>
    <row r="17" spans="1:16" x14ac:dyDescent="0.3">
      <c r="M17" s="33"/>
      <c r="N17" s="33"/>
      <c r="O17" s="33"/>
      <c r="P17" s="33"/>
    </row>
    <row r="18" spans="1:16" x14ac:dyDescent="0.3">
      <c r="A18" s="3" t="s">
        <v>6</v>
      </c>
      <c r="B18" s="3"/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M18" s="34"/>
      <c r="N18" s="34"/>
      <c r="O18" s="34"/>
      <c r="P18" s="34"/>
    </row>
    <row r="19" spans="1:16" x14ac:dyDescent="0.3">
      <c r="A19" s="10" t="s">
        <v>28</v>
      </c>
      <c r="B19" s="25"/>
      <c r="C19" s="8">
        <v>1647.1775</v>
      </c>
      <c r="D19" s="8">
        <v>622.67690000000005</v>
      </c>
      <c r="E19" s="8">
        <v>430.54590000000002</v>
      </c>
      <c r="F19" s="8">
        <v>2624.6464000000001</v>
      </c>
      <c r="G19" s="8">
        <v>1285.5345</v>
      </c>
      <c r="H19" s="8">
        <v>13018.981</v>
      </c>
      <c r="M19" s="32"/>
      <c r="N19" s="32"/>
      <c r="O19" s="32"/>
      <c r="P19" s="32"/>
    </row>
    <row r="20" spans="1:16" x14ac:dyDescent="0.3">
      <c r="A20" s="10" t="s">
        <v>29</v>
      </c>
      <c r="B20" s="25"/>
      <c r="C20" s="8">
        <v>3257.7557999999999</v>
      </c>
      <c r="D20" s="8">
        <v>4118.5020999999997</v>
      </c>
      <c r="E20" s="8">
        <v>356.33640000000003</v>
      </c>
      <c r="F20" s="8">
        <v>8516.0689000000002</v>
      </c>
      <c r="G20" s="8">
        <v>6806.1857</v>
      </c>
      <c r="H20" s="8">
        <v>40076.729899999998</v>
      </c>
    </row>
    <row r="21" spans="1:16" x14ac:dyDescent="0.3">
      <c r="A21" s="10" t="s">
        <v>30</v>
      </c>
      <c r="B21" s="25"/>
      <c r="C21" s="9">
        <v>769.52059999999994</v>
      </c>
      <c r="D21" s="8">
        <v>226.63740000000001</v>
      </c>
      <c r="E21" s="8">
        <v>88.545900000000003</v>
      </c>
      <c r="F21" s="8">
        <v>690.1558</v>
      </c>
      <c r="G21" s="8">
        <v>449.1515</v>
      </c>
      <c r="H21" s="8">
        <v>7648.2179999999998</v>
      </c>
    </row>
    <row r="22" spans="1:16" x14ac:dyDescent="0.3">
      <c r="A22" s="10" t="s">
        <v>31</v>
      </c>
      <c r="B22" s="25"/>
      <c r="C22" s="8">
        <v>302.92380000000003</v>
      </c>
      <c r="D22" s="8">
        <v>233.28129999999999</v>
      </c>
      <c r="E22" s="8">
        <v>272.55579999999998</v>
      </c>
      <c r="F22" s="8">
        <v>412.64940000000001</v>
      </c>
      <c r="G22" s="8">
        <v>216.39189999999999</v>
      </c>
      <c r="H22" s="8">
        <v>4068.3697000000002</v>
      </c>
    </row>
    <row r="23" spans="1:16" x14ac:dyDescent="0.3">
      <c r="A23" s="10" t="s">
        <v>32</v>
      </c>
      <c r="B23" s="25"/>
      <c r="C23" s="8">
        <v>841.48389999999995</v>
      </c>
      <c r="D23" s="8">
        <v>567.08529999999996</v>
      </c>
      <c r="E23" s="8">
        <v>83.794899999999998</v>
      </c>
      <c r="F23" s="8">
        <v>1173.4446</v>
      </c>
      <c r="G23" s="8">
        <v>584.11469999999997</v>
      </c>
      <c r="H23" s="8">
        <v>5338.4123</v>
      </c>
    </row>
    <row r="24" spans="1:16" x14ac:dyDescent="0.3">
      <c r="A24" s="10" t="s">
        <v>33</v>
      </c>
      <c r="B24" s="25"/>
      <c r="C24" s="8">
        <v>973.22990000000004</v>
      </c>
      <c r="D24" s="8">
        <v>244.90539999999999</v>
      </c>
      <c r="E24" s="8">
        <v>133.24469999999999</v>
      </c>
      <c r="F24" s="8">
        <v>624.19479999999999</v>
      </c>
      <c r="G24" s="8">
        <v>382.09559999999999</v>
      </c>
      <c r="H24" s="8">
        <v>3132.1610999999998</v>
      </c>
    </row>
    <row r="26" spans="1:16" x14ac:dyDescent="0.3">
      <c r="F26" s="8"/>
      <c r="G26" s="8"/>
    </row>
    <row r="27" spans="1:16" x14ac:dyDescent="0.3">
      <c r="F27" s="8"/>
      <c r="G27" s="8"/>
    </row>
    <row r="28" spans="1:16" x14ac:dyDescent="0.3">
      <c r="F28" s="8"/>
      <c r="G28" s="8"/>
    </row>
    <row r="29" spans="1:16" x14ac:dyDescent="0.3">
      <c r="F29" s="8"/>
      <c r="G29" s="8"/>
    </row>
    <row r="30" spans="1:16" x14ac:dyDescent="0.3">
      <c r="D30" s="24" t="s">
        <v>59</v>
      </c>
      <c r="E30" s="24" t="s">
        <v>57</v>
      </c>
      <c r="G30" s="8"/>
      <c r="H30" s="24" t="s">
        <v>59</v>
      </c>
      <c r="I30" s="24" t="s">
        <v>58</v>
      </c>
    </row>
    <row r="31" spans="1:16" x14ac:dyDescent="0.3">
      <c r="D31" s="33" t="s">
        <v>29</v>
      </c>
      <c r="E31" s="36">
        <v>5792.4970000000003</v>
      </c>
      <c r="H31" s="33" t="s">
        <v>29</v>
      </c>
      <c r="I31" s="35">
        <v>15276.22</v>
      </c>
    </row>
    <row r="32" spans="1:16" x14ac:dyDescent="0.3">
      <c r="D32" s="33" t="s">
        <v>28</v>
      </c>
      <c r="E32" s="36">
        <v>1747.3693000000001</v>
      </c>
      <c r="H32" s="33" t="s">
        <v>28</v>
      </c>
      <c r="I32" s="35">
        <v>13470.63</v>
      </c>
    </row>
    <row r="33" spans="4:17" x14ac:dyDescent="0.3">
      <c r="D33" s="33" t="s">
        <v>32</v>
      </c>
      <c r="E33" s="36">
        <v>838.33299999999997</v>
      </c>
      <c r="H33" s="33" t="s">
        <v>33</v>
      </c>
      <c r="I33" s="35">
        <v>13433.3</v>
      </c>
    </row>
    <row r="34" spans="4:17" x14ac:dyDescent="0.3">
      <c r="D34" s="33" t="s">
        <v>30</v>
      </c>
      <c r="E34" s="36">
        <v>728</v>
      </c>
      <c r="H34" s="33" t="s">
        <v>32</v>
      </c>
      <c r="I34" s="35">
        <v>11604.9</v>
      </c>
    </row>
    <row r="35" spans="4:17" x14ac:dyDescent="0.3">
      <c r="D35" s="33" t="s">
        <v>33</v>
      </c>
      <c r="E35" s="36">
        <v>634.61699999999996</v>
      </c>
      <c r="H35" s="33" t="s">
        <v>30</v>
      </c>
      <c r="I35" s="35">
        <v>11239</v>
      </c>
    </row>
    <row r="36" spans="4:17" x14ac:dyDescent="0.3">
      <c r="D36" s="33" t="s">
        <v>31</v>
      </c>
      <c r="E36" s="36">
        <v>400.83</v>
      </c>
      <c r="H36" s="33" t="s">
        <v>31</v>
      </c>
      <c r="I36" s="35">
        <v>9874.7999999999993</v>
      </c>
    </row>
    <row r="39" spans="4:17" x14ac:dyDescent="0.3">
      <c r="G39" s="37" t="s">
        <v>62</v>
      </c>
      <c r="H39" s="37"/>
      <c r="I39" s="37"/>
      <c r="J39" s="37"/>
      <c r="K39" s="37"/>
      <c r="L39" s="38" t="s">
        <v>29</v>
      </c>
      <c r="M39" s="38" t="s">
        <v>28</v>
      </c>
      <c r="N39" s="38" t="s">
        <v>32</v>
      </c>
      <c r="O39" s="38" t="s">
        <v>30</v>
      </c>
      <c r="P39" s="38" t="s">
        <v>33</v>
      </c>
      <c r="Q39" s="38" t="s">
        <v>31</v>
      </c>
    </row>
    <row r="40" spans="4:17" x14ac:dyDescent="0.3">
      <c r="G40" s="37" t="s">
        <v>60</v>
      </c>
      <c r="H40" s="37"/>
      <c r="I40" s="37"/>
      <c r="J40" s="37"/>
      <c r="K40" s="37"/>
      <c r="L40" s="39">
        <v>5792.4970000000003</v>
      </c>
      <c r="M40" s="39">
        <v>1747.3693000000001</v>
      </c>
      <c r="N40" s="39">
        <v>838.33299999999997</v>
      </c>
      <c r="O40" s="39">
        <v>728</v>
      </c>
      <c r="P40" s="39">
        <v>634.61699999999996</v>
      </c>
      <c r="Q40" s="39">
        <v>400.83</v>
      </c>
    </row>
    <row r="41" spans="4:17" x14ac:dyDescent="0.3">
      <c r="G41" s="37" t="s">
        <v>61</v>
      </c>
      <c r="H41" s="37"/>
      <c r="I41" s="37"/>
      <c r="J41" s="37"/>
      <c r="K41" s="37"/>
      <c r="L41" s="39">
        <v>15276.22</v>
      </c>
      <c r="M41" s="39">
        <v>13470.63</v>
      </c>
      <c r="N41" s="39">
        <v>13433.3</v>
      </c>
      <c r="O41" s="39">
        <v>11604.9</v>
      </c>
      <c r="P41" s="39">
        <v>11239</v>
      </c>
      <c r="Q41" s="39">
        <v>9874.7999999999993</v>
      </c>
    </row>
  </sheetData>
  <sortState xmlns:xlrd2="http://schemas.microsoft.com/office/spreadsheetml/2017/richdata2" ref="D31:E36">
    <sortCondition descending="1" ref="E30"/>
  </sortState>
  <mergeCells count="4">
    <mergeCell ref="G41:K41"/>
    <mergeCell ref="G39:K39"/>
    <mergeCell ref="A1:H1"/>
    <mergeCell ref="G40:K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D61D-A86A-42A4-92F7-17736722A0D0}">
  <dimension ref="A1:AC25"/>
  <sheetViews>
    <sheetView zoomScale="85" zoomScaleNormal="85" workbookViewId="0">
      <selection activeCell="K17" sqref="K17"/>
    </sheetView>
  </sheetViews>
  <sheetFormatPr defaultRowHeight="14.4" x14ac:dyDescent="0.3"/>
  <cols>
    <col min="1" max="1" width="15.44140625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33203125" bestFit="1" customWidth="1"/>
    <col min="6" max="6" width="7.5546875" bestFit="1" customWidth="1"/>
    <col min="7" max="7" width="6.33203125" bestFit="1" customWidth="1"/>
    <col min="8" max="8" width="8" bestFit="1" customWidth="1"/>
    <col min="9" max="9" width="7" bestFit="1" customWidth="1"/>
    <col min="11" max="11" width="15.44140625" bestFit="1" customWidth="1"/>
    <col min="12" max="12" width="8.44140625" bestFit="1" customWidth="1"/>
    <col min="13" max="13" width="16.33203125" bestFit="1" customWidth="1"/>
    <col min="14" max="14" width="8.109375" bestFit="1" customWidth="1"/>
    <col min="15" max="15" width="9.33203125" bestFit="1" customWidth="1"/>
    <col min="16" max="16" width="7.5546875" bestFit="1" customWidth="1"/>
    <col min="17" max="17" width="6.33203125" bestFit="1" customWidth="1"/>
    <col min="18" max="18" width="8" bestFit="1" customWidth="1"/>
    <col min="19" max="19" width="7" bestFit="1" customWidth="1"/>
    <col min="21" max="21" width="15.44140625" bestFit="1" customWidth="1"/>
    <col min="22" max="22" width="8.44140625" bestFit="1" customWidth="1"/>
    <col min="23" max="23" width="16.33203125" bestFit="1" customWidth="1"/>
    <col min="24" max="24" width="8.109375" bestFit="1" customWidth="1"/>
    <col min="25" max="25" width="9.33203125" bestFit="1" customWidth="1"/>
    <col min="26" max="26" width="7.5546875" bestFit="1" customWidth="1"/>
    <col min="27" max="27" width="6.33203125" bestFit="1" customWidth="1"/>
    <col min="28" max="28" width="8" bestFit="1" customWidth="1"/>
    <col min="29" max="29" width="7" bestFit="1" customWidth="1"/>
  </cols>
  <sheetData>
    <row r="1" spans="1:29" x14ac:dyDescent="0.3">
      <c r="B1" s="14" t="s">
        <v>9</v>
      </c>
      <c r="C1" s="14" t="s">
        <v>9</v>
      </c>
      <c r="D1" s="27" t="s">
        <v>41</v>
      </c>
      <c r="E1" s="27"/>
      <c r="F1" s="27"/>
      <c r="G1" s="27"/>
      <c r="H1" s="27"/>
      <c r="I1" s="27"/>
      <c r="L1" s="14" t="s">
        <v>9</v>
      </c>
      <c r="M1" s="14" t="s">
        <v>9</v>
      </c>
      <c r="N1" s="27" t="s">
        <v>42</v>
      </c>
      <c r="O1" s="27"/>
      <c r="P1" s="27"/>
      <c r="Q1" s="27"/>
      <c r="R1" s="27"/>
      <c r="S1" s="27"/>
      <c r="V1" s="14" t="s">
        <v>9</v>
      </c>
      <c r="W1" s="14" t="s">
        <v>9</v>
      </c>
      <c r="X1" s="31" t="s">
        <v>43</v>
      </c>
      <c r="Y1" s="31"/>
      <c r="Z1" s="31"/>
      <c r="AA1" s="31"/>
      <c r="AB1" s="31"/>
      <c r="AC1" s="31"/>
    </row>
    <row r="2" spans="1:29" x14ac:dyDescent="0.3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K2" s="3" t="s">
        <v>6</v>
      </c>
      <c r="L2" s="14" t="s">
        <v>10</v>
      </c>
      <c r="M2" s="14" t="s">
        <v>7</v>
      </c>
      <c r="N2" s="14" t="s">
        <v>28</v>
      </c>
      <c r="O2" s="14" t="s">
        <v>29</v>
      </c>
      <c r="P2" s="14" t="s">
        <v>30</v>
      </c>
      <c r="Q2" s="14" t="s">
        <v>31</v>
      </c>
      <c r="R2" s="14" t="s">
        <v>32</v>
      </c>
      <c r="S2" s="14" t="s">
        <v>33</v>
      </c>
      <c r="U2" s="3" t="s">
        <v>6</v>
      </c>
      <c r="V2" s="14" t="s">
        <v>10</v>
      </c>
      <c r="W2" s="14" t="s">
        <v>7</v>
      </c>
      <c r="X2" s="14" t="s">
        <v>28</v>
      </c>
      <c r="Y2" s="14" t="s">
        <v>29</v>
      </c>
      <c r="Z2" s="14" t="s">
        <v>30</v>
      </c>
      <c r="AA2" s="14" t="s">
        <v>31</v>
      </c>
      <c r="AB2" s="14" t="s">
        <v>32</v>
      </c>
      <c r="AC2" s="14" t="s">
        <v>33</v>
      </c>
    </row>
    <row r="3" spans="1:2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  <c r="K3" t="s">
        <v>34</v>
      </c>
      <c r="L3" s="4">
        <v>2103</v>
      </c>
      <c r="M3" s="4">
        <v>13821</v>
      </c>
      <c r="N3" s="4">
        <v>0.4</v>
      </c>
      <c r="O3" s="4">
        <v>0.4</v>
      </c>
      <c r="P3" s="4">
        <v>0.36</v>
      </c>
      <c r="Q3" s="4">
        <v>0.15</v>
      </c>
      <c r="R3" s="4">
        <v>0.21</v>
      </c>
      <c r="S3" s="4">
        <v>0.33</v>
      </c>
      <c r="U3" t="s">
        <v>34</v>
      </c>
      <c r="V3" s="4">
        <v>2103</v>
      </c>
      <c r="W3" s="4">
        <v>13821</v>
      </c>
      <c r="X3" s="8">
        <f t="shared" ref="X3:AC3" si="0">(2*D3*N3)/(D3+N3)</f>
        <v>0.41688950288731225</v>
      </c>
      <c r="Y3" s="8">
        <f t="shared" si="0"/>
        <v>0.27910826982035358</v>
      </c>
      <c r="Z3" s="8">
        <f t="shared" si="0"/>
        <v>0.37994793582493364</v>
      </c>
      <c r="AA3" s="8">
        <f t="shared" si="0"/>
        <v>0.18720052585610855</v>
      </c>
      <c r="AB3" s="8">
        <f t="shared" si="0"/>
        <v>0.25460484763440394</v>
      </c>
      <c r="AC3" s="8">
        <f t="shared" si="0"/>
        <v>0.35925383467930827</v>
      </c>
    </row>
    <row r="4" spans="1:2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  <c r="K4" t="s">
        <v>35</v>
      </c>
      <c r="L4" s="4">
        <v>3299</v>
      </c>
      <c r="M4" s="4">
        <v>69454</v>
      </c>
      <c r="N4" s="4">
        <v>0.2</v>
      </c>
      <c r="O4" s="4">
        <v>0.54</v>
      </c>
      <c r="P4" s="4">
        <v>0.11</v>
      </c>
      <c r="Q4" s="4">
        <v>0.27</v>
      </c>
      <c r="R4" s="4">
        <v>0.27</v>
      </c>
      <c r="S4" s="4">
        <v>0.09</v>
      </c>
      <c r="U4" t="s">
        <v>35</v>
      </c>
      <c r="V4" s="4">
        <v>3299</v>
      </c>
      <c r="W4" s="4">
        <v>69454</v>
      </c>
      <c r="X4" s="8">
        <f>(2*D4*N4)/(D4+N4)</f>
        <v>0.24599459864556097</v>
      </c>
      <c r="Y4" s="8">
        <f t="shared" ref="Y4:Y8" si="1">(2*E4*O4)/(E4+O4)</f>
        <v>0.31453517916582213</v>
      </c>
      <c r="Z4" s="8">
        <f t="shared" ref="Z4:Z8" si="2">(2*F4*P4)/(F4+P4)</f>
        <v>0.14855926804305797</v>
      </c>
      <c r="AA4" s="8">
        <f t="shared" ref="AA4:AA8" si="3">(2*G4*Q4)/(G4+Q4)</f>
        <v>0.30129494838224291</v>
      </c>
      <c r="AB4" s="8">
        <f t="shared" ref="AB4:AB8" si="4">(2*H4*R4)/(H4+R4)</f>
        <v>0.30399255828716093</v>
      </c>
      <c r="AC4" s="8">
        <f t="shared" ref="AC4:AC8" si="5">(2*I4*S4)/(I4+S4)</f>
        <v>0.12836136424048061</v>
      </c>
    </row>
    <row r="5" spans="1:2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  <c r="K5" t="s">
        <v>36</v>
      </c>
      <c r="L5" s="4">
        <v>533</v>
      </c>
      <c r="M5" s="4">
        <v>1963</v>
      </c>
      <c r="N5" s="4">
        <v>0.23</v>
      </c>
      <c r="O5" s="4">
        <v>0.28000000000000003</v>
      </c>
      <c r="P5" s="4">
        <v>0.12</v>
      </c>
      <c r="Q5" s="4">
        <v>0.49</v>
      </c>
      <c r="R5" s="4">
        <v>0.08</v>
      </c>
      <c r="S5" s="4">
        <v>0.16</v>
      </c>
      <c r="U5" t="s">
        <v>36</v>
      </c>
      <c r="V5" s="4">
        <v>533</v>
      </c>
      <c r="W5" s="4">
        <v>1963</v>
      </c>
      <c r="X5" s="8">
        <f>(2*D5*N5)/(D5+N5)</f>
        <v>0.22870485782322589</v>
      </c>
      <c r="Y5" s="8">
        <f t="shared" si="1"/>
        <v>0.20193101124985169</v>
      </c>
      <c r="Z5" s="8">
        <f t="shared" si="2"/>
        <v>0.12710982332687351</v>
      </c>
      <c r="AA5" s="8">
        <f t="shared" si="3"/>
        <v>0.31382654030624113</v>
      </c>
      <c r="AB5" s="8">
        <f t="shared" si="4"/>
        <v>6.4889193309519477E-2</v>
      </c>
      <c r="AC5" s="8">
        <f t="shared" si="5"/>
        <v>0.16656442463127666</v>
      </c>
    </row>
    <row r="6" spans="1:2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  <c r="K6" t="s">
        <v>37</v>
      </c>
      <c r="L6" s="4">
        <v>7514</v>
      </c>
      <c r="M6" s="4">
        <v>246083</v>
      </c>
      <c r="N6" s="4">
        <v>0.15</v>
      </c>
      <c r="O6" s="4">
        <v>0.71</v>
      </c>
      <c r="P6" s="4">
        <v>7.0000000000000007E-2</v>
      </c>
      <c r="Q6" s="4">
        <v>0.09</v>
      </c>
      <c r="R6" s="4">
        <v>0.11</v>
      </c>
      <c r="S6" s="4">
        <v>0.06</v>
      </c>
      <c r="U6" t="s">
        <v>37</v>
      </c>
      <c r="V6" s="4">
        <v>7514</v>
      </c>
      <c r="W6" s="4">
        <v>246083</v>
      </c>
      <c r="X6" s="8">
        <f>(2*D6*N6)/(D6+N6)</f>
        <v>0.16600151805391328</v>
      </c>
      <c r="Y6" s="8">
        <f t="shared" si="1"/>
        <v>0.29537217322503428</v>
      </c>
      <c r="Z6" s="8">
        <f t="shared" si="2"/>
        <v>8.1002228851511482E-2</v>
      </c>
      <c r="AA6" s="8">
        <f t="shared" si="3"/>
        <v>9.2868115404567603E-2</v>
      </c>
      <c r="AB6" s="8">
        <f t="shared" si="4"/>
        <v>0.12020512383183293</v>
      </c>
      <c r="AC6" s="8">
        <f t="shared" si="5"/>
        <v>7.1133273679729644E-2</v>
      </c>
    </row>
    <row r="7" spans="1:2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  <c r="K7" t="s">
        <v>38</v>
      </c>
      <c r="L7" s="4">
        <v>6011</v>
      </c>
      <c r="M7" s="4">
        <v>79417</v>
      </c>
      <c r="N7" s="4">
        <v>0.16</v>
      </c>
      <c r="O7" s="4">
        <v>0.69</v>
      </c>
      <c r="P7" s="4">
        <v>0.11</v>
      </c>
      <c r="Q7" s="4">
        <v>0.15</v>
      </c>
      <c r="R7" s="4">
        <v>0.15</v>
      </c>
      <c r="S7" s="4">
        <v>0.09</v>
      </c>
      <c r="U7" t="s">
        <v>38</v>
      </c>
      <c r="V7" s="4">
        <v>6011</v>
      </c>
      <c r="W7" s="4">
        <v>79417</v>
      </c>
      <c r="X7" s="8">
        <f>(2*D7*N7)/(D7+N7)</f>
        <v>0.1977906195755415</v>
      </c>
      <c r="Y7" s="8">
        <f t="shared" si="1"/>
        <v>0.20234800581108553</v>
      </c>
      <c r="Z7" s="8">
        <f t="shared" si="2"/>
        <v>0.14408274466351104</v>
      </c>
      <c r="AA7" s="8">
        <f t="shared" si="3"/>
        <v>0.17475320466887764</v>
      </c>
      <c r="AB7" s="8">
        <f t="shared" si="4"/>
        <v>0.17958363875605404</v>
      </c>
      <c r="AC7" s="8">
        <f t="shared" si="5"/>
        <v>0.12063872076882967</v>
      </c>
    </row>
    <row r="8" spans="1:2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  <c r="K8" t="s">
        <v>39</v>
      </c>
      <c r="L8" s="4">
        <v>3603</v>
      </c>
      <c r="M8" s="4">
        <v>160689</v>
      </c>
      <c r="N8" s="4">
        <v>0.11</v>
      </c>
      <c r="O8" s="4">
        <v>0.74</v>
      </c>
      <c r="P8" s="4">
        <v>0.06</v>
      </c>
      <c r="Q8" s="4">
        <v>0.19</v>
      </c>
      <c r="R8" s="4">
        <v>0.1</v>
      </c>
      <c r="S8" s="4">
        <v>0.04</v>
      </c>
      <c r="U8" t="s">
        <v>39</v>
      </c>
      <c r="V8" s="4">
        <v>3603</v>
      </c>
      <c r="W8" s="4">
        <v>160689</v>
      </c>
      <c r="X8" s="8">
        <f>(2*D8*N8)/(D8+N8)</f>
        <v>0.10711881551627447</v>
      </c>
      <c r="Y8" s="8">
        <f t="shared" si="1"/>
        <v>0.11663137705496668</v>
      </c>
      <c r="Z8" s="8">
        <f t="shared" si="2"/>
        <v>6.2204563575822915E-2</v>
      </c>
      <c r="AA8" s="8">
        <f t="shared" si="3"/>
        <v>0.14448929846874659</v>
      </c>
      <c r="AB8" s="8">
        <f t="shared" si="4"/>
        <v>8.8944786679593504E-2</v>
      </c>
      <c r="AC8" s="8">
        <f t="shared" si="5"/>
        <v>4.9880204159506149E-2</v>
      </c>
    </row>
    <row r="9" spans="1:29" x14ac:dyDescent="0.3">
      <c r="D9" s="17">
        <f>AVERAGE(D3:D8)</f>
        <v>0.2552195333333333</v>
      </c>
      <c r="E9" s="17">
        <f t="shared" ref="E9:I9" si="6">AVERAGE(E3:E8)</f>
        <v>0.16041039333333332</v>
      </c>
      <c r="F9" s="17">
        <f t="shared" si="6"/>
        <v>0.1892578566666667</v>
      </c>
      <c r="G9" s="17">
        <f t="shared" si="6"/>
        <v>0.20705840333333334</v>
      </c>
      <c r="H9" s="17">
        <f t="shared" si="6"/>
        <v>0.19365278999999999</v>
      </c>
      <c r="I9" s="17">
        <f t="shared" si="6"/>
        <v>0.1880158333333333</v>
      </c>
      <c r="N9" s="12">
        <f>SUM(N3:N8)</f>
        <v>1.2500000000000002</v>
      </c>
      <c r="O9" s="12">
        <f t="shared" ref="O9:S9" si="7">SUM(O3:O8)</f>
        <v>3.3600000000000003</v>
      </c>
      <c r="P9" s="12">
        <f t="shared" si="7"/>
        <v>0.82999999999999985</v>
      </c>
      <c r="Q9" s="12">
        <f t="shared" si="7"/>
        <v>1.3399999999999999</v>
      </c>
      <c r="R9" s="12">
        <f t="shared" si="7"/>
        <v>0.91999999999999993</v>
      </c>
      <c r="S9" s="12">
        <f t="shared" si="7"/>
        <v>0.77000000000000013</v>
      </c>
    </row>
    <row r="20" spans="1:1" x14ac:dyDescent="0.3">
      <c r="A20" s="16" t="s">
        <v>28</v>
      </c>
    </row>
    <row r="21" spans="1:1" x14ac:dyDescent="0.3">
      <c r="A21" s="16" t="s">
        <v>29</v>
      </c>
    </row>
    <row r="22" spans="1:1" x14ac:dyDescent="0.3">
      <c r="A22" s="16" t="s">
        <v>30</v>
      </c>
    </row>
    <row r="23" spans="1:1" x14ac:dyDescent="0.3">
      <c r="A23" s="16" t="s">
        <v>31</v>
      </c>
    </row>
    <row r="24" spans="1:1" x14ac:dyDescent="0.3">
      <c r="A24" s="16" t="s">
        <v>32</v>
      </c>
    </row>
    <row r="25" spans="1:1" x14ac:dyDescent="0.3">
      <c r="A25" s="16" t="s">
        <v>33</v>
      </c>
    </row>
  </sheetData>
  <mergeCells count="3">
    <mergeCell ref="D1:I1"/>
    <mergeCell ref="N1:S1"/>
    <mergeCell ref="X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F505-B91A-48D7-B852-6B5F7059D5BF}">
  <dimension ref="A1:AC39"/>
  <sheetViews>
    <sheetView zoomScale="70" zoomScaleNormal="70" workbookViewId="0">
      <selection activeCell="B3" sqref="B3:B8"/>
    </sheetView>
  </sheetViews>
  <sheetFormatPr defaultRowHeight="14.4" x14ac:dyDescent="0.3"/>
  <cols>
    <col min="1" max="1" width="18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33203125" bestFit="1" customWidth="1"/>
    <col min="6" max="6" width="7.5546875" bestFit="1" customWidth="1"/>
    <col min="7" max="7" width="6.33203125" bestFit="1" customWidth="1"/>
    <col min="8" max="8" width="8" bestFit="1" customWidth="1"/>
    <col min="9" max="9" width="7" bestFit="1" customWidth="1"/>
    <col min="11" max="11" width="15.44140625" bestFit="1" customWidth="1"/>
    <col min="12" max="12" width="8.44140625" bestFit="1" customWidth="1"/>
    <col min="13" max="13" width="16.33203125" bestFit="1" customWidth="1"/>
    <col min="14" max="14" width="8.109375" bestFit="1" customWidth="1"/>
    <col min="15" max="15" width="9.33203125" bestFit="1" customWidth="1"/>
    <col min="16" max="16" width="7.5546875" bestFit="1" customWidth="1"/>
    <col min="17" max="17" width="6.33203125" bestFit="1" customWidth="1"/>
    <col min="18" max="18" width="8" bestFit="1" customWidth="1"/>
    <col min="19" max="19" width="7" bestFit="1" customWidth="1"/>
    <col min="21" max="21" width="15.44140625" bestFit="1" customWidth="1"/>
    <col min="22" max="22" width="8.44140625" bestFit="1" customWidth="1"/>
    <col min="23" max="23" width="16.33203125" bestFit="1" customWidth="1"/>
    <col min="24" max="24" width="8.109375" bestFit="1" customWidth="1"/>
    <col min="25" max="25" width="9.33203125" bestFit="1" customWidth="1"/>
    <col min="26" max="26" width="7.5546875" bestFit="1" customWidth="1"/>
    <col min="27" max="27" width="6.33203125" bestFit="1" customWidth="1"/>
    <col min="28" max="28" width="8" bestFit="1" customWidth="1"/>
    <col min="29" max="29" width="7" bestFit="1" customWidth="1"/>
  </cols>
  <sheetData>
    <row r="1" spans="1:29" x14ac:dyDescent="0.3">
      <c r="B1" s="16" t="s">
        <v>9</v>
      </c>
      <c r="C1" s="16" t="s">
        <v>9</v>
      </c>
      <c r="D1" s="27" t="s">
        <v>41</v>
      </c>
      <c r="E1" s="27"/>
      <c r="F1" s="27"/>
      <c r="G1" s="27"/>
      <c r="H1" s="27"/>
      <c r="I1" s="27"/>
      <c r="L1" s="16" t="s">
        <v>9</v>
      </c>
      <c r="M1" s="16" t="s">
        <v>9</v>
      </c>
      <c r="N1" s="27" t="s">
        <v>42</v>
      </c>
      <c r="O1" s="27"/>
      <c r="P1" s="27"/>
      <c r="Q1" s="27"/>
      <c r="R1" s="27"/>
      <c r="S1" s="27"/>
      <c r="V1" s="16" t="s">
        <v>9</v>
      </c>
      <c r="W1" s="16" t="s">
        <v>9</v>
      </c>
      <c r="X1" s="31" t="s">
        <v>43</v>
      </c>
      <c r="Y1" s="31"/>
      <c r="Z1" s="31"/>
      <c r="AA1" s="31"/>
      <c r="AB1" s="31"/>
      <c r="AC1" s="31"/>
    </row>
    <row r="2" spans="1:29" x14ac:dyDescent="0.3">
      <c r="A2" s="3" t="s">
        <v>6</v>
      </c>
      <c r="B2" s="16" t="s">
        <v>10</v>
      </c>
      <c r="C2" s="16" t="s">
        <v>7</v>
      </c>
      <c r="D2" s="16" t="s">
        <v>28</v>
      </c>
      <c r="E2" s="16" t="s">
        <v>29</v>
      </c>
      <c r="F2" s="16" t="s">
        <v>30</v>
      </c>
      <c r="G2" s="16" t="s">
        <v>31</v>
      </c>
      <c r="H2" s="16" t="s">
        <v>32</v>
      </c>
      <c r="I2" s="16" t="s">
        <v>33</v>
      </c>
      <c r="K2" s="3" t="s">
        <v>6</v>
      </c>
      <c r="L2" s="16" t="s">
        <v>10</v>
      </c>
      <c r="M2" s="16" t="s">
        <v>7</v>
      </c>
      <c r="N2" s="16" t="s">
        <v>28</v>
      </c>
      <c r="O2" s="16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U2" s="3" t="s">
        <v>6</v>
      </c>
      <c r="V2" s="16" t="s">
        <v>10</v>
      </c>
      <c r="W2" s="16" t="s">
        <v>7</v>
      </c>
      <c r="X2" s="16" t="s">
        <v>28</v>
      </c>
      <c r="Y2" s="16" t="s">
        <v>29</v>
      </c>
      <c r="Z2" s="16" t="s">
        <v>30</v>
      </c>
      <c r="AA2" s="16" t="s">
        <v>31</v>
      </c>
      <c r="AB2" s="16" t="s">
        <v>32</v>
      </c>
      <c r="AC2" s="16" t="s">
        <v>33</v>
      </c>
    </row>
    <row r="3" spans="1:2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  <c r="K3" t="s">
        <v>34</v>
      </c>
      <c r="L3" s="4">
        <v>2103</v>
      </c>
      <c r="M3" s="4">
        <v>13821</v>
      </c>
      <c r="N3" s="4">
        <v>0.4</v>
      </c>
      <c r="O3" s="4">
        <v>0.4</v>
      </c>
      <c r="P3" s="4">
        <v>0.36</v>
      </c>
      <c r="Q3" s="4">
        <v>0.15</v>
      </c>
      <c r="R3" s="4">
        <v>0.21</v>
      </c>
      <c r="S3" s="4">
        <v>0.33</v>
      </c>
      <c r="U3" t="s">
        <v>34</v>
      </c>
      <c r="V3" s="4">
        <v>2103</v>
      </c>
      <c r="W3" s="4">
        <v>13821</v>
      </c>
      <c r="X3" s="8">
        <f t="shared" ref="X3:AC8" si="0">(2*D3*N3)/(D3+N3)</f>
        <v>0.41688950288731225</v>
      </c>
      <c r="Y3" s="8">
        <f t="shared" si="0"/>
        <v>0.27910826982035358</v>
      </c>
      <c r="Z3" s="8">
        <f t="shared" si="0"/>
        <v>0.37994793582493364</v>
      </c>
      <c r="AA3" s="8">
        <f t="shared" si="0"/>
        <v>0.18720052585610855</v>
      </c>
      <c r="AB3" s="8">
        <f t="shared" si="0"/>
        <v>0.25460484763440394</v>
      </c>
      <c r="AC3" s="8">
        <f t="shared" si="0"/>
        <v>0.35925383467930827</v>
      </c>
    </row>
    <row r="4" spans="1:2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  <c r="K4" t="s">
        <v>35</v>
      </c>
      <c r="L4" s="4">
        <v>3299</v>
      </c>
      <c r="M4" s="4">
        <v>69454</v>
      </c>
      <c r="N4" s="4">
        <v>0.2</v>
      </c>
      <c r="O4" s="4">
        <v>0.54</v>
      </c>
      <c r="P4" s="4">
        <v>0.11</v>
      </c>
      <c r="Q4" s="4">
        <v>0.27</v>
      </c>
      <c r="R4" s="4">
        <v>0.27</v>
      </c>
      <c r="S4" s="4">
        <v>0.09</v>
      </c>
      <c r="U4" t="s">
        <v>35</v>
      </c>
      <c r="V4" s="4">
        <v>3299</v>
      </c>
      <c r="W4" s="4">
        <v>69454</v>
      </c>
      <c r="X4" s="8">
        <f>(2*D4*N4)/(D4+N4)</f>
        <v>0.24599459864556097</v>
      </c>
      <c r="Y4" s="8">
        <f t="shared" si="0"/>
        <v>0.31453517916582213</v>
      </c>
      <c r="Z4" s="8">
        <f t="shared" si="0"/>
        <v>0.14855926804305797</v>
      </c>
      <c r="AA4" s="8">
        <f t="shared" si="0"/>
        <v>0.30129494838224291</v>
      </c>
      <c r="AB4" s="8">
        <f t="shared" si="0"/>
        <v>0.30399255828716093</v>
      </c>
      <c r="AC4" s="8">
        <f t="shared" si="0"/>
        <v>0.12836136424048061</v>
      </c>
    </row>
    <row r="5" spans="1:2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  <c r="K5" t="s">
        <v>36</v>
      </c>
      <c r="L5" s="4">
        <v>533</v>
      </c>
      <c r="M5" s="4">
        <v>1963</v>
      </c>
      <c r="N5" s="4">
        <v>0.23</v>
      </c>
      <c r="O5" s="4">
        <v>0.28000000000000003</v>
      </c>
      <c r="P5" s="4">
        <v>0.12</v>
      </c>
      <c r="Q5" s="4">
        <v>0.49</v>
      </c>
      <c r="R5" s="4">
        <v>0.08</v>
      </c>
      <c r="S5" s="4">
        <v>0.16</v>
      </c>
      <c r="U5" t="s">
        <v>36</v>
      </c>
      <c r="V5" s="4">
        <v>533</v>
      </c>
      <c r="W5" s="4">
        <v>1963</v>
      </c>
      <c r="X5" s="8">
        <f>(2*D5*N5)/(D5+N5)</f>
        <v>0.22870485782322589</v>
      </c>
      <c r="Y5" s="8">
        <f t="shared" si="0"/>
        <v>0.20193101124985169</v>
      </c>
      <c r="Z5" s="8">
        <f t="shared" si="0"/>
        <v>0.12710982332687351</v>
      </c>
      <c r="AA5" s="8">
        <f t="shared" si="0"/>
        <v>0.31382654030624113</v>
      </c>
      <c r="AB5" s="8">
        <f t="shared" si="0"/>
        <v>6.4889193309519477E-2</v>
      </c>
      <c r="AC5" s="8">
        <f t="shared" si="0"/>
        <v>0.16656442463127666</v>
      </c>
    </row>
    <row r="6" spans="1:2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  <c r="K6" t="s">
        <v>37</v>
      </c>
      <c r="L6" s="4">
        <v>7514</v>
      </c>
      <c r="M6" s="4">
        <v>246083</v>
      </c>
      <c r="N6" s="4">
        <v>0.15</v>
      </c>
      <c r="O6" s="4">
        <v>0.71</v>
      </c>
      <c r="P6" s="4">
        <v>7.0000000000000007E-2</v>
      </c>
      <c r="Q6" s="4">
        <v>0.09</v>
      </c>
      <c r="R6" s="4">
        <v>0.11</v>
      </c>
      <c r="S6" s="4">
        <v>0.06</v>
      </c>
      <c r="U6" t="s">
        <v>37</v>
      </c>
      <c r="V6" s="4">
        <v>7514</v>
      </c>
      <c r="W6" s="4">
        <v>246083</v>
      </c>
      <c r="X6" s="8">
        <f>(2*D6*N6)/(D6+N6)</f>
        <v>0.16600151805391328</v>
      </c>
      <c r="Y6" s="8">
        <f t="shared" si="0"/>
        <v>0.29537217322503428</v>
      </c>
      <c r="Z6" s="8">
        <f t="shared" si="0"/>
        <v>8.1002228851511482E-2</v>
      </c>
      <c r="AA6" s="8">
        <f t="shared" si="0"/>
        <v>9.2868115404567603E-2</v>
      </c>
      <c r="AB6" s="8">
        <f t="shared" si="0"/>
        <v>0.12020512383183293</v>
      </c>
      <c r="AC6" s="8">
        <f t="shared" si="0"/>
        <v>7.1133273679729644E-2</v>
      </c>
    </row>
    <row r="7" spans="1:2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  <c r="K7" t="s">
        <v>38</v>
      </c>
      <c r="L7" s="4">
        <v>6011</v>
      </c>
      <c r="M7" s="4">
        <v>79417</v>
      </c>
      <c r="N7" s="4">
        <v>0.16</v>
      </c>
      <c r="O7" s="4">
        <v>0.69</v>
      </c>
      <c r="P7" s="4">
        <v>0.11</v>
      </c>
      <c r="Q7" s="4">
        <v>0.15</v>
      </c>
      <c r="R7" s="4">
        <v>0.15</v>
      </c>
      <c r="S7" s="4">
        <v>0.09</v>
      </c>
      <c r="U7" t="s">
        <v>38</v>
      </c>
      <c r="V7" s="4">
        <v>6011</v>
      </c>
      <c r="W7" s="4">
        <v>79417</v>
      </c>
      <c r="X7" s="8">
        <f>(2*D7*N7)/(D7+N7)</f>
        <v>0.1977906195755415</v>
      </c>
      <c r="Y7" s="8">
        <f t="shared" si="0"/>
        <v>0.20234800581108553</v>
      </c>
      <c r="Z7" s="8">
        <f t="shared" si="0"/>
        <v>0.14408274466351104</v>
      </c>
      <c r="AA7" s="8">
        <f t="shared" si="0"/>
        <v>0.17475320466887764</v>
      </c>
      <c r="AB7" s="8">
        <f t="shared" si="0"/>
        <v>0.17958363875605404</v>
      </c>
      <c r="AC7" s="8">
        <f t="shared" si="0"/>
        <v>0.12063872076882967</v>
      </c>
    </row>
    <row r="8" spans="1:2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  <c r="K8" t="s">
        <v>39</v>
      </c>
      <c r="L8" s="4">
        <v>3603</v>
      </c>
      <c r="M8" s="4">
        <v>160689</v>
      </c>
      <c r="N8" s="4">
        <v>0.11</v>
      </c>
      <c r="O8" s="4">
        <v>0.74</v>
      </c>
      <c r="P8" s="4">
        <v>0.06</v>
      </c>
      <c r="Q8" s="4">
        <v>0.19</v>
      </c>
      <c r="R8" s="4">
        <v>0.1</v>
      </c>
      <c r="S8" s="4">
        <v>0.04</v>
      </c>
      <c r="U8" t="s">
        <v>39</v>
      </c>
      <c r="V8" s="4">
        <v>3603</v>
      </c>
      <c r="W8" s="4">
        <v>160689</v>
      </c>
      <c r="X8" s="8">
        <f>(2*D8*N8)/(D8+N8)</f>
        <v>0.10711881551627447</v>
      </c>
      <c r="Y8" s="8">
        <f t="shared" si="0"/>
        <v>0.11663137705496668</v>
      </c>
      <c r="Z8" s="8">
        <f t="shared" si="0"/>
        <v>6.2204563575822915E-2</v>
      </c>
      <c r="AA8" s="8">
        <f t="shared" si="0"/>
        <v>0.14448929846874659</v>
      </c>
      <c r="AB8" s="8">
        <f t="shared" si="0"/>
        <v>8.8944786679593504E-2</v>
      </c>
      <c r="AC8" s="8">
        <f t="shared" si="0"/>
        <v>4.9880204159506149E-2</v>
      </c>
    </row>
    <row r="9" spans="1:29" x14ac:dyDescent="0.3">
      <c r="D9" s="17">
        <f>AVERAGE(D3:D8)</f>
        <v>0.2552195333333333</v>
      </c>
      <c r="E9" s="17">
        <f t="shared" ref="E9:I9" si="1">AVERAGE(E3:E8)</f>
        <v>0.16041039333333332</v>
      </c>
      <c r="F9" s="17">
        <f t="shared" si="1"/>
        <v>0.1892578566666667</v>
      </c>
      <c r="G9" s="17">
        <f t="shared" si="1"/>
        <v>0.20705840333333334</v>
      </c>
      <c r="H9" s="17">
        <f t="shared" si="1"/>
        <v>0.19365278999999999</v>
      </c>
      <c r="I9" s="17">
        <f t="shared" si="1"/>
        <v>0.1880158333333333</v>
      </c>
      <c r="N9" s="15">
        <f>SUM(N3:N8)</f>
        <v>1.2500000000000002</v>
      </c>
      <c r="O9" s="15">
        <f t="shared" ref="O9:S9" si="2">SUM(O3:O8)</f>
        <v>3.3600000000000003</v>
      </c>
      <c r="P9" s="15">
        <f t="shared" si="2"/>
        <v>0.82999999999999985</v>
      </c>
      <c r="Q9" s="15">
        <f t="shared" si="2"/>
        <v>1.3399999999999999</v>
      </c>
      <c r="R9" s="15">
        <f t="shared" si="2"/>
        <v>0.91999999999999993</v>
      </c>
      <c r="S9" s="15">
        <f t="shared" si="2"/>
        <v>0.77000000000000013</v>
      </c>
    </row>
    <row r="11" spans="1:29" x14ac:dyDescent="0.3">
      <c r="D11" s="16" t="s">
        <v>28</v>
      </c>
      <c r="E11" s="16" t="s">
        <v>29</v>
      </c>
      <c r="F11" s="16" t="s">
        <v>30</v>
      </c>
      <c r="G11" s="16" t="s">
        <v>31</v>
      </c>
      <c r="H11" s="16" t="s">
        <v>32</v>
      </c>
      <c r="I11" s="16" t="s">
        <v>33</v>
      </c>
      <c r="N11" s="16" t="s">
        <v>28</v>
      </c>
      <c r="O11" s="16" t="s">
        <v>29</v>
      </c>
      <c r="P11" s="16" t="s">
        <v>30</v>
      </c>
      <c r="Q11" s="16" t="s">
        <v>31</v>
      </c>
      <c r="R11" s="16" t="s">
        <v>32</v>
      </c>
      <c r="S11" s="16" t="s">
        <v>33</v>
      </c>
      <c r="X11" s="16" t="s">
        <v>28</v>
      </c>
      <c r="Y11" s="16" t="s">
        <v>29</v>
      </c>
      <c r="Z11" s="16" t="s">
        <v>30</v>
      </c>
      <c r="AA11" s="16" t="s">
        <v>31</v>
      </c>
      <c r="AB11" s="16" t="s">
        <v>32</v>
      </c>
      <c r="AC11" s="16" t="s">
        <v>33</v>
      </c>
    </row>
    <row r="12" spans="1:29" x14ac:dyDescent="0.3">
      <c r="C12" s="3" t="s">
        <v>45</v>
      </c>
      <c r="D12" s="17">
        <f>((D3*B3)+(D4*B4)+(D5*B5)+(D6*B6)+(D7*B7)+(D8*B8))/(B3+B4+B5+B6+B7+B8)</f>
        <v>0.23498435709057799</v>
      </c>
      <c r="E12" s="17">
        <f>((E3*B3)+(E4*B4)+(E5*B5)+(E6*B6)+(E7*B7)+(E8*B8))/(B3+B4+B5+B6+B7+B8)</f>
        <v>0.15647673661232275</v>
      </c>
      <c r="F12" s="17">
        <f>((F3*B3)+(F4*B4)+(F5*B5)+(F6*B6)+(F7*B7)+(F8*B8))/(B3+B4+B5+B6+B7+B8)</f>
        <v>0.16833337218271693</v>
      </c>
      <c r="G12" s="17">
        <f>((G3*B3)+(G4*B4)+(G5*B5)+(G6*B6)+(G7*B7)+(G8*B8))/(B3+B4+B5+B6+B7+B8)</f>
        <v>0.18079418062567751</v>
      </c>
      <c r="H12" s="17">
        <f>((H3*B3)+(H4*B4)+(H5*B5)+(H6*B6)+(H7*B7)+(H8*B8))/(B3+B4+B5+B6+B7+B8)</f>
        <v>0.19447054439491826</v>
      </c>
      <c r="I12" s="17">
        <f>((I3*B3)+(I4*B4)+(I5*B5)+(I6*B6)+(I7*B7)+(I8*B8))/(B3+B4+B5+B6+B7+B8)</f>
        <v>0.15843594709794911</v>
      </c>
      <c r="J12" s="17"/>
      <c r="K12" s="17"/>
      <c r="L12" s="17"/>
      <c r="M12" s="23" t="s">
        <v>46</v>
      </c>
      <c r="N12" s="17">
        <f>((N3*L3)+(N4*L4)+(N5*L5)+(N6*L6)+(N7*L7)+(N8*L8))/(L3+L4+L5+L6+L7+L8)</f>
        <v>0.17815461995403892</v>
      </c>
      <c r="O12" s="17">
        <f>((O3*L3)+(O4*L4)+(O5*L5)+(O6*L6)+(O7*L7)+(O8*L8))/(L3+L4+L5+L6+L7+L8)</f>
        <v>0.64695182760265346</v>
      </c>
      <c r="P12" s="17">
        <f>((P3*L3)+(P4*L4)+(P5*L5)+(P6*L6)+(P7*L7)+(P8*L8))/(L3+L4+L5+L6+L7+L8)</f>
        <v>0.11218401769067336</v>
      </c>
      <c r="Q12" s="17">
        <f>((Q3*L3)+(Q4*L4)+(Q5*L5)+(Q6*L6)+(Q7*L7)+(Q8*L8))/(L3+L4+L5+L6+L7+L8)</f>
        <v>0.16172353986905436</v>
      </c>
      <c r="R12" s="17">
        <f>((R3*L3)+(R4*L4)+(R5*L5)+(R6*L6)+(R7*L7)+(R8*L8))/(L3+L4+L5+L6+L7+L8)</f>
        <v>0.15017517235398692</v>
      </c>
      <c r="S12" s="17">
        <f>((S3*L3)+(S4*L4)+(S5*L5)+(S6*L6)+(S7*L7)+(S8*L8))/(L3+L4+L5+L6+L7+L8)</f>
        <v>9.5916836491349786E-2</v>
      </c>
      <c r="T12" s="17"/>
      <c r="U12" s="17"/>
      <c r="V12" s="17"/>
      <c r="W12" s="23" t="s">
        <v>46</v>
      </c>
      <c r="X12" s="17">
        <f>((X3*V3)+(X4*V4)+(X5*V5)+(X6*V6)+(X7*V7)+(X8*V8))/(V3+V4+V5+V6+V7+V8)</f>
        <v>0.20085671456247342</v>
      </c>
      <c r="Y12" s="17">
        <f>((Y3*V3)+(Y4*V4)+(Y5*V5)+(Y6*V6)+(Y7*V7)+(Y8*V8))/(V3+V4+V5+V6+V7+V8)</f>
        <v>0.24230189917048128</v>
      </c>
      <c r="Z12" s="17">
        <f>((Z3*V3)+(Z4*V4)+(Z5*V5)+(Z6*V6)+(Z7*V7)+(Z8*V8))/(V3+V4+V5+V6+V7+V8)</f>
        <v>0.13249500231858038</v>
      </c>
      <c r="AA12" s="17">
        <f>((AA3*V3)+(AA4*V4)+(AA5*V5)+(AA6*V6)+(AA7*V7)+(AA8*V8))/(V3+V4+V5+V6+V7+V8)</f>
        <v>0.1657968070662568</v>
      </c>
      <c r="AB12" s="17">
        <f>((AB3*V3)+(AB4*V4)+(AB5*V5)+(AB6*V6)+(AB7*V7)+(AB8*V8))/(V3+V4+V5+V6+V7+V8)</f>
        <v>0.16806391206001292</v>
      </c>
      <c r="AC12" s="17">
        <f>((AC3*V3)+(AC4*V4)+(AC5*V5)+(AC6*V6)+(AC7*V7)+(AC8*V8))/(V3+V4+V5+V6+V7+V8)</f>
        <v>0.1173796530306563</v>
      </c>
    </row>
    <row r="17" spans="1:29" x14ac:dyDescent="0.3">
      <c r="A17" s="19"/>
      <c r="B17" s="19"/>
      <c r="C17" s="19"/>
      <c r="D17" s="19"/>
      <c r="E17" s="19"/>
      <c r="F17" s="19"/>
      <c r="G17" s="19"/>
    </row>
    <row r="18" spans="1:29" x14ac:dyDescent="0.3">
      <c r="A18" s="19"/>
      <c r="B18" s="20" t="s">
        <v>28</v>
      </c>
      <c r="C18" s="20" t="s">
        <v>29</v>
      </c>
      <c r="D18" s="20" t="s">
        <v>30</v>
      </c>
      <c r="E18" s="20" t="s">
        <v>31</v>
      </c>
      <c r="F18" s="20" t="s">
        <v>32</v>
      </c>
      <c r="G18" s="20" t="s">
        <v>33</v>
      </c>
    </row>
    <row r="19" spans="1:29" x14ac:dyDescent="0.3">
      <c r="A19" s="21" t="s">
        <v>46</v>
      </c>
      <c r="B19" s="22">
        <v>0.23497999999999999</v>
      </c>
      <c r="C19" s="22">
        <v>0.156477</v>
      </c>
      <c r="D19" s="22">
        <v>0.16830000000000001</v>
      </c>
      <c r="E19" s="22">
        <v>0.18099999999999999</v>
      </c>
      <c r="F19" s="22">
        <v>0.19447</v>
      </c>
      <c r="G19" s="22">
        <v>0.15840000000000001</v>
      </c>
    </row>
    <row r="20" spans="1:29" x14ac:dyDescent="0.3">
      <c r="A20" s="21" t="s">
        <v>45</v>
      </c>
      <c r="B20" s="22">
        <v>0.17815</v>
      </c>
      <c r="C20" s="22">
        <v>0.64695199999999997</v>
      </c>
      <c r="D20" s="22">
        <v>0.11219999999999999</v>
      </c>
      <c r="E20" s="22">
        <v>0.16200000000000001</v>
      </c>
      <c r="F20" s="22">
        <v>0.15018000000000001</v>
      </c>
      <c r="G20" s="22">
        <v>9.5899999999999999E-2</v>
      </c>
    </row>
    <row r="21" spans="1:29" x14ac:dyDescent="0.3">
      <c r="A21" s="16"/>
      <c r="B21" s="17"/>
      <c r="C21" s="17"/>
      <c r="D21" s="17"/>
      <c r="E21" s="17"/>
      <c r="F21" s="17"/>
      <c r="G21" s="17"/>
    </row>
    <row r="22" spans="1:29" x14ac:dyDescent="0.3">
      <c r="A22" s="16" t="s">
        <v>47</v>
      </c>
      <c r="B22" s="17">
        <f>(2*B19*B20)/(B19+B20)</f>
        <v>0.20265624379735192</v>
      </c>
      <c r="C22" s="17">
        <f t="shared" ref="C22:G22" si="3">(2*C19*C20)/(C19+C20)</f>
        <v>0.25200262401282508</v>
      </c>
      <c r="D22" s="17">
        <f t="shared" si="3"/>
        <v>0.13464000000000001</v>
      </c>
      <c r="E22" s="17">
        <f t="shared" si="3"/>
        <v>0.17097376093294461</v>
      </c>
      <c r="F22" s="17">
        <f t="shared" si="3"/>
        <v>0.16947920847236328</v>
      </c>
      <c r="G22" s="17">
        <f t="shared" si="3"/>
        <v>0.11946960283130161</v>
      </c>
    </row>
    <row r="23" spans="1:29" x14ac:dyDescent="0.3">
      <c r="A23" s="16"/>
    </row>
    <row r="24" spans="1:29" x14ac:dyDescent="0.3">
      <c r="A24" s="16"/>
      <c r="X24" s="4">
        <v>0.2</v>
      </c>
      <c r="Y24" s="4">
        <v>0.24</v>
      </c>
      <c r="Z24" s="4">
        <v>0.13</v>
      </c>
      <c r="AA24" s="4">
        <v>0.17</v>
      </c>
      <c r="AB24" s="4">
        <v>0.17</v>
      </c>
      <c r="AC24" s="4">
        <v>0.12</v>
      </c>
    </row>
    <row r="25" spans="1:29" x14ac:dyDescent="0.3">
      <c r="A25" s="16"/>
    </row>
    <row r="33" spans="1:15" x14ac:dyDescent="0.3">
      <c r="A33" s="26" t="s">
        <v>50</v>
      </c>
      <c r="B33" s="26" t="s">
        <v>52</v>
      </c>
      <c r="C33" s="26" t="s">
        <v>51</v>
      </c>
      <c r="D33" s="26" t="s">
        <v>54</v>
      </c>
      <c r="E33" s="26" t="s">
        <v>53</v>
      </c>
      <c r="K33" s="19"/>
      <c r="L33" s="20" t="s">
        <v>48</v>
      </c>
      <c r="M33" s="20" t="s">
        <v>44</v>
      </c>
      <c r="N33" s="16" t="s">
        <v>47</v>
      </c>
      <c r="O33" s="3" t="s">
        <v>49</v>
      </c>
    </row>
    <row r="34" spans="1:15" x14ac:dyDescent="0.3">
      <c r="A34" t="s">
        <v>29</v>
      </c>
      <c r="B34" s="17">
        <v>0.16</v>
      </c>
      <c r="C34" s="17">
        <v>0.65</v>
      </c>
      <c r="D34" s="17">
        <v>0.25</v>
      </c>
      <c r="E34" s="18">
        <v>1</v>
      </c>
      <c r="K34" s="20" t="s">
        <v>29</v>
      </c>
      <c r="L34" s="22">
        <v>0.156477</v>
      </c>
      <c r="M34" s="22">
        <v>0.64695199999999997</v>
      </c>
      <c r="N34" s="17">
        <f t="shared" ref="N34:N39" si="4">(2*L34*M34)/(L34+M34)</f>
        <v>0.25200262401282508</v>
      </c>
      <c r="O34" s="17">
        <v>0.24</v>
      </c>
    </row>
    <row r="35" spans="1:15" x14ac:dyDescent="0.3">
      <c r="A35" t="s">
        <v>28</v>
      </c>
      <c r="B35" s="17">
        <v>0.23</v>
      </c>
      <c r="C35" s="17">
        <v>0.18</v>
      </c>
      <c r="D35" s="17">
        <v>0.2</v>
      </c>
      <c r="E35" s="18">
        <v>2</v>
      </c>
      <c r="K35" s="20" t="s">
        <v>28</v>
      </c>
      <c r="L35" s="22">
        <v>0.23497999999999999</v>
      </c>
      <c r="M35" s="22">
        <v>0.17815</v>
      </c>
      <c r="N35" s="17">
        <f t="shared" si="4"/>
        <v>0.20265624379735192</v>
      </c>
      <c r="O35" s="17">
        <v>0.2</v>
      </c>
    </row>
    <row r="36" spans="1:15" x14ac:dyDescent="0.3">
      <c r="A36" t="s">
        <v>31</v>
      </c>
      <c r="B36" s="17">
        <v>0.18</v>
      </c>
      <c r="C36" s="17">
        <v>0.16</v>
      </c>
      <c r="D36" s="17">
        <v>0.17</v>
      </c>
      <c r="E36" s="18">
        <v>3</v>
      </c>
      <c r="K36" s="20" t="s">
        <v>31</v>
      </c>
      <c r="L36" s="22">
        <v>0.18099999999999999</v>
      </c>
      <c r="M36" s="22">
        <v>0.16200000000000001</v>
      </c>
      <c r="N36" s="17">
        <f t="shared" si="4"/>
        <v>0.17097376093294461</v>
      </c>
      <c r="O36" s="17">
        <v>0.17</v>
      </c>
    </row>
    <row r="37" spans="1:15" x14ac:dyDescent="0.3">
      <c r="A37" t="s">
        <v>32</v>
      </c>
      <c r="B37" s="17">
        <v>0.19</v>
      </c>
      <c r="C37" s="17">
        <v>0.15</v>
      </c>
      <c r="D37" s="17">
        <v>0.17</v>
      </c>
      <c r="E37" s="18">
        <v>4</v>
      </c>
      <c r="K37" s="20" t="s">
        <v>32</v>
      </c>
      <c r="L37" s="22">
        <v>0.19447</v>
      </c>
      <c r="M37" s="22">
        <v>0.15018000000000001</v>
      </c>
      <c r="N37" s="17">
        <f t="shared" si="4"/>
        <v>0.16947920847236328</v>
      </c>
      <c r="O37" s="17">
        <v>0.17</v>
      </c>
    </row>
    <row r="38" spans="1:15" x14ac:dyDescent="0.3">
      <c r="A38" t="s">
        <v>30</v>
      </c>
      <c r="B38" s="17">
        <v>0.17</v>
      </c>
      <c r="C38" s="17">
        <v>0.11</v>
      </c>
      <c r="D38" s="17">
        <v>0.13</v>
      </c>
      <c r="E38" s="18">
        <v>5</v>
      </c>
      <c r="K38" s="20" t="s">
        <v>30</v>
      </c>
      <c r="L38" s="22">
        <v>0.16830000000000001</v>
      </c>
      <c r="M38" s="22">
        <v>0.11219999999999999</v>
      </c>
      <c r="N38" s="17">
        <f t="shared" si="4"/>
        <v>0.13464000000000001</v>
      </c>
      <c r="O38" s="17">
        <v>0.13</v>
      </c>
    </row>
    <row r="39" spans="1:15" x14ac:dyDescent="0.3">
      <c r="A39" t="s">
        <v>33</v>
      </c>
      <c r="B39" s="17">
        <v>0.16</v>
      </c>
      <c r="C39" s="17">
        <v>0.1</v>
      </c>
      <c r="D39" s="17">
        <v>0.12</v>
      </c>
      <c r="E39" s="18">
        <v>6</v>
      </c>
      <c r="K39" s="20" t="s">
        <v>33</v>
      </c>
      <c r="L39" s="22">
        <v>0.15840000000000001</v>
      </c>
      <c r="M39" s="22">
        <v>9.5899999999999999E-2</v>
      </c>
      <c r="N39" s="17">
        <f t="shared" si="4"/>
        <v>0.11946960283130161</v>
      </c>
      <c r="O39" s="17">
        <v>0.12</v>
      </c>
    </row>
  </sheetData>
  <sortState xmlns:xlrd2="http://schemas.microsoft.com/office/spreadsheetml/2017/richdata2" ref="O34:O39">
    <sortCondition descending="1" ref="O34"/>
  </sortState>
  <mergeCells count="3">
    <mergeCell ref="D1:I1"/>
    <mergeCell ref="N1:S1"/>
    <mergeCell ref="X1:A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8C40-FDC8-45CB-ABA1-399CF20D90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avg_precision</vt:lpstr>
      <vt:lpstr>Recall</vt:lpstr>
      <vt:lpstr>Clone fragments by revision</vt:lpstr>
      <vt:lpstr>f1-score</vt:lpstr>
      <vt:lpstr>Weighted Measures</vt:lpstr>
      <vt:lpstr>num fragments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2015-06-05T18:17:20Z</dcterms:created>
  <dcterms:modified xsi:type="dcterms:W3CDTF">2019-12-23T09:57:14Z</dcterms:modified>
</cp:coreProperties>
</file>