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dn769\FindCochangeByClone\data_files\final_dataset_jss\"/>
    </mc:Choice>
  </mc:AlternateContent>
  <xr:revisionPtr revIDLastSave="0" documentId="13_ncr:1_{4CB72CB9-7F24-40E1-8E1A-53001B7F723C}" xr6:coauthVersionLast="45" xr6:coauthVersionMax="45" xr10:uidLastSave="{00000000-0000-0000-0000-000000000000}"/>
  <bookViews>
    <workbookView xWindow="-30828" yWindow="-4404" windowWidth="30936" windowHeight="16896" activeTab="1" xr2:uid="{00000000-000D-0000-FFFF-FFFF00000000}"/>
  </bookViews>
  <sheets>
    <sheet name="Result" sheetId="1" r:id="rId1"/>
    <sheet name="cw_separate_types" sheetId="2" r:id="rId2"/>
    <sheet name="max co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2" l="1"/>
  <c r="F25" i="2"/>
  <c r="F23" i="2"/>
  <c r="F22" i="2"/>
  <c r="F27" i="2"/>
  <c r="F16" i="2"/>
  <c r="F21" i="2"/>
  <c r="F18" i="2"/>
  <c r="F17" i="2"/>
  <c r="F20" i="2"/>
  <c r="F26" i="2"/>
  <c r="F19" i="2"/>
  <c r="M27" i="1" l="1"/>
  <c r="L27" i="1"/>
  <c r="K27" i="1"/>
  <c r="J27" i="1"/>
  <c r="I27" i="1"/>
  <c r="H27" i="1"/>
  <c r="G27" i="1"/>
  <c r="F27" i="1"/>
  <c r="E27" i="1"/>
  <c r="R11" i="2"/>
  <c r="S11" i="2"/>
  <c r="T11" i="2"/>
  <c r="U11" i="2"/>
  <c r="V11" i="2"/>
  <c r="W11" i="2"/>
  <c r="X11" i="2"/>
  <c r="Y11" i="2"/>
  <c r="Z11" i="2"/>
  <c r="AA11" i="2"/>
  <c r="AB11" i="2"/>
  <c r="Q11" i="2"/>
  <c r="E11" i="2"/>
  <c r="F11" i="2"/>
  <c r="G11" i="2"/>
  <c r="H11" i="2"/>
  <c r="I11" i="2"/>
  <c r="J11" i="2"/>
  <c r="K11" i="2"/>
  <c r="L11" i="2"/>
  <c r="M11" i="2"/>
  <c r="N11" i="2"/>
  <c r="O11" i="2"/>
  <c r="D11" i="2"/>
  <c r="E20" i="1" l="1"/>
  <c r="F20" i="1"/>
  <c r="G20" i="1"/>
  <c r="H20" i="1"/>
  <c r="I20" i="1"/>
  <c r="J20" i="1"/>
  <c r="K20" i="1"/>
  <c r="L20" i="1"/>
  <c r="D20" i="1"/>
  <c r="N11" i="1"/>
  <c r="V11" i="1"/>
  <c r="U11" i="1"/>
  <c r="T11" i="1"/>
  <c r="S11" i="1"/>
  <c r="R11" i="1"/>
  <c r="Q11" i="1"/>
  <c r="P11" i="1"/>
  <c r="O11" i="1"/>
  <c r="E11" i="1" l="1"/>
  <c r="F11" i="1"/>
  <c r="G11" i="1"/>
  <c r="H11" i="1"/>
  <c r="I11" i="1"/>
  <c r="J11" i="1"/>
  <c r="K11" i="1"/>
  <c r="L11" i="1"/>
  <c r="D11" i="1"/>
</calcChain>
</file>

<file path=xl/sharedStrings.xml><?xml version="1.0" encoding="utf-8"?>
<sst xmlns="http://schemas.openxmlformats.org/spreadsheetml/2006/main" count="130" uniqueCount="68">
  <si>
    <t>ccfinder</t>
  </si>
  <si>
    <t>cloneworks</t>
  </si>
  <si>
    <t>conqat</t>
  </si>
  <si>
    <t>deckard</t>
  </si>
  <si>
    <t>duplo</t>
  </si>
  <si>
    <t>iclones</t>
  </si>
  <si>
    <t>nicad5</t>
  </si>
  <si>
    <t>simcad</t>
  </si>
  <si>
    <t>simian</t>
  </si>
  <si>
    <t>Number of Changes</t>
  </si>
  <si>
    <t>Cochange Detected</t>
  </si>
  <si>
    <t>camellia</t>
  </si>
  <si>
    <t>brlcad</t>
  </si>
  <si>
    <t>carol</t>
  </si>
  <si>
    <t>ctags</t>
  </si>
  <si>
    <t>freecol</t>
  </si>
  <si>
    <t>jabref</t>
  </si>
  <si>
    <t>jedit</t>
  </si>
  <si>
    <t>qmailadmin</t>
  </si>
  <si>
    <t>Recalls</t>
  </si>
  <si>
    <t>Precisions</t>
  </si>
  <si>
    <t>Precision</t>
  </si>
  <si>
    <t>F1 Scores</t>
  </si>
  <si>
    <t>Determine Maximum number of cochange with a seed change (Which clone detection tool?)</t>
  </si>
  <si>
    <t>Before</t>
  </si>
  <si>
    <t>Tools</t>
  </si>
  <si>
    <t>clw1</t>
  </si>
  <si>
    <t>clw2Blind</t>
  </si>
  <si>
    <t>clw3Pattern</t>
  </si>
  <si>
    <t>clw3Token</t>
  </si>
  <si>
    <t>line</t>
  </si>
  <si>
    <t>token</t>
  </si>
  <si>
    <t>token based or line based working good ?</t>
  </si>
  <si>
    <t>types of clone s different</t>
  </si>
  <si>
    <t>Weighted Average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</si>
  <si>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</si>
  <si>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</si>
  <si>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</si>
  <si>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</si>
  <si>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</si>
  <si>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</si>
  <si>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</si>
  <si>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</si>
  <si>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</si>
  <si>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</si>
  <si>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</si>
  <si>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</si>
  <si>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</si>
  <si>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</si>
  <si>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</si>
  <si>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</si>
  <si>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</si>
  <si>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</si>
  <si>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</si>
  <si>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</si>
  <si>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Clone Detectors</t>
  </si>
  <si>
    <t>CCFinder</t>
  </si>
  <si>
    <t>ConQAT</t>
  </si>
  <si>
    <t>Deckard</t>
  </si>
  <si>
    <t>Duplo</t>
  </si>
  <si>
    <t>iClones</t>
  </si>
  <si>
    <t>Nicad</t>
  </si>
  <si>
    <t>SimCAD</t>
  </si>
  <si>
    <t>Simian</t>
  </si>
  <si>
    <t>CLW(3Pattern)</t>
  </si>
  <si>
    <t>CLW(3Token)</t>
  </si>
  <si>
    <t>CLW(2Blind)</t>
  </si>
  <si>
    <t>CLW(Type1)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</si>
</sst>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workbookViewId="0">
      <selection activeCell="C25" sqref="C25:P27"/>
    </sheetView>
  </sheetViews>
  <sheetFormatPr defaultRowHeight="14.4" x14ac:dyDescent="0.3"/>
  <cols>
    <col min="1" max="1" width="10.44140625" bestFit="1" customWidth="1"/>
    <col min="2" max="2" width="17.21875" bestFit="1" customWidth="1"/>
    <col min="3" max="3" width="17" bestFit="1" customWidth="1"/>
    <col min="4" max="4" width="7.5546875" bestFit="1" customWidth="1"/>
    <col min="5" max="5" width="10.33203125" bestFit="1" customWidth="1"/>
    <col min="6" max="6" width="6.6640625" bestFit="1" customWidth="1"/>
    <col min="7" max="7" width="7.44140625" bestFit="1" customWidth="1"/>
    <col min="8" max="8" width="5.5546875" bestFit="1" customWidth="1"/>
    <col min="9" max="9" width="6.6640625" bestFit="1" customWidth="1"/>
    <col min="10" max="10" width="6.33203125" bestFit="1" customWidth="1"/>
    <col min="11" max="11" width="6.6640625" bestFit="1" customWidth="1"/>
    <col min="12" max="12" width="6.21875" bestFit="1" customWidth="1"/>
    <col min="15" max="15" width="10.33203125" bestFit="1" customWidth="1"/>
  </cols>
  <sheetData>
    <row r="1" spans="1:22" x14ac:dyDescent="0.3">
      <c r="D1" s="18" t="s">
        <v>19</v>
      </c>
      <c r="E1" s="18"/>
      <c r="F1" s="18"/>
      <c r="G1" s="18"/>
      <c r="H1" s="18"/>
      <c r="I1" s="18"/>
      <c r="J1" s="18"/>
      <c r="K1" s="18"/>
      <c r="L1" s="18"/>
      <c r="N1" s="18" t="s">
        <v>20</v>
      </c>
      <c r="O1" s="18"/>
      <c r="P1" s="18"/>
      <c r="Q1" s="18"/>
      <c r="R1" s="18"/>
      <c r="S1" s="18"/>
      <c r="T1" s="18"/>
      <c r="U1" s="18"/>
      <c r="V1" s="18"/>
    </row>
    <row r="2" spans="1:22" x14ac:dyDescent="0.3">
      <c r="B2" s="1" t="s">
        <v>9</v>
      </c>
      <c r="C2" s="1" t="s">
        <v>10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</row>
    <row r="3" spans="1:22" x14ac:dyDescent="0.3">
      <c r="A3" t="s">
        <v>12</v>
      </c>
      <c r="B3" s="1">
        <v>2780</v>
      </c>
      <c r="C3" s="1">
        <v>23650</v>
      </c>
      <c r="D3" s="2">
        <v>0.26979004880895835</v>
      </c>
      <c r="E3" s="2">
        <v>0.4343933495470782</v>
      </c>
      <c r="F3" s="2">
        <v>0.26835372384734724</v>
      </c>
      <c r="G3" s="2">
        <v>0.25833864066788054</v>
      </c>
      <c r="H3" s="2">
        <v>0.10898850896701584</v>
      </c>
      <c r="I3" s="2">
        <v>0.24061555197752227</v>
      </c>
      <c r="J3" s="2">
        <v>9.4287232861419767E-2</v>
      </c>
      <c r="K3" s="2">
        <v>0.12851088831498575</v>
      </c>
      <c r="L3" s="2">
        <v>0.22695649409914881</v>
      </c>
      <c r="N3" s="2">
        <v>0.35967883</v>
      </c>
      <c r="O3" s="2">
        <v>9.1129370000000001E-2</v>
      </c>
      <c r="P3" s="2">
        <v>0.32926939999999999</v>
      </c>
      <c r="Q3" s="2">
        <v>0.16213610000000001</v>
      </c>
      <c r="R3" s="2">
        <v>0.14394483999999999</v>
      </c>
      <c r="S3" s="2">
        <v>0.30428157</v>
      </c>
      <c r="T3" s="2">
        <v>0.18831534999999999</v>
      </c>
      <c r="U3" s="2">
        <v>0.24454435999999999</v>
      </c>
      <c r="V3" s="2">
        <v>0.29820143999999998</v>
      </c>
    </row>
    <row r="4" spans="1:22" x14ac:dyDescent="0.3">
      <c r="A4" t="s">
        <v>11</v>
      </c>
      <c r="B4" s="1">
        <v>8116</v>
      </c>
      <c r="C4" s="1">
        <v>349344</v>
      </c>
      <c r="D4" s="2">
        <v>0.16503137095694828</v>
      </c>
      <c r="E4" s="2">
        <v>0.21908191658095716</v>
      </c>
      <c r="F4" s="2">
        <v>7.1753623278124748E-2</v>
      </c>
      <c r="G4" s="2">
        <v>0.67270818103576702</v>
      </c>
      <c r="H4" s="2">
        <v>5.1388695554329226E-3</v>
      </c>
      <c r="I4" s="2">
        <v>0.10568979909027416</v>
      </c>
      <c r="J4" s="2">
        <v>5.3000712697434609E-2</v>
      </c>
      <c r="K4" s="2">
        <v>5.1081815710908862E-2</v>
      </c>
      <c r="L4" s="2">
        <v>0.11864750379410753</v>
      </c>
      <c r="N4" s="2">
        <v>0.36808990000000003</v>
      </c>
      <c r="O4" s="2">
        <v>4.538416E-2</v>
      </c>
      <c r="P4" s="2">
        <v>0.15184650999999999</v>
      </c>
      <c r="Q4" s="2">
        <v>0.48207327</v>
      </c>
      <c r="R4" s="2">
        <v>1.9327049999999998E-2</v>
      </c>
      <c r="S4" s="2">
        <v>0.21238736</v>
      </c>
      <c r="T4" s="2">
        <v>6.6743979999999994E-2</v>
      </c>
      <c r="U4" s="2">
        <v>7.8925220000000004E-2</v>
      </c>
      <c r="V4" s="2">
        <v>0.21247477000000001</v>
      </c>
    </row>
    <row r="5" spans="1:22" x14ac:dyDescent="0.3">
      <c r="A5" t="s">
        <v>13</v>
      </c>
      <c r="B5" s="1">
        <v>4382</v>
      </c>
      <c r="C5" s="1">
        <v>147420</v>
      </c>
      <c r="D5" s="2">
        <v>0.159230177203256</v>
      </c>
      <c r="E5" s="2">
        <v>0.57474230869679499</v>
      </c>
      <c r="F5" s="2">
        <v>0.10154692808850044</v>
      </c>
      <c r="G5" s="2">
        <v>0.34121561285168045</v>
      </c>
      <c r="H5" s="2">
        <v>2.1975993927371804E-2</v>
      </c>
      <c r="I5" s="2">
        <v>5.9976716102536937E-2</v>
      </c>
      <c r="J5" s="2">
        <v>0.13744755483589852</v>
      </c>
      <c r="K5" s="2">
        <v>0.1321157818795782</v>
      </c>
      <c r="L5" s="2">
        <v>4.6507884151442046E-2</v>
      </c>
      <c r="N5" s="5">
        <v>0.34246383000000002</v>
      </c>
      <c r="O5" s="5">
        <v>0.16423603000000001</v>
      </c>
      <c r="P5" s="5">
        <v>0.24050800999999999</v>
      </c>
      <c r="Q5" s="5">
        <v>0.16705046000000001</v>
      </c>
      <c r="R5" s="5">
        <v>6.1724910000000001E-2</v>
      </c>
      <c r="S5" s="5">
        <v>0.17220925000000001</v>
      </c>
      <c r="T5" s="5">
        <v>0.25656886000000001</v>
      </c>
      <c r="U5" s="5">
        <v>0.26182491000000002</v>
      </c>
      <c r="V5" s="5">
        <v>0.16842712000000001</v>
      </c>
    </row>
    <row r="6" spans="1:22" x14ac:dyDescent="0.3">
      <c r="A6" t="s">
        <v>14</v>
      </c>
      <c r="B6" s="1">
        <v>672</v>
      </c>
      <c r="C6" s="1">
        <v>2658</v>
      </c>
      <c r="D6" s="2">
        <v>0.16589590964590969</v>
      </c>
      <c r="E6" s="2">
        <v>0.5139010160700993</v>
      </c>
      <c r="F6" s="2">
        <v>0.15022239665096815</v>
      </c>
      <c r="G6" s="2">
        <v>0.21409838332262729</v>
      </c>
      <c r="H6" s="2">
        <v>3.4697420634920616E-2</v>
      </c>
      <c r="I6" s="2">
        <v>7.4729090354090366E-2</v>
      </c>
      <c r="J6" s="2">
        <v>0.33072908614203256</v>
      </c>
      <c r="K6" s="2">
        <v>5.4464285714285715E-2</v>
      </c>
      <c r="L6" s="2">
        <v>0.10301625457875457</v>
      </c>
      <c r="N6" s="5">
        <v>0.19669489000000001</v>
      </c>
      <c r="O6" s="5">
        <v>9.5825530000000006E-2</v>
      </c>
      <c r="P6" s="5">
        <v>0.1803826</v>
      </c>
      <c r="Q6" s="5">
        <v>0.12524266000000001</v>
      </c>
      <c r="R6" s="5">
        <v>4.1971370000000001E-2</v>
      </c>
      <c r="S6" s="5">
        <v>0.10716726</v>
      </c>
      <c r="T6" s="5">
        <v>0.18308652</v>
      </c>
      <c r="U6" s="5">
        <v>4.329028E-2</v>
      </c>
      <c r="V6" s="5">
        <v>0.13776347999999999</v>
      </c>
    </row>
    <row r="7" spans="1:22" x14ac:dyDescent="0.3">
      <c r="A7" t="s">
        <v>15</v>
      </c>
      <c r="D7" s="3"/>
      <c r="E7" s="3"/>
      <c r="F7" s="3"/>
      <c r="G7" s="3"/>
      <c r="H7" s="3"/>
      <c r="I7" s="3"/>
      <c r="J7" s="3"/>
      <c r="K7" s="3"/>
      <c r="L7" s="3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 t="s">
        <v>16</v>
      </c>
      <c r="B8" s="1">
        <v>7857</v>
      </c>
      <c r="C8" s="1">
        <v>217710</v>
      </c>
      <c r="D8" s="2">
        <v>0.11999320883105334</v>
      </c>
      <c r="E8" s="2">
        <v>0.46510068318816822</v>
      </c>
      <c r="F8" s="2">
        <v>9.9305432339531347E-2</v>
      </c>
      <c r="G8" s="2">
        <v>0.45239032079746888</v>
      </c>
      <c r="H8" s="2">
        <v>1.610580227597197E-2</v>
      </c>
      <c r="I8" s="2">
        <v>6.5664832944299742E-2</v>
      </c>
      <c r="J8" s="2">
        <v>8.3587737813068094E-2</v>
      </c>
      <c r="K8" s="2">
        <v>8.0844143567633156E-2</v>
      </c>
      <c r="L8" s="2">
        <v>4.8361742287394344E-2</v>
      </c>
      <c r="N8" s="5">
        <v>0.21877938999999999</v>
      </c>
      <c r="O8" s="5">
        <v>0.10597388000000001</v>
      </c>
      <c r="P8" s="5">
        <v>0.19811214999999999</v>
      </c>
      <c r="Q8" s="5">
        <v>9.0702859999999996E-2</v>
      </c>
      <c r="R8" s="5">
        <v>4.2192130000000001E-2</v>
      </c>
      <c r="S8" s="5">
        <v>0.1597181</v>
      </c>
      <c r="T8" s="5">
        <v>0.16011785000000001</v>
      </c>
      <c r="U8" s="5">
        <v>0.17114433000000001</v>
      </c>
      <c r="V8" s="5">
        <v>0.13993164999999999</v>
      </c>
    </row>
    <row r="9" spans="1:22" x14ac:dyDescent="0.3">
      <c r="A9" t="s">
        <v>17</v>
      </c>
      <c r="D9" s="3"/>
      <c r="E9" s="3"/>
      <c r="F9" s="3"/>
      <c r="G9" s="3"/>
      <c r="H9" s="3"/>
      <c r="I9" s="3"/>
      <c r="J9" s="3"/>
      <c r="K9" s="3"/>
      <c r="L9" s="3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">
      <c r="A10" t="s">
        <v>18</v>
      </c>
      <c r="B10" s="1">
        <v>2492</v>
      </c>
      <c r="C10" s="1">
        <v>102816</v>
      </c>
      <c r="D10" s="2">
        <v>7.2608402010848394E-2</v>
      </c>
      <c r="E10" s="2">
        <v>0.54367207473405033</v>
      </c>
      <c r="F10" s="2">
        <v>3.9890645325115687E-2</v>
      </c>
      <c r="G10" s="2">
        <v>0.49438448842805244</v>
      </c>
      <c r="H10" s="2">
        <v>4.815409309791332E-3</v>
      </c>
      <c r="I10" s="2">
        <v>4.2757679362193698E-2</v>
      </c>
      <c r="J10" s="2">
        <v>1.20665793174626E-2</v>
      </c>
      <c r="K10" s="2">
        <v>4.8919025472023356E-2</v>
      </c>
      <c r="L10" s="2">
        <v>2.1626186636007259E-2</v>
      </c>
      <c r="N10" s="5">
        <v>0.37513227999999998</v>
      </c>
      <c r="O10" s="5">
        <v>0.35283505999999998</v>
      </c>
      <c r="P10" s="5">
        <v>0.16536479000000001</v>
      </c>
      <c r="Q10" s="5">
        <v>0.34285968999999999</v>
      </c>
      <c r="R10" s="5">
        <v>4.7619000000000003E-3</v>
      </c>
      <c r="S10" s="5">
        <v>0.18555556000000001</v>
      </c>
      <c r="T10" s="5">
        <v>6.0317460000000003E-2</v>
      </c>
      <c r="U10" s="5">
        <v>0.23990232</v>
      </c>
      <c r="V10" s="5">
        <v>0.16560847000000001</v>
      </c>
    </row>
    <row r="11" spans="1:22" x14ac:dyDescent="0.3">
      <c r="D11" s="2">
        <f>(D3*2780+D4*8116+D5*4382+D6*672+D8*7857+D10*2492)/26299</f>
        <v>0.1529475040784378</v>
      </c>
      <c r="E11" s="2">
        <f t="shared" ref="E11:L11" si="0">(E3*2780+E4*8116+E5*4382+E6*672+E8*7857+E10*2492)/26299</f>
        <v>0.41289294285969352</v>
      </c>
      <c r="F11" s="2">
        <f t="shared" si="0"/>
        <v>0.10471706598334657</v>
      </c>
      <c r="G11" s="2">
        <f t="shared" si="0"/>
        <v>0.47923490790981721</v>
      </c>
      <c r="H11" s="2">
        <f t="shared" si="0"/>
        <v>2.2923072389783618E-2</v>
      </c>
      <c r="I11" s="2">
        <f t="shared" si="0"/>
        <v>9.3623570934537145E-2</v>
      </c>
      <c r="J11" s="2">
        <f t="shared" si="0"/>
        <v>8.3791634451571229E-2</v>
      </c>
      <c r="K11" s="2">
        <f t="shared" si="0"/>
        <v>8.1541894730175465E-2</v>
      </c>
      <c r="L11" s="2">
        <f t="shared" si="0"/>
        <v>8.7485354274540489E-2</v>
      </c>
      <c r="N11" s="2">
        <f>(N3*2780+N4*8116+N5*4382+N6*672+N8*7857+N10*2492)/26299</f>
        <v>0.31461118498536067</v>
      </c>
      <c r="O11" s="2">
        <f t="shared" ref="O11:V11" si="1">(O3*2780+O4*8116+O5*4382+O6*672+O8*7857+O10*2492)/26299</f>
        <v>0.11854657117989277</v>
      </c>
      <c r="P11" s="2">
        <f t="shared" si="1"/>
        <v>0.20120668593520663</v>
      </c>
      <c r="Q11" s="2">
        <f t="shared" si="1"/>
        <v>0.25652997905091446</v>
      </c>
      <c r="R11" s="2">
        <f t="shared" si="1"/>
        <v>4.559407313852238E-2</v>
      </c>
      <c r="S11" s="2">
        <f t="shared" si="1"/>
        <v>0.19444030106848167</v>
      </c>
      <c r="T11" s="2">
        <f t="shared" si="1"/>
        <v>0.14148396358834936</v>
      </c>
      <c r="U11" s="2">
        <f t="shared" si="1"/>
        <v>0.16880169635157233</v>
      </c>
      <c r="V11" s="2">
        <f t="shared" si="1"/>
        <v>0.1861747296935245</v>
      </c>
    </row>
    <row r="15" spans="1:22" x14ac:dyDescent="0.3">
      <c r="N15" s="4"/>
    </row>
    <row r="16" spans="1:22" x14ac:dyDescent="0.3">
      <c r="N16" s="4"/>
    </row>
    <row r="17" spans="3:16" x14ac:dyDescent="0.3">
      <c r="N17" s="4"/>
    </row>
    <row r="18" spans="3:16" x14ac:dyDescent="0.3">
      <c r="C18" s="6" t="s">
        <v>19</v>
      </c>
      <c r="D18" s="2">
        <v>0.1529475040784378</v>
      </c>
      <c r="E18" s="2">
        <v>0.41289294285969352</v>
      </c>
      <c r="F18" s="2">
        <v>0.10471706598334657</v>
      </c>
      <c r="G18" s="2">
        <v>0.47923490790981721</v>
      </c>
      <c r="H18" s="2">
        <v>2.2923072389783618E-2</v>
      </c>
      <c r="I18" s="2">
        <v>9.3623570934537145E-2</v>
      </c>
      <c r="J18" s="2">
        <v>8.3791634451571229E-2</v>
      </c>
      <c r="K18" s="2">
        <v>8.1541894730175465E-2</v>
      </c>
      <c r="L18" s="2">
        <v>8.7485354274540489E-2</v>
      </c>
      <c r="N18" s="4"/>
    </row>
    <row r="19" spans="3:16" x14ac:dyDescent="0.3">
      <c r="C19" s="6" t="s">
        <v>21</v>
      </c>
      <c r="D19" s="2">
        <v>0.31461118498536067</v>
      </c>
      <c r="E19" s="2">
        <v>0.11854657117989277</v>
      </c>
      <c r="F19" s="2">
        <v>0.20120668593520663</v>
      </c>
      <c r="G19" s="2">
        <v>0.25652997905091446</v>
      </c>
      <c r="H19" s="2">
        <v>4.559407313852238E-2</v>
      </c>
      <c r="I19" s="2">
        <v>0.19444030106848167</v>
      </c>
      <c r="J19" s="2">
        <v>0.14148396358834936</v>
      </c>
      <c r="K19" s="2">
        <v>0.16880169635157233</v>
      </c>
      <c r="L19" s="2">
        <v>0.1861747296935245</v>
      </c>
      <c r="N19" s="4"/>
    </row>
    <row r="20" spans="3:16" x14ac:dyDescent="0.3">
      <c r="C20" s="6" t="s">
        <v>22</v>
      </c>
      <c r="D20" s="2">
        <f>(2*D18*D19)/(D18+D19)</f>
        <v>0.20583082562328234</v>
      </c>
      <c r="E20" s="2">
        <f t="shared" ref="E20:L20" si="2">(2*E18*E19)/(E18+E19)</f>
        <v>0.18420550729596688</v>
      </c>
      <c r="F20" s="2">
        <f t="shared" si="2"/>
        <v>0.13774526283253077</v>
      </c>
      <c r="G20" s="2">
        <f t="shared" si="2"/>
        <v>0.33417773276569429</v>
      </c>
      <c r="H20" s="2">
        <f t="shared" si="2"/>
        <v>3.0507874519310189E-2</v>
      </c>
      <c r="I20" s="2">
        <f t="shared" si="2"/>
        <v>0.12638999255989294</v>
      </c>
      <c r="J20" s="2">
        <f t="shared" si="2"/>
        <v>0.1052503925050378</v>
      </c>
      <c r="K20" s="2">
        <f t="shared" si="2"/>
        <v>0.10996415042780378</v>
      </c>
      <c r="L20" s="2">
        <f t="shared" si="2"/>
        <v>0.11903498638190504</v>
      </c>
      <c r="N20" s="4"/>
    </row>
    <row r="21" spans="3:16" x14ac:dyDescent="0.3">
      <c r="N21" s="4"/>
    </row>
    <row r="22" spans="3:16" x14ac:dyDescent="0.3">
      <c r="N22" s="4"/>
    </row>
    <row r="23" spans="3:16" x14ac:dyDescent="0.3">
      <c r="N23" s="4"/>
    </row>
    <row r="24" spans="3:16" x14ac:dyDescent="0.3">
      <c r="N24" s="4"/>
    </row>
    <row r="25" spans="3:16" x14ac:dyDescent="0.3">
      <c r="C25" s="7" t="s">
        <v>24</v>
      </c>
      <c r="D25" s="10" t="s">
        <v>19</v>
      </c>
      <c r="E25" s="2">
        <v>0.15028011297791405</v>
      </c>
      <c r="F25" s="2">
        <v>3.766113559099412E-2</v>
      </c>
      <c r="G25" s="2">
        <v>9.9431029220140937E-2</v>
      </c>
      <c r="H25" s="2">
        <v>0.42253910193057115</v>
      </c>
      <c r="I25" s="2">
        <v>0.19855435687747269</v>
      </c>
      <c r="J25" s="2">
        <v>9.9586891490418744E-2</v>
      </c>
      <c r="K25" s="2">
        <v>0.45304744081845705</v>
      </c>
      <c r="L25" s="2">
        <v>2.2506997115280855E-2</v>
      </c>
      <c r="M25" s="2">
        <v>9.4156425300352786E-2</v>
      </c>
      <c r="N25" s="2">
        <v>7.9830722933097967E-2</v>
      </c>
      <c r="O25" s="2">
        <v>7.7569641204349588E-2</v>
      </c>
      <c r="P25" s="2">
        <v>8.6474721042650041E-2</v>
      </c>
    </row>
    <row r="26" spans="3:16" x14ac:dyDescent="0.3">
      <c r="C26" s="7"/>
      <c r="D26" s="10" t="s">
        <v>21</v>
      </c>
      <c r="E26" s="2">
        <v>0.31461118498536067</v>
      </c>
      <c r="F26" s="2">
        <v>0.11854657117989277</v>
      </c>
      <c r="G26" s="2">
        <v>0.20120668593520663</v>
      </c>
      <c r="H26" s="2">
        <v>0.25652997905091446</v>
      </c>
      <c r="I26" s="2">
        <v>4.559407313852238E-2</v>
      </c>
      <c r="J26" s="2">
        <v>0.19444030106848167</v>
      </c>
      <c r="K26" s="2">
        <v>0.14148396358834936</v>
      </c>
      <c r="L26" s="2">
        <v>0.16880169635157233</v>
      </c>
      <c r="M26" s="2">
        <v>0.1861747296935245</v>
      </c>
      <c r="N26" s="7"/>
      <c r="O26" s="9"/>
      <c r="P26" s="7"/>
    </row>
    <row r="27" spans="3:16" x14ac:dyDescent="0.3">
      <c r="C27" s="7"/>
      <c r="D27" s="10" t="s">
        <v>22</v>
      </c>
      <c r="E27" s="2">
        <f t="shared" ref="E27:M27" si="3">(2*E25*E26)/(E25+E26)</f>
        <v>0.20340154625759593</v>
      </c>
      <c r="F27" s="2">
        <f t="shared" si="3"/>
        <v>5.7162333195271829E-2</v>
      </c>
      <c r="G27" s="2">
        <f t="shared" si="3"/>
        <v>0.13309167053889776</v>
      </c>
      <c r="H27" s="2">
        <f t="shared" si="3"/>
        <v>0.31924276926222445</v>
      </c>
      <c r="I27" s="2">
        <f t="shared" si="3"/>
        <v>7.4159001299747659E-2</v>
      </c>
      <c r="J27" s="2">
        <f t="shared" si="3"/>
        <v>0.13171370304460694</v>
      </c>
      <c r="K27" s="2">
        <f t="shared" si="3"/>
        <v>0.2156284668747083</v>
      </c>
      <c r="L27" s="2">
        <f t="shared" si="3"/>
        <v>3.9718208555928683E-2</v>
      </c>
      <c r="M27" s="2">
        <f t="shared" si="3"/>
        <v>0.12506313848408732</v>
      </c>
      <c r="N27" s="7"/>
      <c r="O27" s="9"/>
      <c r="P27" s="7"/>
    </row>
  </sheetData>
  <mergeCells count="2">
    <mergeCell ref="D1:L1"/>
    <mergeCell ref="N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9E21-8676-454E-8886-AC1E8BC656F1}">
  <dimension ref="A1:BP53"/>
  <sheetViews>
    <sheetView tabSelected="1" zoomScaleNormal="100" workbookViewId="0">
      <selection activeCell="M21" sqref="M21"/>
    </sheetView>
  </sheetViews>
  <sheetFormatPr defaultRowHeight="14.4" x14ac:dyDescent="0.3"/>
  <cols>
    <col min="1" max="1" width="10.44140625" style="7" bestFit="1" customWidth="1"/>
    <col min="2" max="2" width="17.21875" style="7" bestFit="1" customWidth="1"/>
    <col min="3" max="3" width="17" style="7" bestFit="1" customWidth="1"/>
    <col min="4" max="4" width="7.5546875" style="7" bestFit="1" customWidth="1"/>
    <col min="5" max="5" width="10.77734375" style="7" bestFit="1" customWidth="1"/>
    <col min="6" max="6" width="12.77734375" style="7" bestFit="1" customWidth="1"/>
    <col min="7" max="7" width="15" style="7" bestFit="1" customWidth="1"/>
    <col min="8" max="8" width="13.6640625" style="7" bestFit="1" customWidth="1"/>
    <col min="9" max="9" width="6.6640625" style="7" bestFit="1" customWidth="1"/>
    <col min="10" max="10" width="7.44140625" style="7" bestFit="1" customWidth="1"/>
    <col min="11" max="11" width="5.5546875" style="7" bestFit="1" customWidth="1"/>
    <col min="12" max="12" width="6.6640625" style="7" bestFit="1" customWidth="1"/>
    <col min="13" max="15" width="12" style="7" bestFit="1" customWidth="1"/>
    <col min="16" max="16" width="6.6640625" style="7" bestFit="1" customWidth="1"/>
    <col min="17" max="17" width="7.5546875" style="7" bestFit="1" customWidth="1"/>
    <col min="18" max="18" width="10.33203125" style="7" bestFit="1" customWidth="1"/>
    <col min="19" max="19" width="8.77734375" style="7" bestFit="1" customWidth="1"/>
    <col min="20" max="20" width="10.77734375" style="7" bestFit="1" customWidth="1"/>
    <col min="21" max="21" width="9.77734375" style="7" bestFit="1" customWidth="1"/>
    <col min="22" max="22" width="6.6640625" style="7" bestFit="1" customWidth="1"/>
    <col min="23" max="23" width="11" style="7" bestFit="1" customWidth="1"/>
    <col min="24" max="24" width="6.6640625" style="7" bestFit="1" customWidth="1"/>
    <col min="25" max="25" width="6.21875" style="7" bestFit="1" customWidth="1"/>
    <col min="26" max="16384" width="8.88671875" style="7"/>
  </cols>
  <sheetData>
    <row r="1" spans="1:28" x14ac:dyDescent="0.3">
      <c r="D1" s="19" t="s">
        <v>19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Q1" s="19" t="s">
        <v>20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x14ac:dyDescent="0.3">
      <c r="B2" s="7" t="s">
        <v>9</v>
      </c>
      <c r="C2" s="7" t="s">
        <v>10</v>
      </c>
      <c r="D2" s="7" t="s">
        <v>56</v>
      </c>
      <c r="E2" s="16" t="s">
        <v>67</v>
      </c>
      <c r="F2" s="11" t="s">
        <v>66</v>
      </c>
      <c r="G2" s="7" t="s">
        <v>64</v>
      </c>
      <c r="H2" s="7" t="s">
        <v>65</v>
      </c>
      <c r="I2" s="7" t="s">
        <v>57</v>
      </c>
      <c r="J2" s="7" t="s">
        <v>58</v>
      </c>
      <c r="K2" s="7" t="s">
        <v>59</v>
      </c>
      <c r="L2" s="7" t="s">
        <v>60</v>
      </c>
      <c r="M2" s="7" t="s">
        <v>61</v>
      </c>
      <c r="N2" s="7" t="s">
        <v>62</v>
      </c>
      <c r="O2" s="7" t="s">
        <v>63</v>
      </c>
      <c r="Q2" s="16" t="s">
        <v>56</v>
      </c>
      <c r="R2" s="16" t="s">
        <v>67</v>
      </c>
      <c r="S2" s="16" t="s">
        <v>66</v>
      </c>
      <c r="T2" s="16" t="s">
        <v>64</v>
      </c>
      <c r="U2" s="16" t="s">
        <v>65</v>
      </c>
      <c r="V2" s="16" t="s">
        <v>57</v>
      </c>
      <c r="W2" s="16" t="s">
        <v>58</v>
      </c>
      <c r="X2" s="16" t="s">
        <v>59</v>
      </c>
      <c r="Y2" s="16" t="s">
        <v>60</v>
      </c>
      <c r="Z2" s="16" t="s">
        <v>61</v>
      </c>
      <c r="AA2" s="16" t="s">
        <v>62</v>
      </c>
      <c r="AB2" s="16" t="s">
        <v>63</v>
      </c>
    </row>
    <row r="3" spans="1:28" x14ac:dyDescent="0.3">
      <c r="A3" s="7" t="s">
        <v>12</v>
      </c>
      <c r="B3" s="7">
        <v>2909</v>
      </c>
      <c r="C3" s="7">
        <v>33578</v>
      </c>
      <c r="D3" s="2">
        <v>0.26128887512390214</v>
      </c>
      <c r="E3" s="2">
        <v>6.6502573992728964E-2</v>
      </c>
      <c r="F3" s="2">
        <v>0.1001653605223721</v>
      </c>
      <c r="G3" s="2">
        <v>0.42996072770301946</v>
      </c>
      <c r="H3" s="2">
        <v>0.2213799883507718</v>
      </c>
      <c r="I3" s="2">
        <v>0.25964507989095897</v>
      </c>
      <c r="J3" s="2">
        <v>0.23890011959553353</v>
      </c>
      <c r="K3" s="2">
        <v>0.10352213342253866</v>
      </c>
      <c r="L3" s="2">
        <v>0.23530983229584282</v>
      </c>
      <c r="M3" s="2">
        <v>9.3817886798157168E-2</v>
      </c>
      <c r="N3" s="2">
        <v>0.12770922931680292</v>
      </c>
      <c r="O3" s="2">
        <v>0.21870288872736493</v>
      </c>
      <c r="Q3" s="5">
        <v>0.34372881999999999</v>
      </c>
      <c r="R3" s="5">
        <v>0.15795795000000001</v>
      </c>
      <c r="S3" s="5">
        <v>0.20241644</v>
      </c>
      <c r="T3" s="5">
        <v>0.25003483999999998</v>
      </c>
      <c r="U3" s="5">
        <v>0.35201194000000002</v>
      </c>
      <c r="V3" s="5">
        <v>0.3146679</v>
      </c>
      <c r="W3" s="5">
        <v>0.15494615</v>
      </c>
      <c r="X3" s="5">
        <v>0.13756159000000001</v>
      </c>
      <c r="Y3" s="5">
        <v>0.29078817000000001</v>
      </c>
      <c r="Z3" s="5">
        <v>0.17996448000000001</v>
      </c>
      <c r="AA3" s="5">
        <v>0.23370001000000001</v>
      </c>
      <c r="AB3" s="5">
        <v>0.28497766000000002</v>
      </c>
    </row>
    <row r="4" spans="1:28" x14ac:dyDescent="0.3">
      <c r="A4" s="7" t="s">
        <v>11</v>
      </c>
      <c r="B4" s="7">
        <v>8052</v>
      </c>
      <c r="C4" s="7">
        <v>346140</v>
      </c>
      <c r="D4" s="2">
        <v>0.1683433270549558</v>
      </c>
      <c r="E4" s="2">
        <v>2.5576372641884504E-2</v>
      </c>
      <c r="F4" s="2">
        <v>5.2017521705816978E-2</v>
      </c>
      <c r="G4" s="2">
        <v>0.1745850628112704</v>
      </c>
      <c r="H4" s="2">
        <v>0.17527980319730138</v>
      </c>
      <c r="I4" s="2">
        <v>7.460522438898233E-2</v>
      </c>
      <c r="J4" s="2">
        <v>0.68955044535439758</v>
      </c>
      <c r="K4" s="2">
        <v>5.8188483744716912E-3</v>
      </c>
      <c r="L4" s="2">
        <v>0.11117439660966945</v>
      </c>
      <c r="M4" s="2">
        <v>5.6843510951151636E-2</v>
      </c>
      <c r="N4" s="2">
        <v>5.5349745552661464E-2</v>
      </c>
      <c r="O4" s="2">
        <v>0.12220086961858032</v>
      </c>
      <c r="Q4" s="5">
        <v>0.37099252999999999</v>
      </c>
      <c r="R4" s="5">
        <v>5.7638189999999999E-2</v>
      </c>
      <c r="S4" s="5">
        <v>9.3283809999999995E-2</v>
      </c>
      <c r="T4" s="5">
        <v>0.15123865</v>
      </c>
      <c r="U4" s="5">
        <v>0.1820708</v>
      </c>
      <c r="V4" s="5">
        <v>0.15304392</v>
      </c>
      <c r="W4" s="5">
        <v>0.48587472999999998</v>
      </c>
      <c r="X4" s="5">
        <v>1.9479449999999999E-2</v>
      </c>
      <c r="Y4" s="5">
        <v>0.21406217</v>
      </c>
      <c r="Z4" s="5">
        <v>6.7270300000000005E-2</v>
      </c>
      <c r="AA4" s="5">
        <v>7.9547590000000001E-2</v>
      </c>
      <c r="AB4" s="5">
        <v>0.21415027</v>
      </c>
    </row>
    <row r="5" spans="1:28" x14ac:dyDescent="0.3">
      <c r="A5" s="7" t="s">
        <v>13</v>
      </c>
      <c r="B5" s="7">
        <v>4582</v>
      </c>
      <c r="C5" s="7">
        <v>254311</v>
      </c>
      <c r="D5" s="2">
        <v>0.1401173161994029</v>
      </c>
      <c r="E5" s="2">
        <v>3.5063820862266726E-2</v>
      </c>
      <c r="F5" s="2">
        <v>0.17194790586675388</v>
      </c>
      <c r="G5" s="2">
        <v>0.60401997810108476</v>
      </c>
      <c r="H5" s="2">
        <v>0.22915798438937657</v>
      </c>
      <c r="I5" s="2">
        <v>8.135538361452016E-2</v>
      </c>
      <c r="J5" s="2">
        <v>0.30579862696362087</v>
      </c>
      <c r="K5" s="2">
        <v>2.1044663330818409E-2</v>
      </c>
      <c r="L5" s="2">
        <v>5.376010606571182E-2</v>
      </c>
      <c r="M5" s="2">
        <v>0.11662991199892592</v>
      </c>
      <c r="N5" s="2">
        <v>0.10733313126412175</v>
      </c>
      <c r="O5" s="2">
        <v>4.066622121678775E-2</v>
      </c>
      <c r="Q5" s="5">
        <v>0.32751560000000002</v>
      </c>
      <c r="R5" s="5">
        <v>0.17536930000000001</v>
      </c>
      <c r="S5" s="5">
        <v>0.29288862999999998</v>
      </c>
      <c r="T5" s="5">
        <v>0.25724190000000002</v>
      </c>
      <c r="U5" s="5">
        <v>0.39727678</v>
      </c>
      <c r="V5" s="5">
        <v>0.23001005999999999</v>
      </c>
      <c r="W5" s="5">
        <v>0.15975887</v>
      </c>
      <c r="X5" s="5">
        <v>5.9030680000000002E-2</v>
      </c>
      <c r="Y5" s="5">
        <v>0.16469248</v>
      </c>
      <c r="Z5" s="5">
        <v>0.24536986999999999</v>
      </c>
      <c r="AA5" s="5">
        <v>0.25039650000000002</v>
      </c>
      <c r="AB5" s="5">
        <v>0.16107542999999999</v>
      </c>
    </row>
    <row r="6" spans="1:28" x14ac:dyDescent="0.3">
      <c r="A6" s="7" t="s">
        <v>14</v>
      </c>
      <c r="B6" s="7">
        <v>718</v>
      </c>
      <c r="C6" s="7">
        <v>3648</v>
      </c>
      <c r="D6" s="2">
        <v>0.14857443655985367</v>
      </c>
      <c r="E6" s="2">
        <v>2.1342921238464391E-2</v>
      </c>
      <c r="F6" s="2">
        <v>9.9084241695457487E-2</v>
      </c>
      <c r="G6" s="2">
        <v>0.60747947670861591</v>
      </c>
      <c r="H6" s="2">
        <v>0.22764930120188728</v>
      </c>
      <c r="I6" s="2">
        <v>0.13204761380044039</v>
      </c>
      <c r="J6" s="2">
        <v>0.19532384318811893</v>
      </c>
      <c r="K6" s="2">
        <v>2.831608966706458E-2</v>
      </c>
      <c r="L6" s="2">
        <v>6.8264596746490894E-2</v>
      </c>
      <c r="M6" s="2">
        <v>0.2614702883412941</v>
      </c>
      <c r="N6" s="2">
        <v>4.8726621567847198E-2</v>
      </c>
      <c r="O6" s="2">
        <v>9.2856505147591514E-2</v>
      </c>
      <c r="Q6" s="5">
        <v>0.18409327</v>
      </c>
      <c r="R6" s="5">
        <v>5.1887240000000001E-2</v>
      </c>
      <c r="S6" s="5">
        <v>0.14710994999999999</v>
      </c>
      <c r="T6" s="5">
        <v>0.15424735000000001</v>
      </c>
      <c r="U6" s="5">
        <v>0.24713941</v>
      </c>
      <c r="V6" s="5">
        <v>0.16882606</v>
      </c>
      <c r="W6" s="5">
        <v>0.11721876000000001</v>
      </c>
      <c r="X6" s="5">
        <v>3.9282400000000002E-2</v>
      </c>
      <c r="Y6" s="5">
        <v>0.10030139</v>
      </c>
      <c r="Z6" s="5">
        <v>0.17135674000000001</v>
      </c>
      <c r="AA6" s="5">
        <v>4.051681E-2</v>
      </c>
      <c r="AB6" s="5">
        <v>0.12893740000000001</v>
      </c>
    </row>
    <row r="7" spans="1:28" x14ac:dyDescent="0.3">
      <c r="A7" s="7" t="s">
        <v>15</v>
      </c>
      <c r="B7" s="7">
        <v>6865</v>
      </c>
      <c r="C7" s="7">
        <v>265213</v>
      </c>
      <c r="D7" s="2">
        <v>6.3605696000000003E-2</v>
      </c>
      <c r="E7" s="2">
        <v>2.1374997999999999E-2</v>
      </c>
      <c r="F7" s="2">
        <v>7.8849591999999996E-2</v>
      </c>
      <c r="G7" s="2">
        <v>0.34723603400000003</v>
      </c>
      <c r="H7" s="2">
        <v>8.6439531E-2</v>
      </c>
      <c r="I7" s="2">
        <v>5.8612012999999998E-2</v>
      </c>
      <c r="J7" s="2">
        <v>0.59716882599999999</v>
      </c>
      <c r="K7" s="2">
        <v>8.0654239999999999E-3</v>
      </c>
      <c r="L7" s="2">
        <v>2.3638247000000001E-2</v>
      </c>
      <c r="M7" s="2">
        <v>2.8282055E-2</v>
      </c>
      <c r="N7" s="2">
        <v>3.4404730000000001E-2</v>
      </c>
      <c r="O7" s="2">
        <v>2.0560788E-2</v>
      </c>
      <c r="Q7" s="5">
        <v>0.13800519999999999</v>
      </c>
      <c r="R7" s="5">
        <v>5.1237400000000002E-2</v>
      </c>
      <c r="S7" s="5">
        <v>8.9317480000000005E-2</v>
      </c>
      <c r="T7" s="5">
        <v>9.2134740000000007E-2</v>
      </c>
      <c r="U7" s="5">
        <v>0.14704138999999999</v>
      </c>
      <c r="V7" s="5">
        <v>0.10524989</v>
      </c>
      <c r="W7" s="5">
        <v>0.19862555000000001</v>
      </c>
      <c r="X7" s="5">
        <v>1.6958000000000001E-2</v>
      </c>
      <c r="Y7" s="5">
        <v>4.4279590000000001E-2</v>
      </c>
      <c r="Z7" s="5">
        <v>4.8073310000000001E-2</v>
      </c>
      <c r="AA7" s="5">
        <v>7.1806339999999996E-2</v>
      </c>
      <c r="AB7" s="5">
        <v>4.8562599999999997E-2</v>
      </c>
    </row>
    <row r="8" spans="1:28" x14ac:dyDescent="0.3">
      <c r="A8" s="7" t="s">
        <v>16</v>
      </c>
      <c r="B8" s="7">
        <v>8313</v>
      </c>
      <c r="C8" s="7">
        <v>455469</v>
      </c>
      <c r="D8" s="2">
        <v>0.11319835981612518</v>
      </c>
      <c r="E8" s="2">
        <v>3.064367716838938E-2</v>
      </c>
      <c r="F8" s="2">
        <v>0.10126647314409529</v>
      </c>
      <c r="G8" s="2">
        <v>0.52042422259876187</v>
      </c>
      <c r="H8" s="2">
        <v>0.15480653096138733</v>
      </c>
      <c r="I8" s="2">
        <v>8.9959841748021172E-2</v>
      </c>
      <c r="J8" s="2">
        <v>0.386597186829578</v>
      </c>
      <c r="K8" s="2">
        <v>1.5972289531560543E-2</v>
      </c>
      <c r="L8" s="2">
        <v>6.139685044544612E-2</v>
      </c>
      <c r="M8" s="2">
        <v>7.9230793482322814E-2</v>
      </c>
      <c r="N8" s="2">
        <v>7.2549324534107007E-2</v>
      </c>
      <c r="O8" s="2">
        <v>4.6066254660553516E-2</v>
      </c>
      <c r="Q8" s="5">
        <v>0.2067785</v>
      </c>
      <c r="R8" s="5">
        <v>0.10091334</v>
      </c>
      <c r="S8" s="5">
        <v>0.17041735999999999</v>
      </c>
      <c r="T8" s="5">
        <v>0.21528511</v>
      </c>
      <c r="U8" s="5">
        <v>0.28800847000000002</v>
      </c>
      <c r="V8" s="5">
        <v>0.18724494</v>
      </c>
      <c r="W8" s="5">
        <v>8.5727460000000005E-2</v>
      </c>
      <c r="X8" s="5">
        <v>3.987773E-2</v>
      </c>
      <c r="Y8" s="5">
        <v>0.15095695000000001</v>
      </c>
      <c r="Z8" s="5">
        <v>0.15133477000000001</v>
      </c>
      <c r="AA8" s="5">
        <v>0.16175639999999999</v>
      </c>
      <c r="AB8" s="5">
        <v>0.13225586</v>
      </c>
    </row>
    <row r="9" spans="1:28" x14ac:dyDescent="0.3">
      <c r="A9" s="7" t="s">
        <v>17</v>
      </c>
      <c r="B9" s="7">
        <v>5122</v>
      </c>
      <c r="C9" s="7">
        <v>323277</v>
      </c>
      <c r="D9" s="2">
        <v>4.8091838763995476E-2</v>
      </c>
      <c r="E9" s="2">
        <v>2.5358934740746582E-2</v>
      </c>
      <c r="F9" s="2">
        <v>6.5015436517153316E-2</v>
      </c>
      <c r="G9" s="2">
        <v>0.56931945886931834</v>
      </c>
      <c r="H9" s="2">
        <v>0.16138238598659291</v>
      </c>
      <c r="I9" s="2">
        <v>5.8676858741456894E-2</v>
      </c>
      <c r="J9" s="5">
        <v>0.41422278751880653</v>
      </c>
      <c r="K9" s="5">
        <v>0</v>
      </c>
      <c r="L9" s="2">
        <v>3.346588024082265E-2</v>
      </c>
      <c r="M9" s="2">
        <v>9.5792612105499317E-2</v>
      </c>
      <c r="N9" s="2">
        <v>4.8021271080920802E-2</v>
      </c>
      <c r="O9" s="2">
        <v>2.3913462215803424E-2</v>
      </c>
      <c r="Q9" s="5">
        <v>0.14135096</v>
      </c>
      <c r="R9" s="5">
        <v>6.0063419999999999E-2</v>
      </c>
      <c r="S9" s="5">
        <v>0.11059901</v>
      </c>
      <c r="T9" s="5">
        <v>0.25093423999999998</v>
      </c>
      <c r="U9" s="5">
        <v>0.26085166999999998</v>
      </c>
      <c r="V9" s="5">
        <v>0.14489198</v>
      </c>
      <c r="W9" s="5">
        <v>0.11689541000000001</v>
      </c>
      <c r="X9" s="5">
        <v>0</v>
      </c>
      <c r="Y9" s="5">
        <v>9.5235379999999994E-2</v>
      </c>
      <c r="Z9" s="5">
        <v>0.17213349999999999</v>
      </c>
      <c r="AA9" s="5">
        <v>9.6248840000000002E-2</v>
      </c>
      <c r="AB9" s="5">
        <v>5.194298E-2</v>
      </c>
    </row>
    <row r="10" spans="1:28" x14ac:dyDescent="0.3">
      <c r="A10" s="7" t="s">
        <v>18</v>
      </c>
      <c r="B10" s="7">
        <v>2508</v>
      </c>
      <c r="C10" s="7">
        <v>97396</v>
      </c>
      <c r="D10" s="2">
        <v>0.1054961160521711</v>
      </c>
      <c r="E10" s="2">
        <v>7.56835729174863E-2</v>
      </c>
      <c r="F10" s="2">
        <v>0.11233215045429397</v>
      </c>
      <c r="G10" s="2">
        <v>0.50104182992018786</v>
      </c>
      <c r="H10" s="2">
        <v>0.32756816462582083</v>
      </c>
      <c r="I10" s="2">
        <v>5.0066456251550172E-2</v>
      </c>
      <c r="J10" s="5">
        <v>0.50518975920166476</v>
      </c>
      <c r="K10" s="5">
        <v>4.7846889952153108E-3</v>
      </c>
      <c r="L10" s="2">
        <v>6.5596874850248704E-2</v>
      </c>
      <c r="M10" s="2">
        <v>2.0165847517132858E-2</v>
      </c>
      <c r="N10" s="2">
        <v>6.1271956632230472E-2</v>
      </c>
      <c r="O10" s="2">
        <v>3.4205709129131311E-2</v>
      </c>
      <c r="Q10" s="5">
        <v>0.37276551000000002</v>
      </c>
      <c r="R10" s="5">
        <v>0.21184937000000001</v>
      </c>
      <c r="S10" s="5">
        <v>0.33582014999999998</v>
      </c>
      <c r="T10" s="5">
        <v>0.4749023</v>
      </c>
      <c r="U10" s="5">
        <v>0.59375186999999996</v>
      </c>
      <c r="V10" s="5">
        <v>0.16432147999999999</v>
      </c>
      <c r="W10" s="5">
        <v>0.34069653999999999</v>
      </c>
      <c r="X10" s="5">
        <v>4.7318600000000001E-3</v>
      </c>
      <c r="Y10" s="5">
        <v>0.18438486000000001</v>
      </c>
      <c r="Z10" s="5">
        <v>5.9936910000000003E-2</v>
      </c>
      <c r="AA10" s="5">
        <v>0.23838873999999999</v>
      </c>
      <c r="AB10" s="5">
        <v>0.16456361999999999</v>
      </c>
    </row>
    <row r="11" spans="1:28" x14ac:dyDescent="0.3">
      <c r="C11" s="10" t="s">
        <v>34</v>
      </c>
      <c r="D11" s="14">
        <f>(D3*2909+D4*8052+D5*4582+D6*718+D7*6865+D8*8313+D9*5054+D10*2508)/39001</f>
        <v>0.12178137165255</v>
      </c>
      <c r="E11" s="14">
        <f t="shared" ref="E11:O11" si="0">(E3*2909+E4*8052+E5*4582+E6*718+E7*6865+E8*8313+E9*5054+E10*2508)/39001</f>
        <v>3.3200233110049389E-2</v>
      </c>
      <c r="F11" s="14">
        <f t="shared" si="0"/>
        <v>9.1348467951528164E-2</v>
      </c>
      <c r="G11" s="14">
        <f t="shared" si="0"/>
        <v>0.42830491210531169</v>
      </c>
      <c r="H11" s="14">
        <f t="shared" si="0"/>
        <v>0.17400279613463646</v>
      </c>
      <c r="I11" s="14">
        <f t="shared" si="0"/>
        <v>8.7073062451420324E-2</v>
      </c>
      <c r="J11" s="14">
        <f t="shared" si="0"/>
        <v>0.47338470169625152</v>
      </c>
      <c r="K11" s="14">
        <f t="shared" si="0"/>
        <v>1.7048373929797599E-2</v>
      </c>
      <c r="L11" s="14">
        <f t="shared" si="0"/>
        <v>7.3879065520788489E-2</v>
      </c>
      <c r="M11" s="14">
        <f t="shared" si="0"/>
        <v>7.2825512361999759E-2</v>
      </c>
      <c r="N11" s="14">
        <f t="shared" si="0"/>
        <v>6.6142637332098395E-2</v>
      </c>
      <c r="O11" s="14">
        <f t="shared" si="0"/>
        <v>6.6765386603823459E-2</v>
      </c>
      <c r="Q11" s="14">
        <f>(Q3*2909+Q4*8052+Q5*4582+Q6*718+Q7*6865+Q8*8313+Q9*5054+Q10*2508)/39001</f>
        <v>0.25475330005435759</v>
      </c>
      <c r="R11" s="14">
        <f t="shared" ref="R11:AB11" si="1">(R3*2909+R4*8052+R5*4582+R6*718+R7*6865+R8*8313+R9*5054+R10*2508)/39001</f>
        <v>9.7174832553267879E-2</v>
      </c>
      <c r="S11" s="14">
        <f t="shared" si="1"/>
        <v>0.15944821044229635</v>
      </c>
      <c r="T11" s="14">
        <f t="shared" si="1"/>
        <v>0.20809732235968306</v>
      </c>
      <c r="U11" s="14">
        <f t="shared" si="1"/>
        <v>0.27432457375451913</v>
      </c>
      <c r="V11" s="14">
        <f t="shared" si="1"/>
        <v>0.17297791827824927</v>
      </c>
      <c r="W11" s="14">
        <f t="shared" si="1"/>
        <v>0.22308794616855979</v>
      </c>
      <c r="X11" s="14">
        <f t="shared" si="1"/>
        <v>3.3729552576600604E-2</v>
      </c>
      <c r="Y11" s="14">
        <f t="shared" si="1"/>
        <v>0.15124766213302224</v>
      </c>
      <c r="Z11" s="14">
        <f t="shared" si="1"/>
        <v>0.12617239832363272</v>
      </c>
      <c r="AA11" s="14">
        <f t="shared" si="1"/>
        <v>0.13893773059485653</v>
      </c>
      <c r="AB11" s="14">
        <f t="shared" si="1"/>
        <v>0.14081775476269839</v>
      </c>
    </row>
    <row r="15" spans="1:28" x14ac:dyDescent="0.3">
      <c r="C15" s="20" t="s">
        <v>55</v>
      </c>
      <c r="D15" s="17" t="s">
        <v>19</v>
      </c>
      <c r="E15" s="17" t="s">
        <v>21</v>
      </c>
      <c r="F15" s="17" t="s">
        <v>22</v>
      </c>
      <c r="R15" s="10" t="s">
        <v>25</v>
      </c>
      <c r="S15" s="10" t="s">
        <v>22</v>
      </c>
    </row>
    <row r="16" spans="1:28" x14ac:dyDescent="0.3">
      <c r="C16" s="16" t="s">
        <v>58</v>
      </c>
      <c r="D16" s="2">
        <v>0.47338470169625152</v>
      </c>
      <c r="E16" s="2">
        <v>0.22308794616855979</v>
      </c>
      <c r="F16" s="14">
        <f>(2*D16*E16)/(D16+E16)</f>
        <v>0.30326078467774026</v>
      </c>
      <c r="G16" s="21">
        <v>1</v>
      </c>
      <c r="N16" s="9"/>
      <c r="R16" s="12" t="s">
        <v>3</v>
      </c>
      <c r="S16" s="5">
        <v>0.30326078467774026</v>
      </c>
      <c r="W16" s="13"/>
    </row>
    <row r="17" spans="2:25" x14ac:dyDescent="0.3">
      <c r="B17" s="8"/>
      <c r="C17" s="16" t="s">
        <v>64</v>
      </c>
      <c r="D17" s="2">
        <v>0.42830491210531169</v>
      </c>
      <c r="E17" s="2">
        <v>0.20809732235968306</v>
      </c>
      <c r="F17" s="14">
        <f>(2*D17*E17)/(D17+E17)</f>
        <v>0.28010305600998736</v>
      </c>
      <c r="G17" s="21">
        <v>2</v>
      </c>
      <c r="H17" s="2"/>
      <c r="I17" s="2"/>
      <c r="J17" s="2"/>
      <c r="K17" s="2"/>
      <c r="L17" s="2"/>
      <c r="M17" s="2"/>
      <c r="N17" s="2"/>
      <c r="O17" s="2"/>
      <c r="R17" s="12" t="s">
        <v>28</v>
      </c>
      <c r="S17" s="5">
        <v>0.28010305600998736</v>
      </c>
      <c r="T17" s="7" t="s">
        <v>31</v>
      </c>
      <c r="W17" s="13"/>
      <c r="X17" s="13"/>
    </row>
    <row r="18" spans="2:25" x14ac:dyDescent="0.3">
      <c r="B18" s="8"/>
      <c r="C18" s="16" t="s">
        <v>65</v>
      </c>
      <c r="D18" s="2">
        <v>0.17400279613463646</v>
      </c>
      <c r="E18" s="2">
        <v>0.27432457375451913</v>
      </c>
      <c r="F18" s="14">
        <f>(2*D18*E18)/(D18+E18)</f>
        <v>0.21293923185430416</v>
      </c>
      <c r="G18" s="21">
        <v>3</v>
      </c>
      <c r="H18" s="2"/>
      <c r="I18" s="2"/>
      <c r="J18" s="2"/>
      <c r="K18" s="2"/>
      <c r="L18" s="2"/>
      <c r="M18" s="2"/>
      <c r="N18" s="2"/>
      <c r="O18" s="2"/>
      <c r="R18" s="12" t="s">
        <v>29</v>
      </c>
      <c r="S18" s="5">
        <v>0.21293923185430416</v>
      </c>
      <c r="W18" s="13"/>
      <c r="X18" s="13"/>
    </row>
    <row r="19" spans="2:25" x14ac:dyDescent="0.3">
      <c r="B19" s="8"/>
      <c r="C19" s="16" t="s">
        <v>56</v>
      </c>
      <c r="D19" s="2">
        <v>0.12178137165255</v>
      </c>
      <c r="E19" s="2">
        <v>0.25475330005435759</v>
      </c>
      <c r="F19" s="14">
        <f>(2*D19*E19)/(D19+E19)</f>
        <v>0.16478804553638754</v>
      </c>
      <c r="G19" s="21">
        <v>4</v>
      </c>
      <c r="H19" s="14"/>
      <c r="I19" s="14"/>
      <c r="J19" s="14"/>
      <c r="K19" s="14"/>
      <c r="L19" s="14"/>
      <c r="M19" s="14"/>
      <c r="N19" s="14"/>
      <c r="O19" s="14"/>
      <c r="R19" s="12" t="s">
        <v>0</v>
      </c>
      <c r="S19" s="5">
        <v>0.16478804553638754</v>
      </c>
      <c r="W19" s="13"/>
      <c r="X19" s="13"/>
    </row>
    <row r="20" spans="2:25" x14ac:dyDescent="0.3">
      <c r="C20" s="16" t="s">
        <v>66</v>
      </c>
      <c r="D20" s="2">
        <v>9.1348467951528164E-2</v>
      </c>
      <c r="E20" s="2">
        <v>0.15944821044229635</v>
      </c>
      <c r="F20" s="14">
        <f>(2*D20*E20)/(D20+E20)</f>
        <v>0.11615265269697667</v>
      </c>
      <c r="G20" s="21">
        <v>5</v>
      </c>
      <c r="R20" s="12" t="s">
        <v>27</v>
      </c>
      <c r="S20" s="5">
        <v>0.11615265269697667</v>
      </c>
      <c r="T20" s="7" t="s">
        <v>31</v>
      </c>
      <c r="W20" s="13"/>
      <c r="X20" s="13"/>
    </row>
    <row r="21" spans="2:25" x14ac:dyDescent="0.3">
      <c r="C21" s="16" t="s">
        <v>57</v>
      </c>
      <c r="D21" s="2">
        <v>8.7073062451420324E-2</v>
      </c>
      <c r="E21" s="2">
        <v>0.17297791827824927</v>
      </c>
      <c r="F21" s="14">
        <f>(2*D21*E21)/(D21+E21)</f>
        <v>0.11583664894242998</v>
      </c>
      <c r="G21" s="21">
        <v>6</v>
      </c>
      <c r="R21" s="12" t="s">
        <v>2</v>
      </c>
      <c r="S21" s="5">
        <v>0.11583664894242998</v>
      </c>
      <c r="W21" s="13"/>
      <c r="X21" s="13"/>
    </row>
    <row r="22" spans="2:25" x14ac:dyDescent="0.3">
      <c r="C22" s="16" t="s">
        <v>60</v>
      </c>
      <c r="D22" s="2">
        <v>7.3879065520788489E-2</v>
      </c>
      <c r="E22" s="2">
        <v>0.15124766213302224</v>
      </c>
      <c r="F22" s="14">
        <f>(2*D22*E22)/(D22+E22)</f>
        <v>9.9268852321920079E-2</v>
      </c>
      <c r="G22" s="21">
        <v>7</v>
      </c>
      <c r="R22" s="12" t="s">
        <v>5</v>
      </c>
      <c r="S22" s="5">
        <v>9.9268852321920079E-2</v>
      </c>
      <c r="W22" s="13"/>
      <c r="X22" s="13"/>
      <c r="Y22" s="4"/>
    </row>
    <row r="23" spans="2:25" x14ac:dyDescent="0.3">
      <c r="C23" s="16" t="s">
        <v>61</v>
      </c>
      <c r="D23" s="2">
        <v>7.2825512361999759E-2</v>
      </c>
      <c r="E23" s="2">
        <v>0.12617239832363272</v>
      </c>
      <c r="F23" s="14">
        <f>(2*D23*E23)/(D23+E23)</f>
        <v>9.234840227419816E-2</v>
      </c>
      <c r="G23" s="21">
        <v>8</v>
      </c>
      <c r="R23" s="12" t="s">
        <v>6</v>
      </c>
      <c r="S23" s="5">
        <v>9.234840227419816E-2</v>
      </c>
      <c r="W23" s="13"/>
      <c r="X23" s="13"/>
      <c r="Y23" s="4"/>
    </row>
    <row r="24" spans="2:25" x14ac:dyDescent="0.3">
      <c r="C24" s="16" t="s">
        <v>63</v>
      </c>
      <c r="D24" s="2">
        <v>6.6765386603823459E-2</v>
      </c>
      <c r="E24" s="2">
        <v>0.14081775476269839</v>
      </c>
      <c r="F24" s="14">
        <f>(2*D24*E24)/(D24+E24)</f>
        <v>9.0582999905696931E-2</v>
      </c>
      <c r="G24" s="21">
        <v>9</v>
      </c>
      <c r="R24" s="12" t="s">
        <v>8</v>
      </c>
      <c r="S24" s="5">
        <v>9.0582999905696931E-2</v>
      </c>
      <c r="W24" s="13"/>
      <c r="X24" s="13"/>
      <c r="Y24" s="4"/>
    </row>
    <row r="25" spans="2:25" x14ac:dyDescent="0.3">
      <c r="C25" s="16" t="s">
        <v>62</v>
      </c>
      <c r="D25" s="2">
        <v>6.6142637332098395E-2</v>
      </c>
      <c r="E25" s="2">
        <v>0.13893773059485653</v>
      </c>
      <c r="F25" s="14">
        <f>(2*D25*E25)/(D25+E25)</f>
        <v>8.9620552365632156E-2</v>
      </c>
      <c r="G25" s="21">
        <v>10</v>
      </c>
      <c r="R25" s="12" t="s">
        <v>7</v>
      </c>
      <c r="S25" s="5">
        <v>8.9620552365632156E-2</v>
      </c>
      <c r="W25" s="13"/>
      <c r="X25" s="13"/>
      <c r="Y25" s="4"/>
    </row>
    <row r="26" spans="2:25" x14ac:dyDescent="0.3">
      <c r="C26" s="16" t="s">
        <v>67</v>
      </c>
      <c r="D26" s="2">
        <v>3.3200233110049389E-2</v>
      </c>
      <c r="E26" s="2">
        <v>9.7174832553267879E-2</v>
      </c>
      <c r="F26" s="14">
        <f>(2*D26*E26)/(D26+E26)</f>
        <v>4.9491474106405774E-2</v>
      </c>
      <c r="G26" s="21">
        <v>11</v>
      </c>
      <c r="R26" s="12" t="s">
        <v>26</v>
      </c>
      <c r="S26" s="5">
        <v>4.9491474106405774E-2</v>
      </c>
      <c r="T26" s="7" t="s">
        <v>30</v>
      </c>
      <c r="W26" s="13"/>
      <c r="X26" s="13"/>
      <c r="Y26" s="4"/>
    </row>
    <row r="27" spans="2:25" x14ac:dyDescent="0.3">
      <c r="C27" s="16" t="s">
        <v>59</v>
      </c>
      <c r="D27" s="2">
        <v>1.7048373929797599E-2</v>
      </c>
      <c r="E27" s="2">
        <v>3.3729552576600604E-2</v>
      </c>
      <c r="F27" s="14">
        <f>(2*D27*E27)/(D27+E27)</f>
        <v>2.2648976213638768E-2</v>
      </c>
      <c r="G27" s="21">
        <v>12</v>
      </c>
      <c r="R27" s="12" t="s">
        <v>4</v>
      </c>
      <c r="S27" s="5">
        <v>2.2648976213638768E-2</v>
      </c>
      <c r="Y27" s="4"/>
    </row>
    <row r="28" spans="2:25" x14ac:dyDescent="0.3">
      <c r="S28" s="4"/>
      <c r="Y28" s="4"/>
    </row>
    <row r="29" spans="2:25" x14ac:dyDescent="0.3">
      <c r="S29" s="4"/>
      <c r="W29" s="4"/>
      <c r="Y29" s="4"/>
    </row>
    <row r="30" spans="2:25" x14ac:dyDescent="0.3">
      <c r="S30" s="4"/>
      <c r="W30" s="4"/>
      <c r="Y30" s="4"/>
    </row>
    <row r="31" spans="2:25" x14ac:dyDescent="0.3">
      <c r="W31" s="4"/>
      <c r="Y31" s="4"/>
    </row>
    <row r="32" spans="2:25" x14ac:dyDescent="0.3">
      <c r="W32" s="4"/>
      <c r="Y32" s="4"/>
    </row>
    <row r="33" spans="9:25" x14ac:dyDescent="0.3">
      <c r="W33" s="4"/>
      <c r="Y33" s="4"/>
    </row>
    <row r="34" spans="9:25" x14ac:dyDescent="0.3">
      <c r="K34" s="7" t="s">
        <v>32</v>
      </c>
      <c r="W34" s="4"/>
    </row>
    <row r="35" spans="9:25" x14ac:dyDescent="0.3">
      <c r="I35" s="7" t="s">
        <v>33</v>
      </c>
      <c r="W35" s="4"/>
    </row>
    <row r="36" spans="9:25" x14ac:dyDescent="0.3">
      <c r="W36" s="4"/>
    </row>
    <row r="37" spans="9:25" x14ac:dyDescent="0.3">
      <c r="W37" s="4"/>
    </row>
    <row r="38" spans="9:25" x14ac:dyDescent="0.3">
      <c r="W38" s="4"/>
    </row>
    <row r="39" spans="9:25" x14ac:dyDescent="0.3">
      <c r="W39" s="4"/>
    </row>
    <row r="40" spans="9:25" x14ac:dyDescent="0.3">
      <c r="W40" s="4"/>
    </row>
    <row r="53" spans="30:68" x14ac:dyDescent="0.3">
      <c r="AD53" s="7" t="s">
        <v>35</v>
      </c>
      <c r="AE53" s="7" t="s">
        <v>36</v>
      </c>
      <c r="AF53" s="7" t="s">
        <v>37</v>
      </c>
      <c r="AG53" s="15" t="s">
        <v>38</v>
      </c>
      <c r="AH53" s="15" t="s">
        <v>39</v>
      </c>
      <c r="AI53" s="15" t="s">
        <v>40</v>
      </c>
      <c r="AJ53" s="15" t="s">
        <v>41</v>
      </c>
      <c r="AK53" s="15" t="s">
        <v>42</v>
      </c>
      <c r="AL53" s="15" t="s">
        <v>43</v>
      </c>
      <c r="AM53" s="15" t="s">
        <v>44</v>
      </c>
      <c r="AN53" s="15" t="s">
        <v>45</v>
      </c>
      <c r="AO53" s="15" t="s">
        <v>46</v>
      </c>
      <c r="AP53" s="15" t="s">
        <v>47</v>
      </c>
      <c r="AQ53" s="15" t="s">
        <v>48</v>
      </c>
      <c r="AR53" s="15" t="s">
        <v>49</v>
      </c>
      <c r="AS53" s="15" t="s">
        <v>50</v>
      </c>
      <c r="AT53" s="15" t="s">
        <v>51</v>
      </c>
      <c r="AU53" s="15" t="s">
        <v>52</v>
      </c>
      <c r="AV53" s="15" t="s">
        <v>53</v>
      </c>
      <c r="AW53" s="15" t="s">
        <v>54</v>
      </c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</row>
  </sheetData>
  <sortState xmlns:xlrd2="http://schemas.microsoft.com/office/spreadsheetml/2017/richdata2" ref="C16:F27">
    <sortCondition descending="1" ref="F15"/>
  </sortState>
  <mergeCells count="2">
    <mergeCell ref="Q1:AB1"/>
    <mergeCell ref="D1:O1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B0E3-6498-47B1-B478-E9DCBB7D7A8F}">
  <dimension ref="A1"/>
  <sheetViews>
    <sheetView workbookViewId="0">
      <selection activeCell="H18" sqref="H18"/>
    </sheetView>
  </sheetViews>
  <sheetFormatPr defaultRowHeight="14.4" x14ac:dyDescent="0.3"/>
  <sheetData>
    <row r="1" spans="1:1" x14ac:dyDescent="0.3">
      <c r="A1" s="6" t="s">
        <v>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cw_separate_types</vt:lpstr>
      <vt:lpstr>max cochange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Nadim, Md</dc:creator>
  <cp:lastModifiedBy>Nadim, Md</cp:lastModifiedBy>
  <dcterms:created xsi:type="dcterms:W3CDTF">2015-06-05T18:17:20Z</dcterms:created>
  <dcterms:modified xsi:type="dcterms:W3CDTF">2020-07-05T09:52:36Z</dcterms:modified>
</cp:coreProperties>
</file>