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LQCD/"/>
    </mc:Choice>
  </mc:AlternateContent>
  <bookViews>
    <workbookView xWindow="4700" yWindow="460" windowWidth="28480" windowHeight="22220"/>
  </bookViews>
  <sheets>
    <sheet name="まとめ" sheetId="4" r:id="rId1"/>
    <sheet name="まとめ2" sheetId="8" r:id="rId2"/>
    <sheet name="XACC with Hybrid" sheetId="5" r:id="rId3"/>
    <sheet name="XACC with MPI" sheetId="3" r:id="rId4"/>
    <sheet name="CUDA+MPI" sheetId="1" r:id="rId5"/>
    <sheet name="OpenACC+MPI" sheetId="2" r:id="rId6"/>
    <sheet name="XACC with Hybrid nobarrier" sheetId="7" r:id="rId7"/>
    <sheet name="XACC with MPI nobarrier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2" i="4" l="1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K3" i="4"/>
  <c r="J3" i="4"/>
  <c r="I3" i="4"/>
  <c r="E34" i="8" l="1"/>
  <c r="E35" i="8"/>
  <c r="G35" i="8" s="1"/>
  <c r="E36" i="8"/>
  <c r="E37" i="8"/>
  <c r="E38" i="8"/>
  <c r="E39" i="8"/>
  <c r="E33" i="8"/>
  <c r="D34" i="8"/>
  <c r="D38" i="8"/>
  <c r="D33" i="8"/>
  <c r="C34" i="8"/>
  <c r="C35" i="8"/>
  <c r="C36" i="8"/>
  <c r="C37" i="8"/>
  <c r="C38" i="8"/>
  <c r="C39" i="8"/>
  <c r="G39" i="8" s="1"/>
  <c r="C33" i="8"/>
  <c r="B34" i="8"/>
  <c r="B35" i="8"/>
  <c r="B36" i="8"/>
  <c r="B37" i="8"/>
  <c r="B38" i="8"/>
  <c r="B33" i="8"/>
  <c r="G38" i="8"/>
  <c r="F38" i="8"/>
  <c r="G36" i="8"/>
  <c r="G34" i="8"/>
  <c r="F34" i="8"/>
  <c r="G33" i="8"/>
  <c r="F33" i="8"/>
  <c r="E24" i="8"/>
  <c r="E25" i="8"/>
  <c r="E26" i="8"/>
  <c r="E27" i="8"/>
  <c r="E28" i="8"/>
  <c r="E29" i="8"/>
  <c r="E23" i="8"/>
  <c r="D24" i="8"/>
  <c r="D28" i="8"/>
  <c r="D23" i="8"/>
  <c r="C24" i="8"/>
  <c r="C25" i="8"/>
  <c r="C26" i="8"/>
  <c r="C27" i="8"/>
  <c r="C28" i="8"/>
  <c r="C29" i="8"/>
  <c r="G29" i="8" s="1"/>
  <c r="C23" i="8"/>
  <c r="B24" i="8"/>
  <c r="B25" i="8"/>
  <c r="B26" i="8"/>
  <c r="B27" i="8"/>
  <c r="B28" i="8"/>
  <c r="B23" i="8"/>
  <c r="G28" i="8"/>
  <c r="F28" i="8"/>
  <c r="G25" i="8"/>
  <c r="G24" i="8"/>
  <c r="F24" i="8"/>
  <c r="G23" i="8"/>
  <c r="F23" i="8"/>
  <c r="E14" i="8"/>
  <c r="E15" i="8"/>
  <c r="E16" i="8"/>
  <c r="E17" i="8"/>
  <c r="E18" i="8"/>
  <c r="E19" i="8"/>
  <c r="G19" i="8" s="1"/>
  <c r="E13" i="8"/>
  <c r="D14" i="8"/>
  <c r="D18" i="8"/>
  <c r="D13" i="8"/>
  <c r="C14" i="8"/>
  <c r="C15" i="8"/>
  <c r="C16" i="8"/>
  <c r="C17" i="8"/>
  <c r="C18" i="8"/>
  <c r="C19" i="8"/>
  <c r="C13" i="8"/>
  <c r="B14" i="8"/>
  <c r="B15" i="8"/>
  <c r="B16" i="8"/>
  <c r="B17" i="8"/>
  <c r="B18" i="8"/>
  <c r="B13" i="8"/>
  <c r="G18" i="8"/>
  <c r="F18" i="8"/>
  <c r="G14" i="8"/>
  <c r="F14" i="8"/>
  <c r="G15" i="8"/>
  <c r="G13" i="8"/>
  <c r="F13" i="8"/>
  <c r="G3" i="8"/>
  <c r="G4" i="8"/>
  <c r="G5" i="8"/>
  <c r="G6" i="8"/>
  <c r="G7" i="8"/>
  <c r="G8" i="8"/>
  <c r="G9" i="8"/>
  <c r="F4" i="8"/>
  <c r="F6" i="8"/>
  <c r="F7" i="8"/>
  <c r="F8" i="8"/>
  <c r="F3" i="8"/>
  <c r="E4" i="8"/>
  <c r="E5" i="8"/>
  <c r="E6" i="8"/>
  <c r="E7" i="8"/>
  <c r="E8" i="8"/>
  <c r="E9" i="8"/>
  <c r="D4" i="8"/>
  <c r="D6" i="8"/>
  <c r="D7" i="8"/>
  <c r="D8" i="8"/>
  <c r="E3" i="8"/>
  <c r="D3" i="8"/>
  <c r="C9" i="8"/>
  <c r="C8" i="8"/>
  <c r="B8" i="8"/>
  <c r="C7" i="8"/>
  <c r="B7" i="8"/>
  <c r="C6" i="8"/>
  <c r="B6" i="8"/>
  <c r="C5" i="8"/>
  <c r="B5" i="8"/>
  <c r="C4" i="8"/>
  <c r="B4" i="8"/>
  <c r="C3" i="8"/>
  <c r="B3" i="8"/>
  <c r="G37" i="8" l="1"/>
  <c r="G27" i="8"/>
  <c r="G26" i="8"/>
  <c r="G17" i="8"/>
  <c r="G16" i="8"/>
  <c r="B53" i="7"/>
  <c r="C53" i="7"/>
  <c r="D53" i="7"/>
  <c r="E53" i="7"/>
  <c r="F53" i="7"/>
  <c r="G53" i="7"/>
  <c r="H53" i="7"/>
  <c r="I53" i="7"/>
  <c r="C52" i="7"/>
  <c r="D52" i="7"/>
  <c r="E52" i="7"/>
  <c r="F52" i="7"/>
  <c r="G52" i="7"/>
  <c r="H52" i="7"/>
  <c r="I52" i="7"/>
  <c r="B52" i="7"/>
  <c r="C44" i="7"/>
  <c r="D44" i="7"/>
  <c r="B44" i="7" s="1"/>
  <c r="E44" i="7"/>
  <c r="F44" i="7"/>
  <c r="G44" i="7"/>
  <c r="D43" i="7"/>
  <c r="E43" i="7"/>
  <c r="B43" i="7" s="1"/>
  <c r="F43" i="7"/>
  <c r="G43" i="7"/>
  <c r="C43" i="7"/>
  <c r="B64" i="7"/>
  <c r="B63" i="7"/>
  <c r="B33" i="7"/>
  <c r="C33" i="7"/>
  <c r="D33" i="7"/>
  <c r="E33" i="7"/>
  <c r="F33" i="7"/>
  <c r="G33" i="7"/>
  <c r="H33" i="7"/>
  <c r="I33" i="7"/>
  <c r="C32" i="7"/>
  <c r="D32" i="7"/>
  <c r="E32" i="7"/>
  <c r="F32" i="7"/>
  <c r="G32" i="7"/>
  <c r="H32" i="7"/>
  <c r="I32" i="7"/>
  <c r="B32" i="7"/>
  <c r="B24" i="7" l="1"/>
  <c r="B23" i="7"/>
  <c r="D23" i="7"/>
  <c r="E23" i="7"/>
  <c r="F23" i="7"/>
  <c r="G23" i="7"/>
  <c r="D24" i="7"/>
  <c r="E24" i="7"/>
  <c r="F24" i="7"/>
  <c r="G24" i="7"/>
  <c r="C24" i="7"/>
  <c r="C23" i="7"/>
  <c r="B73" i="7" l="1"/>
  <c r="C73" i="7"/>
  <c r="D73" i="7"/>
  <c r="E73" i="7"/>
  <c r="F73" i="7"/>
  <c r="G73" i="7"/>
  <c r="H73" i="7"/>
  <c r="I73" i="7"/>
  <c r="C72" i="7"/>
  <c r="D72" i="7"/>
  <c r="E72" i="7"/>
  <c r="F72" i="7"/>
  <c r="G72" i="7"/>
  <c r="H72" i="7"/>
  <c r="I72" i="7"/>
  <c r="B72" i="7"/>
  <c r="C64" i="7"/>
  <c r="D64" i="7"/>
  <c r="E64" i="7"/>
  <c r="F64" i="7"/>
  <c r="G64" i="7"/>
  <c r="D63" i="7"/>
  <c r="E63" i="7"/>
  <c r="F63" i="7"/>
  <c r="G63" i="7"/>
  <c r="C63" i="7"/>
  <c r="B13" i="7"/>
  <c r="C13" i="7"/>
  <c r="D13" i="7"/>
  <c r="E13" i="7"/>
  <c r="F13" i="7"/>
  <c r="G13" i="7"/>
  <c r="H13" i="7"/>
  <c r="I13" i="7"/>
  <c r="C12" i="7"/>
  <c r="D12" i="7"/>
  <c r="E12" i="7"/>
  <c r="F12" i="7"/>
  <c r="G12" i="7"/>
  <c r="H12" i="7"/>
  <c r="I12" i="7"/>
  <c r="B12" i="7"/>
  <c r="C4" i="7"/>
  <c r="D4" i="7"/>
  <c r="E4" i="7"/>
  <c r="F4" i="7"/>
  <c r="G4" i="7"/>
  <c r="D3" i="7"/>
  <c r="E3" i="7"/>
  <c r="F3" i="7"/>
  <c r="G3" i="7"/>
  <c r="C3" i="7"/>
  <c r="B69" i="7" l="1"/>
  <c r="D39" i="8" s="1"/>
  <c r="B68" i="7"/>
  <c r="B67" i="7"/>
  <c r="D37" i="8" s="1"/>
  <c r="F37" i="8" s="1"/>
  <c r="B66" i="7"/>
  <c r="D36" i="8" s="1"/>
  <c r="F36" i="8" s="1"/>
  <c r="B65" i="7"/>
  <c r="D35" i="8" s="1"/>
  <c r="F35" i="8" s="1"/>
  <c r="B49" i="7"/>
  <c r="D29" i="8" s="1"/>
  <c r="B48" i="7"/>
  <c r="B47" i="7"/>
  <c r="D27" i="8" s="1"/>
  <c r="F27" i="8" s="1"/>
  <c r="B46" i="7"/>
  <c r="D26" i="8" s="1"/>
  <c r="F26" i="8" s="1"/>
  <c r="B45" i="7"/>
  <c r="D25" i="8" s="1"/>
  <c r="F25" i="8" s="1"/>
  <c r="B29" i="7"/>
  <c r="D19" i="8" s="1"/>
  <c r="B28" i="7"/>
  <c r="B27" i="7"/>
  <c r="D17" i="8" s="1"/>
  <c r="F17" i="8" s="1"/>
  <c r="B26" i="7"/>
  <c r="D16" i="8" s="1"/>
  <c r="F16" i="8" s="1"/>
  <c r="B25" i="7"/>
  <c r="D15" i="8" s="1"/>
  <c r="F15" i="8" s="1"/>
  <c r="B9" i="7"/>
  <c r="D9" i="8" s="1"/>
  <c r="B8" i="7"/>
  <c r="B7" i="7"/>
  <c r="B6" i="7"/>
  <c r="B5" i="7"/>
  <c r="D5" i="8" s="1"/>
  <c r="F5" i="8" s="1"/>
  <c r="B4" i="7"/>
  <c r="B3" i="7"/>
  <c r="B69" i="6"/>
  <c r="B68" i="6"/>
  <c r="B67" i="6"/>
  <c r="B66" i="6"/>
  <c r="B65" i="6"/>
  <c r="B64" i="6"/>
  <c r="B63" i="6"/>
  <c r="B49" i="6"/>
  <c r="B48" i="6"/>
  <c r="B47" i="6"/>
  <c r="B46" i="6"/>
  <c r="B45" i="6"/>
  <c r="B44" i="6"/>
  <c r="B43" i="6"/>
  <c r="B29" i="6"/>
  <c r="B28" i="6"/>
  <c r="B27" i="6"/>
  <c r="B26" i="6"/>
  <c r="B25" i="6"/>
  <c r="B24" i="6"/>
  <c r="B23" i="6"/>
  <c r="B9" i="6"/>
  <c r="B8" i="6"/>
  <c r="B7" i="6"/>
  <c r="B6" i="6"/>
  <c r="B5" i="6"/>
  <c r="B4" i="6"/>
  <c r="B3" i="6"/>
  <c r="L132" i="4" l="1"/>
  <c r="L131" i="4"/>
  <c r="L130" i="4"/>
  <c r="L129" i="4"/>
  <c r="L128" i="4"/>
  <c r="L127" i="4"/>
  <c r="L91" i="4"/>
  <c r="L90" i="4"/>
  <c r="L89" i="4"/>
  <c r="L88" i="4"/>
  <c r="L87" i="4"/>
  <c r="L86" i="4"/>
  <c r="L50" i="4"/>
  <c r="L49" i="4"/>
  <c r="L48" i="4"/>
  <c r="L47" i="4"/>
  <c r="L46" i="4"/>
  <c r="L45" i="4"/>
  <c r="L9" i="4"/>
  <c r="L8" i="4"/>
  <c r="L7" i="4"/>
  <c r="L6" i="4"/>
  <c r="L5" i="4"/>
  <c r="L4" i="4"/>
  <c r="P157" i="4"/>
  <c r="P158" i="4"/>
  <c r="P159" i="4"/>
  <c r="P160" i="4"/>
  <c r="P161" i="4"/>
  <c r="P162" i="4"/>
  <c r="P156" i="4"/>
  <c r="P147" i="4"/>
  <c r="P148" i="4"/>
  <c r="P149" i="4"/>
  <c r="P150" i="4"/>
  <c r="P151" i="4"/>
  <c r="P152" i="4"/>
  <c r="P146" i="4"/>
  <c r="P137" i="4"/>
  <c r="P138" i="4"/>
  <c r="P139" i="4"/>
  <c r="P140" i="4"/>
  <c r="P141" i="4"/>
  <c r="P142" i="4"/>
  <c r="P136" i="4"/>
  <c r="H157" i="4"/>
  <c r="I157" i="4"/>
  <c r="J157" i="4"/>
  <c r="K157" i="4"/>
  <c r="L157" i="4"/>
  <c r="M157" i="4"/>
  <c r="N157" i="4"/>
  <c r="O157" i="4"/>
  <c r="H158" i="4"/>
  <c r="I158" i="4"/>
  <c r="J158" i="4"/>
  <c r="K158" i="4"/>
  <c r="L158" i="4"/>
  <c r="M158" i="4"/>
  <c r="N158" i="4"/>
  <c r="O158" i="4"/>
  <c r="H159" i="4"/>
  <c r="I159" i="4"/>
  <c r="J159" i="4"/>
  <c r="K159" i="4"/>
  <c r="L159" i="4"/>
  <c r="M159" i="4"/>
  <c r="N159" i="4"/>
  <c r="O159" i="4"/>
  <c r="H160" i="4"/>
  <c r="I160" i="4"/>
  <c r="J160" i="4"/>
  <c r="K160" i="4"/>
  <c r="L160" i="4"/>
  <c r="M160" i="4"/>
  <c r="N160" i="4"/>
  <c r="O160" i="4"/>
  <c r="H161" i="4"/>
  <c r="I161" i="4"/>
  <c r="J161" i="4"/>
  <c r="K161" i="4"/>
  <c r="L161" i="4"/>
  <c r="M161" i="4"/>
  <c r="N161" i="4"/>
  <c r="O161" i="4"/>
  <c r="H162" i="4"/>
  <c r="I162" i="4"/>
  <c r="J162" i="4"/>
  <c r="K162" i="4"/>
  <c r="L162" i="4"/>
  <c r="M162" i="4"/>
  <c r="N162" i="4"/>
  <c r="O162" i="4"/>
  <c r="I156" i="4"/>
  <c r="J156" i="4"/>
  <c r="K156" i="4"/>
  <c r="L156" i="4"/>
  <c r="M156" i="4"/>
  <c r="N156" i="4"/>
  <c r="O156" i="4"/>
  <c r="H156" i="4"/>
  <c r="H147" i="4"/>
  <c r="I147" i="4"/>
  <c r="J147" i="4"/>
  <c r="K147" i="4"/>
  <c r="L147" i="4"/>
  <c r="M147" i="4"/>
  <c r="N147" i="4"/>
  <c r="O147" i="4"/>
  <c r="H148" i="4"/>
  <c r="I148" i="4"/>
  <c r="J148" i="4"/>
  <c r="K148" i="4"/>
  <c r="L148" i="4"/>
  <c r="M148" i="4"/>
  <c r="N148" i="4"/>
  <c r="O148" i="4"/>
  <c r="H149" i="4"/>
  <c r="I149" i="4"/>
  <c r="J149" i="4"/>
  <c r="K149" i="4"/>
  <c r="L149" i="4"/>
  <c r="M149" i="4"/>
  <c r="N149" i="4"/>
  <c r="O149" i="4"/>
  <c r="H150" i="4"/>
  <c r="I150" i="4"/>
  <c r="J150" i="4"/>
  <c r="K150" i="4"/>
  <c r="L150" i="4"/>
  <c r="M150" i="4"/>
  <c r="N150" i="4"/>
  <c r="O150" i="4"/>
  <c r="H151" i="4"/>
  <c r="I151" i="4"/>
  <c r="J151" i="4"/>
  <c r="K151" i="4"/>
  <c r="L151" i="4"/>
  <c r="M151" i="4"/>
  <c r="N151" i="4"/>
  <c r="O151" i="4"/>
  <c r="H152" i="4"/>
  <c r="I152" i="4"/>
  <c r="J152" i="4"/>
  <c r="K152" i="4"/>
  <c r="L152" i="4"/>
  <c r="M152" i="4"/>
  <c r="N152" i="4"/>
  <c r="O152" i="4"/>
  <c r="I146" i="4"/>
  <c r="J146" i="4"/>
  <c r="K146" i="4"/>
  <c r="L146" i="4"/>
  <c r="M146" i="4"/>
  <c r="N146" i="4"/>
  <c r="O146" i="4"/>
  <c r="H146" i="4"/>
  <c r="H137" i="4"/>
  <c r="I137" i="4"/>
  <c r="J137" i="4"/>
  <c r="K137" i="4"/>
  <c r="L137" i="4"/>
  <c r="M137" i="4"/>
  <c r="N137" i="4"/>
  <c r="O137" i="4"/>
  <c r="H138" i="4"/>
  <c r="I138" i="4"/>
  <c r="J138" i="4"/>
  <c r="K138" i="4"/>
  <c r="L138" i="4"/>
  <c r="M138" i="4"/>
  <c r="N138" i="4"/>
  <c r="O138" i="4"/>
  <c r="H139" i="4"/>
  <c r="I139" i="4"/>
  <c r="J139" i="4"/>
  <c r="K139" i="4"/>
  <c r="L139" i="4"/>
  <c r="M139" i="4"/>
  <c r="N139" i="4"/>
  <c r="O139" i="4"/>
  <c r="H140" i="4"/>
  <c r="I140" i="4"/>
  <c r="J140" i="4"/>
  <c r="K140" i="4"/>
  <c r="L140" i="4"/>
  <c r="M140" i="4"/>
  <c r="N140" i="4"/>
  <c r="O140" i="4"/>
  <c r="H141" i="4"/>
  <c r="I141" i="4"/>
  <c r="J141" i="4"/>
  <c r="K141" i="4"/>
  <c r="L141" i="4"/>
  <c r="M141" i="4"/>
  <c r="N141" i="4"/>
  <c r="O141" i="4"/>
  <c r="H142" i="4"/>
  <c r="I142" i="4"/>
  <c r="J142" i="4"/>
  <c r="K142" i="4"/>
  <c r="L142" i="4"/>
  <c r="M142" i="4"/>
  <c r="N142" i="4"/>
  <c r="O142" i="4"/>
  <c r="I136" i="4"/>
  <c r="J136" i="4"/>
  <c r="K136" i="4"/>
  <c r="L136" i="4"/>
  <c r="M136" i="4"/>
  <c r="N136" i="4"/>
  <c r="O136" i="4"/>
  <c r="H136" i="4"/>
  <c r="E127" i="4"/>
  <c r="E128" i="4"/>
  <c r="E129" i="4"/>
  <c r="E130" i="4"/>
  <c r="E131" i="4"/>
  <c r="E132" i="4"/>
  <c r="E126" i="4"/>
  <c r="D127" i="4"/>
  <c r="D128" i="4"/>
  <c r="D129" i="4"/>
  <c r="D130" i="4"/>
  <c r="D131" i="4"/>
  <c r="D132" i="4"/>
  <c r="D126" i="4"/>
  <c r="C127" i="4"/>
  <c r="C128" i="4"/>
  <c r="C129" i="4"/>
  <c r="C130" i="4"/>
  <c r="C131" i="4"/>
  <c r="C132" i="4"/>
  <c r="C126" i="4"/>
  <c r="B127" i="4"/>
  <c r="B128" i="4"/>
  <c r="B129" i="4"/>
  <c r="B130" i="4"/>
  <c r="B126" i="4"/>
  <c r="B69" i="3" l="1"/>
  <c r="B68" i="3"/>
  <c r="B67" i="3"/>
  <c r="B66" i="3"/>
  <c r="B65" i="3"/>
  <c r="B64" i="3"/>
  <c r="B63" i="3"/>
  <c r="B63" i="5" s="1"/>
  <c r="B69" i="1"/>
  <c r="B68" i="1"/>
  <c r="B67" i="1"/>
  <c r="B66" i="1"/>
  <c r="B65" i="1"/>
  <c r="B64" i="1"/>
  <c r="B63" i="1"/>
  <c r="B69" i="2"/>
  <c r="B68" i="2"/>
  <c r="B67" i="2"/>
  <c r="B66" i="2"/>
  <c r="B65" i="2"/>
  <c r="B64" i="2"/>
  <c r="B63" i="2"/>
  <c r="I73" i="5"/>
  <c r="H73" i="5"/>
  <c r="G73" i="5"/>
  <c r="F73" i="5"/>
  <c r="E73" i="5"/>
  <c r="D73" i="5"/>
  <c r="C73" i="5"/>
  <c r="B73" i="5"/>
  <c r="I72" i="5"/>
  <c r="H72" i="5"/>
  <c r="G72" i="5"/>
  <c r="F72" i="5"/>
  <c r="E72" i="5"/>
  <c r="D72" i="5"/>
  <c r="C72" i="5"/>
  <c r="B72" i="5"/>
  <c r="B69" i="5"/>
  <c r="B68" i="5"/>
  <c r="B131" i="4" s="1"/>
  <c r="B67" i="5"/>
  <c r="B66" i="5"/>
  <c r="B65" i="5"/>
  <c r="G64" i="5"/>
  <c r="F64" i="5"/>
  <c r="E64" i="5"/>
  <c r="D64" i="5"/>
  <c r="C64" i="5"/>
  <c r="B64" i="5"/>
  <c r="G63" i="5"/>
  <c r="F63" i="5"/>
  <c r="E63" i="5"/>
  <c r="D63" i="5"/>
  <c r="C63" i="5"/>
  <c r="P116" i="4"/>
  <c r="P117" i="4"/>
  <c r="P118" i="4"/>
  <c r="P119" i="4"/>
  <c r="P120" i="4"/>
  <c r="P121" i="4"/>
  <c r="P107" i="4"/>
  <c r="P108" i="4"/>
  <c r="P109" i="4"/>
  <c r="P110" i="4"/>
  <c r="P111" i="4"/>
  <c r="P97" i="4"/>
  <c r="P98" i="4"/>
  <c r="P99" i="4"/>
  <c r="P100" i="4"/>
  <c r="P101" i="4"/>
  <c r="H117" i="4"/>
  <c r="I117" i="4"/>
  <c r="J117" i="4"/>
  <c r="K117" i="4"/>
  <c r="L117" i="4"/>
  <c r="M117" i="4"/>
  <c r="N117" i="4"/>
  <c r="O117" i="4"/>
  <c r="H118" i="4"/>
  <c r="I118" i="4"/>
  <c r="J118" i="4"/>
  <c r="K118" i="4"/>
  <c r="L118" i="4"/>
  <c r="M118" i="4"/>
  <c r="N118" i="4"/>
  <c r="O118" i="4"/>
  <c r="H119" i="4"/>
  <c r="I119" i="4"/>
  <c r="J119" i="4"/>
  <c r="K119" i="4"/>
  <c r="L119" i="4"/>
  <c r="M119" i="4"/>
  <c r="N119" i="4"/>
  <c r="O119" i="4"/>
  <c r="H120" i="4"/>
  <c r="I120" i="4"/>
  <c r="J120" i="4"/>
  <c r="K120" i="4"/>
  <c r="L120" i="4"/>
  <c r="M120" i="4"/>
  <c r="N120" i="4"/>
  <c r="O120" i="4"/>
  <c r="H121" i="4"/>
  <c r="I121" i="4"/>
  <c r="J121" i="4"/>
  <c r="K121" i="4"/>
  <c r="L121" i="4"/>
  <c r="M121" i="4"/>
  <c r="N121" i="4"/>
  <c r="O121" i="4"/>
  <c r="L115" i="4"/>
  <c r="H107" i="4"/>
  <c r="I107" i="4"/>
  <c r="J107" i="4"/>
  <c r="K107" i="4"/>
  <c r="L107" i="4"/>
  <c r="M107" i="4"/>
  <c r="N107" i="4"/>
  <c r="O107" i="4"/>
  <c r="H108" i="4"/>
  <c r="I108" i="4"/>
  <c r="J108" i="4"/>
  <c r="K108" i="4"/>
  <c r="L108" i="4"/>
  <c r="M108" i="4"/>
  <c r="N108" i="4"/>
  <c r="O108" i="4"/>
  <c r="H109" i="4"/>
  <c r="I109" i="4"/>
  <c r="J109" i="4"/>
  <c r="K109" i="4"/>
  <c r="L109" i="4"/>
  <c r="M109" i="4"/>
  <c r="N109" i="4"/>
  <c r="O109" i="4"/>
  <c r="H110" i="4"/>
  <c r="I110" i="4"/>
  <c r="J110" i="4"/>
  <c r="K110" i="4"/>
  <c r="L110" i="4"/>
  <c r="M110" i="4"/>
  <c r="N110" i="4"/>
  <c r="O110" i="4"/>
  <c r="H111" i="4"/>
  <c r="I111" i="4"/>
  <c r="J111" i="4"/>
  <c r="K111" i="4"/>
  <c r="L111" i="4"/>
  <c r="M111" i="4"/>
  <c r="N111" i="4"/>
  <c r="O111" i="4"/>
  <c r="L105" i="4"/>
  <c r="H97" i="4"/>
  <c r="I97" i="4"/>
  <c r="J97" i="4"/>
  <c r="K97" i="4"/>
  <c r="L97" i="4"/>
  <c r="M97" i="4"/>
  <c r="N97" i="4"/>
  <c r="O97" i="4"/>
  <c r="H98" i="4"/>
  <c r="I98" i="4"/>
  <c r="J98" i="4"/>
  <c r="K98" i="4"/>
  <c r="L98" i="4"/>
  <c r="M98" i="4"/>
  <c r="N98" i="4"/>
  <c r="O98" i="4"/>
  <c r="H99" i="4"/>
  <c r="I99" i="4"/>
  <c r="J99" i="4"/>
  <c r="K99" i="4"/>
  <c r="L99" i="4"/>
  <c r="M99" i="4"/>
  <c r="N99" i="4"/>
  <c r="O99" i="4"/>
  <c r="H100" i="4"/>
  <c r="I100" i="4"/>
  <c r="J100" i="4"/>
  <c r="K100" i="4"/>
  <c r="L100" i="4"/>
  <c r="M100" i="4"/>
  <c r="N100" i="4"/>
  <c r="O100" i="4"/>
  <c r="H101" i="4"/>
  <c r="I101" i="4"/>
  <c r="J101" i="4"/>
  <c r="K101" i="4"/>
  <c r="L101" i="4"/>
  <c r="M101" i="4"/>
  <c r="N101" i="4"/>
  <c r="O101" i="4"/>
  <c r="L95" i="4"/>
  <c r="E89" i="4"/>
  <c r="E85" i="4"/>
  <c r="D86" i="4"/>
  <c r="D87" i="4"/>
  <c r="D88" i="4"/>
  <c r="D89" i="4"/>
  <c r="D91" i="4"/>
  <c r="D85" i="4"/>
  <c r="B87" i="4"/>
  <c r="B88" i="4"/>
  <c r="B89" i="4"/>
  <c r="B91" i="4"/>
  <c r="B49" i="3"/>
  <c r="C91" i="4" s="1"/>
  <c r="B48" i="3"/>
  <c r="C90" i="4" s="1"/>
  <c r="B47" i="3"/>
  <c r="C89" i="4" s="1"/>
  <c r="B46" i="3"/>
  <c r="C88" i="4" s="1"/>
  <c r="B45" i="3"/>
  <c r="C87" i="4" s="1"/>
  <c r="B44" i="3"/>
  <c r="C86" i="4" s="1"/>
  <c r="B43" i="3"/>
  <c r="B43" i="5" s="1"/>
  <c r="B85" i="4" s="1"/>
  <c r="B49" i="2"/>
  <c r="E91" i="4" s="1"/>
  <c r="B48" i="2"/>
  <c r="E90" i="4" s="1"/>
  <c r="B47" i="2"/>
  <c r="B46" i="2"/>
  <c r="E88" i="4" s="1"/>
  <c r="B45" i="2"/>
  <c r="E87" i="4" s="1"/>
  <c r="B44" i="2"/>
  <c r="E86" i="4" s="1"/>
  <c r="B43" i="2"/>
  <c r="B49" i="1"/>
  <c r="B48" i="1"/>
  <c r="D90" i="4" s="1"/>
  <c r="B47" i="1"/>
  <c r="B46" i="1"/>
  <c r="B45" i="1"/>
  <c r="B44" i="1"/>
  <c r="B43" i="1"/>
  <c r="I53" i="5"/>
  <c r="O106" i="4" s="1"/>
  <c r="H53" i="5"/>
  <c r="N116" i="4" s="1"/>
  <c r="G53" i="5"/>
  <c r="M116" i="4" s="1"/>
  <c r="F53" i="5"/>
  <c r="L116" i="4" s="1"/>
  <c r="E53" i="5"/>
  <c r="K116" i="4" s="1"/>
  <c r="D53" i="5"/>
  <c r="J96" i="4" s="1"/>
  <c r="C53" i="5"/>
  <c r="I116" i="4" s="1"/>
  <c r="B53" i="5"/>
  <c r="H116" i="4" s="1"/>
  <c r="I52" i="5"/>
  <c r="O115" i="4" s="1"/>
  <c r="H52" i="5"/>
  <c r="N115" i="4" s="1"/>
  <c r="G52" i="5"/>
  <c r="M115" i="4" s="1"/>
  <c r="F52" i="5"/>
  <c r="E52" i="5"/>
  <c r="K105" i="4" s="1"/>
  <c r="D52" i="5"/>
  <c r="J115" i="4" s="1"/>
  <c r="C52" i="5"/>
  <c r="I115" i="4" s="1"/>
  <c r="B52" i="5"/>
  <c r="P105" i="4" s="1"/>
  <c r="B49" i="5"/>
  <c r="B29" i="8" s="1"/>
  <c r="F29" i="8" s="1"/>
  <c r="B48" i="5"/>
  <c r="B90" i="4" s="1"/>
  <c r="B47" i="5"/>
  <c r="B46" i="5"/>
  <c r="B45" i="5"/>
  <c r="G44" i="5"/>
  <c r="F44" i="5"/>
  <c r="E44" i="5"/>
  <c r="D44" i="5"/>
  <c r="C44" i="5"/>
  <c r="B44" i="5"/>
  <c r="B86" i="4" s="1"/>
  <c r="G43" i="5"/>
  <c r="F43" i="5"/>
  <c r="E43" i="5"/>
  <c r="D43" i="5"/>
  <c r="C43" i="5"/>
  <c r="B39" i="8" l="1"/>
  <c r="F39" i="8" s="1"/>
  <c r="B132" i="4"/>
  <c r="O96" i="4"/>
  <c r="O116" i="4"/>
  <c r="K96" i="4"/>
  <c r="K106" i="4"/>
  <c r="P106" i="4"/>
  <c r="H95" i="4"/>
  <c r="H105" i="4"/>
  <c r="H115" i="4"/>
  <c r="P95" i="4"/>
  <c r="J116" i="4"/>
  <c r="O95" i="4"/>
  <c r="N96" i="4"/>
  <c r="O105" i="4"/>
  <c r="J106" i="4"/>
  <c r="K115" i="4"/>
  <c r="N95" i="4"/>
  <c r="J95" i="4"/>
  <c r="M96" i="4"/>
  <c r="I96" i="4"/>
  <c r="N105" i="4"/>
  <c r="J105" i="4"/>
  <c r="M106" i="4"/>
  <c r="I106" i="4"/>
  <c r="P96" i="4"/>
  <c r="P115" i="4"/>
  <c r="K95" i="4"/>
  <c r="N106" i="4"/>
  <c r="M95" i="4"/>
  <c r="I95" i="4"/>
  <c r="L96" i="4"/>
  <c r="H96" i="4"/>
  <c r="M105" i="4"/>
  <c r="I105" i="4"/>
  <c r="L106" i="4"/>
  <c r="H106" i="4"/>
  <c r="C85" i="4"/>
  <c r="P14" i="4"/>
  <c r="P15" i="4"/>
  <c r="P16" i="4"/>
  <c r="P17" i="4"/>
  <c r="P18" i="4"/>
  <c r="P19" i="4"/>
  <c r="P13" i="4"/>
  <c r="O13" i="4"/>
  <c r="O14" i="4"/>
  <c r="O15" i="4"/>
  <c r="O16" i="4"/>
  <c r="O17" i="4"/>
  <c r="O18" i="4"/>
  <c r="O19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H14" i="4"/>
  <c r="H15" i="4"/>
  <c r="H16" i="4"/>
  <c r="H17" i="4"/>
  <c r="H18" i="4"/>
  <c r="H19" i="4"/>
  <c r="H13" i="4"/>
  <c r="H24" i="4"/>
  <c r="I24" i="4"/>
  <c r="J24" i="4"/>
  <c r="K24" i="4"/>
  <c r="L24" i="4"/>
  <c r="M24" i="4"/>
  <c r="N24" i="4"/>
  <c r="O24" i="4"/>
  <c r="H25" i="4"/>
  <c r="I25" i="4"/>
  <c r="J25" i="4"/>
  <c r="K25" i="4"/>
  <c r="L25" i="4"/>
  <c r="M25" i="4"/>
  <c r="N25" i="4"/>
  <c r="O25" i="4"/>
  <c r="H26" i="4"/>
  <c r="I26" i="4"/>
  <c r="J26" i="4"/>
  <c r="K26" i="4"/>
  <c r="L26" i="4"/>
  <c r="M26" i="4"/>
  <c r="N26" i="4"/>
  <c r="O26" i="4"/>
  <c r="H27" i="4"/>
  <c r="I27" i="4"/>
  <c r="J27" i="4"/>
  <c r="K27" i="4"/>
  <c r="L27" i="4"/>
  <c r="M27" i="4"/>
  <c r="N27" i="4"/>
  <c r="O27" i="4"/>
  <c r="H28" i="4"/>
  <c r="I28" i="4"/>
  <c r="J28" i="4"/>
  <c r="K28" i="4"/>
  <c r="L28" i="4"/>
  <c r="M28" i="4"/>
  <c r="N28" i="4"/>
  <c r="O28" i="4"/>
  <c r="H29" i="4"/>
  <c r="I29" i="4"/>
  <c r="J29" i="4"/>
  <c r="K29" i="4"/>
  <c r="L29" i="4"/>
  <c r="M29" i="4"/>
  <c r="N29" i="4"/>
  <c r="O29" i="4"/>
  <c r="I23" i="4"/>
  <c r="J23" i="4"/>
  <c r="K23" i="4"/>
  <c r="L23" i="4"/>
  <c r="M23" i="4"/>
  <c r="N23" i="4"/>
  <c r="O23" i="4"/>
  <c r="H23" i="4"/>
  <c r="P24" i="4"/>
  <c r="P25" i="4"/>
  <c r="P26" i="4"/>
  <c r="P27" i="4"/>
  <c r="P28" i="4"/>
  <c r="P29" i="4"/>
  <c r="P23" i="4"/>
  <c r="P34" i="4"/>
  <c r="P35" i="4"/>
  <c r="P36" i="4"/>
  <c r="P37" i="4"/>
  <c r="P38" i="4"/>
  <c r="P39" i="4"/>
  <c r="P33" i="4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5" i="4"/>
  <c r="J35" i="4"/>
  <c r="K35" i="4"/>
  <c r="L35" i="4"/>
  <c r="M35" i="4"/>
  <c r="N35" i="4"/>
  <c r="O35" i="4"/>
  <c r="I36" i="4"/>
  <c r="J36" i="4"/>
  <c r="K36" i="4"/>
  <c r="L36" i="4"/>
  <c r="M36" i="4"/>
  <c r="N36" i="4"/>
  <c r="O36" i="4"/>
  <c r="I37" i="4"/>
  <c r="J37" i="4"/>
  <c r="K37" i="4"/>
  <c r="L37" i="4"/>
  <c r="M37" i="4"/>
  <c r="N37" i="4"/>
  <c r="O37" i="4"/>
  <c r="I38" i="4"/>
  <c r="J38" i="4"/>
  <c r="K38" i="4"/>
  <c r="L38" i="4"/>
  <c r="M38" i="4"/>
  <c r="N38" i="4"/>
  <c r="O38" i="4"/>
  <c r="I39" i="4"/>
  <c r="J39" i="4"/>
  <c r="K39" i="4"/>
  <c r="L39" i="4"/>
  <c r="M39" i="4"/>
  <c r="N39" i="4"/>
  <c r="O39" i="4"/>
  <c r="H34" i="4"/>
  <c r="H35" i="4"/>
  <c r="H36" i="4"/>
  <c r="H37" i="4"/>
  <c r="H38" i="4"/>
  <c r="H39" i="4"/>
  <c r="H33" i="4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B13" i="5"/>
  <c r="B12" i="5"/>
  <c r="C4" i="5"/>
  <c r="D4" i="5"/>
  <c r="E4" i="5"/>
  <c r="F4" i="5"/>
  <c r="G4" i="5"/>
  <c r="D3" i="5"/>
  <c r="E3" i="5"/>
  <c r="F3" i="5"/>
  <c r="G3" i="5"/>
  <c r="C3" i="5"/>
  <c r="P75" i="4"/>
  <c r="P76" i="4"/>
  <c r="P77" i="4"/>
  <c r="P78" i="4"/>
  <c r="P79" i="4"/>
  <c r="P80" i="4"/>
  <c r="P74" i="4"/>
  <c r="P65" i="4"/>
  <c r="P66" i="4"/>
  <c r="P67" i="4"/>
  <c r="P68" i="4"/>
  <c r="P69" i="4"/>
  <c r="P70" i="4"/>
  <c r="P64" i="4"/>
  <c r="P55" i="4"/>
  <c r="P56" i="4"/>
  <c r="P57" i="4"/>
  <c r="P58" i="4"/>
  <c r="P59" i="4"/>
  <c r="P60" i="4"/>
  <c r="P54" i="4"/>
  <c r="I74" i="4"/>
  <c r="J74" i="4"/>
  <c r="K74" i="4"/>
  <c r="L74" i="4"/>
  <c r="M74" i="4"/>
  <c r="N74" i="4"/>
  <c r="O74" i="4"/>
  <c r="I75" i="4"/>
  <c r="J75" i="4"/>
  <c r="K75" i="4"/>
  <c r="L75" i="4"/>
  <c r="M75" i="4"/>
  <c r="N75" i="4"/>
  <c r="O75" i="4"/>
  <c r="I76" i="4"/>
  <c r="J76" i="4"/>
  <c r="K76" i="4"/>
  <c r="L76" i="4"/>
  <c r="M76" i="4"/>
  <c r="N76" i="4"/>
  <c r="O76" i="4"/>
  <c r="I77" i="4"/>
  <c r="J77" i="4"/>
  <c r="K77" i="4"/>
  <c r="L77" i="4"/>
  <c r="M77" i="4"/>
  <c r="N77" i="4"/>
  <c r="O77" i="4"/>
  <c r="I78" i="4"/>
  <c r="J78" i="4"/>
  <c r="K78" i="4"/>
  <c r="L78" i="4"/>
  <c r="M78" i="4"/>
  <c r="N78" i="4"/>
  <c r="O78" i="4"/>
  <c r="I79" i="4"/>
  <c r="J79" i="4"/>
  <c r="K79" i="4"/>
  <c r="L79" i="4"/>
  <c r="M79" i="4"/>
  <c r="N79" i="4"/>
  <c r="O79" i="4"/>
  <c r="I80" i="4"/>
  <c r="J80" i="4"/>
  <c r="K80" i="4"/>
  <c r="L80" i="4"/>
  <c r="M80" i="4"/>
  <c r="N80" i="4"/>
  <c r="O80" i="4"/>
  <c r="H75" i="4"/>
  <c r="H76" i="4"/>
  <c r="H77" i="4"/>
  <c r="H78" i="4"/>
  <c r="H79" i="4"/>
  <c r="H80" i="4"/>
  <c r="H74" i="4"/>
  <c r="H65" i="4"/>
  <c r="I65" i="4"/>
  <c r="J65" i="4"/>
  <c r="K65" i="4"/>
  <c r="L65" i="4"/>
  <c r="M65" i="4"/>
  <c r="N65" i="4"/>
  <c r="O65" i="4"/>
  <c r="H66" i="4"/>
  <c r="I66" i="4"/>
  <c r="J66" i="4"/>
  <c r="K66" i="4"/>
  <c r="L66" i="4"/>
  <c r="M66" i="4"/>
  <c r="N66" i="4"/>
  <c r="O66" i="4"/>
  <c r="H67" i="4"/>
  <c r="I67" i="4"/>
  <c r="J67" i="4"/>
  <c r="K67" i="4"/>
  <c r="L67" i="4"/>
  <c r="M67" i="4"/>
  <c r="N67" i="4"/>
  <c r="O67" i="4"/>
  <c r="H68" i="4"/>
  <c r="I68" i="4"/>
  <c r="J68" i="4"/>
  <c r="K68" i="4"/>
  <c r="L68" i="4"/>
  <c r="M68" i="4"/>
  <c r="N68" i="4"/>
  <c r="O68" i="4"/>
  <c r="H69" i="4"/>
  <c r="I69" i="4"/>
  <c r="J69" i="4"/>
  <c r="K69" i="4"/>
  <c r="L69" i="4"/>
  <c r="M69" i="4"/>
  <c r="N69" i="4"/>
  <c r="O69" i="4"/>
  <c r="H70" i="4"/>
  <c r="I70" i="4"/>
  <c r="J70" i="4"/>
  <c r="K70" i="4"/>
  <c r="L70" i="4"/>
  <c r="M70" i="4"/>
  <c r="N70" i="4"/>
  <c r="O70" i="4"/>
  <c r="I64" i="4"/>
  <c r="J64" i="4"/>
  <c r="K64" i="4"/>
  <c r="L64" i="4"/>
  <c r="M64" i="4"/>
  <c r="N64" i="4"/>
  <c r="O64" i="4"/>
  <c r="H64" i="4"/>
  <c r="H55" i="4"/>
  <c r="I55" i="4"/>
  <c r="J55" i="4"/>
  <c r="K55" i="4"/>
  <c r="L55" i="4"/>
  <c r="M55" i="4"/>
  <c r="N55" i="4"/>
  <c r="O55" i="4"/>
  <c r="H56" i="4"/>
  <c r="I56" i="4"/>
  <c r="J56" i="4"/>
  <c r="K56" i="4"/>
  <c r="L56" i="4"/>
  <c r="M56" i="4"/>
  <c r="N56" i="4"/>
  <c r="O56" i="4"/>
  <c r="H57" i="4"/>
  <c r="I57" i="4"/>
  <c r="J57" i="4"/>
  <c r="K57" i="4"/>
  <c r="L57" i="4"/>
  <c r="M57" i="4"/>
  <c r="N57" i="4"/>
  <c r="O57" i="4"/>
  <c r="H58" i="4"/>
  <c r="I58" i="4"/>
  <c r="J58" i="4"/>
  <c r="K58" i="4"/>
  <c r="L58" i="4"/>
  <c r="M58" i="4"/>
  <c r="N58" i="4"/>
  <c r="O58" i="4"/>
  <c r="H59" i="4"/>
  <c r="I59" i="4"/>
  <c r="J59" i="4"/>
  <c r="K59" i="4"/>
  <c r="L59" i="4"/>
  <c r="M59" i="4"/>
  <c r="N59" i="4"/>
  <c r="O59" i="4"/>
  <c r="H60" i="4"/>
  <c r="I60" i="4"/>
  <c r="J60" i="4"/>
  <c r="K60" i="4"/>
  <c r="L60" i="4"/>
  <c r="M60" i="4"/>
  <c r="N60" i="4"/>
  <c r="O60" i="4"/>
  <c r="I54" i="4"/>
  <c r="J54" i="4"/>
  <c r="K54" i="4"/>
  <c r="L54" i="4"/>
  <c r="M54" i="4"/>
  <c r="N54" i="4"/>
  <c r="O54" i="4"/>
  <c r="B33" i="5"/>
  <c r="C33" i="5"/>
  <c r="D33" i="5"/>
  <c r="E33" i="5"/>
  <c r="F33" i="5"/>
  <c r="G33" i="5"/>
  <c r="H33" i="5"/>
  <c r="I33" i="5"/>
  <c r="C32" i="5"/>
  <c r="D32" i="5"/>
  <c r="E32" i="5"/>
  <c r="F32" i="5"/>
  <c r="G32" i="5"/>
  <c r="H32" i="5"/>
  <c r="I32" i="5"/>
  <c r="B32" i="5"/>
  <c r="H54" i="4"/>
  <c r="C23" i="5"/>
  <c r="D23" i="5"/>
  <c r="E23" i="5"/>
  <c r="F23" i="5"/>
  <c r="G23" i="5"/>
  <c r="C24" i="5"/>
  <c r="D24" i="5"/>
  <c r="E24" i="5"/>
  <c r="F24" i="5"/>
  <c r="G24" i="5"/>
  <c r="B24" i="5"/>
  <c r="B23" i="5"/>
  <c r="B44" i="4"/>
  <c r="B45" i="4"/>
  <c r="B46" i="4"/>
  <c r="B47" i="4"/>
  <c r="B48" i="4"/>
  <c r="B5" i="4"/>
  <c r="B6" i="4"/>
  <c r="B7" i="4"/>
  <c r="B29" i="5" l="1"/>
  <c r="B28" i="5"/>
  <c r="B49" i="4" s="1"/>
  <c r="B27" i="5"/>
  <c r="B26" i="5"/>
  <c r="B25" i="5"/>
  <c r="B9" i="5"/>
  <c r="B8" i="5"/>
  <c r="B8" i="4" s="1"/>
  <c r="B7" i="5"/>
  <c r="B6" i="5"/>
  <c r="B5" i="5"/>
  <c r="B4" i="5"/>
  <c r="B4" i="4" s="1"/>
  <c r="B3" i="5"/>
  <c r="B3" i="4" s="1"/>
  <c r="B9" i="8" l="1"/>
  <c r="F9" i="8" s="1"/>
  <c r="B9" i="4"/>
  <c r="B19" i="8"/>
  <c r="F19" i="8" s="1"/>
  <c r="B50" i="4"/>
  <c r="B29" i="1"/>
  <c r="D50" i="4" s="1"/>
  <c r="B28" i="1"/>
  <c r="D49" i="4" s="1"/>
  <c r="B27" i="1"/>
  <c r="D48" i="4" s="1"/>
  <c r="B26" i="1"/>
  <c r="D47" i="4" s="1"/>
  <c r="B25" i="1"/>
  <c r="D46" i="4" s="1"/>
  <c r="B24" i="1"/>
  <c r="D45" i="4" s="1"/>
  <c r="B23" i="1"/>
  <c r="D44" i="4" s="1"/>
  <c r="B29" i="2"/>
  <c r="E50" i="4" s="1"/>
  <c r="B28" i="2"/>
  <c r="E49" i="4" s="1"/>
  <c r="B27" i="2"/>
  <c r="E48" i="4" s="1"/>
  <c r="B26" i="2"/>
  <c r="E47" i="4" s="1"/>
  <c r="B25" i="2"/>
  <c r="E46" i="4" s="1"/>
  <c r="B24" i="2"/>
  <c r="E45" i="4" s="1"/>
  <c r="B23" i="2"/>
  <c r="E44" i="4" s="1"/>
  <c r="B29" i="3"/>
  <c r="C50" i="4" s="1"/>
  <c r="B28" i="3"/>
  <c r="C49" i="4" s="1"/>
  <c r="B27" i="3"/>
  <c r="B26" i="3"/>
  <c r="B25" i="3"/>
  <c r="B24" i="3"/>
  <c r="B23" i="3"/>
  <c r="D8" i="4"/>
  <c r="B9" i="3"/>
  <c r="C9" i="4" s="1"/>
  <c r="B8" i="3"/>
  <c r="C8" i="4" s="1"/>
  <c r="B7" i="3"/>
  <c r="C7" i="4" s="1"/>
  <c r="B6" i="3"/>
  <c r="B5" i="3"/>
  <c r="B4" i="3"/>
  <c r="C4" i="4" s="1"/>
  <c r="B3" i="3"/>
  <c r="B9" i="2"/>
  <c r="E9" i="4" s="1"/>
  <c r="B8" i="2"/>
  <c r="E8" i="4" s="1"/>
  <c r="B7" i="2"/>
  <c r="E7" i="4" s="1"/>
  <c r="B6" i="2"/>
  <c r="E6" i="4" s="1"/>
  <c r="B5" i="2"/>
  <c r="E5" i="4" s="1"/>
  <c r="B4" i="2"/>
  <c r="E4" i="4" s="1"/>
  <c r="B3" i="2"/>
  <c r="E3" i="4" s="1"/>
  <c r="B4" i="1"/>
  <c r="B5" i="1"/>
  <c r="D5" i="4" s="1"/>
  <c r="B6" i="1"/>
  <c r="D6" i="4" s="1"/>
  <c r="B7" i="1"/>
  <c r="D7" i="4" s="1"/>
  <c r="B8" i="1"/>
  <c r="B9" i="1"/>
  <c r="D9" i="4" s="1"/>
  <c r="B3" i="1"/>
  <c r="D3" i="4" s="1"/>
  <c r="C6" i="4" l="1"/>
  <c r="C5" i="4"/>
  <c r="C3" i="4"/>
  <c r="C44" i="4"/>
  <c r="C45" i="4"/>
  <c r="C46" i="4"/>
  <c r="C47" i="4"/>
  <c r="C48" i="4"/>
  <c r="D4" i="4"/>
</calcChain>
</file>

<file path=xl/sharedStrings.xml><?xml version="1.0" encoding="utf-8"?>
<sst xmlns="http://schemas.openxmlformats.org/spreadsheetml/2006/main" count="500" uniqueCount="37">
  <si>
    <t>プロセス数</t>
    <phoneticPr fontId="1"/>
  </si>
  <si>
    <t>最良値</t>
    <rPh sb="0" eb="3">
      <t>サイリョウチ</t>
    </rPh>
    <phoneticPr fontId="1"/>
  </si>
  <si>
    <t>PACK</t>
  </si>
  <si>
    <t>COMM</t>
  </si>
  <si>
    <t>OPR</t>
  </si>
  <si>
    <t>COPY</t>
  </si>
  <si>
    <t>AXPY</t>
  </si>
  <si>
    <t>NORM</t>
  </si>
  <si>
    <t>DOT</t>
  </si>
  <si>
    <t>SCAL</t>
  </si>
  <si>
    <t>32x32x32x32</t>
    <phoneticPr fontId="1"/>
  </si>
  <si>
    <t>$ module list</t>
  </si>
  <si>
    <t>Currently Loaded Modulefiles:</t>
  </si>
  <si>
    <t xml:space="preserve">  1) cuda/7.5.18                       2) intel/16.0.4                      3) mvapich2-gdr/2.2_intel_cuda-7.5</t>
  </si>
  <si>
    <t>./configure --prefix=/work/XMPTCA/mnakao/work/xmp-trunk --enable-openacc --enable-xacc --with-cuda=/opt/CUDA/7.5.18/cudatoolkit/ --with-gpu-cflags="-arch=sm_35 -O3"</t>
  </si>
  <si>
    <t>omnicompiler-1.2.3</t>
  </si>
  <si>
    <t>XACC with MPI</t>
    <phoneticPr fontId="1"/>
  </si>
  <si>
    <t>CUDA+MPI</t>
    <phoneticPr fontId="1"/>
  </si>
  <si>
    <t>OpenACC+MPI</t>
    <phoneticPr fontId="1"/>
  </si>
  <si>
    <t>比</t>
    <rPh sb="0" eb="1">
      <t>ヒ</t>
    </rPh>
    <phoneticPr fontId="1"/>
  </si>
  <si>
    <t>16x16x16x16</t>
    <phoneticPr fontId="1"/>
  </si>
  <si>
    <t>XACC with Hybrid</t>
    <phoneticPr fontId="1"/>
  </si>
  <si>
    <t>XACC-H/XACC-M</t>
    <phoneticPr fontId="1"/>
  </si>
  <si>
    <t>XACC-H/CUDA</t>
    <phoneticPr fontId="1"/>
  </si>
  <si>
    <t>XACC-H/OpenACC</t>
    <phoneticPr fontId="1"/>
  </si>
  <si>
    <t>PACK+COMM</t>
    <phoneticPr fontId="1"/>
  </si>
  <si>
    <t>16x16x8x8</t>
    <phoneticPr fontId="1"/>
  </si>
  <si>
    <t>32x32x16x16</t>
    <phoneticPr fontId="1"/>
  </si>
  <si>
    <t>転送量(KB)</t>
    <rPh sb="0" eb="3">
      <t>テンソウリョウ</t>
    </rPh>
    <phoneticPr fontId="1"/>
  </si>
  <si>
    <t>XACC-MPI-nobarrier</t>
    <phoneticPr fontId="1"/>
  </si>
  <si>
    <t>XACC-Hybrid</t>
    <phoneticPr fontId="1"/>
  </si>
  <si>
    <t>XACC-MPI</t>
    <phoneticPr fontId="1"/>
  </si>
  <si>
    <t>XACC-Hybrid -nobarrier</t>
    <phoneticPr fontId="1"/>
  </si>
  <si>
    <t>差</t>
    <rPh sb="0" eb="1">
      <t>サ</t>
    </rPh>
    <phoneticPr fontId="1"/>
  </si>
  <si>
    <t>4の結果だけ、少し怪しい</t>
    <rPh sb="0" eb="2">
      <t>ケッカ</t>
    </rPh>
    <phoneticPr fontId="1"/>
  </si>
  <si>
    <t>注意。No-barrierの結果はあてにならない</t>
    <rPh sb="0" eb="2">
      <t>チュウイ</t>
    </rPh>
    <phoneticPr fontId="1"/>
  </si>
  <si>
    <t>特に低い並列時は</t>
    <rPh sb="0" eb="1">
      <t>トクニ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</si>
</sst>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0" xfId="0" applyNumberFormat="1">
      <alignment vertical="center"/>
    </xf>
    <xf numFmtId="176" fontId="0" fillId="0" borderId="3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6" fontId="0" fillId="0" borderId="1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12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6" fontId="0" fillId="3" borderId="11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176" fontId="0" fillId="4" borderId="5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937007874016"/>
          <c:y val="0.17997739865850101"/>
          <c:w val="0.85290507436570429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まとめ!$B$2</c:f>
              <c:strCache>
                <c:ptCount val="1"/>
                <c:pt idx="0">
                  <c:v>XACC with Hybrid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まとめ!$B$3:$B$9</c:f>
              <c:numCache>
                <c:formatCode>0.00_ </c:formatCode>
                <c:ptCount val="7"/>
                <c:pt idx="0">
                  <c:v>33.010444999999997</c:v>
                </c:pt>
                <c:pt idx="1">
                  <c:v>56.344436999999999</c:v>
                </c:pt>
                <c:pt idx="2">
                  <c:v>85.09796</c:v>
                </c:pt>
                <c:pt idx="3">
                  <c:v>155.477519</c:v>
                </c:pt>
                <c:pt idx="4">
                  <c:v>226.03265999999999</c:v>
                </c:pt>
                <c:pt idx="5">
                  <c:v>405.43734000000001</c:v>
                </c:pt>
                <c:pt idx="6">
                  <c:v>524.94489899999996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9-8848-931B-0ECC60391627}"/>
            </c:ext>
          </c:extLst>
        </c:ser>
        <c:ser>
          <c:idx val="2"/>
          <c:order val="1"/>
          <c:tx>
            <c:strRef>
              <c:f>まとめ!$C$2</c:f>
              <c:strCache>
                <c:ptCount val="1"/>
                <c:pt idx="0">
                  <c:v>XACC with MPI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まとめ!$C$3:$C$9</c:f>
              <c:numCache>
                <c:formatCode>0.00_ </c:formatCode>
                <c:ptCount val="7"/>
                <c:pt idx="0">
                  <c:v>33.010444999999997</c:v>
                </c:pt>
                <c:pt idx="1">
                  <c:v>56.344436999999999</c:v>
                </c:pt>
                <c:pt idx="2">
                  <c:v>88.779664999999994</c:v>
                </c:pt>
                <c:pt idx="3">
                  <c:v>154.956457</c:v>
                </c:pt>
                <c:pt idx="4">
                  <c:v>251.931997</c:v>
                </c:pt>
                <c:pt idx="5">
                  <c:v>386.43987199999998</c:v>
                </c:pt>
                <c:pt idx="6">
                  <c:v>579.06783399999995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9-8848-931B-0ECC60391627}"/>
            </c:ext>
          </c:extLst>
        </c:ser>
        <c:ser>
          <c:idx val="3"/>
          <c:order val="2"/>
          <c:tx>
            <c:strRef>
              <c:f>まとめ!$D$2</c:f>
              <c:strCache>
                <c:ptCount val="1"/>
                <c:pt idx="0">
                  <c:v>CUDA+MPI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まとめ!$D$3:$D$9</c:f>
              <c:numCache>
                <c:formatCode>0.00_ </c:formatCode>
                <c:ptCount val="7"/>
                <c:pt idx="0">
                  <c:v>33.879494000000001</c:v>
                </c:pt>
                <c:pt idx="1">
                  <c:v>57.152434999999997</c:v>
                </c:pt>
                <c:pt idx="2">
                  <c:v>91.885222999999996</c:v>
                </c:pt>
                <c:pt idx="3">
                  <c:v>159.85796500000001</c:v>
                </c:pt>
                <c:pt idx="4">
                  <c:v>258.74133899999998</c:v>
                </c:pt>
                <c:pt idx="5">
                  <c:v>411.55749100000003</c:v>
                </c:pt>
                <c:pt idx="6">
                  <c:v>617.05802400000005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9-8848-931B-0ECC60391627}"/>
            </c:ext>
          </c:extLst>
        </c:ser>
        <c:ser>
          <c:idx val="4"/>
          <c:order val="3"/>
          <c:tx>
            <c:strRef>
              <c:f>まとめ!$E$2</c:f>
              <c:strCache>
                <c:ptCount val="1"/>
                <c:pt idx="0">
                  <c:v>OpenACC+MPI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まとめ!$E$3:$E$9</c:f>
              <c:numCache>
                <c:formatCode>0.00_ </c:formatCode>
                <c:ptCount val="7"/>
                <c:pt idx="0">
                  <c:v>32.910893000000002</c:v>
                </c:pt>
                <c:pt idx="1">
                  <c:v>56.158839999999998</c:v>
                </c:pt>
                <c:pt idx="2">
                  <c:v>89.891351</c:v>
                </c:pt>
                <c:pt idx="3">
                  <c:v>157.13129000000001</c:v>
                </c:pt>
                <c:pt idx="4">
                  <c:v>250.56249099999999</c:v>
                </c:pt>
                <c:pt idx="5">
                  <c:v>398.83871199999999</c:v>
                </c:pt>
                <c:pt idx="6">
                  <c:v>591.95364300000006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9-8848-931B-0ECC6039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6348912"/>
        <c:axId val="1377670464"/>
      </c:barChart>
      <c:catAx>
        <c:axId val="13763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670464"/>
        <c:crosses val="autoZero"/>
        <c:auto val="1"/>
        <c:lblAlgn val="ctr"/>
        <c:lblOffset val="100"/>
        <c:noMultiLvlLbl val="0"/>
      </c:catAx>
      <c:valAx>
        <c:axId val="13776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3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38670166229234E-2"/>
          <c:y val="7.0022601341498986E-2"/>
          <c:w val="0.841055993000874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937007874016"/>
          <c:y val="0.17997739865850101"/>
          <c:w val="0.85290507436570429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まとめ!$B$2</c:f>
              <c:strCache>
                <c:ptCount val="1"/>
                <c:pt idx="0">
                  <c:v>XACC with Hybrid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まとめ!$H$3:$H$9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2-AE41-BC5F-BBB33DBDCC48}"/>
            </c:ext>
          </c:extLst>
        </c:ser>
        <c:ser>
          <c:idx val="2"/>
          <c:order val="1"/>
          <c:tx>
            <c:strRef>
              <c:f>まとめ!$C$2</c:f>
              <c:strCache>
                <c:ptCount val="1"/>
                <c:pt idx="0">
                  <c:v>XACC with MPI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まとめ!$I$3:$I$9</c:f>
              <c:numCache>
                <c:formatCode>0.00_ 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1.0432643156193169</c:v>
                </c:pt>
                <c:pt idx="3">
                  <c:v>0.99664863445627794</c:v>
                </c:pt>
                <c:pt idx="4">
                  <c:v>1.1145822776230656</c:v>
                </c:pt>
                <c:pt idx="5">
                  <c:v>0.9531432699316742</c:v>
                </c:pt>
                <c:pt idx="6">
                  <c:v>1.1031021257718707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2-AE41-BC5F-BBB33DBDCC48}"/>
            </c:ext>
          </c:extLst>
        </c:ser>
        <c:ser>
          <c:idx val="3"/>
          <c:order val="2"/>
          <c:tx>
            <c:strRef>
              <c:f>まとめ!$D$2</c:f>
              <c:strCache>
                <c:ptCount val="1"/>
                <c:pt idx="0">
                  <c:v>CUDA+MPI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まとめ!$J$3:$J$9</c:f>
              <c:numCache>
                <c:formatCode>0.00_ </c:formatCode>
                <c:ptCount val="7"/>
                <c:pt idx="0">
                  <c:v>1.0263264854502872</c:v>
                </c:pt>
                <c:pt idx="1">
                  <c:v>1.0143403331903023</c:v>
                </c:pt>
                <c:pt idx="2">
                  <c:v>1.0797582339224112</c:v>
                </c:pt>
                <c:pt idx="3">
                  <c:v>1.0281741439416718</c:v>
                </c:pt>
                <c:pt idx="4">
                  <c:v>1.1447077559499588</c:v>
                </c:pt>
                <c:pt idx="5">
                  <c:v>1.0150951833888808</c:v>
                </c:pt>
                <c:pt idx="6">
                  <c:v>1.1754719879657314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2-AE41-BC5F-BBB33DBDCC48}"/>
            </c:ext>
          </c:extLst>
        </c:ser>
        <c:ser>
          <c:idx val="4"/>
          <c:order val="3"/>
          <c:tx>
            <c:strRef>
              <c:f>まとめ!$E$2</c:f>
              <c:strCache>
                <c:ptCount val="1"/>
                <c:pt idx="0">
                  <c:v>OpenACC+MPI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まとめ!$K$3:$K$9</c:f>
              <c:numCache>
                <c:formatCode>0.00_ </c:formatCode>
                <c:ptCount val="7"/>
                <c:pt idx="0">
                  <c:v>0.99698422726503699</c:v>
                </c:pt>
                <c:pt idx="1">
                  <c:v>0.99670602796155361</c:v>
                </c:pt>
                <c:pt idx="2">
                  <c:v>1.0563279190241459</c:v>
                </c:pt>
                <c:pt idx="3">
                  <c:v>1.010636721055473</c:v>
                </c:pt>
                <c:pt idx="4">
                  <c:v>1.1085233921504971</c:v>
                </c:pt>
                <c:pt idx="5">
                  <c:v>0.9837246663072523</c:v>
                </c:pt>
                <c:pt idx="6">
                  <c:v>1.1276491001772742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2-AE41-BC5F-BBB33DBD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6348912"/>
        <c:axId val="1377670464"/>
      </c:barChart>
      <c:catAx>
        <c:axId val="13763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670464"/>
        <c:crosses val="autoZero"/>
        <c:auto val="1"/>
        <c:lblAlgn val="ctr"/>
        <c:lblOffset val="100"/>
        <c:noMultiLvlLbl val="0"/>
      </c:catAx>
      <c:valAx>
        <c:axId val="13776704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3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38670166229234E-2"/>
          <c:y val="7.0022601341498986E-2"/>
          <c:w val="0.841055993000874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937007874016"/>
          <c:y val="0.17997739865850101"/>
          <c:w val="0.85290507436570429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まとめ!$B$2</c:f>
              <c:strCache>
                <c:ptCount val="1"/>
                <c:pt idx="0">
                  <c:v>XACC with Hybrid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まとめ!$A$44:$A$50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まとめ!$B$44:$B$50</c:f>
              <c:numCache>
                <c:formatCode>0.00_ </c:formatCode>
                <c:ptCount val="7"/>
                <c:pt idx="0">
                  <c:v>34.019261</c:v>
                </c:pt>
                <c:pt idx="1">
                  <c:v>43.727755000000002</c:v>
                </c:pt>
                <c:pt idx="2">
                  <c:v>57.971499999999999</c:v>
                </c:pt>
                <c:pt idx="3">
                  <c:v>90.719898999999998</c:v>
                </c:pt>
                <c:pt idx="4">
                  <c:v>118.556023</c:v>
                </c:pt>
                <c:pt idx="5">
                  <c:v>166.24669599999999</c:v>
                </c:pt>
                <c:pt idx="6">
                  <c:v>199.48841300000001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D-9D48-AD5D-85DEBB5ADA80}"/>
            </c:ext>
          </c:extLst>
        </c:ser>
        <c:ser>
          <c:idx val="2"/>
          <c:order val="1"/>
          <c:tx>
            <c:strRef>
              <c:f>まとめ!$C$2</c:f>
              <c:strCache>
                <c:ptCount val="1"/>
                <c:pt idx="0">
                  <c:v>XACC with MPI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まとめ!$A$44:$A$50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まとめ!$C$44:$C$50</c:f>
              <c:numCache>
                <c:formatCode>0.00_ </c:formatCode>
                <c:ptCount val="7"/>
                <c:pt idx="0">
                  <c:v>34.019261</c:v>
                </c:pt>
                <c:pt idx="1">
                  <c:v>43.727755000000002</c:v>
                </c:pt>
                <c:pt idx="2">
                  <c:v>58.316732999999999</c:v>
                </c:pt>
                <c:pt idx="3">
                  <c:v>78.299285999999995</c:v>
                </c:pt>
                <c:pt idx="4">
                  <c:v>107.100537</c:v>
                </c:pt>
                <c:pt idx="5">
                  <c:v>132.43508</c:v>
                </c:pt>
                <c:pt idx="6">
                  <c:v>160.64943700000001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D-9D48-AD5D-85DEBB5ADA80}"/>
            </c:ext>
          </c:extLst>
        </c:ser>
        <c:ser>
          <c:idx val="3"/>
          <c:order val="2"/>
          <c:tx>
            <c:strRef>
              <c:f>まとめ!$D$2</c:f>
              <c:strCache>
                <c:ptCount val="1"/>
                <c:pt idx="0">
                  <c:v>CUDA+MPI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まとめ!$A$44:$A$50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まとめ!$D$44:$D$50</c:f>
              <c:numCache>
                <c:formatCode>0.00_ </c:formatCode>
                <c:ptCount val="7"/>
                <c:pt idx="0">
                  <c:v>35.615665</c:v>
                </c:pt>
                <c:pt idx="1">
                  <c:v>46.008673999999999</c:v>
                </c:pt>
                <c:pt idx="2">
                  <c:v>60.977082000000003</c:v>
                </c:pt>
                <c:pt idx="3">
                  <c:v>84.318310999999994</c:v>
                </c:pt>
                <c:pt idx="4">
                  <c:v>116.08094800000001</c:v>
                </c:pt>
                <c:pt idx="5">
                  <c:v>151.40977599999999</c:v>
                </c:pt>
                <c:pt idx="6">
                  <c:v>184.81940700000001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D-9D48-AD5D-85DEBB5ADA80}"/>
            </c:ext>
          </c:extLst>
        </c:ser>
        <c:ser>
          <c:idx val="4"/>
          <c:order val="3"/>
          <c:tx>
            <c:strRef>
              <c:f>まとめ!$E$2</c:f>
              <c:strCache>
                <c:ptCount val="1"/>
                <c:pt idx="0">
                  <c:v>OpenACC+MPI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まとめ!$A$44:$A$50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まとめ!$E$44:$E$50</c:f>
              <c:numCache>
                <c:formatCode>0.00_ </c:formatCode>
                <c:ptCount val="7"/>
                <c:pt idx="0">
                  <c:v>33.526656000000003</c:v>
                </c:pt>
                <c:pt idx="1">
                  <c:v>43.608911999999997</c:v>
                </c:pt>
                <c:pt idx="2">
                  <c:v>57.231470000000002</c:v>
                </c:pt>
                <c:pt idx="3">
                  <c:v>79.562582000000006</c:v>
                </c:pt>
                <c:pt idx="4">
                  <c:v>108.310484</c:v>
                </c:pt>
                <c:pt idx="5">
                  <c:v>139.530328</c:v>
                </c:pt>
                <c:pt idx="6">
                  <c:v>162.99315899999999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D-9D48-AD5D-85DEBB5A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6348912"/>
        <c:axId val="1377670464"/>
      </c:barChart>
      <c:catAx>
        <c:axId val="13763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670464"/>
        <c:crosses val="autoZero"/>
        <c:auto val="1"/>
        <c:lblAlgn val="ctr"/>
        <c:lblOffset val="100"/>
        <c:noMultiLvlLbl val="0"/>
      </c:catAx>
      <c:valAx>
        <c:axId val="13776704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348912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38670166229234E-2"/>
          <c:y val="7.0022601341498986E-2"/>
          <c:w val="0.841055993000874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937007874016"/>
          <c:y val="0.17997739865850101"/>
          <c:w val="0.85290507436570429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まとめ!$B$2</c:f>
              <c:strCache>
                <c:ptCount val="1"/>
                <c:pt idx="0">
                  <c:v>XACC with Hybrid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まとめ!$H$3:$H$9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1F4E-89B7-761BA733B73B}"/>
            </c:ext>
          </c:extLst>
        </c:ser>
        <c:ser>
          <c:idx val="2"/>
          <c:order val="1"/>
          <c:tx>
            <c:strRef>
              <c:f>まとめ!$C$2</c:f>
              <c:strCache>
                <c:ptCount val="1"/>
                <c:pt idx="0">
                  <c:v>XACC with MPI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まとめ!$H$44:$H$50</c:f>
              <c:numCache>
                <c:formatCode>0.00_ 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1.0059552193750378</c:v>
                </c:pt>
                <c:pt idx="3">
                  <c:v>0.86308832861465157</c:v>
                </c:pt>
                <c:pt idx="4">
                  <c:v>0.90337491330997166</c:v>
                </c:pt>
                <c:pt idx="5">
                  <c:v>0.79661781669333154</c:v>
                </c:pt>
                <c:pt idx="6">
                  <c:v>0.80530710823791052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2-1F4E-89B7-761BA733B73B}"/>
            </c:ext>
          </c:extLst>
        </c:ser>
        <c:ser>
          <c:idx val="3"/>
          <c:order val="2"/>
          <c:tx>
            <c:strRef>
              <c:f>まとめ!$D$2</c:f>
              <c:strCache>
                <c:ptCount val="1"/>
                <c:pt idx="0">
                  <c:v>CUDA+MPI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まとめ!$I$44:$I$50</c:f>
              <c:numCache>
                <c:formatCode>0.00_ </c:formatCode>
                <c:ptCount val="7"/>
                <c:pt idx="0">
                  <c:v>1.0469264749754559</c:v>
                </c:pt>
                <c:pt idx="1">
                  <c:v>1.0521618134752173</c:v>
                </c:pt>
                <c:pt idx="2">
                  <c:v>1.051845855290962</c:v>
                </c:pt>
                <c:pt idx="3">
                  <c:v>0.92943567981705977</c:v>
                </c:pt>
                <c:pt idx="4">
                  <c:v>0.97912316103923303</c:v>
                </c:pt>
                <c:pt idx="5">
                  <c:v>0.91075359476617812</c:v>
                </c:pt>
                <c:pt idx="6">
                  <c:v>0.92646687705114983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2-1F4E-89B7-761BA733B73B}"/>
            </c:ext>
          </c:extLst>
        </c:ser>
        <c:ser>
          <c:idx val="4"/>
          <c:order val="3"/>
          <c:tx>
            <c:strRef>
              <c:f>まとめ!$E$2</c:f>
              <c:strCache>
                <c:ptCount val="1"/>
                <c:pt idx="0">
                  <c:v>OpenACC+MPI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まとめ!$A$3:$A$9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まとめ!$J$44:$J$50</c:f>
              <c:numCache>
                <c:formatCode>0.00_ </c:formatCode>
                <c:ptCount val="7"/>
                <c:pt idx="0">
                  <c:v>0.98551982066865007</c:v>
                </c:pt>
                <c:pt idx="1">
                  <c:v>0.99728220669000722</c:v>
                </c:pt>
                <c:pt idx="2">
                  <c:v>0.98723458941031372</c:v>
                </c:pt>
                <c:pt idx="3">
                  <c:v>0.87701356457638924</c:v>
                </c:pt>
                <c:pt idx="4">
                  <c:v>0.91358061158984727</c:v>
                </c:pt>
                <c:pt idx="5">
                  <c:v>0.83929684834157547</c:v>
                </c:pt>
                <c:pt idx="6">
                  <c:v>0.81705577055244805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2-1F4E-89B7-761BA733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6348912"/>
        <c:axId val="1377670464"/>
      </c:barChart>
      <c:catAx>
        <c:axId val="13763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670464"/>
        <c:crosses val="autoZero"/>
        <c:auto val="1"/>
        <c:lblAlgn val="ctr"/>
        <c:lblOffset val="100"/>
        <c:noMultiLvlLbl val="0"/>
      </c:catAx>
      <c:valAx>
        <c:axId val="13776704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3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38670166229234E-2"/>
          <c:y val="7.0022601341498986E-2"/>
          <c:w val="0.841055993000874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984250</xdr:colOff>
      <xdr:row>10</xdr:row>
      <xdr:rowOff>139700</xdr:rowOff>
    </xdr:from>
    <xdr:to>
      <xdr:col>5</xdr:col>
      <xdr:colOff>158750</xdr:colOff>
      <xdr:row>22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1FB270-F654-B24A-96CD-54007CD7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5</xdr:col>
      <xdr:colOff>254000</xdr:colOff>
      <xdr:row>35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1EDF7F-6435-B340-A9E3-27DFBACC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101600</xdr:rowOff>
    </xdr:from>
    <xdr:to>
      <xdr:col>5</xdr:col>
      <xdr:colOff>254000</xdr:colOff>
      <xdr:row>63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5C30DBB-3C95-C54D-86A2-46712A98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1066800</xdr:colOff>
      <xdr:row>64</xdr:row>
      <xdr:rowOff>0</xdr:rowOff>
    </xdr:from>
    <xdr:to>
      <xdr:col>5</xdr:col>
      <xdr:colOff>241300</xdr:colOff>
      <xdr:row>75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CA61C40-9C2B-9646-8649-628CD770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abSelected="1" topLeftCell="A35" workbookViewId="0">
      <selection activeCell="E78" sqref="E78"/>
    </sheetView>
  </sheetViews>
  <sheetFormatPr baseColWidth="10" defaultRowHeight="18" x14ac:dyDescent="0.25"/>
  <sheetData>
    <row r="1" spans="1:16" ht="19" thickBot="1" x14ac:dyDescent="0.3">
      <c r="A1" t="s">
        <v>10</v>
      </c>
    </row>
    <row r="2" spans="1:16" ht="19" thickBot="1" x14ac:dyDescent="0.3">
      <c r="A2" s="13" t="s">
        <v>0</v>
      </c>
      <c r="B2" s="10" t="s">
        <v>21</v>
      </c>
      <c r="C2" s="13" t="s">
        <v>16</v>
      </c>
      <c r="D2" s="11" t="s">
        <v>17</v>
      </c>
      <c r="E2" s="12" t="s">
        <v>18</v>
      </c>
      <c r="G2" s="13" t="s">
        <v>19</v>
      </c>
      <c r="H2" s="10" t="s">
        <v>21</v>
      </c>
      <c r="I2" s="1" t="s">
        <v>16</v>
      </c>
      <c r="J2" s="2" t="s">
        <v>17</v>
      </c>
      <c r="K2" s="3" t="s">
        <v>18</v>
      </c>
      <c r="L2" t="s">
        <v>28</v>
      </c>
    </row>
    <row r="3" spans="1:16" x14ac:dyDescent="0.25">
      <c r="A3" s="4">
        <v>1</v>
      </c>
      <c r="B3" s="43">
        <f>'XACC with Hybrid'!B3</f>
        <v>33.010444999999997</v>
      </c>
      <c r="C3" s="24">
        <f>'XACC with MPI'!B3</f>
        <v>33.010444999999997</v>
      </c>
      <c r="D3" s="18">
        <f>'CUDA+MPI'!B3</f>
        <v>33.879494000000001</v>
      </c>
      <c r="E3" s="19">
        <f>'OpenACC+MPI'!B3</f>
        <v>32.910893000000002</v>
      </c>
      <c r="G3" s="64">
        <v>1</v>
      </c>
      <c r="H3" s="8">
        <v>1</v>
      </c>
      <c r="I3" s="45">
        <f>C3/B3</f>
        <v>1</v>
      </c>
      <c r="J3" s="34">
        <f>D3/B3</f>
        <v>1.0263264854502872</v>
      </c>
      <c r="K3" s="35">
        <f>E3/B3</f>
        <v>0.99698422726503699</v>
      </c>
    </row>
    <row r="4" spans="1:16" x14ac:dyDescent="0.25">
      <c r="A4" s="4">
        <v>2</v>
      </c>
      <c r="B4" s="44">
        <f>'XACC with Hybrid'!B4</f>
        <v>56.344436999999999</v>
      </c>
      <c r="C4" s="24">
        <f>'XACC with MPI'!B4</f>
        <v>56.344436999999999</v>
      </c>
      <c r="D4" s="18">
        <f>'CUDA+MPI'!B4</f>
        <v>57.152434999999997</v>
      </c>
      <c r="E4" s="19">
        <f>'OpenACC+MPI'!B4</f>
        <v>56.158839999999998</v>
      </c>
      <c r="G4" s="64">
        <v>2</v>
      </c>
      <c r="H4" s="9">
        <v>1</v>
      </c>
      <c r="I4" s="46">
        <f>C4/B4</f>
        <v>1</v>
      </c>
      <c r="J4" s="36">
        <f>D4/B4</f>
        <v>1.0143403331903023</v>
      </c>
      <c r="K4" s="37">
        <f>E4/B4</f>
        <v>0.99670602796155361</v>
      </c>
      <c r="L4">
        <f>(576+192)*32*32*32/2/1024</f>
        <v>12288</v>
      </c>
    </row>
    <row r="5" spans="1:16" x14ac:dyDescent="0.25">
      <c r="A5" s="4">
        <v>4</v>
      </c>
      <c r="B5" s="22">
        <f>'XACC with Hybrid'!B5</f>
        <v>85.09796</v>
      </c>
      <c r="C5" s="24">
        <f>'XACC with MPI'!B5</f>
        <v>88.779664999999994</v>
      </c>
      <c r="D5" s="18">
        <f>'CUDA+MPI'!B5</f>
        <v>91.885222999999996</v>
      </c>
      <c r="E5" s="19">
        <f>'OpenACC+MPI'!B5</f>
        <v>89.891351</v>
      </c>
      <c r="G5" s="4">
        <v>4</v>
      </c>
      <c r="H5" s="9">
        <v>1</v>
      </c>
      <c r="I5" s="48">
        <f>C5/B5</f>
        <v>1.0432643156193169</v>
      </c>
      <c r="J5" s="36">
        <f>D5/B5</f>
        <v>1.0797582339224112</v>
      </c>
      <c r="K5" s="37">
        <f>E5/B5</f>
        <v>1.0563279190241459</v>
      </c>
      <c r="L5">
        <f>(576+192)*32*32*32/2/1024</f>
        <v>12288</v>
      </c>
    </row>
    <row r="6" spans="1:16" x14ac:dyDescent="0.25">
      <c r="A6" s="4">
        <v>8</v>
      </c>
      <c r="B6" s="22">
        <f>'XACC with Hybrid'!B6</f>
        <v>155.477519</v>
      </c>
      <c r="C6" s="24">
        <f>'XACC with MPI'!B6</f>
        <v>154.956457</v>
      </c>
      <c r="D6" s="18">
        <f>'CUDA+MPI'!B6</f>
        <v>159.85796500000001</v>
      </c>
      <c r="E6" s="19">
        <f>'OpenACC+MPI'!B6</f>
        <v>157.13129000000001</v>
      </c>
      <c r="G6" s="4">
        <v>8</v>
      </c>
      <c r="H6" s="9">
        <v>1</v>
      </c>
      <c r="I6" s="48">
        <f>C6/B6</f>
        <v>0.99664863445627794</v>
      </c>
      <c r="J6" s="36">
        <f>D6/B6</f>
        <v>1.0281741439416718</v>
      </c>
      <c r="K6" s="37">
        <f>E6/B6</f>
        <v>1.010636721055473</v>
      </c>
      <c r="L6">
        <f>(576+192)*32*32*32/4/1024</f>
        <v>6144</v>
      </c>
    </row>
    <row r="7" spans="1:16" x14ac:dyDescent="0.25">
      <c r="A7" s="4">
        <v>16</v>
      </c>
      <c r="B7" s="22">
        <f>'XACC with Hybrid'!B7</f>
        <v>226.03265999999999</v>
      </c>
      <c r="C7" s="24">
        <f>'XACC with MPI'!B7</f>
        <v>251.931997</v>
      </c>
      <c r="D7" s="18">
        <f>'CUDA+MPI'!B7</f>
        <v>258.74133899999998</v>
      </c>
      <c r="E7" s="19">
        <f>'OpenACC+MPI'!B7</f>
        <v>250.56249099999999</v>
      </c>
      <c r="G7" s="4">
        <v>16</v>
      </c>
      <c r="H7" s="9">
        <v>1</v>
      </c>
      <c r="I7" s="48">
        <f>C7/B7</f>
        <v>1.1145822776230656</v>
      </c>
      <c r="J7" s="36">
        <f>D7/B7</f>
        <v>1.1447077559499588</v>
      </c>
      <c r="K7" s="37">
        <f>E7/B7</f>
        <v>1.1085233921504971</v>
      </c>
      <c r="L7">
        <f>(576+192)*32*32*32/4/1024</f>
        <v>6144</v>
      </c>
    </row>
    <row r="8" spans="1:16" x14ac:dyDescent="0.25">
      <c r="A8" s="4">
        <v>32</v>
      </c>
      <c r="B8" s="22">
        <f>'XACC with Hybrid'!B8</f>
        <v>405.43734000000001</v>
      </c>
      <c r="C8" s="24">
        <f>'XACC with MPI'!B8</f>
        <v>386.43987199999998</v>
      </c>
      <c r="D8" s="18">
        <f>'CUDA+MPI'!B8</f>
        <v>411.55749100000003</v>
      </c>
      <c r="E8" s="19">
        <f>'OpenACC+MPI'!B8</f>
        <v>398.83871199999999</v>
      </c>
      <c r="G8" s="4">
        <v>32</v>
      </c>
      <c r="H8" s="9">
        <v>1</v>
      </c>
      <c r="I8" s="48">
        <f>C8/B8</f>
        <v>0.9531432699316742</v>
      </c>
      <c r="J8" s="36">
        <f>D8/B8</f>
        <v>1.0150951833888808</v>
      </c>
      <c r="K8" s="37">
        <f>E8/B8</f>
        <v>0.9837246663072523</v>
      </c>
      <c r="L8">
        <f>(576+192)*32*32*32/8/1024</f>
        <v>3072</v>
      </c>
    </row>
    <row r="9" spans="1:16" ht="19" thickBot="1" x14ac:dyDescent="0.3">
      <c r="A9" s="6">
        <v>64</v>
      </c>
      <c r="B9" s="23">
        <f>'XACC with Hybrid'!B9</f>
        <v>524.94489899999996</v>
      </c>
      <c r="C9" s="25">
        <f>'XACC with MPI'!B9</f>
        <v>579.06783399999995</v>
      </c>
      <c r="D9" s="20">
        <f>'CUDA+MPI'!B9</f>
        <v>617.05802400000005</v>
      </c>
      <c r="E9" s="21">
        <f>'OpenACC+MPI'!B9</f>
        <v>591.95364300000006</v>
      </c>
      <c r="G9" s="6">
        <v>64</v>
      </c>
      <c r="H9" s="73">
        <v>1</v>
      </c>
      <c r="I9" s="49">
        <f>C9/B9</f>
        <v>1.1031021257718707</v>
      </c>
      <c r="J9" s="50">
        <f>D9/B9</f>
        <v>1.1754719879657314</v>
      </c>
      <c r="K9" s="51">
        <f>E9/B9</f>
        <v>1.1276491001772742</v>
      </c>
      <c r="L9">
        <f>(576+192)*32*32*32/8/1024</f>
        <v>3072</v>
      </c>
    </row>
    <row r="11" spans="1:16" ht="19" thickBot="1" x14ac:dyDescent="0.3">
      <c r="G11" t="s">
        <v>22</v>
      </c>
    </row>
    <row r="12" spans="1:16" ht="19" thickBot="1" x14ac:dyDescent="0.3">
      <c r="G12" s="10" t="s">
        <v>19</v>
      </c>
      <c r="H12" s="1" t="s">
        <v>2</v>
      </c>
      <c r="I12" s="3" t="s">
        <v>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3" t="s">
        <v>9</v>
      </c>
      <c r="P12" s="60" t="s">
        <v>25</v>
      </c>
    </row>
    <row r="13" spans="1:16" x14ac:dyDescent="0.25">
      <c r="G13" s="53">
        <v>1</v>
      </c>
      <c r="H13" s="45">
        <f>'XACC with Hybrid'!B12/'XACC with MPI'!B12</f>
        <v>1</v>
      </c>
      <c r="I13" s="42">
        <f>'XACC with Hybrid'!C12/'XACC with MPI'!C12</f>
        <v>1</v>
      </c>
      <c r="J13" s="41">
        <f>'XACC with Hybrid'!D12/'XACC with MPI'!D12</f>
        <v>1</v>
      </c>
      <c r="K13" s="41">
        <f>'XACC with Hybrid'!E12/'XACC with MPI'!E12</f>
        <v>1</v>
      </c>
      <c r="L13" s="41">
        <f>'XACC with Hybrid'!F12/'XACC with MPI'!F12</f>
        <v>1</v>
      </c>
      <c r="M13" s="41">
        <f>'XACC with Hybrid'!G12/'XACC with MPI'!G12</f>
        <v>1</v>
      </c>
      <c r="N13" s="41">
        <f>'XACC with Hybrid'!H12/'XACC with MPI'!H12</f>
        <v>1</v>
      </c>
      <c r="O13" s="42">
        <f>'XACC with Hybrid'!I12/'XACC with MPI'!I12</f>
        <v>1</v>
      </c>
      <c r="P13" s="43">
        <f>('XACC with Hybrid'!B12+'XACC with Hybrid'!C12)/('XACC with MPI'!B12+'XACC with MPI'!C12)</f>
        <v>1</v>
      </c>
    </row>
    <row r="14" spans="1:16" x14ac:dyDescent="0.25">
      <c r="G14" s="47">
        <v>2</v>
      </c>
      <c r="H14" s="46">
        <f>'XACC with Hybrid'!B13/'XACC with MPI'!B13</f>
        <v>1</v>
      </c>
      <c r="I14" s="40">
        <f>'XACC with Hybrid'!C13/'XACC with MPI'!C13</f>
        <v>1</v>
      </c>
      <c r="J14" s="39">
        <f>'XACC with Hybrid'!D13/'XACC with MPI'!D13</f>
        <v>1</v>
      </c>
      <c r="K14" s="39">
        <f>'XACC with Hybrid'!E13/'XACC with MPI'!E13</f>
        <v>1</v>
      </c>
      <c r="L14" s="39">
        <f>'XACC with Hybrid'!F13/'XACC with MPI'!F13</f>
        <v>1</v>
      </c>
      <c r="M14" s="39">
        <f>'XACC with Hybrid'!G13/'XACC with MPI'!G13</f>
        <v>1</v>
      </c>
      <c r="N14" s="39">
        <f>'XACC with Hybrid'!H13/'XACC with MPI'!H13</f>
        <v>1</v>
      </c>
      <c r="O14" s="40">
        <f>'XACC with Hybrid'!I13/'XACC with MPI'!I13</f>
        <v>1</v>
      </c>
      <c r="P14" s="44">
        <f>('XACC with Hybrid'!B13+'XACC with Hybrid'!C13)/('XACC with MPI'!B13+'XACC with MPI'!C13)</f>
        <v>1</v>
      </c>
    </row>
    <row r="15" spans="1:16" x14ac:dyDescent="0.25">
      <c r="G15" s="4">
        <v>4</v>
      </c>
      <c r="H15" s="48">
        <f>'XACC with Hybrid'!B14/'XACC with MPI'!B14</f>
        <v>0</v>
      </c>
      <c r="I15" s="37">
        <f>'XACC with Hybrid'!C14/'XACC with MPI'!C14</f>
        <v>1.2304556849586734</v>
      </c>
      <c r="J15" s="36">
        <f>'XACC with Hybrid'!D14/'XACC with MPI'!D14</f>
        <v>1.0365461495941839</v>
      </c>
      <c r="K15" s="36">
        <f>'XACC with Hybrid'!E14/'XACC with MPI'!E14</f>
        <v>1.0120792616720955</v>
      </c>
      <c r="L15" s="55">
        <f>'XACC with Hybrid'!F14/'XACC with MPI'!F14</f>
        <v>0.99186015130745164</v>
      </c>
      <c r="M15" s="55">
        <f>'XACC with Hybrid'!G14/'XACC with MPI'!G14</f>
        <v>0.97321303912592894</v>
      </c>
      <c r="N15" s="55">
        <f>'XACC with Hybrid'!H14/'XACC with MPI'!H14</f>
        <v>0.99456305255766897</v>
      </c>
      <c r="O15" s="57">
        <f>'XACC with Hybrid'!I14/'XACC with MPI'!I14</f>
        <v>0.99067746821638392</v>
      </c>
      <c r="P15" s="65">
        <f>('XACC with Hybrid'!B14+'XACC with Hybrid'!C14)/('XACC with MPI'!B14+'XACC with MPI'!C14)</f>
        <v>1.078057191588236</v>
      </c>
    </row>
    <row r="16" spans="1:16" x14ac:dyDescent="0.25">
      <c r="G16" s="4">
        <v>8</v>
      </c>
      <c r="H16" s="48">
        <f>'XACC with Hybrid'!B15/'XACC with MPI'!B15</f>
        <v>0</v>
      </c>
      <c r="I16" s="57">
        <f>'XACC with Hybrid'!C15/'XACC with MPI'!C15</f>
        <v>0.98358101803792308</v>
      </c>
      <c r="J16" s="36">
        <f>'XACC with Hybrid'!D15/'XACC with MPI'!D15</f>
        <v>1.0715796601320065</v>
      </c>
      <c r="K16" s="36">
        <f>'XACC with Hybrid'!E15/'XACC with MPI'!E15</f>
        <v>1.0027843519420856</v>
      </c>
      <c r="L16" s="36">
        <f>'XACC with Hybrid'!F15/'XACC with MPI'!F15</f>
        <v>0.99652275598539564</v>
      </c>
      <c r="M16" s="36">
        <f>'XACC with Hybrid'!G15/'XACC with MPI'!G15</f>
        <v>1.0001214289843665</v>
      </c>
      <c r="N16" s="36">
        <f>'XACC with Hybrid'!H15/'XACC with MPI'!H15</f>
        <v>1.0873676973747322</v>
      </c>
      <c r="O16" s="37">
        <f>'XACC with Hybrid'!I15/'XACC with MPI'!I15</f>
        <v>0.99959954366603809</v>
      </c>
      <c r="P16" s="68">
        <f>('XACC with Hybrid'!B15+'XACC with Hybrid'!C15)/('XACC with MPI'!B15+'XACC with MPI'!C15)</f>
        <v>0.93381782602245289</v>
      </c>
    </row>
    <row r="17" spans="7:16" x14ac:dyDescent="0.25">
      <c r="G17" s="4">
        <v>16</v>
      </c>
      <c r="H17" s="48">
        <f>'XACC with Hybrid'!B16/'XACC with MPI'!B16</f>
        <v>0</v>
      </c>
      <c r="I17" s="37">
        <f>'XACC with Hybrid'!C16/'XACC with MPI'!C16</f>
        <v>1.2915030032839387</v>
      </c>
      <c r="J17" s="36">
        <f>'XACC with Hybrid'!D16/'XACC with MPI'!D16</f>
        <v>1.0001902006969459</v>
      </c>
      <c r="K17" s="36">
        <f>'XACC with Hybrid'!E16/'XACC with MPI'!E16</f>
        <v>1.0156752147963533</v>
      </c>
      <c r="L17" s="36">
        <f>'XACC with Hybrid'!F16/'XACC with MPI'!F16</f>
        <v>0.99793071065388483</v>
      </c>
      <c r="M17" s="36">
        <f>'XACC with Hybrid'!G16/'XACC with MPI'!G16</f>
        <v>1.0007923450273497</v>
      </c>
      <c r="N17" s="36">
        <f>'XACC with Hybrid'!H16/'XACC with MPI'!H16</f>
        <v>0.99121765939273099</v>
      </c>
      <c r="O17" s="37">
        <f>'XACC with Hybrid'!I16/'XACC with MPI'!I16</f>
        <v>1.0005974630637737</v>
      </c>
      <c r="P17" s="65">
        <f>('XACC with Hybrid'!B16+'XACC with Hybrid'!C16)/('XACC with MPI'!B16+'XACC with MPI'!C16)</f>
        <v>1.202403012472927</v>
      </c>
    </row>
    <row r="18" spans="7:16" x14ac:dyDescent="0.25">
      <c r="G18" s="4">
        <v>32</v>
      </c>
      <c r="H18" s="48">
        <f>'XACC with Hybrid'!B17/'XACC with MPI'!B17</f>
        <v>0</v>
      </c>
      <c r="I18" s="37">
        <f>'XACC with Hybrid'!C17/'XACC with MPI'!C17</f>
        <v>0.98946446809678046</v>
      </c>
      <c r="J18" s="36">
        <f>'XACC with Hybrid'!D17/'XACC with MPI'!D17</f>
        <v>1.0010768835844317</v>
      </c>
      <c r="K18" s="36">
        <f>'XACC with Hybrid'!E17/'XACC with MPI'!E17</f>
        <v>1.0452344395889925</v>
      </c>
      <c r="L18" s="36">
        <f>'XACC with Hybrid'!F17/'XACC with MPI'!F17</f>
        <v>0.99528521046981078</v>
      </c>
      <c r="M18" s="36">
        <f>'XACC with Hybrid'!G17/'XACC with MPI'!G17</f>
        <v>1.0016085568591684</v>
      </c>
      <c r="N18" s="36">
        <f>'XACC with Hybrid'!H17/'XACC with MPI'!H17</f>
        <v>0.98624511682077398</v>
      </c>
      <c r="O18" s="37">
        <f>'XACC with Hybrid'!I17/'XACC with MPI'!I17</f>
        <v>1.0003100334210342</v>
      </c>
      <c r="P18" s="65">
        <f>('XACC with Hybrid'!B17+'XACC with Hybrid'!C17)/('XACC with MPI'!B17+'XACC with MPI'!C17)</f>
        <v>0.93054063514944463</v>
      </c>
    </row>
    <row r="19" spans="7:16" ht="19" thickBot="1" x14ac:dyDescent="0.3">
      <c r="G19" s="14">
        <v>64</v>
      </c>
      <c r="H19" s="49">
        <f>'XACC with Hybrid'!B18/'XACC with MPI'!B18</f>
        <v>0</v>
      </c>
      <c r="I19" s="51">
        <f>'XACC with Hybrid'!C18/'XACC with MPI'!C18</f>
        <v>1.246776412315866</v>
      </c>
      <c r="J19" s="50">
        <f>'XACC with Hybrid'!D18/'XACC with MPI'!D18</f>
        <v>1.0001373316664885</v>
      </c>
      <c r="K19" s="50">
        <f>'XACC with Hybrid'!E18/'XACC with MPI'!E18</f>
        <v>1.0126461007855911</v>
      </c>
      <c r="L19" s="50">
        <f>'XACC with Hybrid'!F18/'XACC with MPI'!F18</f>
        <v>0.99930419749243327</v>
      </c>
      <c r="M19" s="50">
        <f>'XACC with Hybrid'!G18/'XACC with MPI'!G18</f>
        <v>0.99482070832961111</v>
      </c>
      <c r="N19" s="50">
        <f>'XACC with Hybrid'!H18/'XACC with MPI'!H18</f>
        <v>0.98057160398595788</v>
      </c>
      <c r="O19" s="51">
        <f>'XACC with Hybrid'!I18/'XACC with MPI'!I18</f>
        <v>1.0022325026990322</v>
      </c>
      <c r="P19" s="66">
        <f>('XACC with Hybrid'!B18+'XACC with Hybrid'!C18)/('XACC with MPI'!B18+'XACC with MPI'!C18)</f>
        <v>1.1464812692010828</v>
      </c>
    </row>
    <row r="20" spans="7:16" x14ac:dyDescent="0.25">
      <c r="H20" s="61"/>
      <c r="I20" s="61"/>
      <c r="J20" s="61"/>
      <c r="K20" s="61"/>
      <c r="L20" s="61"/>
      <c r="M20" s="61"/>
      <c r="N20" s="61"/>
      <c r="O20" s="61"/>
    </row>
    <row r="21" spans="7:16" ht="19" thickBot="1" x14ac:dyDescent="0.3">
      <c r="G21" t="s">
        <v>23</v>
      </c>
      <c r="H21" s="61"/>
      <c r="I21" s="61"/>
      <c r="J21" s="61"/>
      <c r="K21" s="61"/>
      <c r="L21" s="61"/>
      <c r="M21" s="61"/>
      <c r="N21" s="61"/>
      <c r="O21" s="61"/>
    </row>
    <row r="22" spans="7:16" ht="19" thickBot="1" x14ac:dyDescent="0.3">
      <c r="G22" s="10" t="s">
        <v>19</v>
      </c>
      <c r="H22" s="71" t="s">
        <v>2</v>
      </c>
      <c r="I22" s="63" t="s">
        <v>3</v>
      </c>
      <c r="J22" s="62" t="s">
        <v>4</v>
      </c>
      <c r="K22" s="62" t="s">
        <v>5</v>
      </c>
      <c r="L22" s="62" t="s">
        <v>6</v>
      </c>
      <c r="M22" s="62" t="s">
        <v>7</v>
      </c>
      <c r="N22" s="62" t="s">
        <v>8</v>
      </c>
      <c r="O22" s="63" t="s">
        <v>9</v>
      </c>
      <c r="P22" s="59" t="s">
        <v>25</v>
      </c>
    </row>
    <row r="23" spans="7:16" x14ac:dyDescent="0.25">
      <c r="G23" s="1">
        <v>1</v>
      </c>
      <c r="H23" s="58">
        <f>'XACC with Hybrid'!B12/'CUDA+MPI'!B12</f>
        <v>1.0293414790229125</v>
      </c>
      <c r="I23" s="35">
        <f>'XACC with Hybrid'!C12/'CUDA+MPI'!C12</f>
        <v>0.99677005825489795</v>
      </c>
      <c r="J23" s="34">
        <f>'XACC with Hybrid'!D12/'CUDA+MPI'!D12</f>
        <v>1.0012771720016247</v>
      </c>
      <c r="K23" s="34">
        <f>'XACC with Hybrid'!E12/'CUDA+MPI'!E12</f>
        <v>1.0257572144049605</v>
      </c>
      <c r="L23" s="34">
        <f>'XACC with Hybrid'!F12/'CUDA+MPI'!F12</f>
        <v>1.0834323795533749</v>
      </c>
      <c r="M23" s="34">
        <f>'XACC with Hybrid'!G12/'CUDA+MPI'!G12</f>
        <v>1.0987162205644871</v>
      </c>
      <c r="N23" s="34">
        <f>'XACC with Hybrid'!H12/'CUDA+MPI'!H12</f>
        <v>1.2492535982016519</v>
      </c>
      <c r="O23" s="35">
        <f>'XACC with Hybrid'!I12/'CUDA+MPI'!I12</f>
        <v>1.0384087832944127</v>
      </c>
      <c r="P23" s="17">
        <f>('XACC with Hybrid'!B12+'XACC with Hybrid'!C12)/('CUDA+MPI'!B12+'CUDA+MPI'!C12)</f>
        <v>1.0147518580954427</v>
      </c>
    </row>
    <row r="24" spans="7:16" x14ac:dyDescent="0.25">
      <c r="G24" s="4">
        <v>2</v>
      </c>
      <c r="H24" s="48">
        <f>'XACC with Hybrid'!B13/'CUDA+MPI'!B13</f>
        <v>1.0253865933211885</v>
      </c>
      <c r="I24" s="57">
        <f>'XACC with Hybrid'!C13/'CUDA+MPI'!C13</f>
        <v>0.97023577369990044</v>
      </c>
      <c r="J24" s="36">
        <f>'XACC with Hybrid'!D13/'CUDA+MPI'!D13</f>
        <v>0.99730682316624086</v>
      </c>
      <c r="K24" s="36">
        <f>'XACC with Hybrid'!E13/'CUDA+MPI'!E13</f>
        <v>1.0282665720713573</v>
      </c>
      <c r="L24" s="36">
        <f>'XACC with Hybrid'!F13/'CUDA+MPI'!F13</f>
        <v>1.0889048494744278</v>
      </c>
      <c r="M24" s="36">
        <f>'XACC with Hybrid'!G13/'CUDA+MPI'!G13</f>
        <v>1.0947612621275959</v>
      </c>
      <c r="N24" s="36">
        <f>'XACC with Hybrid'!H13/'CUDA+MPI'!H13</f>
        <v>1.2002524023885399</v>
      </c>
      <c r="O24" s="37">
        <f>'XACC with Hybrid'!I13/'CUDA+MPI'!I13</f>
        <v>1.0359916935071873</v>
      </c>
      <c r="P24" s="57">
        <f>('XACC with Hybrid'!B13+'XACC with Hybrid'!C13)/('CUDA+MPI'!B13+'CUDA+MPI'!C13)</f>
        <v>0.97437358974531285</v>
      </c>
    </row>
    <row r="25" spans="7:16" x14ac:dyDescent="0.25">
      <c r="G25" s="4">
        <v>4</v>
      </c>
      <c r="H25" s="48">
        <f>'XACC with Hybrid'!B14/'CUDA+MPI'!B14</f>
        <v>0</v>
      </c>
      <c r="I25" s="37">
        <f>'XACC with Hybrid'!C14/'CUDA+MPI'!C14</f>
        <v>1.2744020496194284</v>
      </c>
      <c r="J25" s="36">
        <f>'XACC with Hybrid'!D14/'CUDA+MPI'!D14</f>
        <v>1.0340042795674464</v>
      </c>
      <c r="K25" s="36">
        <f>'XACC with Hybrid'!E14/'CUDA+MPI'!E14</f>
        <v>1.1347701204085903</v>
      </c>
      <c r="L25" s="36">
        <f>'XACC with Hybrid'!F14/'CUDA+MPI'!F14</f>
        <v>1.092089317558663</v>
      </c>
      <c r="M25" s="36">
        <f>'XACC with Hybrid'!G14/'CUDA+MPI'!G14</f>
        <v>1.049709984168093</v>
      </c>
      <c r="N25" s="55">
        <f>'XACC with Hybrid'!H14/'CUDA+MPI'!H14</f>
        <v>0.90061532549778101</v>
      </c>
      <c r="O25" s="37">
        <f>'XACC with Hybrid'!I14/'CUDA+MPI'!I14</f>
        <v>1.0358847132460425</v>
      </c>
      <c r="P25" s="19">
        <f>('XACC with Hybrid'!B14+'XACC with Hybrid'!C14)/('CUDA+MPI'!B14+'CUDA+MPI'!C14)</f>
        <v>1.1538241451141593</v>
      </c>
    </row>
    <row r="26" spans="7:16" x14ac:dyDescent="0.25">
      <c r="G26" s="4">
        <v>8</v>
      </c>
      <c r="H26" s="48">
        <f>'XACC with Hybrid'!B15/'CUDA+MPI'!B15</f>
        <v>0</v>
      </c>
      <c r="I26" s="37">
        <f>'XACC with Hybrid'!C15/'CUDA+MPI'!C15</f>
        <v>1.0657996726436145</v>
      </c>
      <c r="J26" s="36">
        <f>'XACC with Hybrid'!D15/'CUDA+MPI'!D15</f>
        <v>1.0501089037228817</v>
      </c>
      <c r="K26" s="36">
        <f>'XACC with Hybrid'!E15/'CUDA+MPI'!E15</f>
        <v>1.0661239592969474</v>
      </c>
      <c r="L26" s="36">
        <f>'XACC with Hybrid'!F15/'CUDA+MPI'!F15</f>
        <v>1.1029166890673161</v>
      </c>
      <c r="M26" s="36">
        <f>'XACC with Hybrid'!G15/'CUDA+MPI'!G15</f>
        <v>1.1026334488669716</v>
      </c>
      <c r="N26" s="55">
        <f>'XACC with Hybrid'!H15/'CUDA+MPI'!H15</f>
        <v>0.81497525494002465</v>
      </c>
      <c r="O26" s="37">
        <f>'XACC with Hybrid'!I15/'CUDA+MPI'!I15</f>
        <v>1.0385374993525811</v>
      </c>
      <c r="P26" s="19">
        <f>('XACC with Hybrid'!B15+'XACC with Hybrid'!C15)/('CUDA+MPI'!B15+'CUDA+MPI'!C15)</f>
        <v>1.0126315396463024</v>
      </c>
    </row>
    <row r="27" spans="7:16" x14ac:dyDescent="0.25">
      <c r="G27" s="4">
        <v>16</v>
      </c>
      <c r="H27" s="48">
        <f>'XACC with Hybrid'!B16/'CUDA+MPI'!B16</f>
        <v>0</v>
      </c>
      <c r="I27" s="37">
        <f>'XACC with Hybrid'!C16/'CUDA+MPI'!C16</f>
        <v>1.3852583299533845</v>
      </c>
      <c r="J27" s="36">
        <f>'XACC with Hybrid'!D16/'CUDA+MPI'!D16</f>
        <v>1.0003967343232334</v>
      </c>
      <c r="K27" s="36">
        <f>'XACC with Hybrid'!E16/'CUDA+MPI'!E16</f>
        <v>1.1222552358866584</v>
      </c>
      <c r="L27" s="36">
        <f>'XACC with Hybrid'!F16/'CUDA+MPI'!F16</f>
        <v>1.1255358971916465</v>
      </c>
      <c r="M27" s="36">
        <f>'XACC with Hybrid'!G16/'CUDA+MPI'!G16</f>
        <v>1.1164253797857644</v>
      </c>
      <c r="N27" s="55">
        <f>'XACC with Hybrid'!H16/'CUDA+MPI'!H16</f>
        <v>0.510188151316747</v>
      </c>
      <c r="O27" s="37">
        <f>'XACC with Hybrid'!I16/'CUDA+MPI'!I16</f>
        <v>1.0415896977503689</v>
      </c>
      <c r="P27" s="19">
        <f>('XACC with Hybrid'!B16+'XACC with Hybrid'!C16)/('CUDA+MPI'!B16+'CUDA+MPI'!C16)</f>
        <v>1.2916481488184313</v>
      </c>
    </row>
    <row r="28" spans="7:16" x14ac:dyDescent="0.25">
      <c r="G28" s="4">
        <v>32</v>
      </c>
      <c r="H28" s="48">
        <f>'XACC with Hybrid'!B17/'CUDA+MPI'!B17</f>
        <v>0</v>
      </c>
      <c r="I28" s="37">
        <f>'XACC with Hybrid'!C17/'CUDA+MPI'!C17</f>
        <v>1.1364617349963575</v>
      </c>
      <c r="J28" s="36">
        <f>'XACC with Hybrid'!D17/'CUDA+MPI'!D17</f>
        <v>1.008970457638658</v>
      </c>
      <c r="K28" s="36">
        <f>'XACC with Hybrid'!E17/'CUDA+MPI'!E17</f>
        <v>1.2129934210526316</v>
      </c>
      <c r="L28" s="36">
        <f>'XACC with Hybrid'!F17/'CUDA+MPI'!F17</f>
        <v>1.1415658786376894</v>
      </c>
      <c r="M28" s="36">
        <f>'XACC with Hybrid'!G17/'CUDA+MPI'!G17</f>
        <v>1.1347876835062225</v>
      </c>
      <c r="N28" s="36">
        <f>'XACC with Hybrid'!H17/'CUDA+MPI'!H17</f>
        <v>0.38572692787132262</v>
      </c>
      <c r="O28" s="37">
        <f>'XACC with Hybrid'!I17/'CUDA+MPI'!I17</f>
        <v>1.0566972776613188</v>
      </c>
      <c r="P28" s="19">
        <f>('XACC with Hybrid'!B17+'XACC with Hybrid'!C17)/('CUDA+MPI'!B17+'CUDA+MPI'!C17)</f>
        <v>1.0691409248747235</v>
      </c>
    </row>
    <row r="29" spans="7:16" ht="19" thickBot="1" x14ac:dyDescent="0.3">
      <c r="G29" s="14">
        <v>64</v>
      </c>
      <c r="H29" s="49">
        <f>'XACC with Hybrid'!B18/'CUDA+MPI'!B18</f>
        <v>0</v>
      </c>
      <c r="I29" s="51">
        <f>'XACC with Hybrid'!C18/'CUDA+MPI'!C18</f>
        <v>1.4300481180796349</v>
      </c>
      <c r="J29" s="50">
        <f>'XACC with Hybrid'!D18/'CUDA+MPI'!D18</f>
        <v>1.0076498651677752</v>
      </c>
      <c r="K29" s="50">
        <f>'XACC with Hybrid'!E18/'CUDA+MPI'!E18</f>
        <v>1.3140228741919442</v>
      </c>
      <c r="L29" s="50">
        <f>'XACC with Hybrid'!F18/'CUDA+MPI'!F18</f>
        <v>1.2012331285998525</v>
      </c>
      <c r="M29" s="50">
        <f>'XACC with Hybrid'!G18/'CUDA+MPI'!G18</f>
        <v>1.1166726147668864</v>
      </c>
      <c r="N29" s="50">
        <f>'XACC with Hybrid'!H18/'CUDA+MPI'!H18</f>
        <v>0.32111312680465143</v>
      </c>
      <c r="O29" s="51">
        <f>'XACC with Hybrid'!I18/'CUDA+MPI'!I18</f>
        <v>1.0738381496234031</v>
      </c>
      <c r="P29" s="21">
        <f>('XACC with Hybrid'!B18+'XACC with Hybrid'!C18)/('CUDA+MPI'!B18+'CUDA+MPI'!C18)</f>
        <v>1.3156786814002004</v>
      </c>
    </row>
    <row r="30" spans="7:16" x14ac:dyDescent="0.25">
      <c r="H30" s="61"/>
      <c r="I30" s="61"/>
      <c r="J30" s="61"/>
      <c r="K30" s="61"/>
      <c r="L30" s="61"/>
      <c r="M30" s="61"/>
      <c r="N30" s="61"/>
      <c r="O30" s="61"/>
    </row>
    <row r="31" spans="7:16" ht="19" thickBot="1" x14ac:dyDescent="0.3">
      <c r="G31" t="s">
        <v>24</v>
      </c>
      <c r="H31" s="61"/>
      <c r="I31" s="61"/>
      <c r="J31" s="61"/>
      <c r="K31" s="61"/>
      <c r="L31" s="61"/>
      <c r="M31" s="61"/>
      <c r="N31" s="61"/>
      <c r="O31" s="61"/>
    </row>
    <row r="32" spans="7:16" ht="19" thickBot="1" x14ac:dyDescent="0.3">
      <c r="G32" s="10" t="s">
        <v>19</v>
      </c>
      <c r="H32" s="71" t="s">
        <v>2</v>
      </c>
      <c r="I32" s="63" t="s">
        <v>3</v>
      </c>
      <c r="J32" s="62" t="s">
        <v>4</v>
      </c>
      <c r="K32" s="62" t="s">
        <v>5</v>
      </c>
      <c r="L32" s="62" t="s">
        <v>6</v>
      </c>
      <c r="M32" s="62" t="s">
        <v>7</v>
      </c>
      <c r="N32" s="62" t="s">
        <v>8</v>
      </c>
      <c r="O32" s="63" t="s">
        <v>9</v>
      </c>
      <c r="P32" s="59" t="s">
        <v>25</v>
      </c>
    </row>
    <row r="33" spans="1:16" x14ac:dyDescent="0.25">
      <c r="G33" s="1">
        <v>1</v>
      </c>
      <c r="H33" s="70">
        <f>'XACC with Hybrid'!B12/'OpenACC+MPI'!B12</f>
        <v>0.78528698347988424</v>
      </c>
      <c r="I33" s="35">
        <f>'XACC with Hybrid'!C12/'OpenACC+MPI'!C12</f>
        <v>1.0010520143859125</v>
      </c>
      <c r="J33" s="34">
        <f>'XACC with Hybrid'!D12/'OpenACC+MPI'!D12</f>
        <v>1.0014583467182772</v>
      </c>
      <c r="K33" s="34">
        <f>'XACC with Hybrid'!E12/'OpenACC+MPI'!E12</f>
        <v>1.0027749332553122</v>
      </c>
      <c r="L33" s="34">
        <f>'XACC with Hybrid'!F12/'OpenACC+MPI'!F12</f>
        <v>1.0010292262936402</v>
      </c>
      <c r="M33" s="34">
        <f>'XACC with Hybrid'!G12/'OpenACC+MPI'!G12</f>
        <v>1.0009460489942903</v>
      </c>
      <c r="N33" s="34">
        <f>'XACC with Hybrid'!H12/'OpenACC+MPI'!H12</f>
        <v>0.99649077581519052</v>
      </c>
      <c r="O33" s="34">
        <f>'XACC with Hybrid'!I12/'OpenACC+MPI'!I12</f>
        <v>1.0001588256484788</v>
      </c>
      <c r="P33" s="67">
        <f>('XACC with Hybrid'!B12+'XACC with Hybrid'!C12)/('OpenACC+MPI'!B12+'OpenACC+MPI'!C12)</f>
        <v>0.86756187291231968</v>
      </c>
    </row>
    <row r="34" spans="1:16" x14ac:dyDescent="0.25">
      <c r="G34" s="4">
        <v>2</v>
      </c>
      <c r="H34" s="54">
        <f>'XACC with Hybrid'!B13/'OpenACC+MPI'!B13</f>
        <v>0.77991357363482294</v>
      </c>
      <c r="I34" s="37">
        <f>'XACC with Hybrid'!C13/'OpenACC+MPI'!C13</f>
        <v>1.0026704492891452</v>
      </c>
      <c r="J34" s="36">
        <f>'XACC with Hybrid'!D13/'OpenACC+MPI'!D13</f>
        <v>1.0008200668947353</v>
      </c>
      <c r="K34" s="36">
        <f>'XACC with Hybrid'!E13/'OpenACC+MPI'!E13</f>
        <v>1.0020377159387595</v>
      </c>
      <c r="L34" s="36">
        <f>'XACC with Hybrid'!F13/'OpenACC+MPI'!F13</f>
        <v>0.99976371311106771</v>
      </c>
      <c r="M34" s="36">
        <f>'XACC with Hybrid'!G13/'OpenACC+MPI'!G13</f>
        <v>1.0003434225848118</v>
      </c>
      <c r="N34" s="36">
        <f>'XACC with Hybrid'!H13/'OpenACC+MPI'!H13</f>
        <v>0.99637496299836492</v>
      </c>
      <c r="O34" s="36">
        <f>'XACC with Hybrid'!I13/'OpenACC+MPI'!I13</f>
        <v>1.0004795354930727</v>
      </c>
      <c r="P34" s="68">
        <f>('XACC with Hybrid'!B13+'XACC with Hybrid'!C13)/('OpenACC+MPI'!B13+'OpenACC+MPI'!C13)</f>
        <v>0.9805578797217489</v>
      </c>
    </row>
    <row r="35" spans="1:16" x14ac:dyDescent="0.25">
      <c r="G35" s="4">
        <v>4</v>
      </c>
      <c r="H35" s="48">
        <f>'XACC with Hybrid'!B14/'OpenACC+MPI'!B14</f>
        <v>0</v>
      </c>
      <c r="I35" s="37">
        <f>'XACC with Hybrid'!C14/'OpenACC+MPI'!C14</f>
        <v>1.2924099120672858</v>
      </c>
      <c r="J35" s="36">
        <f>'XACC with Hybrid'!D14/'OpenACC+MPI'!D14</f>
        <v>1.0382591007992894</v>
      </c>
      <c r="K35" s="36">
        <f>'XACC with Hybrid'!E14/'OpenACC+MPI'!E14</f>
        <v>1.0729110463652387</v>
      </c>
      <c r="L35" s="36">
        <f>'XACC with Hybrid'!F14/'OpenACC+MPI'!F14</f>
        <v>0.99572066600201892</v>
      </c>
      <c r="M35" s="55">
        <f>'XACC with Hybrid'!G14/'OpenACC+MPI'!G14</f>
        <v>0.95973188085755035</v>
      </c>
      <c r="N35" s="55">
        <f>'XACC with Hybrid'!H14/'OpenACC+MPI'!H14</f>
        <v>0.7611833691540465</v>
      </c>
      <c r="O35" s="36">
        <f>'XACC with Hybrid'!I14/'OpenACC+MPI'!I14</f>
        <v>0.99209272897779188</v>
      </c>
      <c r="P35" s="22">
        <f>('XACC with Hybrid'!B14+'XACC with Hybrid'!C14)/('OpenACC+MPI'!B14+'OpenACC+MPI'!C14)</f>
        <v>1.1419156448847543</v>
      </c>
    </row>
    <row r="36" spans="1:16" x14ac:dyDescent="0.25">
      <c r="G36" s="4">
        <v>8</v>
      </c>
      <c r="H36" s="48">
        <f>'XACC with Hybrid'!B15/'OpenACC+MPI'!B15</f>
        <v>0</v>
      </c>
      <c r="I36" s="37">
        <f>'XACC with Hybrid'!C15/'OpenACC+MPI'!C15</f>
        <v>1.0697963572392744</v>
      </c>
      <c r="J36" s="36">
        <f>'XACC with Hybrid'!D15/'OpenACC+MPI'!D15</f>
        <v>1.0734142340467943</v>
      </c>
      <c r="K36" s="36">
        <f>'XACC with Hybrid'!E15/'OpenACC+MPI'!E15</f>
        <v>1.0169419737399408</v>
      </c>
      <c r="L36" s="36">
        <f>'XACC with Hybrid'!F15/'OpenACC+MPI'!F15</f>
        <v>1.0006094832051562</v>
      </c>
      <c r="M36" s="36">
        <f>'XACC with Hybrid'!G15/'OpenACC+MPI'!G15</f>
        <v>1.0033031952329445</v>
      </c>
      <c r="N36" s="55">
        <f>'XACC with Hybrid'!H15/'OpenACC+MPI'!H15</f>
        <v>0.73056866526913267</v>
      </c>
      <c r="O36" s="36">
        <f>'XACC with Hybrid'!I15/'OpenACC+MPI'!I15</f>
        <v>1.0018890913144078</v>
      </c>
      <c r="P36" s="68">
        <f>('XACC with Hybrid'!B15+'XACC with Hybrid'!C15)/('OpenACC+MPI'!B15+'OpenACC+MPI'!C15)</f>
        <v>0.99485334322917884</v>
      </c>
    </row>
    <row r="37" spans="1:16" x14ac:dyDescent="0.25">
      <c r="G37" s="4">
        <v>16</v>
      </c>
      <c r="H37" s="48">
        <f>'XACC with Hybrid'!B16/'OpenACC+MPI'!B16</f>
        <v>0</v>
      </c>
      <c r="I37" s="37">
        <f>'XACC with Hybrid'!C16/'OpenACC+MPI'!C16</f>
        <v>1.3896522075879063</v>
      </c>
      <c r="J37" s="36">
        <f>'XACC with Hybrid'!D16/'OpenACC+MPI'!D16</f>
        <v>1.0009763060736601</v>
      </c>
      <c r="K37" s="36">
        <f>'XACC with Hybrid'!E16/'OpenACC+MPI'!E16</f>
        <v>1.0437419963604502</v>
      </c>
      <c r="L37" s="36">
        <f>'XACC with Hybrid'!F16/'OpenACC+MPI'!F16</f>
        <v>1.0037626071042483</v>
      </c>
      <c r="M37" s="36">
        <f>'XACC with Hybrid'!G16/'OpenACC+MPI'!G16</f>
        <v>1.0006441270818081</v>
      </c>
      <c r="N37" s="55">
        <f>'XACC with Hybrid'!H16/'OpenACC+MPI'!H16</f>
        <v>0.46139457762597802</v>
      </c>
      <c r="O37" s="36">
        <f>'XACC with Hybrid'!I16/'OpenACC+MPI'!I16</f>
        <v>1.0040751851124676</v>
      </c>
      <c r="P37" s="22">
        <f>('XACC with Hybrid'!B16+'XACC with Hybrid'!C16)/('OpenACC+MPI'!B16+'OpenACC+MPI'!C16)</f>
        <v>1.2585911043955786</v>
      </c>
    </row>
    <row r="38" spans="1:16" x14ac:dyDescent="0.25">
      <c r="G38" s="4">
        <v>32</v>
      </c>
      <c r="H38" s="48">
        <f>'XACC with Hybrid'!B17/'OpenACC+MPI'!B17</f>
        <v>0</v>
      </c>
      <c r="I38" s="37">
        <f>'XACC with Hybrid'!C17/'OpenACC+MPI'!C17</f>
        <v>1.1466377872594131</v>
      </c>
      <c r="J38" s="36">
        <f>'XACC with Hybrid'!D17/'OpenACC+MPI'!D17</f>
        <v>1.0050938331689847</v>
      </c>
      <c r="K38" s="36">
        <f>'XACC with Hybrid'!E17/'OpenACC+MPI'!E17</f>
        <v>1.1021170610211706</v>
      </c>
      <c r="L38" s="36">
        <f>'XACC with Hybrid'!F17/'OpenACC+MPI'!F17</f>
        <v>1.007406638662862</v>
      </c>
      <c r="M38" s="36">
        <f>'XACC with Hybrid'!G17/'OpenACC+MPI'!G17</f>
        <v>1.0036668485320144</v>
      </c>
      <c r="N38" s="36">
        <f>'XACC with Hybrid'!H17/'OpenACC+MPI'!H17</f>
        <v>0.36569087284870766</v>
      </c>
      <c r="O38" s="36">
        <f>'XACC with Hybrid'!I17/'OpenACC+MPI'!I17</f>
        <v>1.0060215287531575</v>
      </c>
      <c r="P38" s="22">
        <f>('XACC with Hybrid'!B17+'XACC with Hybrid'!C17)/('OpenACC+MPI'!B17+'OpenACC+MPI'!C17)</f>
        <v>1.0479019550935793</v>
      </c>
    </row>
    <row r="39" spans="1:16" ht="19" thickBot="1" x14ac:dyDescent="0.3">
      <c r="G39" s="14">
        <v>64</v>
      </c>
      <c r="H39" s="49">
        <f>'XACC with Hybrid'!B18/'OpenACC+MPI'!B18</f>
        <v>0</v>
      </c>
      <c r="I39" s="51">
        <f>'XACC with Hybrid'!C18/'OpenACC+MPI'!C18</f>
        <v>1.4473943613733733</v>
      </c>
      <c r="J39" s="50">
        <f>'XACC with Hybrid'!D18/'OpenACC+MPI'!D18</f>
        <v>1.0099771658373662</v>
      </c>
      <c r="K39" s="50">
        <f>'XACC with Hybrid'!E18/'OpenACC+MPI'!E18</f>
        <v>1.1163920574566961</v>
      </c>
      <c r="L39" s="50">
        <f>'XACC with Hybrid'!F18/'OpenACC+MPI'!F18</f>
        <v>1.0168662890502596</v>
      </c>
      <c r="M39" s="50">
        <f>'XACC with Hybrid'!G18/'OpenACC+MPI'!G18</f>
        <v>0.98948865889159909</v>
      </c>
      <c r="N39" s="50">
        <f>'XACC with Hybrid'!H18/'OpenACC+MPI'!H18</f>
        <v>0.30717194894805588</v>
      </c>
      <c r="O39" s="50">
        <f>'XACC with Hybrid'!I18/'OpenACC+MPI'!I18</f>
        <v>1.0129057103077819</v>
      </c>
      <c r="P39" s="23">
        <f>('XACC with Hybrid'!B18+'XACC with Hybrid'!C18)/('OpenACC+MPI'!B18+'OpenACC+MPI'!C18)</f>
        <v>1.2798678801778509</v>
      </c>
    </row>
    <row r="42" spans="1:16" ht="19" thickBot="1" x14ac:dyDescent="0.3">
      <c r="A42" t="s">
        <v>20</v>
      </c>
    </row>
    <row r="43" spans="1:16" ht="19" thickBot="1" x14ac:dyDescent="0.3">
      <c r="A43" s="13" t="s">
        <v>0</v>
      </c>
      <c r="B43" s="10" t="s">
        <v>21</v>
      </c>
      <c r="C43" s="13" t="s">
        <v>16</v>
      </c>
      <c r="D43" s="11" t="s">
        <v>17</v>
      </c>
      <c r="E43" s="12" t="s">
        <v>18</v>
      </c>
      <c r="G43" s="13" t="s">
        <v>19</v>
      </c>
      <c r="H43" s="1" t="s">
        <v>16</v>
      </c>
      <c r="I43" s="2" t="s">
        <v>17</v>
      </c>
      <c r="J43" s="3" t="s">
        <v>18</v>
      </c>
      <c r="L43" t="s">
        <v>28</v>
      </c>
    </row>
    <row r="44" spans="1:16" x14ac:dyDescent="0.25">
      <c r="A44" s="4">
        <v>1</v>
      </c>
      <c r="B44" s="44">
        <f>'XACC with Hybrid'!B23</f>
        <v>34.019261</v>
      </c>
      <c r="C44" s="26">
        <f>'XACC with MPI'!B23</f>
        <v>34.019261</v>
      </c>
      <c r="D44" s="16">
        <f>'CUDA+MPI'!B23</f>
        <v>35.615665</v>
      </c>
      <c r="E44" s="17">
        <f>'OpenACC+MPI'!B23</f>
        <v>33.526656000000003</v>
      </c>
      <c r="G44" s="4">
        <v>1</v>
      </c>
      <c r="H44" s="45">
        <f>C44/B44</f>
        <v>1</v>
      </c>
      <c r="I44" s="34">
        <f>D44/B44</f>
        <v>1.0469264749754559</v>
      </c>
      <c r="J44" s="35">
        <f>E44/B44</f>
        <v>0.98551982066865007</v>
      </c>
    </row>
    <row r="45" spans="1:16" x14ac:dyDescent="0.25">
      <c r="A45" s="4">
        <v>2</v>
      </c>
      <c r="B45" s="44">
        <f>'XACC with Hybrid'!B24</f>
        <v>43.727755000000002</v>
      </c>
      <c r="C45" s="24">
        <f>'XACC with MPI'!B24</f>
        <v>43.727755000000002</v>
      </c>
      <c r="D45" s="18">
        <f>'CUDA+MPI'!B24</f>
        <v>46.008673999999999</v>
      </c>
      <c r="E45" s="19">
        <f>'OpenACC+MPI'!B24</f>
        <v>43.608911999999997</v>
      </c>
      <c r="G45" s="4">
        <v>2</v>
      </c>
      <c r="H45" s="46">
        <f t="shared" ref="H45:H50" si="0">C45/B45</f>
        <v>1</v>
      </c>
      <c r="I45" s="36">
        <f t="shared" ref="I45:I50" si="1">D45/B45</f>
        <v>1.0521618134752173</v>
      </c>
      <c r="J45" s="37">
        <f t="shared" ref="J45:J50" si="2">E45/B45</f>
        <v>0.99728220669000722</v>
      </c>
      <c r="L45">
        <f>(576+192)*16*16*16/2/1024</f>
        <v>1536</v>
      </c>
    </row>
    <row r="46" spans="1:16" x14ac:dyDescent="0.25">
      <c r="A46" s="4">
        <v>4</v>
      </c>
      <c r="B46" s="22">
        <f>'XACC with Hybrid'!B25</f>
        <v>57.971499999999999</v>
      </c>
      <c r="C46" s="24">
        <f>'XACC with MPI'!B25</f>
        <v>58.316732999999999</v>
      </c>
      <c r="D46" s="18">
        <f>'CUDA+MPI'!B25</f>
        <v>60.977082000000003</v>
      </c>
      <c r="E46" s="19">
        <f>'OpenACC+MPI'!B25</f>
        <v>57.231470000000002</v>
      </c>
      <c r="G46" s="4">
        <v>4</v>
      </c>
      <c r="H46" s="48">
        <f t="shared" si="0"/>
        <v>1.0059552193750378</v>
      </c>
      <c r="I46" s="36">
        <f t="shared" si="1"/>
        <v>1.051845855290962</v>
      </c>
      <c r="J46" s="37">
        <f t="shared" si="2"/>
        <v>0.98723458941031372</v>
      </c>
      <c r="L46">
        <f>(576+192)*16*16*16/2/1024</f>
        <v>1536</v>
      </c>
    </row>
    <row r="47" spans="1:16" x14ac:dyDescent="0.25">
      <c r="A47" s="4">
        <v>8</v>
      </c>
      <c r="B47" s="22">
        <f>'XACC with Hybrid'!B26</f>
        <v>90.719898999999998</v>
      </c>
      <c r="C47" s="24">
        <f>'XACC with MPI'!B26</f>
        <v>78.299285999999995</v>
      </c>
      <c r="D47" s="18">
        <f>'CUDA+MPI'!B26</f>
        <v>84.318310999999994</v>
      </c>
      <c r="E47" s="19">
        <f>'OpenACC+MPI'!B26</f>
        <v>79.562582000000006</v>
      </c>
      <c r="G47" s="4">
        <v>8</v>
      </c>
      <c r="H47" s="48">
        <f t="shared" si="0"/>
        <v>0.86308832861465157</v>
      </c>
      <c r="I47" s="36">
        <f t="shared" si="1"/>
        <v>0.92943567981705977</v>
      </c>
      <c r="J47" s="37">
        <f t="shared" si="2"/>
        <v>0.87701356457638924</v>
      </c>
      <c r="L47">
        <f>(576+192)*16*16*16/4/1024</f>
        <v>768</v>
      </c>
    </row>
    <row r="48" spans="1:16" x14ac:dyDescent="0.25">
      <c r="A48" s="4">
        <v>16</v>
      </c>
      <c r="B48" s="22">
        <f>'XACC with Hybrid'!B27</f>
        <v>118.556023</v>
      </c>
      <c r="C48" s="24">
        <f>'XACC with MPI'!B27</f>
        <v>107.100537</v>
      </c>
      <c r="D48" s="18">
        <f>'CUDA+MPI'!B27</f>
        <v>116.08094800000001</v>
      </c>
      <c r="E48" s="19">
        <f>'OpenACC+MPI'!B27</f>
        <v>108.310484</v>
      </c>
      <c r="G48" s="4">
        <v>16</v>
      </c>
      <c r="H48" s="48">
        <f t="shared" si="0"/>
        <v>0.90337491330997166</v>
      </c>
      <c r="I48" s="36">
        <f t="shared" si="1"/>
        <v>0.97912316103923303</v>
      </c>
      <c r="J48" s="37">
        <f t="shared" si="2"/>
        <v>0.91358061158984727</v>
      </c>
      <c r="L48">
        <f>(576+192)*16*16*16/4/1024</f>
        <v>768</v>
      </c>
    </row>
    <row r="49" spans="1:16" x14ac:dyDescent="0.25">
      <c r="A49" s="4">
        <v>32</v>
      </c>
      <c r="B49" s="22">
        <f>'XACC with Hybrid'!B28</f>
        <v>166.24669599999999</v>
      </c>
      <c r="C49" s="24">
        <f>'XACC with MPI'!B28</f>
        <v>132.43508</v>
      </c>
      <c r="D49" s="18">
        <f>'CUDA+MPI'!B28</f>
        <v>151.40977599999999</v>
      </c>
      <c r="E49" s="19">
        <f>'OpenACC+MPI'!B28</f>
        <v>139.530328</v>
      </c>
      <c r="G49" s="4">
        <v>32</v>
      </c>
      <c r="H49" s="48">
        <f t="shared" si="0"/>
        <v>0.79661781669333154</v>
      </c>
      <c r="I49" s="36">
        <f t="shared" si="1"/>
        <v>0.91075359476617812</v>
      </c>
      <c r="J49" s="37">
        <f t="shared" si="2"/>
        <v>0.83929684834157547</v>
      </c>
      <c r="L49">
        <f>(576+192)*16*16*16/8/1024</f>
        <v>384</v>
      </c>
    </row>
    <row r="50" spans="1:16" ht="19" thickBot="1" x14ac:dyDescent="0.3">
      <c r="A50" s="6">
        <v>64</v>
      </c>
      <c r="B50" s="23">
        <f>'XACC with Hybrid'!B29</f>
        <v>199.48841300000001</v>
      </c>
      <c r="C50" s="25">
        <f>'XACC with MPI'!B29</f>
        <v>160.64943700000001</v>
      </c>
      <c r="D50" s="20">
        <f>'CUDA+MPI'!B29</f>
        <v>184.81940700000001</v>
      </c>
      <c r="E50" s="21">
        <f>'OpenACC+MPI'!B29</f>
        <v>162.99315899999999</v>
      </c>
      <c r="G50" s="6">
        <v>64</v>
      </c>
      <c r="H50" s="49">
        <f t="shared" si="0"/>
        <v>0.80530710823791052</v>
      </c>
      <c r="I50" s="50">
        <f t="shared" si="1"/>
        <v>0.92646687705114983</v>
      </c>
      <c r="J50" s="51">
        <f t="shared" si="2"/>
        <v>0.81705577055244805</v>
      </c>
      <c r="L50">
        <f>(576+192)*16*16*16/8/1024</f>
        <v>384</v>
      </c>
    </row>
    <row r="52" spans="1:16" ht="19" thickBot="1" x14ac:dyDescent="0.3">
      <c r="G52" t="s">
        <v>22</v>
      </c>
    </row>
    <row r="53" spans="1:16" ht="19" thickBot="1" x14ac:dyDescent="0.3">
      <c r="G53" s="10" t="s">
        <v>19</v>
      </c>
      <c r="H53" s="1" t="s">
        <v>2</v>
      </c>
      <c r="I53" s="3" t="s">
        <v>3</v>
      </c>
      <c r="J53" s="2" t="s">
        <v>4</v>
      </c>
      <c r="K53" s="2" t="s">
        <v>5</v>
      </c>
      <c r="L53" s="2" t="s">
        <v>6</v>
      </c>
      <c r="M53" s="2" t="s">
        <v>7</v>
      </c>
      <c r="N53" s="2" t="s">
        <v>8</v>
      </c>
      <c r="O53" s="3" t="s">
        <v>9</v>
      </c>
      <c r="P53" s="60" t="s">
        <v>25</v>
      </c>
    </row>
    <row r="54" spans="1:16" x14ac:dyDescent="0.25">
      <c r="G54" s="53">
        <v>1</v>
      </c>
      <c r="H54" s="45">
        <f>'XACC with Hybrid'!B32/'XACC with MPI'!B32</f>
        <v>1</v>
      </c>
      <c r="I54" s="42">
        <f>'XACC with Hybrid'!C32/'XACC with MPI'!C32</f>
        <v>1</v>
      </c>
      <c r="J54" s="41">
        <f>'XACC with Hybrid'!D32/'XACC with MPI'!D32</f>
        <v>1</v>
      </c>
      <c r="K54" s="41">
        <f>'XACC with Hybrid'!E32/'XACC with MPI'!E32</f>
        <v>1</v>
      </c>
      <c r="L54" s="41">
        <f>'XACC with Hybrid'!F32/'XACC with MPI'!F32</f>
        <v>1</v>
      </c>
      <c r="M54" s="41">
        <f>'XACC with Hybrid'!G32/'XACC with MPI'!G32</f>
        <v>1</v>
      </c>
      <c r="N54" s="41">
        <f>'XACC with Hybrid'!H32/'XACC with MPI'!H32</f>
        <v>1</v>
      </c>
      <c r="O54" s="42">
        <f>'XACC with Hybrid'!I32/'XACC with MPI'!I32</f>
        <v>1</v>
      </c>
      <c r="P54" s="44">
        <f>('XACC with Hybrid'!B32+'XACC with Hybrid'!C32)/('XACC with MPI'!B32+'XACC with MPI'!C32)</f>
        <v>1</v>
      </c>
    </row>
    <row r="55" spans="1:16" x14ac:dyDescent="0.25">
      <c r="G55" s="47">
        <v>2</v>
      </c>
      <c r="H55" s="46">
        <f>'XACC with Hybrid'!B33/'XACC with MPI'!B33</f>
        <v>1</v>
      </c>
      <c r="I55" s="40">
        <f>'XACC with Hybrid'!C33/'XACC with MPI'!C33</f>
        <v>1</v>
      </c>
      <c r="J55" s="39">
        <f>'XACC with Hybrid'!D33/'XACC with MPI'!D33</f>
        <v>1</v>
      </c>
      <c r="K55" s="39">
        <f>'XACC with Hybrid'!E33/'XACC with MPI'!E33</f>
        <v>1</v>
      </c>
      <c r="L55" s="39">
        <f>'XACC with Hybrid'!F33/'XACC with MPI'!F33</f>
        <v>1</v>
      </c>
      <c r="M55" s="39">
        <f>'XACC with Hybrid'!G33/'XACC with MPI'!G33</f>
        <v>1</v>
      </c>
      <c r="N55" s="39">
        <f>'XACC with Hybrid'!H33/'XACC with MPI'!H33</f>
        <v>1</v>
      </c>
      <c r="O55" s="40">
        <f>'XACC with Hybrid'!I33/'XACC with MPI'!I33</f>
        <v>1</v>
      </c>
      <c r="P55" s="44">
        <f>('XACC with Hybrid'!B33+'XACC with Hybrid'!C33)/('XACC with MPI'!B33+'XACC with MPI'!C33)</f>
        <v>1</v>
      </c>
    </row>
    <row r="56" spans="1:16" x14ac:dyDescent="0.25">
      <c r="G56" s="4">
        <v>4</v>
      </c>
      <c r="H56" s="48">
        <f>'XACC with Hybrid'!B34/'XACC with MPI'!B34</f>
        <v>0</v>
      </c>
      <c r="I56" s="37">
        <f>'XACC with Hybrid'!C34/'XACC with MPI'!C34</f>
        <v>1.1376791015938807</v>
      </c>
      <c r="J56" s="36">
        <f>'XACC with Hybrid'!D34/'XACC with MPI'!D34</f>
        <v>1.0059893375190161</v>
      </c>
      <c r="K56" s="36">
        <f>'XACC with Hybrid'!E34/'XACC with MPI'!E34</f>
        <v>0.99622416534181246</v>
      </c>
      <c r="L56" s="36">
        <f>'XACC with Hybrid'!F34/'XACC with MPI'!F34</f>
        <v>0.99964700339132539</v>
      </c>
      <c r="M56" s="36">
        <f>'XACC with Hybrid'!G34/'XACC with MPI'!G34</f>
        <v>0.99667567835433013</v>
      </c>
      <c r="N56" s="36">
        <f>'XACC with Hybrid'!H34/'XACC with MPI'!H34</f>
        <v>0.99951656996174554</v>
      </c>
      <c r="O56" s="37">
        <f>'XACC with Hybrid'!I34/'XACC with MPI'!I34</f>
        <v>1.003146213942548</v>
      </c>
      <c r="P56" s="22">
        <f>('XACC with Hybrid'!B34+'XACC with Hybrid'!C34)/('XACC with MPI'!B34+'XACC with MPI'!C34)</f>
        <v>1.0083654602969472</v>
      </c>
    </row>
    <row r="57" spans="1:16" x14ac:dyDescent="0.25">
      <c r="G57" s="4">
        <v>8</v>
      </c>
      <c r="H57" s="48">
        <f>'XACC with Hybrid'!B35/'XACC with MPI'!B35</f>
        <v>0</v>
      </c>
      <c r="I57" s="57">
        <f>'XACC with Hybrid'!C35/'XACC with MPI'!C35</f>
        <v>0.88735174185173671</v>
      </c>
      <c r="J57" s="36">
        <f>'XACC with Hybrid'!D35/'XACC with MPI'!D35</f>
        <v>1.0099407035694425</v>
      </c>
      <c r="K57" s="55">
        <f>'XACC with Hybrid'!E35/'XACC with MPI'!E35</f>
        <v>0.97715659753531703</v>
      </c>
      <c r="L57" s="36">
        <f>'XACC with Hybrid'!F35/'XACC with MPI'!F35</f>
        <v>1.0007301780380742</v>
      </c>
      <c r="M57" s="36">
        <f>'XACC with Hybrid'!G35/'XACC with MPI'!G35</f>
        <v>1.0153247957270457</v>
      </c>
      <c r="N57" s="36">
        <f>'XACC with Hybrid'!H35/'XACC with MPI'!H35</f>
        <v>1.0011567450784782</v>
      </c>
      <c r="O57" s="37">
        <f>'XACC with Hybrid'!I35/'XACC with MPI'!I35</f>
        <v>1.0053297843888895</v>
      </c>
      <c r="P57" s="68">
        <f>('XACC with Hybrid'!B35+'XACC with Hybrid'!C35)/('XACC with MPI'!B35+'XACC with MPI'!C35)</f>
        <v>0.79215691309499614</v>
      </c>
    </row>
    <row r="58" spans="1:16" x14ac:dyDescent="0.25">
      <c r="G58" s="4">
        <v>16</v>
      </c>
      <c r="H58" s="48">
        <f>'XACC with Hybrid'!B36/'XACC with MPI'!B36</f>
        <v>0</v>
      </c>
      <c r="I58" s="37">
        <f>'XACC with Hybrid'!C36/'XACC with MPI'!C36</f>
        <v>1.0024894044857668</v>
      </c>
      <c r="J58" s="36">
        <f>'XACC with Hybrid'!D36/'XACC with MPI'!D36</f>
        <v>1.0158505471405443</v>
      </c>
      <c r="K58" s="36">
        <f>'XACC with Hybrid'!E36/'XACC with MPI'!E36</f>
        <v>1.0178727114210984</v>
      </c>
      <c r="L58" s="36">
        <f>'XACC with Hybrid'!F36/'XACC with MPI'!F36</f>
        <v>0.99950947963743919</v>
      </c>
      <c r="M58" s="36">
        <f>'XACC with Hybrid'!G36/'XACC with MPI'!G36</f>
        <v>1.0081862665043195</v>
      </c>
      <c r="N58" s="36">
        <f>'XACC with Hybrid'!H36/'XACC with MPI'!H36</f>
        <v>1.0007945312265762</v>
      </c>
      <c r="O58" s="37">
        <f>'XACC with Hybrid'!I36/'XACC with MPI'!I36</f>
        <v>1.0024858551659888</v>
      </c>
      <c r="P58" s="68">
        <f>('XACC with Hybrid'!B36+'XACC with Hybrid'!C36)/('XACC with MPI'!B36+'XACC with MPI'!C36)</f>
        <v>0.86978543301487354</v>
      </c>
    </row>
    <row r="59" spans="1:16" x14ac:dyDescent="0.25">
      <c r="G59" s="4">
        <v>32</v>
      </c>
      <c r="H59" s="48">
        <f>'XACC with Hybrid'!B37/'XACC with MPI'!B37</f>
        <v>0</v>
      </c>
      <c r="I59" s="57">
        <f>'XACC with Hybrid'!C37/'XACC with MPI'!C37</f>
        <v>0.85118573658252472</v>
      </c>
      <c r="J59" s="36">
        <f>'XACC with Hybrid'!D37/'XACC with MPI'!D37</f>
        <v>1.0621442075736061</v>
      </c>
      <c r="K59" s="36">
        <f>'XACC with Hybrid'!E37/'XACC with MPI'!E37</f>
        <v>0.97923156801661482</v>
      </c>
      <c r="L59" s="36">
        <f>'XACC with Hybrid'!F37/'XACC with MPI'!F37</f>
        <v>1.0002363558617156</v>
      </c>
      <c r="M59" s="36">
        <f>'XACC with Hybrid'!G37/'XACC with MPI'!G37</f>
        <v>1.0044833209274708</v>
      </c>
      <c r="N59" s="36">
        <f>'XACC with Hybrid'!H37/'XACC with MPI'!H37</f>
        <v>1.0064941253612085</v>
      </c>
      <c r="O59" s="37">
        <f>'XACC with Hybrid'!I37/'XACC with MPI'!I37</f>
        <v>1.0057082037590901</v>
      </c>
      <c r="P59" s="68">
        <f>('XACC with Hybrid'!B37+'XACC with Hybrid'!C37)/('XACC with MPI'!B37+'XACC with MPI'!C37)</f>
        <v>0.72859712323810166</v>
      </c>
    </row>
    <row r="60" spans="1:16" ht="19" thickBot="1" x14ac:dyDescent="0.3">
      <c r="G60" s="14">
        <v>64</v>
      </c>
      <c r="H60" s="49">
        <f>'XACC with Hybrid'!B38/'XACC with MPI'!B38</f>
        <v>0</v>
      </c>
      <c r="I60" s="51">
        <f>'XACC with Hybrid'!C38/'XACC with MPI'!C38</f>
        <v>0.84423896419716726</v>
      </c>
      <c r="J60" s="50">
        <f>'XACC with Hybrid'!D38/'XACC with MPI'!D38</f>
        <v>1.0325670317763618</v>
      </c>
      <c r="K60" s="50">
        <f>'XACC with Hybrid'!E38/'XACC with MPI'!E38</f>
        <v>1.1121323529411764</v>
      </c>
      <c r="L60" s="50">
        <f>'XACC with Hybrid'!F38/'XACC with MPI'!F38</f>
        <v>1.0033122540033279</v>
      </c>
      <c r="M60" s="50">
        <f>'XACC with Hybrid'!G38/'XACC with MPI'!G38</f>
        <v>1.0521400016594933</v>
      </c>
      <c r="N60" s="50">
        <f>'XACC with Hybrid'!H38/'XACC with MPI'!H38</f>
        <v>1.2128162556429591</v>
      </c>
      <c r="O60" s="51">
        <f>'XACC with Hybrid'!I38/'XACC with MPI'!I38</f>
        <v>1.0050429028252741</v>
      </c>
      <c r="P60" s="23">
        <f>('XACC with Hybrid'!B38+'XACC with Hybrid'!C38)/('XACC with MPI'!B38+'XACC with MPI'!C38)</f>
        <v>0.69613278190306105</v>
      </c>
    </row>
    <row r="62" spans="1:16" ht="19" thickBot="1" x14ac:dyDescent="0.3">
      <c r="G62" t="s">
        <v>23</v>
      </c>
    </row>
    <row r="63" spans="1:16" ht="19" thickBot="1" x14ac:dyDescent="0.3">
      <c r="G63" s="10" t="s">
        <v>19</v>
      </c>
      <c r="H63" s="1" t="s">
        <v>2</v>
      </c>
      <c r="I63" s="3" t="s">
        <v>3</v>
      </c>
      <c r="J63" s="2" t="s">
        <v>4</v>
      </c>
      <c r="K63" s="2" t="s">
        <v>5</v>
      </c>
      <c r="L63" s="2" t="s">
        <v>6</v>
      </c>
      <c r="M63" s="2" t="s">
        <v>7</v>
      </c>
      <c r="N63" s="2" t="s">
        <v>8</v>
      </c>
      <c r="O63" s="3" t="s">
        <v>9</v>
      </c>
      <c r="P63" s="60" t="s">
        <v>25</v>
      </c>
    </row>
    <row r="64" spans="1:16" x14ac:dyDescent="0.25">
      <c r="G64" s="1">
        <v>1</v>
      </c>
      <c r="H64" s="58">
        <f>'XACC with Hybrid'!B32/'CUDA+MPI'!B32</f>
        <v>1.1460955276493969</v>
      </c>
      <c r="I64" s="56">
        <f>'XACC with Hybrid'!C32/'CUDA+MPI'!C32</f>
        <v>0.98456363221292642</v>
      </c>
      <c r="J64" s="34">
        <f>'XACC with Hybrid'!D32/'CUDA+MPI'!D32</f>
        <v>1.0005640767472332</v>
      </c>
      <c r="K64" s="34">
        <f>'XACC with Hybrid'!E32/'CUDA+MPI'!E32</f>
        <v>1.0572905601586291</v>
      </c>
      <c r="L64" s="34">
        <f>'XACC with Hybrid'!F32/'CUDA+MPI'!F32</f>
        <v>1.1227089140700925</v>
      </c>
      <c r="M64" s="34">
        <f>'XACC with Hybrid'!G32/'CUDA+MPI'!G32</f>
        <v>1.1300262811656911</v>
      </c>
      <c r="N64" s="34">
        <f>'XACC with Hybrid'!H32/'CUDA+MPI'!H32</f>
        <v>1.3044062178017259</v>
      </c>
      <c r="O64" s="35">
        <f>'XACC with Hybrid'!I32/'CUDA+MPI'!I32</f>
        <v>1.0376799237607781</v>
      </c>
      <c r="P64" s="38">
        <f>('XACC with Hybrid'!B32+'XACC with Hybrid'!C32)/('CUDA+MPI'!B32+'CUDA+MPI'!C32)</f>
        <v>1.0574571910375494</v>
      </c>
    </row>
    <row r="65" spans="7:16" x14ac:dyDescent="0.25">
      <c r="G65" s="4">
        <v>2</v>
      </c>
      <c r="H65" s="48">
        <f>'XACC with Hybrid'!B33/'CUDA+MPI'!B33</f>
        <v>1.2047310610795194</v>
      </c>
      <c r="I65" s="37">
        <f>'XACC with Hybrid'!C33/'CUDA+MPI'!C33</f>
        <v>1.0110418971362674</v>
      </c>
      <c r="J65" s="36">
        <f>'XACC with Hybrid'!D33/'CUDA+MPI'!D33</f>
        <v>1.0168975172518326</v>
      </c>
      <c r="K65" s="36">
        <f>'XACC with Hybrid'!E33/'CUDA+MPI'!E33</f>
        <v>1.1374056094929881</v>
      </c>
      <c r="L65" s="36">
        <f>'XACC with Hybrid'!F33/'CUDA+MPI'!F33</f>
        <v>1.145617898323291</v>
      </c>
      <c r="M65" s="36">
        <f>'XACC with Hybrid'!G33/'CUDA+MPI'!G33</f>
        <v>1.1507509046979401</v>
      </c>
      <c r="N65" s="36">
        <f>'XACC with Hybrid'!H33/'CUDA+MPI'!H33</f>
        <v>1.199327535384193</v>
      </c>
      <c r="O65" s="37">
        <f>'XACC with Hybrid'!I33/'CUDA+MPI'!I33</f>
        <v>1.0552168652271035</v>
      </c>
      <c r="P65" s="22">
        <f>('XACC with Hybrid'!B33+'XACC with Hybrid'!C33)/('CUDA+MPI'!B33+'CUDA+MPI'!C33)</f>
        <v>1.0327421937348475</v>
      </c>
    </row>
    <row r="66" spans="7:16" x14ac:dyDescent="0.25">
      <c r="G66" s="4">
        <v>4</v>
      </c>
      <c r="H66" s="48">
        <f>'XACC with Hybrid'!B34/'CUDA+MPI'!B34</f>
        <v>0</v>
      </c>
      <c r="I66" s="37">
        <f>'XACC with Hybrid'!C34/'CUDA+MPI'!C34</f>
        <v>1.1660390322861656</v>
      </c>
      <c r="J66" s="36">
        <f>'XACC with Hybrid'!D34/'CUDA+MPI'!D34</f>
        <v>1.0221592183272552</v>
      </c>
      <c r="K66" s="36">
        <f>'XACC with Hybrid'!E34/'CUDA+MPI'!E34</f>
        <v>1.233210332103321</v>
      </c>
      <c r="L66" s="36">
        <f>'XACC with Hybrid'!F34/'CUDA+MPI'!F34</f>
        <v>1.2005889881458915</v>
      </c>
      <c r="M66" s="36">
        <f>'XACC with Hybrid'!G34/'CUDA+MPI'!G34</f>
        <v>1.1572563373078031</v>
      </c>
      <c r="N66" s="55">
        <f>'XACC with Hybrid'!H34/'CUDA+MPI'!H34</f>
        <v>0.77712486290993577</v>
      </c>
      <c r="O66" s="37">
        <f>'XACC with Hybrid'!I34/'CUDA+MPI'!I34</f>
        <v>1.0729989003418781</v>
      </c>
      <c r="P66" s="22">
        <f>('XACC with Hybrid'!B34+'XACC with Hybrid'!C34)/('CUDA+MPI'!B34+'CUDA+MPI'!C34)</f>
        <v>1.0529647402578828</v>
      </c>
    </row>
    <row r="67" spans="7:16" x14ac:dyDescent="0.25">
      <c r="G67" s="4">
        <v>8</v>
      </c>
      <c r="H67" s="48">
        <f>'XACC with Hybrid'!B35/'CUDA+MPI'!B35</f>
        <v>0</v>
      </c>
      <c r="I67" s="57">
        <f>'XACC with Hybrid'!C35/'CUDA+MPI'!C35</f>
        <v>0.96175029052600447</v>
      </c>
      <c r="J67" s="36">
        <f>'XACC with Hybrid'!D35/'CUDA+MPI'!D35</f>
        <v>1.0162036643874137</v>
      </c>
      <c r="K67" s="36">
        <f>'XACC with Hybrid'!E35/'CUDA+MPI'!E35</f>
        <v>1.3676903660075725</v>
      </c>
      <c r="L67" s="36">
        <f>'XACC with Hybrid'!F35/'CUDA+MPI'!F35</f>
        <v>1.2577221248698518</v>
      </c>
      <c r="M67" s="36">
        <f>'XACC with Hybrid'!G35/'CUDA+MPI'!G35</f>
        <v>1.2905273942034783</v>
      </c>
      <c r="N67" s="55">
        <f>'XACC with Hybrid'!H35/'CUDA+MPI'!H35</f>
        <v>0.59619565514514128</v>
      </c>
      <c r="O67" s="37">
        <f>'XACC with Hybrid'!I35/'CUDA+MPI'!I35</f>
        <v>1.1013879054452356</v>
      </c>
      <c r="P67" s="68">
        <f>('XACC with Hybrid'!B35+'XACC with Hybrid'!C35)/('CUDA+MPI'!B35+'CUDA+MPI'!C35)</f>
        <v>0.87412446039950864</v>
      </c>
    </row>
    <row r="68" spans="7:16" x14ac:dyDescent="0.25">
      <c r="G68" s="4">
        <v>16</v>
      </c>
      <c r="H68" s="48">
        <f>'XACC with Hybrid'!B36/'CUDA+MPI'!B36</f>
        <v>0</v>
      </c>
      <c r="I68" s="37">
        <f>'XACC with Hybrid'!C36/'CUDA+MPI'!C36</f>
        <v>1.083188743679077</v>
      </c>
      <c r="J68" s="36">
        <f>'XACC with Hybrid'!D36/'CUDA+MPI'!D36</f>
        <v>1.0379618099181376</v>
      </c>
      <c r="K68" s="36">
        <f>'XACC with Hybrid'!E36/'CUDA+MPI'!E36</f>
        <v>1.656028368794326</v>
      </c>
      <c r="L68" s="36">
        <f>'XACC with Hybrid'!F36/'CUDA+MPI'!F36</f>
        <v>1.4040990781264548</v>
      </c>
      <c r="M68" s="36">
        <f>'XACC with Hybrid'!G36/'CUDA+MPI'!G36</f>
        <v>1.1726670946675419</v>
      </c>
      <c r="N68" s="55">
        <f>'XACC with Hybrid'!H36/'CUDA+MPI'!H36</f>
        <v>0.5346456748090701</v>
      </c>
      <c r="O68" s="37">
        <f>'XACC with Hybrid'!I36/'CUDA+MPI'!I36</f>
        <v>1.1189497925353298</v>
      </c>
      <c r="P68" s="68">
        <f>('XACC with Hybrid'!B36+'XACC with Hybrid'!C36)/('CUDA+MPI'!B36+'CUDA+MPI'!C36)</f>
        <v>0.96106647281762381</v>
      </c>
    </row>
    <row r="69" spans="7:16" x14ac:dyDescent="0.25">
      <c r="G69" s="4">
        <v>32</v>
      </c>
      <c r="H69" s="48">
        <f>'XACC with Hybrid'!B37/'CUDA+MPI'!B37</f>
        <v>0</v>
      </c>
      <c r="I69" s="57">
        <f>'XACC with Hybrid'!C37/'CUDA+MPI'!C37</f>
        <v>0.92609921045923715</v>
      </c>
      <c r="J69" s="36">
        <f>'XACC with Hybrid'!D37/'CUDA+MPI'!D37</f>
        <v>1.119270301232159</v>
      </c>
      <c r="K69" s="36">
        <f>'XACC with Hybrid'!E37/'CUDA+MPI'!E37</f>
        <v>1.8364167478091531</v>
      </c>
      <c r="L69" s="36">
        <f>'XACC with Hybrid'!F37/'CUDA+MPI'!F37</f>
        <v>1.5551459965608265</v>
      </c>
      <c r="M69" s="36">
        <f>'XACC with Hybrid'!G37/'CUDA+MPI'!G37</f>
        <v>1.22112844761302</v>
      </c>
      <c r="N69" s="55">
        <f>'XACC with Hybrid'!H37/'CUDA+MPI'!H37</f>
        <v>0.63341270460093446</v>
      </c>
      <c r="O69" s="37">
        <f>'XACC with Hybrid'!I37/'CUDA+MPI'!I37</f>
        <v>1.2217494943657903</v>
      </c>
      <c r="P69" s="68">
        <f>('XACC with Hybrid'!B37+'XACC with Hybrid'!C37)/('CUDA+MPI'!B37+'CUDA+MPI'!C37)</f>
        <v>0.81776052546705458</v>
      </c>
    </row>
    <row r="70" spans="7:16" ht="19" thickBot="1" x14ac:dyDescent="0.3">
      <c r="G70" s="14">
        <v>64</v>
      </c>
      <c r="H70" s="49">
        <f>'XACC with Hybrid'!B38/'CUDA+MPI'!B38</f>
        <v>0</v>
      </c>
      <c r="I70" s="51">
        <f>'XACC with Hybrid'!C38/'CUDA+MPI'!C38</f>
        <v>0.90240170322789215</v>
      </c>
      <c r="J70" s="50">
        <f>'XACC with Hybrid'!D38/'CUDA+MPI'!D38</f>
        <v>1.1060969830459484</v>
      </c>
      <c r="K70" s="50">
        <f>'XACC with Hybrid'!E38/'CUDA+MPI'!E38</f>
        <v>2.105568445475638</v>
      </c>
      <c r="L70" s="50">
        <f>'XACC with Hybrid'!F38/'CUDA+MPI'!F38</f>
        <v>1.5263555620317248</v>
      </c>
      <c r="M70" s="50">
        <f>'XACC with Hybrid'!G38/'CUDA+MPI'!G38</f>
        <v>1.2052711878451692</v>
      </c>
      <c r="N70" s="50">
        <f>'XACC with Hybrid'!H38/'CUDA+MPI'!H38</f>
        <v>0.80918128066061479</v>
      </c>
      <c r="O70" s="51">
        <f>'XACC with Hybrid'!I38/'CUDA+MPI'!I38</f>
        <v>1.2057286465614805</v>
      </c>
      <c r="P70" s="23">
        <f>('XACC with Hybrid'!B38+'XACC with Hybrid'!C38)/('CUDA+MPI'!B38+'CUDA+MPI'!C38)</f>
        <v>0.77378809109666236</v>
      </c>
    </row>
    <row r="72" spans="7:16" ht="19" thickBot="1" x14ac:dyDescent="0.3">
      <c r="G72" t="s">
        <v>24</v>
      </c>
    </row>
    <row r="73" spans="7:16" ht="19" thickBot="1" x14ac:dyDescent="0.3">
      <c r="G73" s="10" t="s">
        <v>19</v>
      </c>
      <c r="H73" s="1" t="s">
        <v>2</v>
      </c>
      <c r="I73" s="3" t="s">
        <v>3</v>
      </c>
      <c r="J73" s="2" t="s">
        <v>4</v>
      </c>
      <c r="K73" s="2" t="s">
        <v>5</v>
      </c>
      <c r="L73" s="2" t="s">
        <v>6</v>
      </c>
      <c r="M73" s="2" t="s">
        <v>7</v>
      </c>
      <c r="N73" s="2" t="s">
        <v>8</v>
      </c>
      <c r="O73" s="3" t="s">
        <v>9</v>
      </c>
      <c r="P73" s="60" t="s">
        <v>25</v>
      </c>
    </row>
    <row r="74" spans="7:16" x14ac:dyDescent="0.25">
      <c r="G74" s="1">
        <v>1</v>
      </c>
      <c r="H74" s="70">
        <f>'XACC with Hybrid'!B32/'OpenACC+MPI'!B32</f>
        <v>0.76049508209155348</v>
      </c>
      <c r="I74" s="56">
        <f>'XACC with Hybrid'!C32/'OpenACC+MPI'!C32</f>
        <v>0.97952980765617759</v>
      </c>
      <c r="J74" s="16">
        <f>'XACC with Hybrid'!D32/'OpenACC+MPI'!D32</f>
        <v>0.99905192923672059</v>
      </c>
      <c r="K74" s="16">
        <f>'XACC with Hybrid'!E32/'OpenACC+MPI'!E32</f>
        <v>1.0083749831149535</v>
      </c>
      <c r="L74" s="16">
        <f>'XACC with Hybrid'!F32/'OpenACC+MPI'!F32</f>
        <v>1.0036632860275745</v>
      </c>
      <c r="M74" s="16">
        <f>'XACC with Hybrid'!G32/'OpenACC+MPI'!G32</f>
        <v>1.0098111294356233</v>
      </c>
      <c r="N74" s="16">
        <f>'XACC with Hybrid'!H32/'OpenACC+MPI'!H32</f>
        <v>1.009675111909947</v>
      </c>
      <c r="O74" s="17">
        <f>'XACC with Hybrid'!I32/'OpenACC+MPI'!I32</f>
        <v>1.0029197306913888</v>
      </c>
      <c r="P74" s="67">
        <f>('XACC with Hybrid'!B32+'XACC with Hybrid'!C32)/('OpenACC+MPI'!B32+'OpenACC+MPI'!C32)</f>
        <v>0.85858462912252786</v>
      </c>
    </row>
    <row r="75" spans="7:16" x14ac:dyDescent="0.25">
      <c r="G75" s="4">
        <v>2</v>
      </c>
      <c r="H75" s="54">
        <f>'XACC with Hybrid'!B33/'OpenACC+MPI'!B33</f>
        <v>0.81791007633085566</v>
      </c>
      <c r="I75" s="19">
        <f>'XACC with Hybrid'!C33/'OpenACC+MPI'!C33</f>
        <v>1.0074179822816285</v>
      </c>
      <c r="J75" s="18">
        <f>'XACC with Hybrid'!D33/'OpenACC+MPI'!D33</f>
        <v>1.0054899273694096</v>
      </c>
      <c r="K75" s="18">
        <f>'XACC with Hybrid'!E33/'OpenACC+MPI'!E33</f>
        <v>1.0534532284251279</v>
      </c>
      <c r="L75" s="18">
        <f>'XACC with Hybrid'!F33/'OpenACC+MPI'!F33</f>
        <v>1.0119178997692622</v>
      </c>
      <c r="M75" s="18">
        <f>'XACC with Hybrid'!G33/'OpenACC+MPI'!G33</f>
        <v>1.010794743132043</v>
      </c>
      <c r="N75" s="55">
        <f>'XACC with Hybrid'!H33/'OpenACC+MPI'!H33</f>
        <v>0.98346369646374476</v>
      </c>
      <c r="O75" s="19">
        <f>'XACC with Hybrid'!I33/'OpenACC+MPI'!I33</f>
        <v>1.0083499513163314</v>
      </c>
      <c r="P75" s="68">
        <f>('XACC with Hybrid'!B33+'XACC with Hybrid'!C33)/('OpenACC+MPI'!B33+'OpenACC+MPI'!C33)</f>
        <v>0.97780828158503463</v>
      </c>
    </row>
    <row r="76" spans="7:16" x14ac:dyDescent="0.25">
      <c r="G76" s="4">
        <v>4</v>
      </c>
      <c r="H76" s="24">
        <f>'XACC with Hybrid'!B34/'OpenACC+MPI'!B34</f>
        <v>0</v>
      </c>
      <c r="I76" s="19">
        <f>'XACC with Hybrid'!C34/'OpenACC+MPI'!C34</f>
        <v>1.1575624702901144</v>
      </c>
      <c r="J76" s="18">
        <f>'XACC with Hybrid'!D34/'OpenACC+MPI'!D34</f>
        <v>1.0125287012248108</v>
      </c>
      <c r="K76" s="18">
        <f>'XACC with Hybrid'!E34/'OpenACC+MPI'!E34</f>
        <v>1.063653723742839</v>
      </c>
      <c r="L76" s="18">
        <f>'XACC with Hybrid'!F34/'OpenACC+MPI'!F34</f>
        <v>1.0169000832149813</v>
      </c>
      <c r="M76" s="18">
        <f>'XACC with Hybrid'!G34/'OpenACC+MPI'!G34</f>
        <v>1.0099411093535979</v>
      </c>
      <c r="N76" s="55">
        <f>'XACC with Hybrid'!H34/'OpenACC+MPI'!H34</f>
        <v>0.663148305004988</v>
      </c>
      <c r="O76" s="19">
        <f>'XACC with Hybrid'!I34/'OpenACC+MPI'!I34</f>
        <v>1.0122837080409242</v>
      </c>
      <c r="P76" s="68">
        <f>('XACC with Hybrid'!B34+'XACC with Hybrid'!C34)/('OpenACC+MPI'!B34+'OpenACC+MPI'!C34)</f>
        <v>0.99419739238023919</v>
      </c>
    </row>
    <row r="77" spans="7:16" x14ac:dyDescent="0.25">
      <c r="G77" s="4">
        <v>8</v>
      </c>
      <c r="H77" s="24">
        <f>'XACC with Hybrid'!B35/'OpenACC+MPI'!B35</f>
        <v>0</v>
      </c>
      <c r="I77" s="57">
        <f>'XACC with Hybrid'!C35/'OpenACC+MPI'!C35</f>
        <v>0.95822606502632213</v>
      </c>
      <c r="J77" s="18">
        <f>'XACC with Hybrid'!D35/'OpenACC+MPI'!D35</f>
        <v>1.031273202207964</v>
      </c>
      <c r="K77" s="18">
        <f>'XACC with Hybrid'!E35/'OpenACC+MPI'!E35</f>
        <v>1.1145011998628729</v>
      </c>
      <c r="L77" s="18">
        <f>'XACC with Hybrid'!F35/'OpenACC+MPI'!F35</f>
        <v>1.0368443455632932</v>
      </c>
      <c r="M77" s="18">
        <f>'XACC with Hybrid'!G35/'OpenACC+MPI'!G35</f>
        <v>1.0298548573573967</v>
      </c>
      <c r="N77" s="55">
        <f>'XACC with Hybrid'!H35/'OpenACC+MPI'!H35</f>
        <v>0.51426761464472037</v>
      </c>
      <c r="O77" s="19">
        <f>'XACC with Hybrid'!I35/'OpenACC+MPI'!I35</f>
        <v>1.0282898743287383</v>
      </c>
      <c r="P77" s="68">
        <f>('XACC with Hybrid'!B35+'XACC with Hybrid'!C35)/('OpenACC+MPI'!B35+'OpenACC+MPI'!C35)</f>
        <v>0.82717946672982778</v>
      </c>
    </row>
    <row r="78" spans="7:16" x14ac:dyDescent="0.25">
      <c r="G78" s="4">
        <v>16</v>
      </c>
      <c r="H78" s="24">
        <f>'XACC with Hybrid'!B36/'OpenACC+MPI'!B36</f>
        <v>0</v>
      </c>
      <c r="I78" s="19">
        <f>'XACC with Hybrid'!C36/'OpenACC+MPI'!C36</f>
        <v>1.1022637155602943</v>
      </c>
      <c r="J78" s="18">
        <f>'XACC with Hybrid'!D36/'OpenACC+MPI'!D36</f>
        <v>1.0530795770002519</v>
      </c>
      <c r="K78" s="18">
        <f>'XACC with Hybrid'!E36/'OpenACC+MPI'!E36</f>
        <v>1.2054723799690241</v>
      </c>
      <c r="L78" s="18">
        <f>'XACC with Hybrid'!F36/'OpenACC+MPI'!F36</f>
        <v>1.055454215833542</v>
      </c>
      <c r="M78" s="18">
        <f>'XACC with Hybrid'!G36/'OpenACC+MPI'!G36</f>
        <v>1.0279597497639281</v>
      </c>
      <c r="N78" s="55">
        <f>'XACC with Hybrid'!H36/'OpenACC+MPI'!H36</f>
        <v>0.50585826133244427</v>
      </c>
      <c r="O78" s="19">
        <f>'XACC with Hybrid'!I36/'OpenACC+MPI'!I36</f>
        <v>1.0262479646429403</v>
      </c>
      <c r="P78" s="68">
        <f>('XACC with Hybrid'!B36+'XACC with Hybrid'!C36)/('OpenACC+MPI'!B36+'OpenACC+MPI'!C36)</f>
        <v>0.91511004980820565</v>
      </c>
    </row>
    <row r="79" spans="7:16" x14ac:dyDescent="0.25">
      <c r="G79" s="4">
        <v>32</v>
      </c>
      <c r="H79" s="24">
        <f>'XACC with Hybrid'!B37/'OpenACC+MPI'!B37</f>
        <v>0</v>
      </c>
      <c r="I79" s="57">
        <f>'XACC with Hybrid'!C37/'OpenACC+MPI'!C37</f>
        <v>0.97631355029216471</v>
      </c>
      <c r="J79" s="18">
        <f>'XACC with Hybrid'!D37/'OpenACC+MPI'!D37</f>
        <v>1.1228103778163747</v>
      </c>
      <c r="K79" s="18">
        <f>'XACC with Hybrid'!E37/'OpenACC+MPI'!E37</f>
        <v>1.3328621908127209</v>
      </c>
      <c r="L79" s="18">
        <f>'XACC with Hybrid'!F37/'OpenACC+MPI'!F37</f>
        <v>1.0767650046517769</v>
      </c>
      <c r="M79" s="18">
        <f>'XACC with Hybrid'!G37/'OpenACC+MPI'!G37</f>
        <v>1.0073460722784473</v>
      </c>
      <c r="N79" s="55">
        <f>'XACC with Hybrid'!H37/'OpenACC+MPI'!H37</f>
        <v>0.59105969531101343</v>
      </c>
      <c r="O79" s="19">
        <f>'XACC with Hybrid'!I37/'OpenACC+MPI'!I37</f>
        <v>1.0423114134822182</v>
      </c>
      <c r="P79" s="68">
        <f>('XACC with Hybrid'!B37+'XACC with Hybrid'!C37)/('OpenACC+MPI'!B37+'OpenACC+MPI'!C37)</f>
        <v>0.80116762857179946</v>
      </c>
    </row>
    <row r="80" spans="7:16" ht="19" thickBot="1" x14ac:dyDescent="0.3">
      <c r="G80" s="14">
        <v>64</v>
      </c>
      <c r="H80" s="25">
        <f>'XACC with Hybrid'!B38/'OpenACC+MPI'!B38</f>
        <v>0</v>
      </c>
      <c r="I80" s="21">
        <f>'XACC with Hybrid'!C38/'OpenACC+MPI'!C38</f>
        <v>0.95345207103664142</v>
      </c>
      <c r="J80" s="20">
        <f>'XACC with Hybrid'!D38/'OpenACC+MPI'!D38</f>
        <v>1.0986099489023804</v>
      </c>
      <c r="K80" s="20">
        <f>'XACC with Hybrid'!E38/'OpenACC+MPI'!E38</f>
        <v>1.5486348122866893</v>
      </c>
      <c r="L80" s="20">
        <f>'XACC with Hybrid'!F38/'OpenACC+MPI'!F38</f>
        <v>1.0887244724076004</v>
      </c>
      <c r="M80" s="20">
        <f>'XACC with Hybrid'!G38/'OpenACC+MPI'!G38</f>
        <v>0.94788392241048847</v>
      </c>
      <c r="N80" s="20">
        <f>'XACC with Hybrid'!H38/'OpenACC+MPI'!H38</f>
        <v>0.6146284912760317</v>
      </c>
      <c r="O80" s="21">
        <f>'XACC with Hybrid'!I38/'OpenACC+MPI'!I38</f>
        <v>1.0192180531521264</v>
      </c>
      <c r="P80" s="23">
        <f>('XACC with Hybrid'!B38+'XACC with Hybrid'!C38)/('OpenACC+MPI'!B38+'OpenACC+MPI'!C38)</f>
        <v>0.74724032577482324</v>
      </c>
    </row>
    <row r="83" spans="1:16" ht="19" thickBot="1" x14ac:dyDescent="0.3">
      <c r="A83" t="s">
        <v>26</v>
      </c>
    </row>
    <row r="84" spans="1:16" ht="19" thickBot="1" x14ac:dyDescent="0.3">
      <c r="A84" s="13" t="s">
        <v>0</v>
      </c>
      <c r="B84" s="8" t="s">
        <v>21</v>
      </c>
      <c r="C84" s="2" t="s">
        <v>16</v>
      </c>
      <c r="D84" s="2" t="s">
        <v>17</v>
      </c>
      <c r="E84" s="3" t="s">
        <v>18</v>
      </c>
      <c r="G84" s="13" t="s">
        <v>19</v>
      </c>
      <c r="H84" s="1" t="s">
        <v>16</v>
      </c>
      <c r="I84" s="2" t="s">
        <v>17</v>
      </c>
      <c r="J84" s="3" t="s">
        <v>18</v>
      </c>
      <c r="L84" t="s">
        <v>28</v>
      </c>
    </row>
    <row r="85" spans="1:16" x14ac:dyDescent="0.25">
      <c r="A85" s="4">
        <v>1</v>
      </c>
      <c r="B85" s="43">
        <f>'XACC with Hybrid'!B43</f>
        <v>28.290419</v>
      </c>
      <c r="C85" s="16">
        <f>'XACC with MPI'!B43</f>
        <v>28.290419</v>
      </c>
      <c r="D85" s="16">
        <f>'CUDA+MPI'!B43</f>
        <v>30.875765000000001</v>
      </c>
      <c r="E85" s="17">
        <f>'OpenACC+MPI'!B43</f>
        <v>28.031518999999999</v>
      </c>
      <c r="G85" s="4">
        <v>1</v>
      </c>
      <c r="H85" s="45">
        <f>C85/B85</f>
        <v>1</v>
      </c>
      <c r="I85" s="34">
        <f>D85/B85</f>
        <v>1.091385921148782</v>
      </c>
      <c r="J85" s="35">
        <f>E85/B85</f>
        <v>0.99084849185160528</v>
      </c>
    </row>
    <row r="86" spans="1:16" x14ac:dyDescent="0.25">
      <c r="A86" s="4">
        <v>2</v>
      </c>
      <c r="B86" s="44">
        <f>'XACC with Hybrid'!B44</f>
        <v>28.656517000000001</v>
      </c>
      <c r="C86" s="18">
        <f>'XACC with MPI'!B44</f>
        <v>28.656517000000001</v>
      </c>
      <c r="D86" s="18">
        <f>'CUDA+MPI'!B44</f>
        <v>30.691721999999999</v>
      </c>
      <c r="E86" s="19">
        <f>'OpenACC+MPI'!B44</f>
        <v>28.517693999999999</v>
      </c>
      <c r="G86" s="4">
        <v>2</v>
      </c>
      <c r="H86" s="46">
        <f t="shared" ref="H86:H91" si="3">C86/B86</f>
        <v>1</v>
      </c>
      <c r="I86" s="36">
        <f t="shared" ref="I86:I91" si="4">D86/B86</f>
        <v>1.0710206687016428</v>
      </c>
      <c r="J86" s="37">
        <f t="shared" ref="J86:J91" si="5">E86/B86</f>
        <v>0.99515562201784669</v>
      </c>
      <c r="L86">
        <f>(576+192)*8*8*16/2/1024</f>
        <v>384</v>
      </c>
    </row>
    <row r="87" spans="1:16" x14ac:dyDescent="0.25">
      <c r="A87" s="4">
        <v>4</v>
      </c>
      <c r="B87" s="65">
        <f>'XACC with Hybrid'!B45</f>
        <v>48.974027999999997</v>
      </c>
      <c r="C87" s="18">
        <f>'XACC with MPI'!B45</f>
        <v>36.424942999999999</v>
      </c>
      <c r="D87" s="18">
        <f>'CUDA+MPI'!B45</f>
        <v>40.454838000000002</v>
      </c>
      <c r="E87" s="19">
        <f>'OpenACC+MPI'!B45</f>
        <v>37.292740999999999</v>
      </c>
      <c r="G87" s="4">
        <v>4</v>
      </c>
      <c r="H87" s="48">
        <f t="shared" si="3"/>
        <v>0.74376040704677182</v>
      </c>
      <c r="I87" s="36">
        <f t="shared" si="4"/>
        <v>0.8260467772836656</v>
      </c>
      <c r="J87" s="37">
        <f t="shared" si="5"/>
        <v>0.7614799623996622</v>
      </c>
      <c r="L87">
        <f>(576+192)*8*8*16/2/1024</f>
        <v>384</v>
      </c>
    </row>
    <row r="88" spans="1:16" x14ac:dyDescent="0.25">
      <c r="A88" s="4">
        <v>8</v>
      </c>
      <c r="B88" s="65">
        <f>'XACC with Hybrid'!B46</f>
        <v>59.51258</v>
      </c>
      <c r="C88" s="18">
        <f>'XACC with MPI'!B46</f>
        <v>45.331553</v>
      </c>
      <c r="D88" s="18">
        <f>'CUDA+MPI'!B46</f>
        <v>52.128439999999998</v>
      </c>
      <c r="E88" s="19">
        <f>'OpenACC+MPI'!B46</f>
        <v>46.278905000000002</v>
      </c>
      <c r="G88" s="4">
        <v>8</v>
      </c>
      <c r="H88" s="48">
        <f t="shared" si="3"/>
        <v>0.76171379227719582</v>
      </c>
      <c r="I88" s="36">
        <f t="shared" si="4"/>
        <v>0.87592304013706002</v>
      </c>
      <c r="J88" s="37">
        <f t="shared" si="5"/>
        <v>0.77763230900088687</v>
      </c>
      <c r="L88">
        <f>(576+192)*8*8*16/4/1024</f>
        <v>192</v>
      </c>
    </row>
    <row r="89" spans="1:16" x14ac:dyDescent="0.25">
      <c r="A89" s="4">
        <v>16</v>
      </c>
      <c r="B89" s="65">
        <f>'XACC with Hybrid'!B47</f>
        <v>69.450013999999996</v>
      </c>
      <c r="C89" s="18">
        <f>'XACC with MPI'!B47</f>
        <v>55.187215999999999</v>
      </c>
      <c r="D89" s="18">
        <f>'CUDA+MPI'!B47</f>
        <v>64.103064000000003</v>
      </c>
      <c r="E89" s="19">
        <f>'OpenACC+MPI'!B47</f>
        <v>55.212355000000002</v>
      </c>
      <c r="G89" s="4">
        <v>16</v>
      </c>
      <c r="H89" s="48">
        <f t="shared" si="3"/>
        <v>0.79463217962778243</v>
      </c>
      <c r="I89" s="36">
        <f t="shared" si="4"/>
        <v>0.92301009471358797</v>
      </c>
      <c r="J89" s="37">
        <f t="shared" si="5"/>
        <v>0.7949941521970032</v>
      </c>
      <c r="L89">
        <f>(576+192)*8*8*16/4/1024</f>
        <v>192</v>
      </c>
    </row>
    <row r="90" spans="1:16" x14ac:dyDescent="0.25">
      <c r="A90" s="4">
        <v>32</v>
      </c>
      <c r="B90" s="65">
        <f>'XACC with Hybrid'!B48</f>
        <v>72.489585000000005</v>
      </c>
      <c r="C90" s="18">
        <f>'XACC with MPI'!B48</f>
        <v>61.592908999999999</v>
      </c>
      <c r="D90" s="18">
        <f>'CUDA+MPI'!B48</f>
        <v>73.461422999999996</v>
      </c>
      <c r="E90" s="19">
        <f>'OpenACC+MPI'!B48</f>
        <v>64.915087</v>
      </c>
      <c r="G90" s="4">
        <v>32</v>
      </c>
      <c r="H90" s="48">
        <f t="shared" si="3"/>
        <v>0.84967942636173177</v>
      </c>
      <c r="I90" s="36">
        <f t="shared" si="4"/>
        <v>1.0134065879946752</v>
      </c>
      <c r="J90" s="37">
        <f t="shared" si="5"/>
        <v>0.895509154866868</v>
      </c>
      <c r="L90">
        <f>(576+192)*8*8*16/8/1024</f>
        <v>96</v>
      </c>
    </row>
    <row r="91" spans="1:16" ht="19" thickBot="1" x14ac:dyDescent="0.3">
      <c r="A91" s="6">
        <v>64</v>
      </c>
      <c r="B91" s="66">
        <f>'XACC with Hybrid'!B49</f>
        <v>70.134333999999996</v>
      </c>
      <c r="C91" s="20">
        <f>'XACC with MPI'!B49</f>
        <v>67.955048000000005</v>
      </c>
      <c r="D91" s="20">
        <f>'CUDA+MPI'!B49</f>
        <v>82.796244000000002</v>
      </c>
      <c r="E91" s="21">
        <f>'OpenACC+MPI'!B49</f>
        <v>72.000496999999996</v>
      </c>
      <c r="G91" s="6">
        <v>64</v>
      </c>
      <c r="H91" s="49">
        <f t="shared" si="3"/>
        <v>0.96892697377007975</v>
      </c>
      <c r="I91" s="50">
        <f t="shared" si="4"/>
        <v>1.1805379658984143</v>
      </c>
      <c r="J91" s="51">
        <f t="shared" si="5"/>
        <v>1.0266084083724243</v>
      </c>
      <c r="L91">
        <f>(576+192)*8*8*16/8/1024</f>
        <v>96</v>
      </c>
    </row>
    <row r="93" spans="1:16" ht="19" thickBot="1" x14ac:dyDescent="0.3">
      <c r="G93" t="s">
        <v>22</v>
      </c>
    </row>
    <row r="94" spans="1:16" ht="19" thickBot="1" x14ac:dyDescent="0.3">
      <c r="G94" s="10" t="s">
        <v>19</v>
      </c>
      <c r="H94" s="1" t="s">
        <v>2</v>
      </c>
      <c r="I94" s="3" t="s">
        <v>3</v>
      </c>
      <c r="J94" s="2" t="s">
        <v>4</v>
      </c>
      <c r="K94" s="2" t="s">
        <v>5</v>
      </c>
      <c r="L94" s="2" t="s">
        <v>6</v>
      </c>
      <c r="M94" s="2" t="s">
        <v>7</v>
      </c>
      <c r="N94" s="2" t="s">
        <v>8</v>
      </c>
      <c r="O94" s="3" t="s">
        <v>9</v>
      </c>
      <c r="P94" s="60" t="s">
        <v>25</v>
      </c>
    </row>
    <row r="95" spans="1:16" x14ac:dyDescent="0.25">
      <c r="G95" s="53">
        <v>1</v>
      </c>
      <c r="H95" s="45">
        <f>'XACC with Hybrid'!B52/'XACC with MPI'!B52</f>
        <v>1</v>
      </c>
      <c r="I95" s="42">
        <f>'XACC with Hybrid'!C52/'XACC with MPI'!C52</f>
        <v>1</v>
      </c>
      <c r="J95" s="41">
        <f>'XACC with Hybrid'!D52/'XACC with MPI'!D52</f>
        <v>1</v>
      </c>
      <c r="K95" s="41">
        <f>'XACC with Hybrid'!E52/'XACC with MPI'!E52</f>
        <v>1</v>
      </c>
      <c r="L95" s="41">
        <f>'XACC with Hybrid'!F52/'XACC with MPI'!F52</f>
        <v>1</v>
      </c>
      <c r="M95" s="41">
        <f>'XACC with Hybrid'!G52/'XACC with MPI'!G52</f>
        <v>1</v>
      </c>
      <c r="N95" s="41">
        <f>'XACC with Hybrid'!H52/'XACC with MPI'!H52</f>
        <v>1</v>
      </c>
      <c r="O95" s="42">
        <f>'XACC with Hybrid'!I52/'XACC with MPI'!I52</f>
        <v>1</v>
      </c>
      <c r="P95" s="43">
        <f>('XACC with Hybrid'!B52+'XACC with Hybrid'!C52)/('XACC with MPI'!B52+'XACC with MPI'!C52)</f>
        <v>1</v>
      </c>
    </row>
    <row r="96" spans="1:16" x14ac:dyDescent="0.25">
      <c r="G96" s="47">
        <v>2</v>
      </c>
      <c r="H96" s="46">
        <f>'XACC with Hybrid'!B53/'XACC with MPI'!B53</f>
        <v>1</v>
      </c>
      <c r="I96" s="40">
        <f>'XACC with Hybrid'!C53/'XACC with MPI'!C53</f>
        <v>1</v>
      </c>
      <c r="J96" s="39">
        <f>'XACC with Hybrid'!D53/'XACC with MPI'!D53</f>
        <v>1</v>
      </c>
      <c r="K96" s="39">
        <f>'XACC with Hybrid'!E53/'XACC with MPI'!E53</f>
        <v>1</v>
      </c>
      <c r="L96" s="39">
        <f>'XACC with Hybrid'!F53/'XACC with MPI'!F53</f>
        <v>1</v>
      </c>
      <c r="M96" s="39">
        <f>'XACC with Hybrid'!G53/'XACC with MPI'!G53</f>
        <v>1</v>
      </c>
      <c r="N96" s="39">
        <f>'XACC with Hybrid'!H53/'XACC with MPI'!H53</f>
        <v>1</v>
      </c>
      <c r="O96" s="40">
        <f>'XACC with Hybrid'!I53/'XACC with MPI'!I53</f>
        <v>1</v>
      </c>
      <c r="P96" s="44">
        <f>('XACC with Hybrid'!B53+'XACC with Hybrid'!C53)/('XACC with MPI'!B53+'XACC with MPI'!C53)</f>
        <v>1</v>
      </c>
    </row>
    <row r="97" spans="7:16" x14ac:dyDescent="0.25">
      <c r="G97" s="4">
        <v>4</v>
      </c>
      <c r="H97" s="48">
        <f>'XACC with Hybrid'!B54/'XACC with MPI'!B54</f>
        <v>0</v>
      </c>
      <c r="I97" s="57">
        <f>'XACC with Hybrid'!C54/'XACC with MPI'!C54</f>
        <v>0.73070246429854213</v>
      </c>
      <c r="J97" s="36">
        <f>'XACC with Hybrid'!D54/'XACC with MPI'!D54</f>
        <v>1.0241868998195496</v>
      </c>
      <c r="K97" s="55">
        <f>'XACC with Hybrid'!E54/'XACC with MPI'!E54</f>
        <v>0.98169642857142869</v>
      </c>
      <c r="L97" s="36">
        <f>'XACC with Hybrid'!F54/'XACC with MPI'!F54</f>
        <v>0.99954527537074178</v>
      </c>
      <c r="M97" s="36">
        <f>'XACC with Hybrid'!G54/'XACC with MPI'!G54</f>
        <v>0.99664667298046228</v>
      </c>
      <c r="N97" s="55">
        <f>'XACC with Hybrid'!H54/'XACC with MPI'!H54</f>
        <v>0.93740846265276234</v>
      </c>
      <c r="O97" s="37">
        <f>'XACC with Hybrid'!I54/'XACC with MPI'!I54</f>
        <v>1.0037114380194501</v>
      </c>
      <c r="P97" s="68">
        <f>('XACC with Hybrid'!B54+'XACC with Hybrid'!C54)/('XACC with MPI'!B54+'XACC with MPI'!C54)</f>
        <v>0.59581698847878239</v>
      </c>
    </row>
    <row r="98" spans="7:16" x14ac:dyDescent="0.25">
      <c r="G98" s="4">
        <v>8</v>
      </c>
      <c r="H98" s="48">
        <f>'XACC with Hybrid'!B55/'XACC with MPI'!B55</f>
        <v>0</v>
      </c>
      <c r="I98" s="57">
        <f>'XACC with Hybrid'!C55/'XACC with MPI'!C55</f>
        <v>0.79429619248127725</v>
      </c>
      <c r="J98" s="36">
        <f>'XACC with Hybrid'!D55/'XACC with MPI'!D55</f>
        <v>1.0443169683730502</v>
      </c>
      <c r="K98" s="36">
        <f>'XACC with Hybrid'!E55/'XACC with MPI'!E55</f>
        <v>1.0092699884125145</v>
      </c>
      <c r="L98" s="36">
        <f>'XACC with Hybrid'!F55/'XACC with MPI'!F55</f>
        <v>0.99884288548784028</v>
      </c>
      <c r="M98" s="36">
        <f>'XACC with Hybrid'!G55/'XACC with MPI'!G55</f>
        <v>1.0020783810398994</v>
      </c>
      <c r="N98" s="55">
        <f>'XACC with Hybrid'!H55/'XACC with MPI'!H55</f>
        <v>0.98481916012270065</v>
      </c>
      <c r="O98" s="37">
        <f>'XACC with Hybrid'!I55/'XACC with MPI'!I55</f>
        <v>1.0009674416340637</v>
      </c>
      <c r="P98" s="68">
        <f>('XACC with Hybrid'!B55+'XACC with Hybrid'!C55)/('XACC with MPI'!B55+'XACC with MPI'!C55)</f>
        <v>0.62969493426181633</v>
      </c>
    </row>
    <row r="99" spans="7:16" x14ac:dyDescent="0.25">
      <c r="G99" s="4">
        <v>16</v>
      </c>
      <c r="H99" s="48">
        <f>'XACC with Hybrid'!B56/'XACC with MPI'!B56</f>
        <v>0</v>
      </c>
      <c r="I99" s="57">
        <f>'XACC with Hybrid'!C56/'XACC with MPI'!C56</f>
        <v>0.88308699335718488</v>
      </c>
      <c r="J99" s="36">
        <f>'XACC with Hybrid'!D56/'XACC with MPI'!D56</f>
        <v>1.0351528676437249</v>
      </c>
      <c r="K99" s="36">
        <f>'XACC with Hybrid'!E56/'XACC with MPI'!E56</f>
        <v>1.0577689243027888</v>
      </c>
      <c r="L99" s="36">
        <f>'XACC with Hybrid'!F56/'XACC with MPI'!F56</f>
        <v>1.0140262155297532</v>
      </c>
      <c r="M99" s="36">
        <f>'XACC with Hybrid'!G56/'XACC with MPI'!G56</f>
        <v>1.0867811547279789</v>
      </c>
      <c r="N99" s="36">
        <f>'XACC with Hybrid'!H56/'XACC with MPI'!H56</f>
        <v>1.1315862680289879</v>
      </c>
      <c r="O99" s="37">
        <f>'XACC with Hybrid'!I56/'XACC with MPI'!I56</f>
        <v>1.0100276772407919</v>
      </c>
      <c r="P99" s="68">
        <f>('XACC with Hybrid'!B56+'XACC with Hybrid'!C56)/('XACC with MPI'!B56+'XACC with MPI'!C56)</f>
        <v>0.65430962832426309</v>
      </c>
    </row>
    <row r="100" spans="7:16" x14ac:dyDescent="0.25">
      <c r="G100" s="4">
        <v>32</v>
      </c>
      <c r="H100" s="48">
        <f>'XACC with Hybrid'!B57/'XACC with MPI'!B57</f>
        <v>0</v>
      </c>
      <c r="I100" s="37">
        <f>'XACC with Hybrid'!C57/'XACC with MPI'!C57</f>
        <v>1.0664898312724462</v>
      </c>
      <c r="J100" s="36">
        <f>'XACC with Hybrid'!D57/'XACC with MPI'!D57</f>
        <v>1.0401474473300207</v>
      </c>
      <c r="K100" s="36">
        <f>'XACC with Hybrid'!E57/'XACC with MPI'!E57</f>
        <v>1.0794889992902768</v>
      </c>
      <c r="L100" s="36">
        <f>'XACC with Hybrid'!F57/'XACC with MPI'!F57</f>
        <v>1.0082339119950849</v>
      </c>
      <c r="M100" s="36">
        <f>'XACC with Hybrid'!G57/'XACC with MPI'!G57</f>
        <v>1.020935530927968</v>
      </c>
      <c r="N100" s="36">
        <f>'XACC with Hybrid'!H57/'XACC with MPI'!H57</f>
        <v>1.0248834979598207</v>
      </c>
      <c r="O100" s="37">
        <f>'XACC with Hybrid'!I57/'XACC with MPI'!I57</f>
        <v>0.99835346194199592</v>
      </c>
      <c r="P100" s="68">
        <f>('XACC with Hybrid'!B57+'XACC with Hybrid'!C57)/('XACC with MPI'!B57+'XACC with MPI'!C57)</f>
        <v>0.75058116875807501</v>
      </c>
    </row>
    <row r="101" spans="7:16" ht="19" thickBot="1" x14ac:dyDescent="0.3">
      <c r="G101" s="14">
        <v>64</v>
      </c>
      <c r="H101" s="49">
        <f>'XACC with Hybrid'!B58/'XACC with MPI'!B58</f>
        <v>0</v>
      </c>
      <c r="I101" s="51">
        <f>'XACC with Hybrid'!C58/'XACC with MPI'!C58</f>
        <v>1.4178122729871461</v>
      </c>
      <c r="J101" s="50">
        <f>'XACC with Hybrid'!D58/'XACC with MPI'!D58</f>
        <v>1.1218128633317288</v>
      </c>
      <c r="K101" s="50">
        <f>'XACC with Hybrid'!E58/'XACC with MPI'!E58</f>
        <v>1.4260185847033593</v>
      </c>
      <c r="L101" s="50">
        <f>'XACC with Hybrid'!F58/'XACC with MPI'!F58</f>
        <v>1.0110663735395105</v>
      </c>
      <c r="M101" s="50">
        <f>'XACC with Hybrid'!G58/'XACC with MPI'!G58</f>
        <v>1.0234784939210635</v>
      </c>
      <c r="N101" s="50">
        <f>'XACC with Hybrid'!H58/'XACC with MPI'!H58</f>
        <v>1.0265650563114175</v>
      </c>
      <c r="O101" s="51">
        <f>'XACC with Hybrid'!I58/'XACC with MPI'!I58</f>
        <v>1.0135680528921374</v>
      </c>
      <c r="P101" s="66">
        <f>('XACC with Hybrid'!B58+'XACC with Hybrid'!C58)/('XACC with MPI'!B58+'XACC with MPI'!C58)</f>
        <v>0.9243685199431938</v>
      </c>
    </row>
    <row r="103" spans="7:16" ht="19" thickBot="1" x14ac:dyDescent="0.3">
      <c r="G103" t="s">
        <v>23</v>
      </c>
    </row>
    <row r="104" spans="7:16" ht="19" thickBot="1" x14ac:dyDescent="0.3">
      <c r="G104" s="10" t="s">
        <v>19</v>
      </c>
      <c r="H104" s="1" t="s">
        <v>2</v>
      </c>
      <c r="I104" s="3" t="s">
        <v>3</v>
      </c>
      <c r="J104" s="2" t="s">
        <v>4</v>
      </c>
      <c r="K104" s="2" t="s">
        <v>5</v>
      </c>
      <c r="L104" s="2" t="s">
        <v>6</v>
      </c>
      <c r="M104" s="2" t="s">
        <v>7</v>
      </c>
      <c r="N104" s="2" t="s">
        <v>8</v>
      </c>
      <c r="O104" s="3" t="s">
        <v>9</v>
      </c>
      <c r="P104" s="59" t="s">
        <v>25</v>
      </c>
    </row>
    <row r="105" spans="7:16" x14ac:dyDescent="0.25">
      <c r="G105" s="1">
        <v>1</v>
      </c>
      <c r="H105" s="58">
        <f>'XACC with Hybrid'!B52/'CUDA+MPI'!B52</f>
        <v>1.292885115274176</v>
      </c>
      <c r="I105" s="56">
        <f>'XACC with Hybrid'!C52/'CUDA+MPI'!C52</f>
        <v>0.96991668992396085</v>
      </c>
      <c r="J105" s="34">
        <f>'XACC with Hybrid'!D52/'CUDA+MPI'!D52</f>
        <v>1.0080166055690205</v>
      </c>
      <c r="K105" s="34">
        <f>'XACC with Hybrid'!E52/'CUDA+MPI'!E52</f>
        <v>1.1534606205250595</v>
      </c>
      <c r="L105" s="34">
        <f>'XACC with Hybrid'!F52/'CUDA+MPI'!F52</f>
        <v>1.1930305771350986</v>
      </c>
      <c r="M105" s="34">
        <f>'XACC with Hybrid'!G52/'CUDA+MPI'!G52</f>
        <v>1.1730681277918078</v>
      </c>
      <c r="N105" s="34">
        <f>'XACC with Hybrid'!H52/'CUDA+MPI'!H52</f>
        <v>1.3479707308772229</v>
      </c>
      <c r="O105" s="34">
        <f>'XACC with Hybrid'!I52/'CUDA+MPI'!I52</f>
        <v>1.0557037251140833</v>
      </c>
      <c r="P105" s="38">
        <f>('XACC with Hybrid'!B52+'XACC with Hybrid'!C52)/('CUDA+MPI'!B52+'CUDA+MPI'!C52)</f>
        <v>1.0902750821176466</v>
      </c>
    </row>
    <row r="106" spans="7:16" x14ac:dyDescent="0.25">
      <c r="G106" s="4">
        <v>2</v>
      </c>
      <c r="H106" s="48">
        <f>'XACC with Hybrid'!B53/'CUDA+MPI'!B53</f>
        <v>1.3225086928066745</v>
      </c>
      <c r="I106" s="57">
        <f>'XACC with Hybrid'!C53/'CUDA+MPI'!C53</f>
        <v>0.98539420567609082</v>
      </c>
      <c r="J106" s="36">
        <f>'XACC with Hybrid'!D53/'CUDA+MPI'!D53</f>
        <v>0.99531682495650475</v>
      </c>
      <c r="K106" s="36">
        <f>'XACC with Hybrid'!E53/'CUDA+MPI'!E53</f>
        <v>1.2960963455149501</v>
      </c>
      <c r="L106" s="36">
        <f>'XACC with Hybrid'!F53/'CUDA+MPI'!F53</f>
        <v>1.2576710697271547</v>
      </c>
      <c r="M106" s="36">
        <f>'XACC with Hybrid'!G53/'CUDA+MPI'!G53</f>
        <v>1.2687274866750906</v>
      </c>
      <c r="N106" s="36">
        <f>'XACC with Hybrid'!H53/'CUDA+MPI'!H53</f>
        <v>1.2585861274107906</v>
      </c>
      <c r="O106" s="36">
        <f>'XACC with Hybrid'!I53/'CUDA+MPI'!I53</f>
        <v>1.0785162636796066</v>
      </c>
      <c r="P106" s="22">
        <f>('XACC with Hybrid'!B53+'XACC with Hybrid'!C53)/('CUDA+MPI'!B53+'CUDA+MPI'!C53)</f>
        <v>1.0324494531866464</v>
      </c>
    </row>
    <row r="107" spans="7:16" x14ac:dyDescent="0.25">
      <c r="G107" s="4">
        <v>4</v>
      </c>
      <c r="H107" s="48">
        <f>'XACC with Hybrid'!B54/'CUDA+MPI'!B54</f>
        <v>0</v>
      </c>
      <c r="I107" s="57">
        <f>'XACC with Hybrid'!C54/'CUDA+MPI'!C54</f>
        <v>0.74306931085500882</v>
      </c>
      <c r="J107" s="36">
        <f>'XACC with Hybrid'!D54/'CUDA+MPI'!D54</f>
        <v>1.0361366065081146</v>
      </c>
      <c r="K107" s="36">
        <f>'XACC with Hybrid'!E54/'CUDA+MPI'!E54</f>
        <v>1.544241573033708</v>
      </c>
      <c r="L107" s="36">
        <f>'XACC with Hybrid'!F54/'CUDA+MPI'!F54</f>
        <v>1.4025904642522731</v>
      </c>
      <c r="M107" s="36">
        <f>'XACC with Hybrid'!G54/'CUDA+MPI'!G54</f>
        <v>1.2015646805091555</v>
      </c>
      <c r="N107" s="36">
        <f>'XACC with Hybrid'!H54/'CUDA+MPI'!H54</f>
        <v>1.1591204288997692</v>
      </c>
      <c r="O107" s="36">
        <f>'XACC with Hybrid'!I54/'CUDA+MPI'!I54</f>
        <v>1.1209692499480575</v>
      </c>
      <c r="P107" s="68">
        <f>('XACC with Hybrid'!B54+'XACC with Hybrid'!C54)/('CUDA+MPI'!B54+'CUDA+MPI'!C54)</f>
        <v>0.63656156930046226</v>
      </c>
    </row>
    <row r="108" spans="7:16" x14ac:dyDescent="0.25">
      <c r="G108" s="4">
        <v>8</v>
      </c>
      <c r="H108" s="48">
        <f>'XACC with Hybrid'!B55/'CUDA+MPI'!B55</f>
        <v>0</v>
      </c>
      <c r="I108" s="57">
        <f>'XACC with Hybrid'!C55/'CUDA+MPI'!C55</f>
        <v>0.81533051051762062</v>
      </c>
      <c r="J108" s="36">
        <f>'XACC with Hybrid'!D55/'CUDA+MPI'!D55</f>
        <v>1.1144061220472237</v>
      </c>
      <c r="K108" s="36">
        <f>'XACC with Hybrid'!E55/'CUDA+MPI'!E55</f>
        <v>1.7145669291338583</v>
      </c>
      <c r="L108" s="36">
        <f>'XACC with Hybrid'!F55/'CUDA+MPI'!F55</f>
        <v>1.5499142083981869</v>
      </c>
      <c r="M108" s="36">
        <f>'XACC with Hybrid'!G55/'CUDA+MPI'!G55</f>
        <v>1.2544366697089546</v>
      </c>
      <c r="N108" s="36">
        <f>'XACC with Hybrid'!H55/'CUDA+MPI'!H55</f>
        <v>1.1165699898797916</v>
      </c>
      <c r="O108" s="36">
        <f>'XACC with Hybrid'!I55/'CUDA+MPI'!I55</f>
        <v>1.2153247194580497</v>
      </c>
      <c r="P108" s="68">
        <f>('XACC with Hybrid'!B55+'XACC with Hybrid'!C55)/('CUDA+MPI'!B55+'CUDA+MPI'!C55)</f>
        <v>0.68298073531588355</v>
      </c>
    </row>
    <row r="109" spans="7:16" x14ac:dyDescent="0.25">
      <c r="G109" s="4">
        <v>16</v>
      </c>
      <c r="H109" s="48">
        <f>'XACC with Hybrid'!B56/'CUDA+MPI'!B56</f>
        <v>0</v>
      </c>
      <c r="I109" s="57">
        <f>'XACC with Hybrid'!C56/'CUDA+MPI'!C56</f>
        <v>0.90003678025003697</v>
      </c>
      <c r="J109" s="36">
        <f>'XACC with Hybrid'!D56/'CUDA+MPI'!D56</f>
        <v>1.0970825085293232</v>
      </c>
      <c r="K109" s="36">
        <f>'XACC with Hybrid'!E56/'CUDA+MPI'!E56</f>
        <v>1.8458864426419466</v>
      </c>
      <c r="L109" s="36">
        <f>'XACC with Hybrid'!F56/'CUDA+MPI'!F56</f>
        <v>1.5330563069781156</v>
      </c>
      <c r="M109" s="36">
        <f>'XACC with Hybrid'!G56/'CUDA+MPI'!G56</f>
        <v>1.2596222021109182</v>
      </c>
      <c r="N109" s="36">
        <f>'XACC with Hybrid'!H56/'CUDA+MPI'!H56</f>
        <v>1.0345032705798678</v>
      </c>
      <c r="O109" s="36">
        <f>'XACC with Hybrid'!I56/'CUDA+MPI'!I56</f>
        <v>1.2216985990935312</v>
      </c>
      <c r="P109" s="68">
        <f>('XACC with Hybrid'!B56+'XACC with Hybrid'!C56)/('CUDA+MPI'!B56+'CUDA+MPI'!C56)</f>
        <v>0.71791238505521793</v>
      </c>
    </row>
    <row r="110" spans="7:16" x14ac:dyDescent="0.25">
      <c r="G110" s="4">
        <v>32</v>
      </c>
      <c r="H110" s="48">
        <f>'XACC with Hybrid'!B57/'CUDA+MPI'!B57</f>
        <v>0</v>
      </c>
      <c r="I110" s="37">
        <f>'XACC with Hybrid'!C57/'CUDA+MPI'!C57</f>
        <v>1.052763561504519</v>
      </c>
      <c r="J110" s="36">
        <f>'XACC with Hybrid'!D57/'CUDA+MPI'!D57</f>
        <v>1.1321888824149999</v>
      </c>
      <c r="K110" s="36">
        <f>'XACC with Hybrid'!E57/'CUDA+MPI'!E57</f>
        <v>1.9375796178343949</v>
      </c>
      <c r="L110" s="36">
        <f>'XACC with Hybrid'!F57/'CUDA+MPI'!F57</f>
        <v>1.5509674663967066</v>
      </c>
      <c r="M110" s="36">
        <f>'XACC with Hybrid'!G57/'CUDA+MPI'!G57</f>
        <v>1.1722129917893955</v>
      </c>
      <c r="N110" s="36">
        <f>'XACC with Hybrid'!H57/'CUDA+MPI'!H57</f>
        <v>0.91612653767349905</v>
      </c>
      <c r="O110" s="36">
        <f>'XACC with Hybrid'!I57/'CUDA+MPI'!I57</f>
        <v>1.1811361783093233</v>
      </c>
      <c r="P110" s="68">
        <f>('XACC with Hybrid'!B57+'XACC with Hybrid'!C57)/('CUDA+MPI'!B57+'CUDA+MPI'!C57)</f>
        <v>0.81380283868971648</v>
      </c>
    </row>
    <row r="111" spans="7:16" ht="19" thickBot="1" x14ac:dyDescent="0.3">
      <c r="G111" s="14">
        <v>64</v>
      </c>
      <c r="H111" s="49">
        <f>'XACC with Hybrid'!B58/'CUDA+MPI'!B58</f>
        <v>0</v>
      </c>
      <c r="I111" s="51">
        <f>'XACC with Hybrid'!C58/'CUDA+MPI'!C58</f>
        <v>1.3347644644506833</v>
      </c>
      <c r="J111" s="50">
        <f>'XACC with Hybrid'!D58/'CUDA+MPI'!D58</f>
        <v>1.1992874767440327</v>
      </c>
      <c r="K111" s="50">
        <f>'XACC with Hybrid'!E58/'CUDA+MPI'!E58</f>
        <v>2.7254098360655736</v>
      </c>
      <c r="L111" s="50">
        <f>'XACC with Hybrid'!F58/'CUDA+MPI'!F58</f>
        <v>1.5641424113113815</v>
      </c>
      <c r="M111" s="50">
        <f>'XACC with Hybrid'!G58/'CUDA+MPI'!G58</f>
        <v>1.1592033435687479</v>
      </c>
      <c r="N111" s="50">
        <f>'XACC with Hybrid'!H58/'CUDA+MPI'!H58</f>
        <v>0.96045892923096376</v>
      </c>
      <c r="O111" s="50">
        <f>'XACC with Hybrid'!I58/'CUDA+MPI'!I58</f>
        <v>1.2210214970615525</v>
      </c>
      <c r="P111" s="23">
        <f>('XACC with Hybrid'!B58+'XACC with Hybrid'!C58)/('CUDA+MPI'!B58+'CUDA+MPI'!C58)</f>
        <v>0.98601936137887281</v>
      </c>
    </row>
    <row r="113" spans="1:16" ht="19" thickBot="1" x14ac:dyDescent="0.3">
      <c r="G113" t="s">
        <v>24</v>
      </c>
    </row>
    <row r="114" spans="1:16" ht="19" thickBot="1" x14ac:dyDescent="0.3">
      <c r="G114" s="10" t="s">
        <v>19</v>
      </c>
      <c r="H114" s="1" t="s">
        <v>2</v>
      </c>
      <c r="I114" s="3" t="s">
        <v>3</v>
      </c>
      <c r="J114" s="2" t="s">
        <v>4</v>
      </c>
      <c r="K114" s="2" t="s">
        <v>5</v>
      </c>
      <c r="L114" s="2" t="s">
        <v>6</v>
      </c>
      <c r="M114" s="2" t="s">
        <v>7</v>
      </c>
      <c r="N114" s="2" t="s">
        <v>8</v>
      </c>
      <c r="O114" s="3" t="s">
        <v>9</v>
      </c>
      <c r="P114" s="59" t="s">
        <v>25</v>
      </c>
    </row>
    <row r="115" spans="1:16" x14ac:dyDescent="0.25">
      <c r="G115" s="1">
        <v>1</v>
      </c>
      <c r="H115" s="70">
        <f>'XACC with Hybrid'!B52/'OpenACC+MPI'!B52</f>
        <v>0.82490410751790488</v>
      </c>
      <c r="I115" s="56">
        <f>'XACC with Hybrid'!C52/'OpenACC+MPI'!C52</f>
        <v>0.9814801510671689</v>
      </c>
      <c r="J115" s="16">
        <f>'XACC with Hybrid'!D52/'OpenACC+MPI'!D52</f>
        <v>1.0045253853841625</v>
      </c>
      <c r="K115" s="16">
        <f>'XACC with Hybrid'!E52/'OpenACC+MPI'!E52</f>
        <v>1.0357908272610372</v>
      </c>
      <c r="L115" s="16">
        <f>'XACC with Hybrid'!F52/'OpenACC+MPI'!F52</f>
        <v>1.0173146086204103</v>
      </c>
      <c r="M115" s="16">
        <f>'XACC with Hybrid'!G52/'OpenACC+MPI'!G52</f>
        <v>1.006600337540176</v>
      </c>
      <c r="N115" s="16">
        <f>'XACC with Hybrid'!H52/'OpenACC+MPI'!H52</f>
        <v>1.017459559021864</v>
      </c>
      <c r="O115" s="16">
        <f>'XACC with Hybrid'!I52/'OpenACC+MPI'!I52</f>
        <v>1.0069129284292615</v>
      </c>
      <c r="P115" s="67">
        <f>('XACC with Hybrid'!B52+'XACC with Hybrid'!C52)/('OpenACC+MPI'!B52+'OpenACC+MPI'!C52)</f>
        <v>0.90552415732612301</v>
      </c>
    </row>
    <row r="116" spans="1:16" x14ac:dyDescent="0.25">
      <c r="G116" s="4">
        <v>2</v>
      </c>
      <c r="H116" s="54">
        <f>'XACC with Hybrid'!B53/'OpenACC+MPI'!B53</f>
        <v>0.87376191936417313</v>
      </c>
      <c r="I116" s="57">
        <f>'XACC with Hybrid'!C53/'OpenACC+MPI'!C53</f>
        <v>0.9883895998662664</v>
      </c>
      <c r="J116" s="18">
        <f>'XACC with Hybrid'!D53/'OpenACC+MPI'!D53</f>
        <v>1.0061214750910683</v>
      </c>
      <c r="K116" s="18">
        <f>'XACC with Hybrid'!E53/'OpenACC+MPI'!E53</f>
        <v>1.0773213669313084</v>
      </c>
      <c r="L116" s="18">
        <f>'XACC with Hybrid'!F53/'OpenACC+MPI'!F53</f>
        <v>1.0312595716346689</v>
      </c>
      <c r="M116" s="18">
        <f>'XACC with Hybrid'!G53/'OpenACC+MPI'!G53</f>
        <v>1.0123406657620806</v>
      </c>
      <c r="N116" s="18">
        <f>'XACC with Hybrid'!H53/'OpenACC+MPI'!H53</f>
        <v>1.0186229669942175</v>
      </c>
      <c r="O116" s="18">
        <f>'XACC with Hybrid'!I53/'OpenACC+MPI'!I53</f>
        <v>1.0124748050708108</v>
      </c>
      <c r="P116" s="68">
        <f>('XACC with Hybrid'!B53+'XACC with Hybrid'!C53)/('OpenACC+MPI'!B53+'OpenACC+MPI'!C53)</f>
        <v>0.96573712277454704</v>
      </c>
    </row>
    <row r="117" spans="1:16" x14ac:dyDescent="0.25">
      <c r="G117" s="4">
        <v>4</v>
      </c>
      <c r="H117" s="24">
        <f>'XACC with Hybrid'!B54/'OpenACC+MPI'!B54</f>
        <v>0</v>
      </c>
      <c r="I117" s="57">
        <f>'XACC with Hybrid'!C54/'OpenACC+MPI'!C54</f>
        <v>0.75661208338162489</v>
      </c>
      <c r="J117" s="18">
        <f>'XACC with Hybrid'!D54/'OpenACC+MPI'!D54</f>
        <v>1.0595097041313464</v>
      </c>
      <c r="K117" s="18">
        <f>'XACC with Hybrid'!E54/'OpenACC+MPI'!E54</f>
        <v>1.1477035490605427</v>
      </c>
      <c r="L117" s="18">
        <f>'XACC with Hybrid'!F54/'OpenACC+MPI'!F54</f>
        <v>1.052289497910913</v>
      </c>
      <c r="M117" s="18">
        <f>'XACC with Hybrid'!G54/'OpenACC+MPI'!G54</f>
        <v>1.0371039997274627</v>
      </c>
      <c r="N117" s="55">
        <f>'XACC with Hybrid'!H54/'OpenACC+MPI'!H54</f>
        <v>0.93465757769811297</v>
      </c>
      <c r="O117" s="18">
        <f>'XACC with Hybrid'!I54/'OpenACC+MPI'!I54</f>
        <v>1.0275004404069836</v>
      </c>
      <c r="P117" s="68">
        <f>('XACC with Hybrid'!B54+'XACC with Hybrid'!C54)/('OpenACC+MPI'!B54+'OpenACC+MPI'!C54)</f>
        <v>0.59757238791905254</v>
      </c>
    </row>
    <row r="118" spans="1:16" x14ac:dyDescent="0.25">
      <c r="G118" s="4">
        <v>8</v>
      </c>
      <c r="H118" s="24">
        <f>'XACC with Hybrid'!B55/'OpenACC+MPI'!B55</f>
        <v>0</v>
      </c>
      <c r="I118" s="57">
        <f>'XACC with Hybrid'!C55/'OpenACC+MPI'!C55</f>
        <v>0.82176251984920345</v>
      </c>
      <c r="J118" s="18">
        <f>'XACC with Hybrid'!D55/'OpenACC+MPI'!D55</f>
        <v>1.0982955467000084</v>
      </c>
      <c r="K118" s="18">
        <f>'XACC with Hybrid'!E55/'OpenACC+MPI'!E55</f>
        <v>1.2451751250893495</v>
      </c>
      <c r="L118" s="18">
        <f>'XACC with Hybrid'!F55/'OpenACC+MPI'!F55</f>
        <v>1.0769475634326071</v>
      </c>
      <c r="M118" s="18">
        <f>'XACC with Hybrid'!G55/'OpenACC+MPI'!G55</f>
        <v>1.0337002363325369</v>
      </c>
      <c r="N118" s="55">
        <f>'XACC with Hybrid'!H55/'OpenACC+MPI'!H55</f>
        <v>0.84573548190484737</v>
      </c>
      <c r="O118" s="18">
        <f>'XACC with Hybrid'!I55/'OpenACC+MPI'!I55</f>
        <v>1.0350055993859548</v>
      </c>
      <c r="P118" s="68">
        <f>('XACC with Hybrid'!B55+'XACC with Hybrid'!C55)/('OpenACC+MPI'!B55+'OpenACC+MPI'!C55)</f>
        <v>0.63282294189856481</v>
      </c>
    </row>
    <row r="119" spans="1:16" x14ac:dyDescent="0.25">
      <c r="G119" s="4">
        <v>16</v>
      </c>
      <c r="H119" s="24">
        <f>'XACC with Hybrid'!B56/'OpenACC+MPI'!B56</f>
        <v>0</v>
      </c>
      <c r="I119" s="57">
        <f>'XACC with Hybrid'!C56/'OpenACC+MPI'!C56</f>
        <v>0.9142621700091309</v>
      </c>
      <c r="J119" s="18">
        <f>'XACC with Hybrid'!D56/'OpenACC+MPI'!D56</f>
        <v>1.0962409590016489</v>
      </c>
      <c r="K119" s="18">
        <f>'XACC with Hybrid'!E56/'OpenACC+MPI'!E56</f>
        <v>1.2339271882261813</v>
      </c>
      <c r="L119" s="18">
        <f>'XACC with Hybrid'!F56/'OpenACC+MPI'!F56</f>
        <v>1.079598818862467</v>
      </c>
      <c r="M119" s="18">
        <f>'XACC with Hybrid'!G56/'OpenACC+MPI'!G56</f>
        <v>1.0106958426126995</v>
      </c>
      <c r="N119" s="55">
        <f>'XACC with Hybrid'!H56/'OpenACC+MPI'!H56</f>
        <v>0.82749881907546541</v>
      </c>
      <c r="O119" s="55">
        <f>'XACC with Hybrid'!I56/'OpenACC+MPI'!I56</f>
        <v>0.98880737004460373</v>
      </c>
      <c r="P119" s="68">
        <f>('XACC with Hybrid'!B56+'XACC with Hybrid'!C56)/('OpenACC+MPI'!B56+'OpenACC+MPI'!C56)</f>
        <v>0.64779351241610839</v>
      </c>
    </row>
    <row r="120" spans="1:16" x14ac:dyDescent="0.25">
      <c r="G120" s="4">
        <v>32</v>
      </c>
      <c r="H120" s="24">
        <f>'XACC with Hybrid'!B57/'OpenACC+MPI'!B57</f>
        <v>0</v>
      </c>
      <c r="I120" s="19">
        <f>'XACC with Hybrid'!C57/'OpenACC+MPI'!C57</f>
        <v>1.2048405097605228</v>
      </c>
      <c r="J120" s="18">
        <f>'XACC with Hybrid'!D57/'OpenACC+MPI'!D57</f>
        <v>1.1141426562924994</v>
      </c>
      <c r="K120" s="18">
        <f>'XACC with Hybrid'!E57/'OpenACC+MPI'!E57</f>
        <v>1.5044510385756678</v>
      </c>
      <c r="L120" s="18">
        <f>'XACC with Hybrid'!F57/'OpenACC+MPI'!F57</f>
        <v>1.1032740631970992</v>
      </c>
      <c r="M120" s="18">
        <f>'XACC with Hybrid'!G57/'OpenACC+MPI'!G57</f>
        <v>1.0425095938886033</v>
      </c>
      <c r="N120" s="55">
        <f>'XACC with Hybrid'!H57/'OpenACC+MPI'!H57</f>
        <v>0.81777051898583286</v>
      </c>
      <c r="O120" s="18">
        <f>'XACC with Hybrid'!I57/'OpenACC+MPI'!I57</f>
        <v>1.0228080498999645</v>
      </c>
      <c r="P120" s="68">
        <f>('XACC with Hybrid'!B57+'XACC with Hybrid'!C57)/('OpenACC+MPI'!B57+'OpenACC+MPI'!C57)</f>
        <v>0.79811035264484398</v>
      </c>
    </row>
    <row r="121" spans="1:16" ht="19" thickBot="1" x14ac:dyDescent="0.3">
      <c r="G121" s="14">
        <v>64</v>
      </c>
      <c r="H121" s="25">
        <f>'XACC with Hybrid'!B58/'OpenACC+MPI'!B58</f>
        <v>0</v>
      </c>
      <c r="I121" s="21">
        <f>'XACC with Hybrid'!C58/'OpenACC+MPI'!C58</f>
        <v>1.6553628906784059</v>
      </c>
      <c r="J121" s="20">
        <f>'XACC with Hybrid'!D58/'OpenACC+MPI'!D58</f>
        <v>1.200167962034242</v>
      </c>
      <c r="K121" s="20">
        <f>'XACC with Hybrid'!E58/'OpenACC+MPI'!E58</f>
        <v>2.091194968553459</v>
      </c>
      <c r="L121" s="20">
        <f>'XACC with Hybrid'!F58/'OpenACC+MPI'!F58</f>
        <v>1.1201935211173382</v>
      </c>
      <c r="M121" s="20">
        <f>'XACC with Hybrid'!G58/'OpenACC+MPI'!G58</f>
        <v>1.0327289225425929</v>
      </c>
      <c r="N121" s="20">
        <f>'XACC with Hybrid'!H58/'OpenACC+MPI'!H58</f>
        <v>0.81987331549566966</v>
      </c>
      <c r="O121" s="20">
        <f>'XACC with Hybrid'!I58/'OpenACC+MPI'!I58</f>
        <v>1.0407837062914016</v>
      </c>
      <c r="P121" s="66">
        <f>('XACC with Hybrid'!B58+'XACC with Hybrid'!C58)/('OpenACC+MPI'!B58+'OpenACC+MPI'!C58)</f>
        <v>0.99141565227185668</v>
      </c>
    </row>
    <row r="124" spans="1:16" ht="19" thickBot="1" x14ac:dyDescent="0.3">
      <c r="A124" t="s">
        <v>27</v>
      </c>
    </row>
    <row r="125" spans="1:16" ht="19" thickBot="1" x14ac:dyDescent="0.3">
      <c r="A125" s="13" t="s">
        <v>0</v>
      </c>
      <c r="B125" s="8" t="s">
        <v>21</v>
      </c>
      <c r="C125" s="2" t="s">
        <v>16</v>
      </c>
      <c r="D125" s="2" t="s">
        <v>17</v>
      </c>
      <c r="E125" s="3" t="s">
        <v>18</v>
      </c>
      <c r="G125" s="13" t="s">
        <v>19</v>
      </c>
      <c r="H125" s="1" t="s">
        <v>16</v>
      </c>
      <c r="I125" s="2" t="s">
        <v>17</v>
      </c>
      <c r="J125" s="3" t="s">
        <v>18</v>
      </c>
      <c r="L125" t="s">
        <v>28</v>
      </c>
    </row>
    <row r="126" spans="1:16" x14ac:dyDescent="0.25">
      <c r="A126" s="4">
        <v>1</v>
      </c>
      <c r="B126" s="43">
        <f>'XACC with Hybrid'!B63</f>
        <v>35.871547999999997</v>
      </c>
      <c r="C126" s="34">
        <f>'XACC with MPI'!B63</f>
        <v>35.871547999999997</v>
      </c>
      <c r="D126" s="34">
        <f>'CUDA+MPI'!B63</f>
        <v>37.246921999999998</v>
      </c>
      <c r="E126" s="35">
        <f>'OpenACC+MPI'!B63</f>
        <v>35.634866000000002</v>
      </c>
      <c r="G126" s="4">
        <v>1</v>
      </c>
      <c r="H126" s="45">
        <f>C126/B126</f>
        <v>1</v>
      </c>
      <c r="I126" s="34">
        <f>D126/B126</f>
        <v>1.0383416405670589</v>
      </c>
      <c r="J126" s="35">
        <f>E126/B126</f>
        <v>0.99340195745106974</v>
      </c>
    </row>
    <row r="127" spans="1:16" x14ac:dyDescent="0.25">
      <c r="A127" s="4">
        <v>2</v>
      </c>
      <c r="B127" s="44">
        <f>'XACC with Hybrid'!B64</f>
        <v>60.087420999999999</v>
      </c>
      <c r="C127" s="36">
        <f>'XACC with MPI'!B64</f>
        <v>60.087420999999999</v>
      </c>
      <c r="D127" s="36">
        <f>'CUDA+MPI'!B64</f>
        <v>61.964410000000001</v>
      </c>
      <c r="E127" s="37">
        <f>'OpenACC+MPI'!B64</f>
        <v>59.913727999999999</v>
      </c>
      <c r="G127" s="4">
        <v>2</v>
      </c>
      <c r="H127" s="46">
        <f t="shared" ref="H127:H132" si="6">C127/B127</f>
        <v>1</v>
      </c>
      <c r="I127" s="36">
        <f t="shared" ref="I127:I132" si="7">D127/B127</f>
        <v>1.0312376362433662</v>
      </c>
      <c r="J127" s="37">
        <f t="shared" ref="J127:J132" si="8">E127/B127</f>
        <v>0.99710932842333178</v>
      </c>
      <c r="L127">
        <f>(576+192)*16*16*32/2/1024</f>
        <v>3072</v>
      </c>
    </row>
    <row r="128" spans="1:16" x14ac:dyDescent="0.25">
      <c r="A128" s="4">
        <v>4</v>
      </c>
      <c r="B128" s="65">
        <f>'XACC with Hybrid'!B65</f>
        <v>86.310980000000001</v>
      </c>
      <c r="C128" s="36">
        <f>'XACC with MPI'!B65</f>
        <v>91.421908999999999</v>
      </c>
      <c r="D128" s="36">
        <f>'CUDA+MPI'!B65</f>
        <v>93.822074999999998</v>
      </c>
      <c r="E128" s="37">
        <f>'OpenACC+MPI'!B65</f>
        <v>91.185359000000005</v>
      </c>
      <c r="G128" s="4">
        <v>4</v>
      </c>
      <c r="H128" s="48">
        <f t="shared" si="6"/>
        <v>1.0592152817636875</v>
      </c>
      <c r="I128" s="36">
        <f t="shared" si="7"/>
        <v>1.087023632450935</v>
      </c>
      <c r="J128" s="37">
        <f t="shared" si="8"/>
        <v>1.0564746107621534</v>
      </c>
      <c r="L128">
        <f>(576+192)*16*16*32/2/1024</f>
        <v>3072</v>
      </c>
    </row>
    <row r="129" spans="1:16" x14ac:dyDescent="0.25">
      <c r="A129" s="4">
        <v>8</v>
      </c>
      <c r="B129" s="65">
        <f>'XACC with Hybrid'!B66</f>
        <v>154.363303</v>
      </c>
      <c r="C129" s="36">
        <f>'XACC with MPI'!B66</f>
        <v>142.14182</v>
      </c>
      <c r="D129" s="36">
        <f>'CUDA+MPI'!B66</f>
        <v>150.060565</v>
      </c>
      <c r="E129" s="37">
        <f>'OpenACC+MPI'!B66</f>
        <v>143.80615700000001</v>
      </c>
      <c r="G129" s="4">
        <v>8</v>
      </c>
      <c r="H129" s="48">
        <f t="shared" si="6"/>
        <v>0.92082649980610998</v>
      </c>
      <c r="I129" s="36">
        <f t="shared" si="7"/>
        <v>0.97212590093385076</v>
      </c>
      <c r="J129" s="37">
        <f t="shared" si="8"/>
        <v>0.93160844711906698</v>
      </c>
      <c r="L129">
        <f>(576+192)*16*16*32/4/1024</f>
        <v>1536</v>
      </c>
    </row>
    <row r="130" spans="1:16" x14ac:dyDescent="0.25">
      <c r="A130" s="4">
        <v>16</v>
      </c>
      <c r="B130" s="65">
        <f>'XACC with Hybrid'!B67</f>
        <v>212.16727599999999</v>
      </c>
      <c r="C130" s="36">
        <f>'XACC with MPI'!B67</f>
        <v>215.91703799999999</v>
      </c>
      <c r="D130" s="36">
        <f>'CUDA+MPI'!B67</f>
        <v>228.46771100000001</v>
      </c>
      <c r="E130" s="37">
        <f>'OpenACC+MPI'!B67</f>
        <v>216.15079700000001</v>
      </c>
      <c r="G130" s="4">
        <v>16</v>
      </c>
      <c r="H130" s="48">
        <f t="shared" si="6"/>
        <v>1.017673611457405</v>
      </c>
      <c r="I130" s="36">
        <f t="shared" si="7"/>
        <v>1.0768282239717308</v>
      </c>
      <c r="J130" s="37">
        <f t="shared" si="8"/>
        <v>1.0187753789137588</v>
      </c>
      <c r="L130">
        <f>(576+192)*16*16*32/4/1024</f>
        <v>1536</v>
      </c>
    </row>
    <row r="131" spans="1:16" x14ac:dyDescent="0.25">
      <c r="A131" s="4">
        <v>32</v>
      </c>
      <c r="B131" s="65">
        <f>'XACC with Hybrid'!B68</f>
        <v>354.29353500000002</v>
      </c>
      <c r="C131" s="36">
        <f>'XACC with MPI'!B68</f>
        <v>301.31372499999998</v>
      </c>
      <c r="D131" s="36">
        <f>'CUDA+MPI'!B68</f>
        <v>334.22146099999998</v>
      </c>
      <c r="E131" s="37">
        <f>'OpenACC+MPI'!B68</f>
        <v>315.878039</v>
      </c>
      <c r="G131" s="4">
        <v>32</v>
      </c>
      <c r="H131" s="48">
        <f t="shared" si="6"/>
        <v>0.85046351466729408</v>
      </c>
      <c r="I131" s="36">
        <f t="shared" si="7"/>
        <v>0.94334620302907857</v>
      </c>
      <c r="J131" s="37">
        <f t="shared" si="8"/>
        <v>0.89157155803026433</v>
      </c>
      <c r="L131">
        <f>(576+192)*16*16*32/8/1024</f>
        <v>768</v>
      </c>
    </row>
    <row r="132" spans="1:16" ht="19" thickBot="1" x14ac:dyDescent="0.3">
      <c r="A132" s="6">
        <v>64</v>
      </c>
      <c r="B132" s="66">
        <f>'XACC with Hybrid'!B69</f>
        <v>459.56774799999999</v>
      </c>
      <c r="C132" s="50">
        <f>'XACC with MPI'!B69</f>
        <v>413.90036700000002</v>
      </c>
      <c r="D132" s="50">
        <f>'CUDA+MPI'!B69</f>
        <v>462.108521</v>
      </c>
      <c r="E132" s="51">
        <f>'OpenACC+MPI'!B69</f>
        <v>431.15748000000002</v>
      </c>
      <c r="G132" s="6">
        <v>64</v>
      </c>
      <c r="H132" s="49">
        <f t="shared" si="6"/>
        <v>0.90062970868007919</v>
      </c>
      <c r="I132" s="50">
        <f t="shared" si="7"/>
        <v>1.0055286146842488</v>
      </c>
      <c r="J132" s="51">
        <f t="shared" si="8"/>
        <v>0.93818045734575795</v>
      </c>
      <c r="L132">
        <f>(576+192)*16*16*32/8/1024</f>
        <v>768</v>
      </c>
    </row>
    <row r="134" spans="1:16" ht="19" thickBot="1" x14ac:dyDescent="0.3">
      <c r="G134" t="s">
        <v>22</v>
      </c>
    </row>
    <row r="135" spans="1:16" ht="19" thickBot="1" x14ac:dyDescent="0.3">
      <c r="G135" s="10" t="s">
        <v>19</v>
      </c>
      <c r="H135" s="1" t="s">
        <v>2</v>
      </c>
      <c r="I135" s="3" t="s">
        <v>3</v>
      </c>
      <c r="J135" s="2" t="s">
        <v>4</v>
      </c>
      <c r="K135" s="2" t="s">
        <v>5</v>
      </c>
      <c r="L135" s="2" t="s">
        <v>6</v>
      </c>
      <c r="M135" s="2" t="s">
        <v>7</v>
      </c>
      <c r="N135" s="2" t="s">
        <v>8</v>
      </c>
      <c r="O135" s="3" t="s">
        <v>9</v>
      </c>
      <c r="P135" s="59" t="s">
        <v>25</v>
      </c>
    </row>
    <row r="136" spans="1:16" x14ac:dyDescent="0.25">
      <c r="G136" s="53">
        <v>1</v>
      </c>
      <c r="H136" s="45">
        <f>'XACC with Hybrid'!B72/'XACC with MPI'!B72</f>
        <v>1</v>
      </c>
      <c r="I136" s="42">
        <f>'XACC with Hybrid'!C72/'XACC with MPI'!C72</f>
        <v>1</v>
      </c>
      <c r="J136" s="41">
        <f>'XACC with Hybrid'!D72/'XACC with MPI'!D72</f>
        <v>1</v>
      </c>
      <c r="K136" s="41">
        <f>'XACC with Hybrid'!E72/'XACC with MPI'!E72</f>
        <v>1</v>
      </c>
      <c r="L136" s="41">
        <f>'XACC with Hybrid'!F72/'XACC with MPI'!F72</f>
        <v>1</v>
      </c>
      <c r="M136" s="41">
        <f>'XACC with Hybrid'!G72/'XACC with MPI'!G72</f>
        <v>1</v>
      </c>
      <c r="N136" s="41">
        <f>'XACC with Hybrid'!H72/'XACC with MPI'!H72</f>
        <v>1</v>
      </c>
      <c r="O136" s="41">
        <f>'XACC with Hybrid'!I72/'XACC with MPI'!I72</f>
        <v>1</v>
      </c>
      <c r="P136" s="43">
        <f>('XACC with Hybrid'!B72+'XACC with Hybrid'!C72)/('XACC with MPI'!B72+'XACC with MPI'!C72)</f>
        <v>1</v>
      </c>
    </row>
    <row r="137" spans="1:16" x14ac:dyDescent="0.25">
      <c r="G137" s="47">
        <v>2</v>
      </c>
      <c r="H137" s="46">
        <f>'XACC with Hybrid'!B73/'XACC with MPI'!B73</f>
        <v>1</v>
      </c>
      <c r="I137" s="40">
        <f>'XACC with Hybrid'!C73/'XACC with MPI'!C73</f>
        <v>1</v>
      </c>
      <c r="J137" s="39">
        <f>'XACC with Hybrid'!D73/'XACC with MPI'!D73</f>
        <v>1</v>
      </c>
      <c r="K137" s="39">
        <f>'XACC with Hybrid'!E73/'XACC with MPI'!E73</f>
        <v>1</v>
      </c>
      <c r="L137" s="39">
        <f>'XACC with Hybrid'!F73/'XACC with MPI'!F73</f>
        <v>1</v>
      </c>
      <c r="M137" s="39">
        <f>'XACC with Hybrid'!G73/'XACC with MPI'!G73</f>
        <v>1</v>
      </c>
      <c r="N137" s="39">
        <f>'XACC with Hybrid'!H73/'XACC with MPI'!H73</f>
        <v>1</v>
      </c>
      <c r="O137" s="39">
        <f>'XACC with Hybrid'!I73/'XACC with MPI'!I73</f>
        <v>1</v>
      </c>
      <c r="P137" s="44">
        <f>('XACC with Hybrid'!B73+'XACC with Hybrid'!C73)/('XACC with MPI'!B73+'XACC with MPI'!C73)</f>
        <v>1</v>
      </c>
    </row>
    <row r="138" spans="1:16" x14ac:dyDescent="0.25">
      <c r="G138" s="4">
        <v>4</v>
      </c>
      <c r="H138" s="48">
        <f>'XACC with Hybrid'!B74/'XACC with MPI'!B74</f>
        <v>0</v>
      </c>
      <c r="I138" s="37">
        <f>'XACC with Hybrid'!C74/'XACC with MPI'!C74</f>
        <v>1.2598148169150667</v>
      </c>
      <c r="J138" s="36">
        <f>'XACC with Hybrid'!D74/'XACC with MPI'!D74</f>
        <v>1.0064438400608009</v>
      </c>
      <c r="K138" s="36">
        <f>'XACC with Hybrid'!E74/'XACC with MPI'!E74</f>
        <v>0.99828246796142162</v>
      </c>
      <c r="L138" s="36">
        <f>'XACC with Hybrid'!F74/'XACC with MPI'!F74</f>
        <v>0.99956443464475864</v>
      </c>
      <c r="M138" s="36">
        <f>'XACC with Hybrid'!G74/'XACC with MPI'!G74</f>
        <v>1.0013932923381135</v>
      </c>
      <c r="N138" s="36">
        <f>'XACC with Hybrid'!H74/'XACC with MPI'!H74</f>
        <v>0.99332954127861772</v>
      </c>
      <c r="O138" s="36">
        <f>'XACC with Hybrid'!I74/'XACC with MPI'!I74</f>
        <v>0.99974422029210042</v>
      </c>
      <c r="P138" s="65">
        <f>('XACC with Hybrid'!B74+'XACC with Hybrid'!C74)/('XACC with MPI'!B74+'XACC with MPI'!C74)</f>
        <v>1.1442830535969861</v>
      </c>
    </row>
    <row r="139" spans="1:16" x14ac:dyDescent="0.25">
      <c r="G139" s="4">
        <v>8</v>
      </c>
      <c r="H139" s="48">
        <f>'XACC with Hybrid'!B75/'XACC with MPI'!B75</f>
        <v>0</v>
      </c>
      <c r="I139" s="57">
        <f>'XACC with Hybrid'!C75/'XACC with MPI'!C75</f>
        <v>0.91671442021368765</v>
      </c>
      <c r="J139" s="36">
        <f>'XACC with Hybrid'!D75/'XACC with MPI'!D75</f>
        <v>1.0020548914815854</v>
      </c>
      <c r="K139" s="36">
        <f>'XACC with Hybrid'!E75/'XACC with MPI'!E75</f>
        <v>0.99952204564464087</v>
      </c>
      <c r="L139" s="36">
        <f>'XACC with Hybrid'!F75/'XACC with MPI'!F75</f>
        <v>1.0000493571716389</v>
      </c>
      <c r="M139" s="36">
        <f>'XACC with Hybrid'!G75/'XACC with MPI'!G75</f>
        <v>1.0026799256949059</v>
      </c>
      <c r="N139" s="36">
        <f>'XACC with Hybrid'!H75/'XACC with MPI'!H75</f>
        <v>1.0032909132864574</v>
      </c>
      <c r="O139" s="36">
        <f>'XACC with Hybrid'!I75/'XACC with MPI'!I75</f>
        <v>1.0008888996589798</v>
      </c>
      <c r="P139" s="68">
        <f>('XACC with Hybrid'!B75+'XACC with Hybrid'!C75)/('XACC with MPI'!B75+'XACC with MPI'!C75)</f>
        <v>0.84393056252117382</v>
      </c>
    </row>
    <row r="140" spans="1:16" x14ac:dyDescent="0.25">
      <c r="G140" s="4">
        <v>16</v>
      </c>
      <c r="H140" s="48">
        <f>'XACC with Hybrid'!B76/'XACC with MPI'!B76</f>
        <v>0</v>
      </c>
      <c r="I140" s="37">
        <f>'XACC with Hybrid'!C76/'XACC with MPI'!C76</f>
        <v>1.1430792474790106</v>
      </c>
      <c r="J140" s="36">
        <f>'XACC with Hybrid'!D76/'XACC with MPI'!D76</f>
        <v>1.0084691280275</v>
      </c>
      <c r="K140" s="36">
        <f>'XACC with Hybrid'!E76/'XACC with MPI'!E76</f>
        <v>1.0025440313111547</v>
      </c>
      <c r="L140" s="36">
        <f>'XACC with Hybrid'!F76/'XACC with MPI'!F76</f>
        <v>1.0018220683197838</v>
      </c>
      <c r="M140" s="36">
        <f>'XACC with Hybrid'!G76/'XACC with MPI'!G76</f>
        <v>1.0016181781432716</v>
      </c>
      <c r="N140" s="55">
        <f>'XACC with Hybrid'!H76/'XACC with MPI'!H76</f>
        <v>0.99463239429316708</v>
      </c>
      <c r="O140" s="36">
        <f>'XACC with Hybrid'!I76/'XACC with MPI'!I76</f>
        <v>1.0026349090455122</v>
      </c>
      <c r="P140" s="65">
        <f>('XACC with Hybrid'!B76+'XACC with Hybrid'!C76)/('XACC with MPI'!B76+'XACC with MPI'!C76)</f>
        <v>1.0280134521203648</v>
      </c>
    </row>
    <row r="141" spans="1:16" x14ac:dyDescent="0.25">
      <c r="G141" s="4">
        <v>32</v>
      </c>
      <c r="H141" s="48">
        <f>'XACC with Hybrid'!B77/'XACC with MPI'!B77</f>
        <v>0</v>
      </c>
      <c r="I141" s="37">
        <f>'XACC with Hybrid'!C77/'XACC with MPI'!C77</f>
        <v>0.86772823362545415</v>
      </c>
      <c r="J141" s="36">
        <f>'XACC with Hybrid'!D77/'XACC with MPI'!D77</f>
        <v>1.0116792608474443</v>
      </c>
      <c r="K141" s="36">
        <f>'XACC with Hybrid'!E77/'XACC with MPI'!E77</f>
        <v>1.0835516739446871</v>
      </c>
      <c r="L141" s="36">
        <f>'XACC with Hybrid'!F77/'XACC with MPI'!F77</f>
        <v>1.0029429441042026</v>
      </c>
      <c r="M141" s="36">
        <f>'XACC with Hybrid'!G77/'XACC with MPI'!G77</f>
        <v>1.00894988331708</v>
      </c>
      <c r="N141" s="36">
        <f>'XACC with Hybrid'!H77/'XACC with MPI'!H77</f>
        <v>0.99003671236393309</v>
      </c>
      <c r="O141" s="36">
        <f>'XACC with Hybrid'!I77/'XACC with MPI'!I77</f>
        <v>1.0061304531466844</v>
      </c>
      <c r="P141" s="65">
        <f>('XACC with Hybrid'!B77+'XACC with Hybrid'!C77)/('XACC with MPI'!B77+'XACC with MPI'!C77)</f>
        <v>0.77935996656682816</v>
      </c>
    </row>
    <row r="142" spans="1:16" ht="19" thickBot="1" x14ac:dyDescent="0.3">
      <c r="G142" s="14">
        <v>64</v>
      </c>
      <c r="H142" s="49">
        <f>'XACC with Hybrid'!B78/'XACC with MPI'!B78</f>
        <v>0</v>
      </c>
      <c r="I142" s="51">
        <f>'XACC with Hybrid'!C78/'XACC with MPI'!C78</f>
        <v>0.98341840482510834</v>
      </c>
      <c r="J142" s="50">
        <f>'XACC with Hybrid'!D78/'XACC with MPI'!D78</f>
        <v>1.0162269165909075</v>
      </c>
      <c r="K142" s="50">
        <f>'XACC with Hybrid'!E78/'XACC with MPI'!E78</f>
        <v>1.0170691090757702</v>
      </c>
      <c r="L142" s="50">
        <f>'XACC with Hybrid'!F78/'XACC with MPI'!F78</f>
        <v>1.0010830097332191</v>
      </c>
      <c r="M142" s="50">
        <f>'XACC with Hybrid'!G78/'XACC with MPI'!G78</f>
        <v>1.0148444195717556</v>
      </c>
      <c r="N142" s="50">
        <f>'XACC with Hybrid'!H78/'XACC with MPI'!H78</f>
        <v>0.98613834255396549</v>
      </c>
      <c r="O142" s="50">
        <f>'XACC with Hybrid'!I78/'XACC with MPI'!I78</f>
        <v>1.0059069292160168</v>
      </c>
      <c r="P142" s="66">
        <f>('XACC with Hybrid'!B78+'XACC with Hybrid'!C78)/('XACC with MPI'!B78+'XACC with MPI'!C78)</f>
        <v>0.85853523508578011</v>
      </c>
    </row>
    <row r="144" spans="1:16" ht="19" thickBot="1" x14ac:dyDescent="0.3">
      <c r="G144" t="s">
        <v>23</v>
      </c>
    </row>
    <row r="145" spans="7:16" ht="19" thickBot="1" x14ac:dyDescent="0.3">
      <c r="G145" s="10" t="s">
        <v>19</v>
      </c>
      <c r="H145" s="1" t="s">
        <v>2</v>
      </c>
      <c r="I145" s="3" t="s">
        <v>3</v>
      </c>
      <c r="J145" s="2" t="s">
        <v>4</v>
      </c>
      <c r="K145" s="2" t="s">
        <v>5</v>
      </c>
      <c r="L145" s="2" t="s">
        <v>6</v>
      </c>
      <c r="M145" s="2" t="s">
        <v>7</v>
      </c>
      <c r="N145" s="2" t="s">
        <v>8</v>
      </c>
      <c r="O145" s="3" t="s">
        <v>9</v>
      </c>
      <c r="P145" s="59" t="s">
        <v>25</v>
      </c>
    </row>
    <row r="146" spans="7:16" x14ac:dyDescent="0.25">
      <c r="G146" s="1">
        <v>1</v>
      </c>
      <c r="H146" s="58">
        <f>'XACC with Hybrid'!B72/'CUDA+MPI'!B72</f>
        <v>1.094769512417662</v>
      </c>
      <c r="I146" s="35">
        <f>'XACC with Hybrid'!C72/'CUDA+MPI'!C72</f>
        <v>0.98833964790840989</v>
      </c>
      <c r="J146" s="34">
        <f>'XACC with Hybrid'!D72/'CUDA+MPI'!D72</f>
        <v>1.0081029548037415</v>
      </c>
      <c r="K146" s="34">
        <f>'XACC with Hybrid'!E72/'CUDA+MPI'!E72</f>
        <v>1.0344199192963535</v>
      </c>
      <c r="L146" s="34">
        <f>'XACC with Hybrid'!F72/'CUDA+MPI'!F72</f>
        <v>1.0942072860026324</v>
      </c>
      <c r="M146" s="34">
        <f>'XACC with Hybrid'!G72/'CUDA+MPI'!G72</f>
        <v>1.1074279017602655</v>
      </c>
      <c r="N146" s="34">
        <f>'XACC with Hybrid'!H72/'CUDA+MPI'!H72</f>
        <v>1.2698233153086558</v>
      </c>
      <c r="O146" s="34">
        <f>'XACC with Hybrid'!I72/'CUDA+MPI'!I72</f>
        <v>1.0367417753136074</v>
      </c>
      <c r="P146" s="69">
        <f>('XACC with Hybrid'!B72+'XACC with Hybrid'!C72)/('CUDA+MPI'!B72+'CUDA+MPI'!C72)</f>
        <v>1.0415888406470648</v>
      </c>
    </row>
    <row r="147" spans="7:16" x14ac:dyDescent="0.25">
      <c r="G147" s="4">
        <v>2</v>
      </c>
      <c r="H147" s="48">
        <f>'XACC with Hybrid'!B73/'CUDA+MPI'!B73</f>
        <v>1.1471601553363886</v>
      </c>
      <c r="I147" s="37">
        <f>'XACC with Hybrid'!C73/'CUDA+MPI'!C73</f>
        <v>1.0035372199651649</v>
      </c>
      <c r="J147" s="36">
        <f>'XACC with Hybrid'!D73/'CUDA+MPI'!D73</f>
        <v>0.99912063643925386</v>
      </c>
      <c r="K147" s="36">
        <f>'XACC with Hybrid'!E73/'CUDA+MPI'!E73</f>
        <v>1.0561279125586205</v>
      </c>
      <c r="L147" s="36">
        <f>'XACC with Hybrid'!F73/'CUDA+MPI'!F73</f>
        <v>1.105782612480223</v>
      </c>
      <c r="M147" s="36">
        <f>'XACC with Hybrid'!G73/'CUDA+MPI'!G73</f>
        <v>1.113226299490615</v>
      </c>
      <c r="N147" s="36">
        <f>'XACC with Hybrid'!H73/'CUDA+MPI'!H73</f>
        <v>1.2057912551669676</v>
      </c>
      <c r="O147" s="36">
        <f>'XACC with Hybrid'!I73/'CUDA+MPI'!I73</f>
        <v>1.0389143032217509</v>
      </c>
      <c r="P147" s="65">
        <f>('XACC with Hybrid'!B73+'XACC with Hybrid'!C73)/('CUDA+MPI'!B73+'CUDA+MPI'!C73)</f>
        <v>1.0168315494226214</v>
      </c>
    </row>
    <row r="148" spans="7:16" x14ac:dyDescent="0.25">
      <c r="G148" s="4">
        <v>4</v>
      </c>
      <c r="H148" s="48">
        <f>'XACC with Hybrid'!B74/'CUDA+MPI'!B74</f>
        <v>0</v>
      </c>
      <c r="I148" s="37">
        <f>'XACC with Hybrid'!C74/'CUDA+MPI'!C74</f>
        <v>1.2786166154862337</v>
      </c>
      <c r="J148" s="36">
        <f>'XACC with Hybrid'!D74/'CUDA+MPI'!D74</f>
        <v>1.0083567760361496</v>
      </c>
      <c r="K148" s="36">
        <f>'XACC with Hybrid'!E74/'CUDA+MPI'!E74</f>
        <v>1.101618311707246</v>
      </c>
      <c r="L148" s="36">
        <f>'XACC with Hybrid'!F74/'CUDA+MPI'!F74</f>
        <v>1.1244220829255087</v>
      </c>
      <c r="M148" s="36">
        <f>'XACC with Hybrid'!G74/'CUDA+MPI'!G74</f>
        <v>1.1253684728099886</v>
      </c>
      <c r="N148" s="55">
        <f>'XACC with Hybrid'!H74/'CUDA+MPI'!H74</f>
        <v>0.90682763324362592</v>
      </c>
      <c r="O148" s="36">
        <f>'XACC with Hybrid'!I74/'CUDA+MPI'!I74</f>
        <v>1.0404817499372523</v>
      </c>
      <c r="P148" s="65">
        <f>('XACC with Hybrid'!B74+'XACC with Hybrid'!C74)/('CUDA+MPI'!B74+'CUDA+MPI'!C74)</f>
        <v>1.1744712763073999</v>
      </c>
    </row>
    <row r="149" spans="7:16" x14ac:dyDescent="0.25">
      <c r="G149" s="4">
        <v>8</v>
      </c>
      <c r="H149" s="48">
        <f>'XACC with Hybrid'!B75/'CUDA+MPI'!B75</f>
        <v>0</v>
      </c>
      <c r="I149" s="57">
        <f>'XACC with Hybrid'!C75/'CUDA+MPI'!C75</f>
        <v>0.9940835936350364</v>
      </c>
      <c r="J149" s="36">
        <f>'XACC with Hybrid'!D75/'CUDA+MPI'!D75</f>
        <v>1.0200068189257934</v>
      </c>
      <c r="K149" s="36">
        <f>'XACC with Hybrid'!E75/'CUDA+MPI'!E75</f>
        <v>1.143228098947656</v>
      </c>
      <c r="L149" s="36">
        <f>'XACC with Hybrid'!F75/'CUDA+MPI'!F75</f>
        <v>1.1450742212207778</v>
      </c>
      <c r="M149" s="36">
        <f>'XACC with Hybrid'!G75/'CUDA+MPI'!G75</f>
        <v>1.149859917973594</v>
      </c>
      <c r="N149" s="55">
        <f>'XACC with Hybrid'!H75/'CUDA+MPI'!H75</f>
        <v>0.66356793605419928</v>
      </c>
      <c r="O149" s="36">
        <f>'XACC with Hybrid'!I75/'CUDA+MPI'!I75</f>
        <v>1.0573097142484797</v>
      </c>
      <c r="P149" s="68">
        <f>('XACC with Hybrid'!B75+'XACC with Hybrid'!C75)/('CUDA+MPI'!B75+'CUDA+MPI'!C75)</f>
        <v>0.9235882843521056</v>
      </c>
    </row>
    <row r="150" spans="7:16" x14ac:dyDescent="0.25">
      <c r="G150" s="4">
        <v>16</v>
      </c>
      <c r="H150" s="48">
        <f>'XACC with Hybrid'!B76/'CUDA+MPI'!B76</f>
        <v>0</v>
      </c>
      <c r="I150" s="37">
        <f>'XACC with Hybrid'!C76/'CUDA+MPI'!C76</f>
        <v>1.243966791077818</v>
      </c>
      <c r="J150" s="36">
        <f>'XACC with Hybrid'!D76/'CUDA+MPI'!D76</f>
        <v>1.0247641856468461</v>
      </c>
      <c r="K150" s="36">
        <f>'XACC with Hybrid'!E76/'CUDA+MPI'!E76</f>
        <v>1.2734277902063138</v>
      </c>
      <c r="L150" s="36">
        <f>'XACC with Hybrid'!F76/'CUDA+MPI'!F76</f>
        <v>1.2041901062164404</v>
      </c>
      <c r="M150" s="36">
        <f>'XACC with Hybrid'!G76/'CUDA+MPI'!G76</f>
        <v>1.1341017878216368</v>
      </c>
      <c r="N150" s="55">
        <f>'XACC with Hybrid'!H76/'CUDA+MPI'!H76</f>
        <v>0.53803172897680196</v>
      </c>
      <c r="O150" s="36">
        <f>'XACC with Hybrid'!I76/'CUDA+MPI'!I76</f>
        <v>1.075708562823942</v>
      </c>
      <c r="P150" s="65">
        <f>('XACC with Hybrid'!B76+'XACC with Hybrid'!C76)/('CUDA+MPI'!B76+'CUDA+MPI'!C76)</f>
        <v>1.1310898572361057</v>
      </c>
    </row>
    <row r="151" spans="7:16" x14ac:dyDescent="0.25">
      <c r="G151" s="4">
        <v>32</v>
      </c>
      <c r="H151" s="48">
        <f>'XACC with Hybrid'!B77/'CUDA+MPI'!B77</f>
        <v>0</v>
      </c>
      <c r="I151" s="37">
        <f>'XACC with Hybrid'!C77/'CUDA+MPI'!C77</f>
        <v>0.9970528171814953</v>
      </c>
      <c r="J151" s="36">
        <f>'XACC with Hybrid'!D77/'CUDA+MPI'!D77</f>
        <v>1.0187562515237374</v>
      </c>
      <c r="K151" s="36">
        <f>'XACC with Hybrid'!E77/'CUDA+MPI'!E77</f>
        <v>1.5632087358252835</v>
      </c>
      <c r="L151" s="36">
        <f>'XACC with Hybrid'!F77/'CUDA+MPI'!F77</f>
        <v>1.2591287127511199</v>
      </c>
      <c r="M151" s="36">
        <f>'XACC with Hybrid'!G77/'CUDA+MPI'!G77</f>
        <v>1.2468130706619633</v>
      </c>
      <c r="N151" s="36">
        <f>'XACC with Hybrid'!H77/'CUDA+MPI'!H77</f>
        <v>0.4821518668414389</v>
      </c>
      <c r="O151" s="36">
        <f>'XACC with Hybrid'!I77/'CUDA+MPI'!I77</f>
        <v>1.1017426782735098</v>
      </c>
      <c r="P151" s="65">
        <f>('XACC with Hybrid'!B77+'XACC with Hybrid'!C77)/('CUDA+MPI'!B77+'CUDA+MPI'!C77)</f>
        <v>0.90697421498752528</v>
      </c>
    </row>
    <row r="152" spans="7:16" ht="19" thickBot="1" x14ac:dyDescent="0.3">
      <c r="G152" s="14">
        <v>64</v>
      </c>
      <c r="H152" s="49">
        <f>'XACC with Hybrid'!B78/'CUDA+MPI'!B78</f>
        <v>0</v>
      </c>
      <c r="I152" s="51">
        <f>'XACC with Hybrid'!C78/'CUDA+MPI'!C78</f>
        <v>1.0819942376252791</v>
      </c>
      <c r="J152" s="50">
        <f>'XACC with Hybrid'!D78/'CUDA+MPI'!D78</f>
        <v>1.0368296274967488</v>
      </c>
      <c r="K152" s="50">
        <f>'XACC with Hybrid'!E78/'CUDA+MPI'!E78</f>
        <v>1.6825068870523416</v>
      </c>
      <c r="L152" s="50">
        <f>'XACC with Hybrid'!F78/'CUDA+MPI'!F78</f>
        <v>1.408489404652516</v>
      </c>
      <c r="M152" s="50">
        <f>'XACC with Hybrid'!G78/'CUDA+MPI'!G78</f>
        <v>1.1667580522131826</v>
      </c>
      <c r="N152" s="50">
        <f>'XACC with Hybrid'!H78/'CUDA+MPI'!H78</f>
        <v>0.48463897825890112</v>
      </c>
      <c r="O152" s="50">
        <f>'XACC with Hybrid'!I78/'CUDA+MPI'!I78</f>
        <v>1.1255246475815557</v>
      </c>
      <c r="P152" s="66">
        <f>('XACC with Hybrid'!B78+'XACC with Hybrid'!C78)/('CUDA+MPI'!B78+'CUDA+MPI'!C78)</f>
        <v>0.96425427405533159</v>
      </c>
    </row>
    <row r="154" spans="7:16" ht="19" thickBot="1" x14ac:dyDescent="0.3">
      <c r="G154" t="s">
        <v>24</v>
      </c>
    </row>
    <row r="155" spans="7:16" ht="19" thickBot="1" x14ac:dyDescent="0.3">
      <c r="G155" s="10" t="s">
        <v>19</v>
      </c>
      <c r="H155" s="1" t="s">
        <v>2</v>
      </c>
      <c r="I155" s="3" t="s">
        <v>3</v>
      </c>
      <c r="J155" s="2" t="s">
        <v>4</v>
      </c>
      <c r="K155" s="2" t="s">
        <v>5</v>
      </c>
      <c r="L155" s="2" t="s">
        <v>6</v>
      </c>
      <c r="M155" s="2" t="s">
        <v>7</v>
      </c>
      <c r="N155" s="2" t="s">
        <v>8</v>
      </c>
      <c r="O155" s="3" t="s">
        <v>9</v>
      </c>
      <c r="P155" s="59" t="s">
        <v>25</v>
      </c>
    </row>
    <row r="156" spans="7:16" x14ac:dyDescent="0.25">
      <c r="G156" s="1">
        <v>1</v>
      </c>
      <c r="H156" s="70">
        <f>'XACC with Hybrid'!B72/'OpenACC+MPI'!B72</f>
        <v>0.7680220737069039</v>
      </c>
      <c r="I156" s="56">
        <f>'XACC with Hybrid'!C72/'OpenACC+MPI'!C72</f>
        <v>0.99052345330855074</v>
      </c>
      <c r="J156" s="16">
        <f>'XACC with Hybrid'!D72/'OpenACC+MPI'!D72</f>
        <v>0.99914192319985762</v>
      </c>
      <c r="K156" s="16">
        <f>'XACC with Hybrid'!E72/'OpenACC+MPI'!E72</f>
        <v>1.0070238957277335</v>
      </c>
      <c r="L156" s="16">
        <f>'XACC with Hybrid'!F72/'OpenACC+MPI'!F72</f>
        <v>1.0000130425065865</v>
      </c>
      <c r="M156" s="16">
        <f>'XACC with Hybrid'!G72/'OpenACC+MPI'!G72</f>
        <v>1.0031785528145587</v>
      </c>
      <c r="N156" s="16">
        <f>'XACC with Hybrid'!H72/'OpenACC+MPI'!H72</f>
        <v>1.0010556501033607</v>
      </c>
      <c r="O156" s="16">
        <f>'XACC with Hybrid'!I72/'OpenACC+MPI'!I72</f>
        <v>1.000870385854763</v>
      </c>
      <c r="P156" s="67">
        <f>('XACC with Hybrid'!B72+'XACC with Hybrid'!C72)/('OpenACC+MPI'!B72+'OpenACC+MPI'!C72)</f>
        <v>0.8595702105805797</v>
      </c>
    </row>
    <row r="157" spans="7:16" x14ac:dyDescent="0.25">
      <c r="G157" s="4">
        <v>2</v>
      </c>
      <c r="H157" s="54">
        <f>'XACC with Hybrid'!B73/'OpenACC+MPI'!B73</f>
        <v>0.78548944617804495</v>
      </c>
      <c r="I157" s="19">
        <f>'XACC with Hybrid'!C73/'OpenACC+MPI'!C73</f>
        <v>1.0066913361099648</v>
      </c>
      <c r="J157" s="18">
        <f>'XACC with Hybrid'!D73/'OpenACC+MPI'!D73</f>
        <v>1.0027383393490026</v>
      </c>
      <c r="K157" s="18">
        <f>'XACC with Hybrid'!E73/'OpenACC+MPI'!E73</f>
        <v>1.0075741562742198</v>
      </c>
      <c r="L157" s="18">
        <f>'XACC with Hybrid'!F73/'OpenACC+MPI'!F73</f>
        <v>1.0024485576602837</v>
      </c>
      <c r="M157" s="18">
        <f>'XACC with Hybrid'!G73/'OpenACC+MPI'!G73</f>
        <v>1.002539181053411</v>
      </c>
      <c r="N157" s="55">
        <f>'XACC with Hybrid'!H73/'OpenACC+MPI'!H73</f>
        <v>0.99227599736389027</v>
      </c>
      <c r="O157" s="18">
        <f>'XACC with Hybrid'!I73/'OpenACC+MPI'!I73</f>
        <v>1.0015656325980049</v>
      </c>
      <c r="P157" s="68">
        <f>('XACC with Hybrid'!B73+'XACC with Hybrid'!C73)/('OpenACC+MPI'!B73+'OpenACC+MPI'!C73)</f>
        <v>0.97793225989299692</v>
      </c>
    </row>
    <row r="158" spans="7:16" x14ac:dyDescent="0.25">
      <c r="G158" s="4">
        <v>4</v>
      </c>
      <c r="H158" s="24">
        <f>'XACC with Hybrid'!B74/'OpenACC+MPI'!B74</f>
        <v>0</v>
      </c>
      <c r="I158" s="19">
        <f>'XACC with Hybrid'!C74/'OpenACC+MPI'!C74</f>
        <v>1.3223157468321438</v>
      </c>
      <c r="J158" s="18">
        <f>'XACC with Hybrid'!D74/'OpenACC+MPI'!D74</f>
        <v>1.0060411122202375</v>
      </c>
      <c r="K158" s="18">
        <f>'XACC with Hybrid'!E74/'OpenACC+MPI'!E74</f>
        <v>1.017848723647875</v>
      </c>
      <c r="L158" s="18">
        <f>'XACC with Hybrid'!F74/'OpenACC+MPI'!F74</f>
        <v>1.0042608005751894</v>
      </c>
      <c r="M158" s="18">
        <f>'XACC with Hybrid'!G74/'OpenACC+MPI'!G74</f>
        <v>1.0058700952090402</v>
      </c>
      <c r="N158" s="55">
        <f>'XACC with Hybrid'!H74/'OpenACC+MPI'!H74</f>
        <v>0.77258353538075408</v>
      </c>
      <c r="O158" s="18">
        <f>'XACC with Hybrid'!I74/'OpenACC+MPI'!I74</f>
        <v>1.0034763079860947</v>
      </c>
      <c r="P158" s="65">
        <f>('XACC with Hybrid'!B74+'XACC with Hybrid'!C74)/('OpenACC+MPI'!B74+'OpenACC+MPI'!C74)</f>
        <v>1.162009577051383</v>
      </c>
    </row>
    <row r="159" spans="7:16" x14ac:dyDescent="0.25">
      <c r="G159" s="4">
        <v>8</v>
      </c>
      <c r="H159" s="24">
        <f>'XACC with Hybrid'!B75/'OpenACC+MPI'!B75</f>
        <v>0</v>
      </c>
      <c r="I159" s="19">
        <f>'XACC with Hybrid'!C75/'OpenACC+MPI'!C75</f>
        <v>0.99955406653322898</v>
      </c>
      <c r="J159" s="18">
        <f>'XACC with Hybrid'!D75/'OpenACC+MPI'!D75</f>
        <v>1.0088216524499254</v>
      </c>
      <c r="K159" s="18">
        <f>'XACC with Hybrid'!E75/'OpenACC+MPI'!E75</f>
        <v>1.0430174563591021</v>
      </c>
      <c r="L159" s="18">
        <f>'XACC with Hybrid'!F75/'OpenACC+MPI'!F75</f>
        <v>1.0104485576741562</v>
      </c>
      <c r="M159" s="18">
        <f>'XACC with Hybrid'!G75/'OpenACC+MPI'!G75</f>
        <v>1.014203512134914</v>
      </c>
      <c r="N159" s="55">
        <f>'XACC with Hybrid'!H75/'OpenACC+MPI'!H75</f>
        <v>0.59492456960954232</v>
      </c>
      <c r="O159" s="18">
        <f>'XACC with Hybrid'!I75/'OpenACC+MPI'!I75</f>
        <v>1.0080887084248598</v>
      </c>
      <c r="P159" s="68">
        <f>('XACC with Hybrid'!B75+'XACC with Hybrid'!C75)/('OpenACC+MPI'!B75+'OpenACC+MPI'!C75)</f>
        <v>0.89144469006257332</v>
      </c>
    </row>
    <row r="160" spans="7:16" x14ac:dyDescent="0.25">
      <c r="G160" s="4">
        <v>16</v>
      </c>
      <c r="H160" s="24">
        <f>'XACC with Hybrid'!B76/'OpenACC+MPI'!B76</f>
        <v>0</v>
      </c>
      <c r="I160" s="19">
        <f>'XACC with Hybrid'!C76/'OpenACC+MPI'!C76</f>
        <v>1.2560201795626942</v>
      </c>
      <c r="J160" s="18">
        <f>'XACC with Hybrid'!D76/'OpenACC+MPI'!D76</f>
        <v>1.0152514672709501</v>
      </c>
      <c r="K160" s="18">
        <f>'XACC with Hybrid'!E76/'OpenACC+MPI'!E76</f>
        <v>1.0633042756330426</v>
      </c>
      <c r="L160" s="18">
        <f>'XACC with Hybrid'!F76/'OpenACC+MPI'!F76</f>
        <v>1.0194747660638623</v>
      </c>
      <c r="M160" s="18">
        <f>'XACC with Hybrid'!G76/'OpenACC+MPI'!G76</f>
        <v>1.0025214672038647</v>
      </c>
      <c r="N160" s="55">
        <f>'XACC with Hybrid'!H76/'OpenACC+MPI'!H76</f>
        <v>0.48698545368442381</v>
      </c>
      <c r="O160" s="18">
        <f>'XACC with Hybrid'!I76/'OpenACC+MPI'!I76</f>
        <v>1.0126083169043143</v>
      </c>
      <c r="P160" s="65">
        <f>('XACC with Hybrid'!B76+'XACC with Hybrid'!C76)/('OpenACC+MPI'!B76+'OpenACC+MPI'!C76)</f>
        <v>1.0871769754603013</v>
      </c>
    </row>
    <row r="161" spans="7:16" x14ac:dyDescent="0.25">
      <c r="G161" s="4">
        <v>32</v>
      </c>
      <c r="H161" s="24">
        <f>'XACC with Hybrid'!B77/'OpenACC+MPI'!B77</f>
        <v>0</v>
      </c>
      <c r="I161" s="19">
        <f>'XACC with Hybrid'!C77/'OpenACC+MPI'!C77</f>
        <v>1.0294780941080965</v>
      </c>
      <c r="J161" s="18">
        <f>'XACC with Hybrid'!D77/'OpenACC+MPI'!D77</f>
        <v>1.0336188554977224</v>
      </c>
      <c r="K161" s="18">
        <f>'XACC with Hybrid'!E77/'OpenACC+MPI'!E77</f>
        <v>1.2812392426850259</v>
      </c>
      <c r="L161" s="18">
        <f>'XACC with Hybrid'!F77/'OpenACC+MPI'!F77</f>
        <v>1.0357853627042155</v>
      </c>
      <c r="M161" s="18">
        <f>'XACC with Hybrid'!G77/'OpenACC+MPI'!G77</f>
        <v>1.0152826007969644</v>
      </c>
      <c r="N161" s="18">
        <f>'XACC with Hybrid'!H77/'OpenACC+MPI'!H77</f>
        <v>0.44480797657493104</v>
      </c>
      <c r="O161" s="18">
        <f>'XACC with Hybrid'!I77/'OpenACC+MPI'!I77</f>
        <v>1.0205085834939869</v>
      </c>
      <c r="P161" s="65">
        <f>('XACC with Hybrid'!B77+'XACC with Hybrid'!C77)/('OpenACC+MPI'!B77+'OpenACC+MPI'!C77)</f>
        <v>0.88748006050622685</v>
      </c>
    </row>
    <row r="162" spans="7:16" ht="19" thickBot="1" x14ac:dyDescent="0.3">
      <c r="G162" s="14">
        <v>64</v>
      </c>
      <c r="H162" s="25">
        <f>'XACC with Hybrid'!B78/'OpenACC+MPI'!B78</f>
        <v>0</v>
      </c>
      <c r="I162" s="21">
        <f>'XACC with Hybrid'!C78/'OpenACC+MPI'!C78</f>
        <v>1.1735226589280623</v>
      </c>
      <c r="J162" s="20">
        <f>'XACC with Hybrid'!D78/'OpenACC+MPI'!D78</f>
        <v>1.0516279612556891</v>
      </c>
      <c r="K162" s="20">
        <f>'XACC with Hybrid'!E78/'OpenACC+MPI'!E78</f>
        <v>1.2658031088082899</v>
      </c>
      <c r="L162" s="20">
        <f>'XACC with Hybrid'!F78/'OpenACC+MPI'!F78</f>
        <v>1.0567321141722485</v>
      </c>
      <c r="M162" s="20">
        <f>'XACC with Hybrid'!G78/'OpenACC+MPI'!G78</f>
        <v>1.0217999535756495</v>
      </c>
      <c r="N162" s="20">
        <f>'XACC with Hybrid'!H78/'OpenACC+MPI'!H78</f>
        <v>0.46318587068842454</v>
      </c>
      <c r="O162" s="20">
        <f>'XACC with Hybrid'!I78/'OpenACC+MPI'!I78</f>
        <v>1.0275178042131132</v>
      </c>
      <c r="P162" s="66">
        <f>('XACC with Hybrid'!B78+'XACC with Hybrid'!C78)/('OpenACC+MPI'!B78+'OpenACC+MPI'!C78)</f>
        <v>0.96988325241886486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9" sqref="D19"/>
    </sheetView>
  </sheetViews>
  <sheetFormatPr baseColWidth="10" defaultRowHeight="18" x14ac:dyDescent="0.25"/>
  <cols>
    <col min="2" max="2" width="14" bestFit="1" customWidth="1"/>
    <col min="3" max="3" width="11.625" bestFit="1" customWidth="1"/>
    <col min="4" max="4" width="18.875" bestFit="1" customWidth="1"/>
    <col min="5" max="5" width="16" bestFit="1" customWidth="1"/>
  </cols>
  <sheetData>
    <row r="1" spans="1:9" ht="19" thickBot="1" x14ac:dyDescent="0.3">
      <c r="A1" t="s">
        <v>10</v>
      </c>
    </row>
    <row r="2" spans="1:9" ht="19" thickBot="1" x14ac:dyDescent="0.3">
      <c r="A2" s="13" t="s">
        <v>0</v>
      </c>
      <c r="B2" s="13" t="s">
        <v>30</v>
      </c>
      <c r="C2" s="11" t="s">
        <v>31</v>
      </c>
      <c r="D2" s="13" t="s">
        <v>32</v>
      </c>
      <c r="E2" s="12" t="s">
        <v>29</v>
      </c>
      <c r="F2" s="62" t="s">
        <v>33</v>
      </c>
      <c r="G2" s="3"/>
    </row>
    <row r="3" spans="1:9" x14ac:dyDescent="0.25">
      <c r="A3" s="4">
        <v>1</v>
      </c>
      <c r="B3" s="46">
        <f>'XACC with Hybrid'!B3</f>
        <v>33.010444999999997</v>
      </c>
      <c r="C3" s="18">
        <f>'XACC with MPI'!B3</f>
        <v>33.010444999999997</v>
      </c>
      <c r="D3" s="46">
        <f>'XACC with Hybrid nobarrier'!B3</f>
        <v>33.036563999999998</v>
      </c>
      <c r="E3" s="19">
        <f>'XACC with MPI nobarrier'!B3</f>
        <v>33.036563999999998</v>
      </c>
      <c r="F3" s="45">
        <f>B3/D3</f>
        <v>0.99920939114612517</v>
      </c>
      <c r="G3" s="17">
        <f>C3/E3</f>
        <v>0.99920939114612517</v>
      </c>
      <c r="I3" t="s">
        <v>35</v>
      </c>
    </row>
    <row r="4" spans="1:9" x14ac:dyDescent="0.25">
      <c r="A4" s="4">
        <v>2</v>
      </c>
      <c r="B4" s="46">
        <f>'XACC with Hybrid'!B4</f>
        <v>56.344436999999999</v>
      </c>
      <c r="C4" s="18">
        <f>'XACC with MPI'!B4</f>
        <v>56.344436999999999</v>
      </c>
      <c r="D4" s="46">
        <f>'XACC with Hybrid nobarrier'!B4</f>
        <v>56.377536999999997</v>
      </c>
      <c r="E4" s="19">
        <f>'XACC with MPI nobarrier'!B4</f>
        <v>56.377536999999997</v>
      </c>
      <c r="F4" s="46">
        <f t="shared" ref="F4:G9" si="0">B4/D4</f>
        <v>0.99941288673182016</v>
      </c>
      <c r="G4" s="19">
        <f t="shared" si="0"/>
        <v>0.99941288673182016</v>
      </c>
      <c r="I4" t="s">
        <v>36</v>
      </c>
    </row>
    <row r="5" spans="1:9" x14ac:dyDescent="0.25">
      <c r="A5" s="4">
        <v>4</v>
      </c>
      <c r="B5" s="24">
        <f>'XACC with Hybrid'!B5</f>
        <v>85.09796</v>
      </c>
      <c r="C5" s="18">
        <f>'XACC with MPI'!B5</f>
        <v>88.779664999999994</v>
      </c>
      <c r="D5" s="24">
        <f>'XACC with Hybrid nobarrier'!B5</f>
        <v>84.194072000000006</v>
      </c>
      <c r="E5" s="19">
        <f>'XACC with MPI nobarrier'!B5</f>
        <v>89.840389999999999</v>
      </c>
      <c r="F5" s="75">
        <f t="shared" si="0"/>
        <v>1.0107357677153326</v>
      </c>
      <c r="G5" s="19">
        <f t="shared" si="0"/>
        <v>0.98819322801247855</v>
      </c>
    </row>
    <row r="6" spans="1:9" x14ac:dyDescent="0.25">
      <c r="A6" s="4">
        <v>8</v>
      </c>
      <c r="B6" s="24">
        <f>'XACC with Hybrid'!B6</f>
        <v>155.477519</v>
      </c>
      <c r="C6" s="18">
        <f>'XACC with MPI'!B6</f>
        <v>154.956457</v>
      </c>
      <c r="D6" s="24">
        <f>'XACC with Hybrid nobarrier'!B6</f>
        <v>164.07445300000001</v>
      </c>
      <c r="E6" s="19">
        <f>'XACC with MPI nobarrier'!B6</f>
        <v>157.27793600000001</v>
      </c>
      <c r="F6" s="24">
        <f t="shared" si="0"/>
        <v>0.94760345780339117</v>
      </c>
      <c r="G6" s="19">
        <f t="shared" si="0"/>
        <v>0.98523963971653339</v>
      </c>
    </row>
    <row r="7" spans="1:9" x14ac:dyDescent="0.25">
      <c r="A7" s="4">
        <v>16</v>
      </c>
      <c r="B7" s="24">
        <f>'XACC with Hybrid'!B7</f>
        <v>226.03265999999999</v>
      </c>
      <c r="C7" s="18">
        <f>'XACC with MPI'!B7</f>
        <v>251.931997</v>
      </c>
      <c r="D7" s="24">
        <f>'XACC with Hybrid nobarrier'!B7</f>
        <v>226.43307799999999</v>
      </c>
      <c r="E7" s="19">
        <f>'XACC with MPI nobarrier'!B7</f>
        <v>253.30165400000001</v>
      </c>
      <c r="F7" s="24">
        <f t="shared" si="0"/>
        <v>0.99823162762465301</v>
      </c>
      <c r="G7" s="19">
        <f t="shared" si="0"/>
        <v>0.9945927830380451</v>
      </c>
    </row>
    <row r="8" spans="1:9" x14ac:dyDescent="0.25">
      <c r="A8" s="4">
        <v>32</v>
      </c>
      <c r="B8" s="24">
        <f>'XACC with Hybrid'!B8</f>
        <v>405.43734000000001</v>
      </c>
      <c r="C8" s="18">
        <f>'XACC with MPI'!B8</f>
        <v>386.43987199999998</v>
      </c>
      <c r="D8" s="24">
        <f>'XACC with Hybrid nobarrier'!B8</f>
        <v>408.85278299999999</v>
      </c>
      <c r="E8" s="19">
        <f>'XACC with MPI nobarrier'!B8</f>
        <v>388.93460299999998</v>
      </c>
      <c r="F8" s="24">
        <f t="shared" si="0"/>
        <v>0.99164627674798045</v>
      </c>
      <c r="G8" s="19">
        <f t="shared" si="0"/>
        <v>0.99358573142950724</v>
      </c>
    </row>
    <row r="9" spans="1:9" ht="19" thickBot="1" x14ac:dyDescent="0.3">
      <c r="A9" s="6">
        <v>64</v>
      </c>
      <c r="B9" s="25">
        <f>'XACC with Hybrid'!B9</f>
        <v>524.94489899999996</v>
      </c>
      <c r="C9" s="20">
        <f>'XACC with MPI'!B9</f>
        <v>579.06783399999995</v>
      </c>
      <c r="D9" s="25">
        <f>'XACC with Hybrid nobarrier'!B9</f>
        <v>531.47225000000003</v>
      </c>
      <c r="E9" s="21">
        <f>'XACC with MPI nobarrier'!B9</f>
        <v>588.98553500000003</v>
      </c>
      <c r="F9" s="25">
        <f t="shared" si="0"/>
        <v>0.98771835970739763</v>
      </c>
      <c r="G9" s="21">
        <f t="shared" si="0"/>
        <v>0.98316138443026435</v>
      </c>
    </row>
    <row r="11" spans="1:9" ht="19" thickBot="1" x14ac:dyDescent="0.3">
      <c r="A11" t="s">
        <v>20</v>
      </c>
    </row>
    <row r="12" spans="1:9" ht="19" thickBot="1" x14ac:dyDescent="0.3">
      <c r="A12" s="13" t="s">
        <v>0</v>
      </c>
      <c r="B12" s="13" t="s">
        <v>21</v>
      </c>
      <c r="C12" s="11" t="s">
        <v>16</v>
      </c>
      <c r="D12" s="13" t="s">
        <v>32</v>
      </c>
      <c r="E12" s="12" t="s">
        <v>29</v>
      </c>
      <c r="F12" s="62" t="s">
        <v>33</v>
      </c>
      <c r="G12" s="3"/>
    </row>
    <row r="13" spans="1:9" x14ac:dyDescent="0.25">
      <c r="A13" s="4">
        <v>1</v>
      </c>
      <c r="B13" s="46">
        <f>'XACC with Hybrid'!B23</f>
        <v>34.019261</v>
      </c>
      <c r="C13" s="18">
        <f>'XACC with MPI'!B23</f>
        <v>34.019261</v>
      </c>
      <c r="D13" s="46">
        <f>'XACC with Hybrid nobarrier'!B23</f>
        <v>34.052976000000001</v>
      </c>
      <c r="E13" s="19">
        <f>'XACC with MPI nobarrier'!B23</f>
        <v>34.052976000000001</v>
      </c>
      <c r="F13" s="41">
        <f>B13/D13</f>
        <v>0.99900992500626085</v>
      </c>
      <c r="G13" s="17">
        <f>C13/E13</f>
        <v>0.99900992500626085</v>
      </c>
    </row>
    <row r="14" spans="1:9" x14ac:dyDescent="0.25">
      <c r="A14" s="4">
        <v>2</v>
      </c>
      <c r="B14" s="46">
        <f>'XACC with Hybrid'!B24</f>
        <v>43.727755000000002</v>
      </c>
      <c r="C14" s="36">
        <f>'XACC with MPI'!B24</f>
        <v>43.727755000000002</v>
      </c>
      <c r="D14" s="46">
        <f>'XACC with Hybrid nobarrier'!B24</f>
        <v>43.875082999999997</v>
      </c>
      <c r="E14" s="19">
        <f>'XACC with MPI nobarrier'!B24</f>
        <v>43.875082999999997</v>
      </c>
      <c r="F14" s="39">
        <f t="shared" ref="F14:F19" si="1">B14/D14</f>
        <v>0.99664210321835756</v>
      </c>
      <c r="G14" s="19">
        <f t="shared" ref="G14:G19" si="2">C14/E14</f>
        <v>0.99664210321835756</v>
      </c>
    </row>
    <row r="15" spans="1:9" x14ac:dyDescent="0.25">
      <c r="A15" s="4">
        <v>4</v>
      </c>
      <c r="B15" s="48">
        <f>'XACC with Hybrid'!B25</f>
        <v>57.971499999999999</v>
      </c>
      <c r="C15" s="36">
        <f>'XACC with MPI'!B25</f>
        <v>58.316732999999999</v>
      </c>
      <c r="D15" s="48">
        <f>'XACC with Hybrid nobarrier'!B25</f>
        <v>58.420355000000001</v>
      </c>
      <c r="E15" s="19">
        <f>'XACC with MPI nobarrier'!B25</f>
        <v>59.013567000000002</v>
      </c>
      <c r="F15" s="18">
        <f t="shared" si="1"/>
        <v>0.99231680464796901</v>
      </c>
      <c r="G15" s="19">
        <f t="shared" si="2"/>
        <v>0.98819196948389842</v>
      </c>
    </row>
    <row r="16" spans="1:9" x14ac:dyDescent="0.25">
      <c r="A16" s="4">
        <v>8</v>
      </c>
      <c r="B16" s="48">
        <f>'XACC with Hybrid'!B26</f>
        <v>90.719898999999998</v>
      </c>
      <c r="C16" s="36">
        <f>'XACC with MPI'!B26</f>
        <v>78.299285999999995</v>
      </c>
      <c r="D16" s="48">
        <f>'XACC with Hybrid nobarrier'!B26</f>
        <v>94.012309000000002</v>
      </c>
      <c r="E16" s="19">
        <f>'XACC with MPI nobarrier'!B26</f>
        <v>80.165665000000004</v>
      </c>
      <c r="F16" s="18">
        <f t="shared" si="1"/>
        <v>0.9649789475971704</v>
      </c>
      <c r="G16" s="19">
        <f t="shared" si="2"/>
        <v>0.97671847417469804</v>
      </c>
    </row>
    <row r="17" spans="1:7" x14ac:dyDescent="0.25">
      <c r="A17" s="4">
        <v>16</v>
      </c>
      <c r="B17" s="48">
        <f>'XACC with Hybrid'!B27</f>
        <v>118.556023</v>
      </c>
      <c r="C17" s="36">
        <f>'XACC with MPI'!B27</f>
        <v>107.100537</v>
      </c>
      <c r="D17" s="48">
        <f>'XACC with Hybrid nobarrier'!B27</f>
        <v>120.41390199999999</v>
      </c>
      <c r="E17" s="19">
        <f>'XACC with MPI nobarrier'!B27</f>
        <v>109.334039</v>
      </c>
      <c r="F17" s="18">
        <f t="shared" si="1"/>
        <v>0.98457089281933574</v>
      </c>
      <c r="G17" s="19">
        <f t="shared" si="2"/>
        <v>0.97957175989812284</v>
      </c>
    </row>
    <row r="18" spans="1:7" x14ac:dyDescent="0.25">
      <c r="A18" s="4">
        <v>32</v>
      </c>
      <c r="B18" s="48">
        <f>'XACC with Hybrid'!B28</f>
        <v>166.24669599999999</v>
      </c>
      <c r="C18" s="36">
        <f>'XACC with MPI'!B28</f>
        <v>132.43508</v>
      </c>
      <c r="D18" s="48">
        <f>'XACC with Hybrid nobarrier'!B28</f>
        <v>175.70662999999999</v>
      </c>
      <c r="E18" s="19">
        <f>'XACC with MPI nobarrier'!B28</f>
        <v>136.64439999999999</v>
      </c>
      <c r="F18" s="18">
        <f t="shared" si="1"/>
        <v>0.94616063150263596</v>
      </c>
      <c r="G18" s="19">
        <f t="shared" si="2"/>
        <v>0.96919507861280818</v>
      </c>
    </row>
    <row r="19" spans="1:7" ht="19" thickBot="1" x14ac:dyDescent="0.3">
      <c r="A19" s="6">
        <v>64</v>
      </c>
      <c r="B19" s="49">
        <f>'XACC with Hybrid'!B29</f>
        <v>199.48841300000001</v>
      </c>
      <c r="C19" s="50">
        <f>'XACC with MPI'!B29</f>
        <v>160.64943700000001</v>
      </c>
      <c r="D19" s="49">
        <f>'XACC with Hybrid nobarrier'!B29</f>
        <v>213.86516</v>
      </c>
      <c r="E19" s="21">
        <f>'XACC with MPI nobarrier'!B29</f>
        <v>167.62767400000001</v>
      </c>
      <c r="F19" s="20">
        <f t="shared" si="1"/>
        <v>0.93277658221657045</v>
      </c>
      <c r="G19" s="21">
        <f t="shared" si="2"/>
        <v>0.95837061486637343</v>
      </c>
    </row>
    <row r="21" spans="1:7" ht="19" thickBot="1" x14ac:dyDescent="0.3">
      <c r="A21" t="s">
        <v>26</v>
      </c>
    </row>
    <row r="22" spans="1:7" ht="19" thickBot="1" x14ac:dyDescent="0.3">
      <c r="A22" s="13" t="s">
        <v>0</v>
      </c>
      <c r="B22" s="13" t="s">
        <v>21</v>
      </c>
      <c r="C22" s="11" t="s">
        <v>16</v>
      </c>
      <c r="D22" s="13" t="s">
        <v>32</v>
      </c>
      <c r="E22" s="12" t="s">
        <v>29</v>
      </c>
      <c r="F22" s="62" t="s">
        <v>33</v>
      </c>
      <c r="G22" s="3"/>
    </row>
    <row r="23" spans="1:7" x14ac:dyDescent="0.25">
      <c r="A23" s="4">
        <v>1</v>
      </c>
      <c r="B23" s="45">
        <f>'XACC with Hybrid'!B43</f>
        <v>28.290419</v>
      </c>
      <c r="C23" s="16">
        <f>'XACC with MPI'!B43</f>
        <v>28.290419</v>
      </c>
      <c r="D23" s="45">
        <f>'XACC with Hybrid nobarrier'!B43</f>
        <v>28.308040999999999</v>
      </c>
      <c r="E23" s="17">
        <f>'XACC with MPI nobarrier'!B43</f>
        <v>28.308040999999999</v>
      </c>
      <c r="F23" s="41">
        <f>B23/D23</f>
        <v>0.99937749136367293</v>
      </c>
      <c r="G23" s="17">
        <f>C23/E23</f>
        <v>0.99937749136367293</v>
      </c>
    </row>
    <row r="24" spans="1:7" x14ac:dyDescent="0.25">
      <c r="A24" s="4">
        <v>2</v>
      </c>
      <c r="B24" s="46">
        <f>'XACC with Hybrid'!B44</f>
        <v>28.656517000000001</v>
      </c>
      <c r="C24" s="18">
        <f>'XACC with MPI'!B44</f>
        <v>28.656517000000001</v>
      </c>
      <c r="D24" s="46">
        <f>'XACC with Hybrid nobarrier'!B44</f>
        <v>28.789232999999999</v>
      </c>
      <c r="E24" s="19">
        <f>'XACC with MPI nobarrier'!B44</f>
        <v>28.789232999999999</v>
      </c>
      <c r="F24" s="39">
        <f t="shared" ref="F24:F29" si="3">B24/D24</f>
        <v>0.99539008211854763</v>
      </c>
      <c r="G24" s="19">
        <f t="shared" ref="G24:G29" si="4">C24/E24</f>
        <v>0.99539008211854763</v>
      </c>
    </row>
    <row r="25" spans="1:7" x14ac:dyDescent="0.25">
      <c r="A25" s="4">
        <v>4</v>
      </c>
      <c r="B25" s="48">
        <f>'XACC with Hybrid'!B45</f>
        <v>48.974027999999997</v>
      </c>
      <c r="C25" s="36">
        <f>'XACC with MPI'!B45</f>
        <v>36.424942999999999</v>
      </c>
      <c r="D25" s="48">
        <f>'XACC with Hybrid nobarrier'!B45</f>
        <v>49.941845999999998</v>
      </c>
      <c r="E25" s="19">
        <f>'XACC with MPI nobarrier'!B45</f>
        <v>36.939545000000003</v>
      </c>
      <c r="F25" s="18">
        <f t="shared" si="3"/>
        <v>0.98062110078990672</v>
      </c>
      <c r="G25" s="19">
        <f t="shared" si="4"/>
        <v>0.98606907583729031</v>
      </c>
    </row>
    <row r="26" spans="1:7" x14ac:dyDescent="0.25">
      <c r="A26" s="4">
        <v>8</v>
      </c>
      <c r="B26" s="48">
        <f>'XACC with Hybrid'!B46</f>
        <v>59.51258</v>
      </c>
      <c r="C26" s="36">
        <f>'XACC with MPI'!B46</f>
        <v>45.331553</v>
      </c>
      <c r="D26" s="48">
        <f>'XACC with Hybrid nobarrier'!B46</f>
        <v>61.833882000000003</v>
      </c>
      <c r="E26" s="19">
        <f>'XACC with MPI nobarrier'!B46</f>
        <v>46.683515</v>
      </c>
      <c r="F26" s="18">
        <f t="shared" si="3"/>
        <v>0.96245906087539512</v>
      </c>
      <c r="G26" s="19">
        <f t="shared" si="4"/>
        <v>0.97103984136584398</v>
      </c>
    </row>
    <row r="27" spans="1:7" x14ac:dyDescent="0.25">
      <c r="A27" s="4">
        <v>16</v>
      </c>
      <c r="B27" s="48">
        <f>'XACC with Hybrid'!B47</f>
        <v>69.450013999999996</v>
      </c>
      <c r="C27" s="36">
        <f>'XACC with MPI'!B47</f>
        <v>55.187215999999999</v>
      </c>
      <c r="D27" s="48">
        <f>'XACC with Hybrid nobarrier'!B47</f>
        <v>74.793481</v>
      </c>
      <c r="E27" s="19">
        <f>'XACC with MPI nobarrier'!B47</f>
        <v>56.940494999999999</v>
      </c>
      <c r="F27" s="18">
        <f t="shared" si="3"/>
        <v>0.92855704897596614</v>
      </c>
      <c r="G27" s="19">
        <f t="shared" si="4"/>
        <v>0.96920857467080324</v>
      </c>
    </row>
    <row r="28" spans="1:7" x14ac:dyDescent="0.25">
      <c r="A28" s="4">
        <v>32</v>
      </c>
      <c r="B28" s="48">
        <f>'XACC with Hybrid'!B48</f>
        <v>72.489585000000005</v>
      </c>
      <c r="C28" s="36">
        <f>'XACC with MPI'!B48</f>
        <v>61.592908999999999</v>
      </c>
      <c r="D28" s="48">
        <f>'XACC with Hybrid nobarrier'!B48</f>
        <v>77.953772000000001</v>
      </c>
      <c r="E28" s="19">
        <f>'XACC with MPI nobarrier'!B48</f>
        <v>64.229247000000001</v>
      </c>
      <c r="F28" s="18">
        <f t="shared" si="3"/>
        <v>0.92990477741089939</v>
      </c>
      <c r="G28" s="19">
        <f t="shared" si="4"/>
        <v>0.95895424400662832</v>
      </c>
    </row>
    <row r="29" spans="1:7" ht="19" thickBot="1" x14ac:dyDescent="0.3">
      <c r="A29" s="6">
        <v>64</v>
      </c>
      <c r="B29" s="49">
        <f>'XACC with Hybrid'!B49</f>
        <v>70.134333999999996</v>
      </c>
      <c r="C29" s="50">
        <f>'XACC with MPI'!B49</f>
        <v>67.955048000000005</v>
      </c>
      <c r="D29" s="49">
        <f>'XACC with Hybrid nobarrier'!B49</f>
        <v>74.915533999999994</v>
      </c>
      <c r="E29" s="21">
        <f>'XACC with MPI nobarrier'!B49</f>
        <v>71.671159000000003</v>
      </c>
      <c r="F29" s="20">
        <f t="shared" si="3"/>
        <v>0.9361787903694313</v>
      </c>
      <c r="G29" s="21">
        <f t="shared" si="4"/>
        <v>0.94815053848926878</v>
      </c>
    </row>
    <row r="31" spans="1:7" ht="19" thickBot="1" x14ac:dyDescent="0.3">
      <c r="A31" t="s">
        <v>27</v>
      </c>
    </row>
    <row r="32" spans="1:7" ht="19" thickBot="1" x14ac:dyDescent="0.3">
      <c r="A32" s="13" t="s">
        <v>0</v>
      </c>
      <c r="B32" s="1" t="s">
        <v>21</v>
      </c>
      <c r="C32" s="2" t="s">
        <v>16</v>
      </c>
      <c r="D32" s="1" t="s">
        <v>32</v>
      </c>
      <c r="E32" s="3" t="s">
        <v>29</v>
      </c>
      <c r="F32" s="62" t="s">
        <v>33</v>
      </c>
      <c r="G32" s="3"/>
    </row>
    <row r="33" spans="1:7" x14ac:dyDescent="0.25">
      <c r="A33" s="4">
        <v>1</v>
      </c>
      <c r="B33" s="45">
        <f>'XACC with Hybrid'!B63</f>
        <v>35.871547999999997</v>
      </c>
      <c r="C33" s="16">
        <f>'XACC with MPI'!B63</f>
        <v>35.871547999999997</v>
      </c>
      <c r="D33" s="45">
        <f>'XACC with Hybrid nobarrier'!B63</f>
        <v>35.878461999999999</v>
      </c>
      <c r="E33" s="17">
        <f>'XACC with MPI nobarrier'!B63</f>
        <v>35.878461999999999</v>
      </c>
      <c r="F33" s="41">
        <f>B33/D33</f>
        <v>0.99980729385780243</v>
      </c>
      <c r="G33" s="17">
        <f>C33/E33</f>
        <v>0.99980729385780243</v>
      </c>
    </row>
    <row r="34" spans="1:7" x14ac:dyDescent="0.25">
      <c r="A34" s="4">
        <v>2</v>
      </c>
      <c r="B34" s="46">
        <f>'XACC with Hybrid'!B64</f>
        <v>60.087420999999999</v>
      </c>
      <c r="C34" s="18">
        <f>'XACC with MPI'!B64</f>
        <v>60.087420999999999</v>
      </c>
      <c r="D34" s="46">
        <f>'XACC with Hybrid nobarrier'!B64</f>
        <v>60.173434999999998</v>
      </c>
      <c r="E34" s="19">
        <f>'XACC with MPI nobarrier'!B64</f>
        <v>60.173434999999998</v>
      </c>
      <c r="F34" s="39">
        <f t="shared" ref="F34:F39" si="5">B34/D34</f>
        <v>0.99857056523364507</v>
      </c>
      <c r="G34" s="19">
        <f t="shared" ref="G34:G39" si="6">C34/E34</f>
        <v>0.99857056523364507</v>
      </c>
    </row>
    <row r="35" spans="1:7" x14ac:dyDescent="0.25">
      <c r="A35" s="4">
        <v>4</v>
      </c>
      <c r="B35" s="48">
        <f>'XACC with Hybrid'!B65</f>
        <v>86.310980000000001</v>
      </c>
      <c r="C35" s="36">
        <f>'XACC with MPI'!B65</f>
        <v>91.421908999999999</v>
      </c>
      <c r="D35" s="48">
        <f>'XACC with Hybrid nobarrier'!B65</f>
        <v>87.367232999999999</v>
      </c>
      <c r="E35" s="19">
        <f>'XACC with MPI nobarrier'!B65</f>
        <v>92.212040999999999</v>
      </c>
      <c r="F35" s="18">
        <f t="shared" si="5"/>
        <v>0.98791019282938719</v>
      </c>
      <c r="G35" s="19">
        <f t="shared" si="6"/>
        <v>0.99143135764666568</v>
      </c>
    </row>
    <row r="36" spans="1:7" x14ac:dyDescent="0.25">
      <c r="A36" s="4">
        <v>8</v>
      </c>
      <c r="B36" s="48">
        <f>'XACC with Hybrid'!B66</f>
        <v>154.363303</v>
      </c>
      <c r="C36" s="36">
        <f>'XACC with MPI'!B66</f>
        <v>142.14182</v>
      </c>
      <c r="D36" s="48">
        <f>'XACC with Hybrid nobarrier'!B66</f>
        <v>158.13502700000001</v>
      </c>
      <c r="E36" s="19">
        <f>'XACC with MPI nobarrier'!B66</f>
        <v>143.83293900000001</v>
      </c>
      <c r="F36" s="18">
        <f t="shared" si="5"/>
        <v>0.97614871245445189</v>
      </c>
      <c r="G36" s="19">
        <f t="shared" si="6"/>
        <v>0.9882424776149501</v>
      </c>
    </row>
    <row r="37" spans="1:7" x14ac:dyDescent="0.25">
      <c r="A37" s="4">
        <v>16</v>
      </c>
      <c r="B37" s="48">
        <f>'XACC with Hybrid'!B67</f>
        <v>212.16727599999999</v>
      </c>
      <c r="C37" s="36">
        <f>'XACC with MPI'!B67</f>
        <v>215.91703799999999</v>
      </c>
      <c r="D37" s="48">
        <f>'XACC with Hybrid nobarrier'!B67</f>
        <v>212.53550000000001</v>
      </c>
      <c r="E37" s="19">
        <f>'XACC with MPI nobarrier'!B67</f>
        <v>218.70055500000001</v>
      </c>
      <c r="F37" s="18">
        <f t="shared" si="5"/>
        <v>0.99826747061079191</v>
      </c>
      <c r="G37" s="19">
        <f t="shared" si="6"/>
        <v>0.98727247399989448</v>
      </c>
    </row>
    <row r="38" spans="1:7" x14ac:dyDescent="0.25">
      <c r="A38" s="4">
        <v>32</v>
      </c>
      <c r="B38" s="48">
        <f>'XACC with Hybrid'!B68</f>
        <v>354.29353500000002</v>
      </c>
      <c r="C38" s="36">
        <f>'XACC with MPI'!B68</f>
        <v>301.31372499999998</v>
      </c>
      <c r="D38" s="48">
        <f>'XACC with Hybrid nobarrier'!B68</f>
        <v>367.00282700000002</v>
      </c>
      <c r="E38" s="19">
        <f>'XACC with MPI nobarrier'!B68</f>
        <v>306.89264800000001</v>
      </c>
      <c r="F38" s="18">
        <f t="shared" si="5"/>
        <v>0.96537004332121945</v>
      </c>
      <c r="G38" s="19">
        <f t="shared" si="6"/>
        <v>0.98182125562030398</v>
      </c>
    </row>
    <row r="39" spans="1:7" ht="19" thickBot="1" x14ac:dyDescent="0.3">
      <c r="A39" s="6">
        <v>64</v>
      </c>
      <c r="B39" s="49">
        <f>'XACC with Hybrid'!B69</f>
        <v>459.56774799999999</v>
      </c>
      <c r="C39" s="50">
        <f>'XACC with MPI'!B69</f>
        <v>413.90036700000002</v>
      </c>
      <c r="D39" s="49">
        <f>'XACC with Hybrid nobarrier'!B69</f>
        <v>470.72222299999999</v>
      </c>
      <c r="E39" s="21">
        <f>'XACC with MPI nobarrier'!B69</f>
        <v>428.40741000000003</v>
      </c>
      <c r="F39" s="20">
        <f t="shared" si="5"/>
        <v>0.97630348758783803</v>
      </c>
      <c r="G39" s="21">
        <f t="shared" si="6"/>
        <v>0.96613727339590127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E21" sqref="E21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13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  <c r="K2" t="s">
        <v>12</v>
      </c>
    </row>
    <row r="3" spans="1:11" x14ac:dyDescent="0.25">
      <c r="A3" s="52">
        <v>1</v>
      </c>
      <c r="B3" s="44">
        <f>MAX(C3:G3)</f>
        <v>33.010444999999997</v>
      </c>
      <c r="C3" s="45">
        <f>'XACC with MPI'!C3</f>
        <v>32.998649999999998</v>
      </c>
      <c r="D3" s="41">
        <f>'XACC with MPI'!D3</f>
        <v>32.993521000000001</v>
      </c>
      <c r="E3" s="41">
        <f>'XACC with MPI'!E3</f>
        <v>33.000903999999998</v>
      </c>
      <c r="F3" s="41">
        <f>'XACC with MPI'!F3</f>
        <v>32.999966000000001</v>
      </c>
      <c r="G3" s="42">
        <f>'XACC with MPI'!G3</f>
        <v>33.010444999999997</v>
      </c>
      <c r="K3" t="s">
        <v>13</v>
      </c>
    </row>
    <row r="4" spans="1:11" x14ac:dyDescent="0.25">
      <c r="A4" s="52">
        <v>2</v>
      </c>
      <c r="B4" s="44">
        <f t="shared" ref="B4:B9" si="0">MAX(C4:G4)</f>
        <v>56.344436999999999</v>
      </c>
      <c r="C4" s="46">
        <f>'XACC with MPI'!C4</f>
        <v>56.318880999999998</v>
      </c>
      <c r="D4" s="39">
        <f>'XACC with MPI'!D4</f>
        <v>56.319325999999997</v>
      </c>
      <c r="E4" s="39">
        <f>'XACC with MPI'!E4</f>
        <v>56.344436999999999</v>
      </c>
      <c r="F4" s="39">
        <f>'XACC with MPI'!F4</f>
        <v>56.332188000000002</v>
      </c>
      <c r="G4" s="40">
        <f>'XACC with MPI'!G4</f>
        <v>56.339593000000001</v>
      </c>
      <c r="K4" t="s">
        <v>15</v>
      </c>
    </row>
    <row r="5" spans="1:11" x14ac:dyDescent="0.25">
      <c r="A5" s="5">
        <v>4</v>
      </c>
      <c r="B5" s="22">
        <f t="shared" si="0"/>
        <v>85.09796</v>
      </c>
      <c r="C5" s="24">
        <v>85.039815000000004</v>
      </c>
      <c r="D5" s="18">
        <v>85.09796</v>
      </c>
      <c r="E5" s="18">
        <v>85.019970000000001</v>
      </c>
      <c r="F5" s="18">
        <v>84.993275999999994</v>
      </c>
      <c r="G5" s="19">
        <v>85.033786000000006</v>
      </c>
      <c r="K5" t="s">
        <v>14</v>
      </c>
    </row>
    <row r="6" spans="1:11" x14ac:dyDescent="0.25">
      <c r="A6" s="5">
        <v>8</v>
      </c>
      <c r="B6" s="22">
        <f t="shared" si="0"/>
        <v>155.477519</v>
      </c>
      <c r="C6" s="24">
        <v>155.47473199999999</v>
      </c>
      <c r="D6" s="18">
        <v>155.398312</v>
      </c>
      <c r="E6" s="18">
        <v>155.44640000000001</v>
      </c>
      <c r="F6" s="18">
        <v>155.477519</v>
      </c>
      <c r="G6" s="19">
        <v>155.468717</v>
      </c>
    </row>
    <row r="7" spans="1:11" x14ac:dyDescent="0.25">
      <c r="A7" s="5">
        <v>16</v>
      </c>
      <c r="B7" s="22">
        <f t="shared" si="0"/>
        <v>226.03265999999999</v>
      </c>
      <c r="C7" s="24">
        <v>225.81812500000001</v>
      </c>
      <c r="D7" s="18">
        <v>226.03265999999999</v>
      </c>
      <c r="E7" s="18">
        <v>225.814607</v>
      </c>
      <c r="F7" s="18">
        <v>225.399359</v>
      </c>
      <c r="G7" s="19">
        <v>225.676714</v>
      </c>
    </row>
    <row r="8" spans="1:11" x14ac:dyDescent="0.25">
      <c r="A8" s="5">
        <v>32</v>
      </c>
      <c r="B8" s="22">
        <f t="shared" si="0"/>
        <v>405.43734000000001</v>
      </c>
      <c r="C8" s="24">
        <v>404.24378200000001</v>
      </c>
      <c r="D8" s="18">
        <v>404.049622</v>
      </c>
      <c r="E8" s="18">
        <v>404.89033799999999</v>
      </c>
      <c r="F8" s="18">
        <v>403.95748300000002</v>
      </c>
      <c r="G8" s="19">
        <v>405.43734000000001</v>
      </c>
    </row>
    <row r="9" spans="1:11" ht="19" thickBot="1" x14ac:dyDescent="0.3">
      <c r="A9" s="7">
        <v>64</v>
      </c>
      <c r="B9" s="23">
        <f t="shared" si="0"/>
        <v>524.94489899999996</v>
      </c>
      <c r="C9" s="25">
        <v>524.94489899999996</v>
      </c>
      <c r="D9" s="20">
        <v>524.012925</v>
      </c>
      <c r="E9" s="20">
        <v>523.63827200000003</v>
      </c>
      <c r="F9" s="20">
        <v>523.44783600000005</v>
      </c>
      <c r="G9" s="21">
        <v>523.38536799999997</v>
      </c>
    </row>
    <row r="10" spans="1:11" ht="19" thickBot="1" x14ac:dyDescent="0.3"/>
    <row r="11" spans="1:11" ht="19" thickBot="1" x14ac:dyDescent="0.3">
      <c r="A11" s="10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3" t="s">
        <v>9</v>
      </c>
    </row>
    <row r="12" spans="1:11" x14ac:dyDescent="0.25">
      <c r="A12" s="53">
        <v>1</v>
      </c>
      <c r="B12" s="45">
        <f>'XACC with MPI'!B12</f>
        <v>13.020794</v>
      </c>
      <c r="C12" s="41">
        <f>'XACC with MPI'!C12</f>
        <v>10.230193</v>
      </c>
      <c r="D12" s="41">
        <f>'XACC with MPI'!D12</f>
        <v>594.78594699999996</v>
      </c>
      <c r="E12" s="41">
        <f>'XACC with MPI'!E12</f>
        <v>0.21935099999999999</v>
      </c>
      <c r="F12" s="41">
        <f>'XACC with MPI'!F12</f>
        <v>117.878587</v>
      </c>
      <c r="G12" s="41">
        <f>'XACC with MPI'!G12</f>
        <v>27.760531</v>
      </c>
      <c r="H12" s="41">
        <f>'XACC with MPI'!H12</f>
        <v>35.346896000000001</v>
      </c>
      <c r="I12" s="42">
        <f>'XACC with MPI'!I12</f>
        <v>28.180025000000001</v>
      </c>
    </row>
    <row r="13" spans="1:11" x14ac:dyDescent="0.25">
      <c r="A13" s="47">
        <v>2</v>
      </c>
      <c r="B13" s="46">
        <f>'XACC with MPI'!B13</f>
        <v>7.4412099999999999</v>
      </c>
      <c r="C13" s="39">
        <f>'XACC with MPI'!C13</f>
        <v>86.804637</v>
      </c>
      <c r="D13" s="39">
        <f>'XACC with MPI'!D13</f>
        <v>284.66370699999999</v>
      </c>
      <c r="E13" s="39">
        <f>'XACC with MPI'!E13</f>
        <v>0.110151</v>
      </c>
      <c r="F13" s="39">
        <f>'XACC with MPI'!F13</f>
        <v>58.977907999999999</v>
      </c>
      <c r="G13" s="39">
        <f>'XACC with MPI'!G13</f>
        <v>14.156521</v>
      </c>
      <c r="H13" s="39">
        <f>'XACC with MPI'!H13</f>
        <v>19.071659</v>
      </c>
      <c r="I13" s="40">
        <f>'XACC with MPI'!I13</f>
        <v>14.107908</v>
      </c>
    </row>
    <row r="14" spans="1:11" x14ac:dyDescent="0.25">
      <c r="A14" s="4">
        <v>4</v>
      </c>
      <c r="B14" s="48">
        <v>0</v>
      </c>
      <c r="C14" s="36">
        <v>127.03161</v>
      </c>
      <c r="D14" s="36">
        <v>139.425409</v>
      </c>
      <c r="E14" s="36">
        <v>5.9656000000000001E-2</v>
      </c>
      <c r="F14" s="36">
        <v>29.791573</v>
      </c>
      <c r="G14" s="36">
        <v>7.7163950000000003</v>
      </c>
      <c r="H14" s="36">
        <v>10.396824000000001</v>
      </c>
      <c r="I14" s="37">
        <v>7.1800360000000003</v>
      </c>
    </row>
    <row r="15" spans="1:11" x14ac:dyDescent="0.25">
      <c r="A15" s="4">
        <v>8</v>
      </c>
      <c r="B15" s="48">
        <v>0</v>
      </c>
      <c r="C15" s="36">
        <v>79.793255000000002</v>
      </c>
      <c r="D15" s="36">
        <v>66.710492000000002</v>
      </c>
      <c r="E15" s="36">
        <v>2.8812000000000001E-2</v>
      </c>
      <c r="F15" s="36">
        <v>15.057987000000001</v>
      </c>
      <c r="G15" s="36">
        <v>3.9616440000000002</v>
      </c>
      <c r="H15" s="36">
        <v>6.80105</v>
      </c>
      <c r="I15" s="37">
        <v>3.6493730000000002</v>
      </c>
    </row>
    <row r="16" spans="1:11" x14ac:dyDescent="0.25">
      <c r="A16" s="4">
        <v>16</v>
      </c>
      <c r="B16" s="48">
        <v>0</v>
      </c>
      <c r="C16" s="36">
        <v>74.796885000000003</v>
      </c>
      <c r="D16" s="36">
        <v>31.388608999999999</v>
      </c>
      <c r="E16" s="36">
        <v>1.5486E-2</v>
      </c>
      <c r="F16" s="36">
        <v>7.8337940000000001</v>
      </c>
      <c r="G16" s="36">
        <v>2.263433</v>
      </c>
      <c r="H16" s="36">
        <v>3.0392250000000001</v>
      </c>
      <c r="I16" s="37">
        <v>1.9075329999999999</v>
      </c>
    </row>
    <row r="17" spans="1:9" x14ac:dyDescent="0.25">
      <c r="A17" s="4">
        <v>32</v>
      </c>
      <c r="B17" s="24">
        <v>0</v>
      </c>
      <c r="C17" s="18">
        <v>43.226379000000001</v>
      </c>
      <c r="D17" s="18">
        <v>15.872083999999999</v>
      </c>
      <c r="E17" s="18">
        <v>8.8500000000000002E-3</v>
      </c>
      <c r="F17" s="18">
        <v>4.1643410000000003</v>
      </c>
      <c r="G17" s="18">
        <v>1.4495880000000001</v>
      </c>
      <c r="H17" s="18">
        <v>1.864668</v>
      </c>
      <c r="I17" s="19">
        <v>1.0550520000000001</v>
      </c>
    </row>
    <row r="18" spans="1:9" ht="19" thickBot="1" x14ac:dyDescent="0.3">
      <c r="A18" s="14">
        <v>64</v>
      </c>
      <c r="B18" s="25">
        <v>0</v>
      </c>
      <c r="C18" s="20">
        <v>39.323732</v>
      </c>
      <c r="D18" s="20">
        <v>7.7050349999999996</v>
      </c>
      <c r="E18" s="20">
        <v>5.2849999999999998E-3</v>
      </c>
      <c r="F18" s="20">
        <v>2.3883830000000001</v>
      </c>
      <c r="G18" s="20">
        <v>1.035677</v>
      </c>
      <c r="H18" s="20">
        <v>1.2457769999999999</v>
      </c>
      <c r="I18" s="21">
        <v>0.61548000000000003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2">
        <v>1</v>
      </c>
      <c r="D22" s="2">
        <v>2</v>
      </c>
      <c r="E22" s="2">
        <v>3</v>
      </c>
      <c r="F22" s="2">
        <v>4</v>
      </c>
      <c r="G22" s="3">
        <v>5</v>
      </c>
    </row>
    <row r="23" spans="1:9" x14ac:dyDescent="0.25">
      <c r="A23" s="52">
        <v>1</v>
      </c>
      <c r="B23" s="46">
        <f>'XACC with MPI'!B23</f>
        <v>34.019261</v>
      </c>
      <c r="C23" s="45">
        <f>'XACC with MPI'!C23</f>
        <v>33.963177999999999</v>
      </c>
      <c r="D23" s="41">
        <f>'XACC with MPI'!D23</f>
        <v>34.019261</v>
      </c>
      <c r="E23" s="41">
        <f>'XACC with MPI'!E23</f>
        <v>33.950180000000003</v>
      </c>
      <c r="F23" s="41">
        <f>'XACC with MPI'!F23</f>
        <v>33.947201999999997</v>
      </c>
      <c r="G23" s="42">
        <f>'XACC with MPI'!G23</f>
        <v>33.968834000000001</v>
      </c>
    </row>
    <row r="24" spans="1:9" x14ac:dyDescent="0.25">
      <c r="A24" s="52">
        <v>2</v>
      </c>
      <c r="B24" s="46">
        <f>'XACC with MPI'!B24</f>
        <v>43.727755000000002</v>
      </c>
      <c r="C24" s="46">
        <f>'XACC with MPI'!C24</f>
        <v>43.680776999999999</v>
      </c>
      <c r="D24" s="39">
        <f>'XACC with MPI'!D24</f>
        <v>43.687747999999999</v>
      </c>
      <c r="E24" s="39">
        <f>'XACC with MPI'!E24</f>
        <v>43.683655999999999</v>
      </c>
      <c r="F24" s="39">
        <f>'XACC with MPI'!F24</f>
        <v>43.706719999999997</v>
      </c>
      <c r="G24" s="40">
        <f>'XACC with MPI'!G24</f>
        <v>43.727755000000002</v>
      </c>
    </row>
    <row r="25" spans="1:9" x14ac:dyDescent="0.25">
      <c r="A25" s="5">
        <v>4</v>
      </c>
      <c r="B25" s="24">
        <f t="shared" ref="B25:B29" si="1">MAX(C25:G25)</f>
        <v>57.971499999999999</v>
      </c>
      <c r="C25" s="24">
        <v>57.209491</v>
      </c>
      <c r="D25" s="18">
        <v>57.971499999999999</v>
      </c>
      <c r="E25" s="18">
        <v>57.750633000000001</v>
      </c>
      <c r="F25" s="18">
        <v>57.187708999999998</v>
      </c>
      <c r="G25" s="19">
        <v>57.374105</v>
      </c>
    </row>
    <row r="26" spans="1:9" x14ac:dyDescent="0.25">
      <c r="A26" s="5">
        <v>8</v>
      </c>
      <c r="B26" s="24">
        <f t="shared" si="1"/>
        <v>90.719898999999998</v>
      </c>
      <c r="C26" s="24">
        <v>90.715299999999999</v>
      </c>
      <c r="D26" s="18">
        <v>90.719898999999998</v>
      </c>
      <c r="E26" s="18">
        <v>90.654377999999994</v>
      </c>
      <c r="F26" s="18">
        <v>90.716684000000001</v>
      </c>
      <c r="G26" s="19">
        <v>90.650176000000002</v>
      </c>
    </row>
    <row r="27" spans="1:9" x14ac:dyDescent="0.25">
      <c r="A27" s="5">
        <v>16</v>
      </c>
      <c r="B27" s="24">
        <f t="shared" si="1"/>
        <v>118.556023</v>
      </c>
      <c r="C27" s="24">
        <v>118.23132099999999</v>
      </c>
      <c r="D27" s="18">
        <v>118.556023</v>
      </c>
      <c r="E27" s="18">
        <v>117.73530700000001</v>
      </c>
      <c r="F27" s="18">
        <v>117.964882</v>
      </c>
      <c r="G27" s="19">
        <v>117.73092</v>
      </c>
    </row>
    <row r="28" spans="1:9" x14ac:dyDescent="0.25">
      <c r="A28" s="5">
        <v>32</v>
      </c>
      <c r="B28" s="24">
        <f t="shared" si="1"/>
        <v>166.24669599999999</v>
      </c>
      <c r="C28" s="24">
        <v>163.052764</v>
      </c>
      <c r="D28" s="18">
        <v>162.16925900000001</v>
      </c>
      <c r="E28" s="18">
        <v>166.24669599999999</v>
      </c>
      <c r="F28" s="18">
        <v>166.17911699999999</v>
      </c>
      <c r="G28" s="19">
        <v>163.815921</v>
      </c>
    </row>
    <row r="29" spans="1:9" ht="19" thickBot="1" x14ac:dyDescent="0.3">
      <c r="A29" s="7">
        <v>64</v>
      </c>
      <c r="B29" s="25">
        <f t="shared" si="1"/>
        <v>199.48841300000001</v>
      </c>
      <c r="C29" s="25">
        <v>195.282366</v>
      </c>
      <c r="D29" s="20">
        <v>196.03811899999999</v>
      </c>
      <c r="E29" s="20">
        <v>199.48841300000001</v>
      </c>
      <c r="F29" s="20">
        <v>195.94603499999999</v>
      </c>
      <c r="G29" s="21">
        <v>196.77337700000001</v>
      </c>
    </row>
    <row r="30" spans="1:9" ht="19" thickBot="1" x14ac:dyDescent="0.3"/>
    <row r="31" spans="1:9" ht="19" thickBot="1" x14ac:dyDescent="0.3">
      <c r="A31" s="10"/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3" t="s">
        <v>9</v>
      </c>
    </row>
    <row r="32" spans="1:9" x14ac:dyDescent="0.25">
      <c r="A32" s="53">
        <v>1</v>
      </c>
      <c r="B32" s="45">
        <f>'XACC with MPI'!B32</f>
        <v>2.2459609999999999</v>
      </c>
      <c r="C32" s="41">
        <f>'XACC with MPI'!C32</f>
        <v>2.3461599999999998</v>
      </c>
      <c r="D32" s="41">
        <f>'XACC with MPI'!D32</f>
        <v>24.895401</v>
      </c>
      <c r="E32" s="41">
        <f>'XACC with MPI'!E32</f>
        <v>1.4930000000000001E-2</v>
      </c>
      <c r="F32" s="41">
        <f>'XACC with MPI'!F32</f>
        <v>6.4059020000000002</v>
      </c>
      <c r="G32" s="41">
        <f>'XACC with MPI'!G32</f>
        <v>1.716893</v>
      </c>
      <c r="H32" s="41">
        <f>'XACC with MPI'!H32</f>
        <v>2.1610450000000001</v>
      </c>
      <c r="I32" s="42">
        <f>'XACC with MPI'!I32</f>
        <v>1.5505469999999999</v>
      </c>
    </row>
    <row r="33" spans="1:10" x14ac:dyDescent="0.25">
      <c r="A33" s="47">
        <v>2</v>
      </c>
      <c r="B33" s="46">
        <f>'XACC with MPI'!B33</f>
        <v>1.7156309999999999</v>
      </c>
      <c r="C33" s="39">
        <f>'XACC with MPI'!C33</f>
        <v>11.411365</v>
      </c>
      <c r="D33" s="39">
        <f>'XACC with MPI'!D33</f>
        <v>12.411462999999999</v>
      </c>
      <c r="E33" s="39">
        <f>'XACC with MPI'!E33</f>
        <v>8.4349999999999998E-3</v>
      </c>
      <c r="F33" s="39">
        <f>'XACC with MPI'!F33</f>
        <v>3.4128530000000001</v>
      </c>
      <c r="G33" s="39">
        <f>'XACC with MPI'!G33</f>
        <v>1.0640050000000001</v>
      </c>
      <c r="H33" s="39">
        <f>'XACC with MPI'!H33</f>
        <v>1.3451010000000001</v>
      </c>
      <c r="I33" s="40">
        <f>'XACC with MPI'!I33</f>
        <v>0.86163100000000004</v>
      </c>
    </row>
    <row r="34" spans="1:10" x14ac:dyDescent="0.25">
      <c r="A34" s="4">
        <v>4</v>
      </c>
      <c r="B34" s="24">
        <v>0</v>
      </c>
      <c r="C34" s="18">
        <v>14.282081</v>
      </c>
      <c r="D34" s="18">
        <v>5.993773</v>
      </c>
      <c r="E34" s="18">
        <v>5.0130000000000001E-3</v>
      </c>
      <c r="F34" s="18">
        <v>1.9540029999999999</v>
      </c>
      <c r="G34" s="18">
        <v>0.72404900000000005</v>
      </c>
      <c r="H34" s="18">
        <v>0.88077700000000003</v>
      </c>
      <c r="I34" s="19">
        <v>0.50153899999999996</v>
      </c>
      <c r="J34" t="s">
        <v>34</v>
      </c>
    </row>
    <row r="35" spans="1:10" x14ac:dyDescent="0.25">
      <c r="A35" s="4">
        <v>8</v>
      </c>
      <c r="B35" s="24">
        <v>0</v>
      </c>
      <c r="C35" s="18">
        <v>9.6249179999999992</v>
      </c>
      <c r="D35" s="18">
        <v>3.17103</v>
      </c>
      <c r="E35" s="18">
        <v>3.251E-3</v>
      </c>
      <c r="F35" s="18">
        <v>1.1813959999999999</v>
      </c>
      <c r="G35" s="18">
        <v>0.58700799999999997</v>
      </c>
      <c r="H35" s="18">
        <v>0.65431399999999995</v>
      </c>
      <c r="I35" s="19">
        <v>0.31575799999999998</v>
      </c>
    </row>
    <row r="36" spans="1:10" x14ac:dyDescent="0.25">
      <c r="A36" s="4">
        <v>16</v>
      </c>
      <c r="B36" s="24">
        <v>0</v>
      </c>
      <c r="C36" s="18">
        <v>8.2868119999999994</v>
      </c>
      <c r="D36" s="18">
        <v>1.6778580000000001</v>
      </c>
      <c r="E36" s="18">
        <v>2.3349999999999998E-3</v>
      </c>
      <c r="F36" s="18">
        <v>0.75393100000000002</v>
      </c>
      <c r="G36" s="18">
        <v>0.48769699999999999</v>
      </c>
      <c r="H36" s="18">
        <v>0.53407199999999999</v>
      </c>
      <c r="I36" s="19">
        <v>0.22059200000000001</v>
      </c>
    </row>
    <row r="37" spans="1:10" x14ac:dyDescent="0.25">
      <c r="A37" s="4">
        <v>32</v>
      </c>
      <c r="B37" s="24">
        <v>0</v>
      </c>
      <c r="C37" s="18">
        <v>5.7404630000000001</v>
      </c>
      <c r="D37" s="18">
        <v>1.1196710000000001</v>
      </c>
      <c r="E37" s="18">
        <v>1.8860000000000001E-3</v>
      </c>
      <c r="F37" s="18">
        <v>0.55437999999999998</v>
      </c>
      <c r="G37" s="18">
        <v>0.466918</v>
      </c>
      <c r="H37" s="18">
        <v>0.52803500000000003</v>
      </c>
      <c r="I37" s="19">
        <v>0.16913900000000001</v>
      </c>
    </row>
    <row r="38" spans="1:10" ht="19" thickBot="1" x14ac:dyDescent="0.3">
      <c r="A38" s="14">
        <v>64</v>
      </c>
      <c r="B38" s="25">
        <v>0</v>
      </c>
      <c r="C38" s="20">
        <v>4.4436939999999998</v>
      </c>
      <c r="D38" s="20">
        <v>0.98729</v>
      </c>
      <c r="E38" s="20">
        <v>1.815E-3</v>
      </c>
      <c r="F38" s="20">
        <v>0.45042599999999999</v>
      </c>
      <c r="G38" s="20">
        <v>0.49453000000000003</v>
      </c>
      <c r="H38" s="20">
        <v>0.61871699999999996</v>
      </c>
      <c r="I38" s="21">
        <v>0.14488999999999999</v>
      </c>
    </row>
    <row r="41" spans="1:10" ht="19" thickBot="1" x14ac:dyDescent="0.3">
      <c r="A41" t="s">
        <v>26</v>
      </c>
    </row>
    <row r="42" spans="1:10" ht="19" thickBot="1" x14ac:dyDescent="0.3">
      <c r="A42" s="13" t="s">
        <v>0</v>
      </c>
      <c r="B42" s="10" t="s">
        <v>1</v>
      </c>
      <c r="C42" s="2">
        <v>1</v>
      </c>
      <c r="D42" s="2">
        <v>2</v>
      </c>
      <c r="E42" s="2">
        <v>3</v>
      </c>
      <c r="F42" s="2">
        <v>4</v>
      </c>
      <c r="G42" s="3">
        <v>5</v>
      </c>
    </row>
    <row r="43" spans="1:10" x14ac:dyDescent="0.25">
      <c r="A43" s="52">
        <v>1</v>
      </c>
      <c r="B43" s="46">
        <f>'XACC with MPI'!B43</f>
        <v>28.290419</v>
      </c>
      <c r="C43" s="45">
        <f>'XACC with MPI'!C43</f>
        <v>28.180796999999998</v>
      </c>
      <c r="D43" s="41">
        <f>'XACC with MPI'!D43</f>
        <v>28.146025000000002</v>
      </c>
      <c r="E43" s="41">
        <f>'XACC with MPI'!E43</f>
        <v>28.10951</v>
      </c>
      <c r="F43" s="41">
        <f>'XACC with MPI'!F43</f>
        <v>28.290419</v>
      </c>
      <c r="G43" s="42">
        <f>'XACC with MPI'!G43</f>
        <v>28.15307</v>
      </c>
    </row>
    <row r="44" spans="1:10" x14ac:dyDescent="0.25">
      <c r="A44" s="52">
        <v>2</v>
      </c>
      <c r="B44" s="46">
        <f>'XACC with MPI'!B44</f>
        <v>28.656517000000001</v>
      </c>
      <c r="C44" s="46">
        <f>'XACC with MPI'!C44</f>
        <v>28.593178000000002</v>
      </c>
      <c r="D44" s="39">
        <f>'XACC with MPI'!D44</f>
        <v>28.488223999999999</v>
      </c>
      <c r="E44" s="39">
        <f>'XACC with MPI'!E44</f>
        <v>28.538512000000001</v>
      </c>
      <c r="F44" s="39">
        <f>'XACC with MPI'!F44</f>
        <v>28.520565999999999</v>
      </c>
      <c r="G44" s="40">
        <f>'XACC with MPI'!G44</f>
        <v>28.656517000000001</v>
      </c>
    </row>
    <row r="45" spans="1:10" x14ac:dyDescent="0.25">
      <c r="A45" s="5">
        <v>4</v>
      </c>
      <c r="B45" s="24">
        <f t="shared" ref="B45:B49" si="2">MAX(C45:G45)</f>
        <v>48.974027999999997</v>
      </c>
      <c r="C45" s="24">
        <v>48.901373999999997</v>
      </c>
      <c r="D45" s="18">
        <v>48.974027999999997</v>
      </c>
      <c r="E45" s="18">
        <v>47.84225</v>
      </c>
      <c r="F45" s="18">
        <v>48.905999999999999</v>
      </c>
      <c r="G45" s="19">
        <v>48.438063999999997</v>
      </c>
    </row>
    <row r="46" spans="1:10" x14ac:dyDescent="0.25">
      <c r="A46" s="5">
        <v>8</v>
      </c>
      <c r="B46" s="24">
        <f t="shared" si="2"/>
        <v>59.51258</v>
      </c>
      <c r="C46" s="24">
        <v>59.413240000000002</v>
      </c>
      <c r="D46" s="18">
        <v>59.380189999999999</v>
      </c>
      <c r="E46" s="18">
        <v>59.183183999999997</v>
      </c>
      <c r="F46" s="18">
        <v>59.51258</v>
      </c>
      <c r="G46" s="19">
        <v>59.421655000000001</v>
      </c>
    </row>
    <row r="47" spans="1:10" x14ac:dyDescent="0.25">
      <c r="A47" s="5">
        <v>16</v>
      </c>
      <c r="B47" s="24">
        <f t="shared" si="2"/>
        <v>69.450013999999996</v>
      </c>
      <c r="C47" s="24">
        <v>68.943755999999993</v>
      </c>
      <c r="D47" s="18">
        <v>69.429541</v>
      </c>
      <c r="E47" s="18">
        <v>68.104322999999994</v>
      </c>
      <c r="F47" s="18">
        <v>69.450013999999996</v>
      </c>
      <c r="G47" s="19">
        <v>66.809887000000003</v>
      </c>
    </row>
    <row r="48" spans="1:10" x14ac:dyDescent="0.25">
      <c r="A48" s="5">
        <v>32</v>
      </c>
      <c r="B48" s="24">
        <f t="shared" si="2"/>
        <v>72.489585000000005</v>
      </c>
      <c r="C48" s="24">
        <v>72.489585000000005</v>
      </c>
      <c r="D48" s="18">
        <v>69.192969000000005</v>
      </c>
      <c r="E48" s="18">
        <v>68.865836999999999</v>
      </c>
      <c r="F48" s="18">
        <v>67.614037999999994</v>
      </c>
      <c r="G48" s="19">
        <v>69.118835000000004</v>
      </c>
    </row>
    <row r="49" spans="1:9" ht="19" thickBot="1" x14ac:dyDescent="0.3">
      <c r="A49" s="7">
        <v>64</v>
      </c>
      <c r="B49" s="25">
        <f t="shared" si="2"/>
        <v>70.134333999999996</v>
      </c>
      <c r="C49" s="25">
        <v>70.134333999999996</v>
      </c>
      <c r="D49" s="20">
        <v>69.587873999999999</v>
      </c>
      <c r="E49" s="20">
        <v>65.368832999999995</v>
      </c>
      <c r="F49" s="20">
        <v>69.056122000000002</v>
      </c>
      <c r="G49" s="21">
        <v>69.327005999999997</v>
      </c>
    </row>
    <row r="50" spans="1:9" ht="19" thickBot="1" x14ac:dyDescent="0.3"/>
    <row r="51" spans="1:9" ht="19" thickBot="1" x14ac:dyDescent="0.3">
      <c r="A51" s="10"/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  <c r="H51" s="2" t="s">
        <v>8</v>
      </c>
      <c r="I51" s="3" t="s">
        <v>9</v>
      </c>
    </row>
    <row r="52" spans="1:9" x14ac:dyDescent="0.25">
      <c r="A52" s="53">
        <v>1</v>
      </c>
      <c r="B52" s="45">
        <f>'XACC with MPI'!B52</f>
        <v>1.2548729999999999</v>
      </c>
      <c r="C52" s="41">
        <f>'XACC with MPI'!C52</f>
        <v>1.584743</v>
      </c>
      <c r="D52" s="41">
        <f>'XACC with MPI'!D52</f>
        <v>5.6075489999999997</v>
      </c>
      <c r="E52" s="41">
        <f>'XACC with MPI'!E52</f>
        <v>4.8329999999999996E-3</v>
      </c>
      <c r="F52" s="41">
        <f>'XACC with MPI'!F52</f>
        <v>1.9164019999999999</v>
      </c>
      <c r="G52" s="41">
        <f>'XACC with MPI'!G52</f>
        <v>0.64891900000000002</v>
      </c>
      <c r="H52" s="41">
        <f>'XACC with MPI'!H52</f>
        <v>0.79213500000000003</v>
      </c>
      <c r="I52" s="42">
        <f>'XACC with MPI'!I52</f>
        <v>0.48212300000000002</v>
      </c>
    </row>
    <row r="53" spans="1:9" x14ac:dyDescent="0.25">
      <c r="A53" s="47">
        <v>2</v>
      </c>
      <c r="B53" s="46">
        <f>'XACC with MPI'!B53</f>
        <v>1.1881999999999999</v>
      </c>
      <c r="C53" s="39">
        <f>'XACC with MPI'!C53</f>
        <v>5.4573229999999997</v>
      </c>
      <c r="D53" s="39">
        <f>'XACC with MPI'!D53</f>
        <v>2.9622480000000002</v>
      </c>
      <c r="E53" s="39">
        <f>'XACC with MPI'!E53</f>
        <v>3.1210000000000001E-3</v>
      </c>
      <c r="F53" s="39">
        <f>'XACC with MPI'!F53</f>
        <v>1.1615850000000001</v>
      </c>
      <c r="G53" s="39">
        <f>'XACC with MPI'!G53</f>
        <v>0.51106499999999999</v>
      </c>
      <c r="H53" s="39">
        <f>'XACC with MPI'!H53</f>
        <v>0.58640800000000004</v>
      </c>
      <c r="I53" s="40">
        <f>'XACC with MPI'!I53</f>
        <v>0.30541099999999999</v>
      </c>
    </row>
    <row r="54" spans="1:9" x14ac:dyDescent="0.25">
      <c r="A54" s="4">
        <v>4</v>
      </c>
      <c r="B54" s="24">
        <v>0</v>
      </c>
      <c r="C54" s="18">
        <v>3.6557680000000001</v>
      </c>
      <c r="D54" s="18">
        <v>1.598851</v>
      </c>
      <c r="E54" s="18">
        <v>2.199E-3</v>
      </c>
      <c r="F54" s="18">
        <v>0.74296899999999999</v>
      </c>
      <c r="G54" s="18">
        <v>0.426201</v>
      </c>
      <c r="H54" s="18">
        <v>0.46851300000000001</v>
      </c>
      <c r="I54" s="19">
        <v>0.215809</v>
      </c>
    </row>
    <row r="55" spans="1:9" x14ac:dyDescent="0.25">
      <c r="A55" s="4">
        <v>8</v>
      </c>
      <c r="B55" s="24">
        <v>0</v>
      </c>
      <c r="C55" s="18">
        <v>3.2162839999999999</v>
      </c>
      <c r="D55" s="18">
        <v>1.069909</v>
      </c>
      <c r="E55" s="18">
        <v>1.7420000000000001E-3</v>
      </c>
      <c r="F55" s="18">
        <v>0.54469100000000004</v>
      </c>
      <c r="G55" s="18">
        <v>0.39584000000000003</v>
      </c>
      <c r="H55" s="18">
        <v>0.45235599999999998</v>
      </c>
      <c r="I55" s="19">
        <v>0.16450999999999999</v>
      </c>
    </row>
    <row r="56" spans="1:9" x14ac:dyDescent="0.25">
      <c r="A56" s="4">
        <v>16</v>
      </c>
      <c r="B56" s="24">
        <v>0</v>
      </c>
      <c r="C56" s="18">
        <v>2.61836</v>
      </c>
      <c r="D56" s="18">
        <v>0.93606699999999998</v>
      </c>
      <c r="E56" s="18">
        <v>1.593E-3</v>
      </c>
      <c r="F56" s="18">
        <v>0.44714500000000001</v>
      </c>
      <c r="G56" s="18">
        <v>0.43703599999999998</v>
      </c>
      <c r="H56" s="18">
        <v>0.47999399999999998</v>
      </c>
      <c r="I56" s="19">
        <v>0.14232300000000001</v>
      </c>
    </row>
    <row r="57" spans="1:9" x14ac:dyDescent="0.25">
      <c r="A57" s="4">
        <v>32</v>
      </c>
      <c r="B57" s="24">
        <v>0</v>
      </c>
      <c r="C57" s="18">
        <v>2.5671849999999998</v>
      </c>
      <c r="D57" s="18">
        <v>0.87248400000000004</v>
      </c>
      <c r="E57" s="18">
        <v>1.521E-3</v>
      </c>
      <c r="F57" s="18">
        <v>0.392204</v>
      </c>
      <c r="G57" s="18">
        <v>0.43601400000000001</v>
      </c>
      <c r="H57" s="18">
        <v>0.45965</v>
      </c>
      <c r="I57" s="19">
        <v>0.13036200000000001</v>
      </c>
    </row>
    <row r="58" spans="1:9" ht="19" thickBot="1" x14ac:dyDescent="0.3">
      <c r="A58" s="14">
        <v>64</v>
      </c>
      <c r="B58" s="25">
        <v>0</v>
      </c>
      <c r="C58" s="20">
        <v>2.6758130000000002</v>
      </c>
      <c r="D58" s="20">
        <v>0.90890400000000005</v>
      </c>
      <c r="E58" s="20">
        <v>1.9949999999999998E-3</v>
      </c>
      <c r="F58" s="20">
        <v>0.36837900000000001</v>
      </c>
      <c r="G58" s="20">
        <v>0.46207700000000002</v>
      </c>
      <c r="H58" s="20">
        <v>0.48628900000000003</v>
      </c>
      <c r="I58" s="21">
        <v>0.12632199999999999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2">
        <v>1</v>
      </c>
      <c r="D62" s="2">
        <v>2</v>
      </c>
      <c r="E62" s="2">
        <v>3</v>
      </c>
      <c r="F62" s="2">
        <v>4</v>
      </c>
      <c r="G62" s="3">
        <v>5</v>
      </c>
    </row>
    <row r="63" spans="1:9" x14ac:dyDescent="0.25">
      <c r="A63" s="52">
        <v>1</v>
      </c>
      <c r="B63" s="46">
        <f>'XACC with MPI'!B63</f>
        <v>35.871547999999997</v>
      </c>
      <c r="C63" s="45">
        <f>'XACC with MPI'!C63</f>
        <v>35.866858000000001</v>
      </c>
      <c r="D63" s="41">
        <f>'XACC with MPI'!D63</f>
        <v>35.814287</v>
      </c>
      <c r="E63" s="41">
        <f>'XACC with MPI'!E63</f>
        <v>35.865082000000001</v>
      </c>
      <c r="F63" s="41">
        <f>'XACC with MPI'!F63</f>
        <v>35.871547999999997</v>
      </c>
      <c r="G63" s="42">
        <f>'XACC with MPI'!G63</f>
        <v>35.828139999999998</v>
      </c>
    </row>
    <row r="64" spans="1:9" x14ac:dyDescent="0.25">
      <c r="A64" s="52">
        <v>2</v>
      </c>
      <c r="B64" s="46">
        <f>'XACC with MPI'!B64</f>
        <v>60.087420999999999</v>
      </c>
      <c r="C64" s="46">
        <f>'XACC with MPI'!C64</f>
        <v>60.002228000000002</v>
      </c>
      <c r="D64" s="39">
        <f>'XACC with MPI'!D64</f>
        <v>60.087420999999999</v>
      </c>
      <c r="E64" s="39">
        <f>'XACC with MPI'!E64</f>
        <v>59.961444</v>
      </c>
      <c r="F64" s="39">
        <f>'XACC with MPI'!F64</f>
        <v>59.994028</v>
      </c>
      <c r="G64" s="40">
        <f>'XACC with MPI'!G64</f>
        <v>60.048206</v>
      </c>
    </row>
    <row r="65" spans="1:9" x14ac:dyDescent="0.25">
      <c r="A65" s="5">
        <v>4</v>
      </c>
      <c r="B65" s="24">
        <f t="shared" ref="B65:B69" si="3">MAX(C65:G65)</f>
        <v>86.310980000000001</v>
      </c>
      <c r="C65" s="24">
        <v>86.063146000000003</v>
      </c>
      <c r="D65" s="18">
        <v>86.121262000000002</v>
      </c>
      <c r="E65" s="18">
        <v>86.310980000000001</v>
      </c>
      <c r="F65" s="18">
        <v>86.069323999999995</v>
      </c>
      <c r="G65" s="19">
        <v>86.089678000000006</v>
      </c>
    </row>
    <row r="66" spans="1:9" x14ac:dyDescent="0.25">
      <c r="A66" s="5">
        <v>8</v>
      </c>
      <c r="B66" s="24">
        <f t="shared" si="3"/>
        <v>154.363303</v>
      </c>
      <c r="C66" s="24">
        <v>154.363303</v>
      </c>
      <c r="D66" s="18">
        <v>154.29604599999999</v>
      </c>
      <c r="E66" s="18">
        <v>154.35387800000001</v>
      </c>
      <c r="F66" s="18">
        <v>154.321674</v>
      </c>
      <c r="G66" s="19">
        <v>154.13645199999999</v>
      </c>
    </row>
    <row r="67" spans="1:9" x14ac:dyDescent="0.25">
      <c r="A67" s="5">
        <v>16</v>
      </c>
      <c r="B67" s="24">
        <f t="shared" si="3"/>
        <v>212.16727599999999</v>
      </c>
      <c r="C67" s="24">
        <v>211.164985</v>
      </c>
      <c r="D67" s="18">
        <v>211.992065</v>
      </c>
      <c r="E67" s="18">
        <v>212.16727599999999</v>
      </c>
      <c r="F67" s="18">
        <v>211.72585100000001</v>
      </c>
      <c r="G67" s="19">
        <v>212.07725600000001</v>
      </c>
    </row>
    <row r="68" spans="1:9" x14ac:dyDescent="0.25">
      <c r="A68" s="5">
        <v>32</v>
      </c>
      <c r="B68" s="24">
        <f t="shared" si="3"/>
        <v>354.29353500000002</v>
      </c>
      <c r="C68" s="24">
        <v>354.29353500000002</v>
      </c>
      <c r="D68" s="18">
        <v>352.13436799999999</v>
      </c>
      <c r="E68" s="18">
        <v>353.96771899999999</v>
      </c>
      <c r="F68" s="18">
        <v>352.75328100000002</v>
      </c>
      <c r="G68" s="19">
        <v>350.94755500000002</v>
      </c>
    </row>
    <row r="69" spans="1:9" ht="19" thickBot="1" x14ac:dyDescent="0.3">
      <c r="A69" s="7">
        <v>64</v>
      </c>
      <c r="B69" s="25">
        <f t="shared" si="3"/>
        <v>459.56774799999999</v>
      </c>
      <c r="C69" s="25">
        <v>459.56774799999999</v>
      </c>
      <c r="D69" s="20">
        <v>459.483227</v>
      </c>
      <c r="E69" s="20">
        <v>453.686712</v>
      </c>
      <c r="F69" s="20">
        <v>456.764475</v>
      </c>
      <c r="G69" s="21">
        <v>457.62319500000001</v>
      </c>
    </row>
    <row r="70" spans="1:9" ht="19" thickBot="1" x14ac:dyDescent="0.3"/>
    <row r="71" spans="1:9" ht="19" thickBot="1" x14ac:dyDescent="0.3">
      <c r="A71" s="10"/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3" t="s">
        <v>9</v>
      </c>
    </row>
    <row r="72" spans="1:9" x14ac:dyDescent="0.25">
      <c r="A72" s="53">
        <v>1</v>
      </c>
      <c r="B72" s="45">
        <f>'XACC with MPI'!B72</f>
        <v>3.7195670000000001</v>
      </c>
      <c r="C72" s="41">
        <f>'XACC with MPI'!C72</f>
        <v>3.3536419999999998</v>
      </c>
      <c r="D72" s="41">
        <f>'XACC with MPI'!D72</f>
        <v>111.636548</v>
      </c>
      <c r="E72" s="41">
        <f>'XACC with MPI'!E72</f>
        <v>5.5627999999999997E-2</v>
      </c>
      <c r="F72" s="41">
        <f>'XACC with MPI'!F72</f>
        <v>25.532235</v>
      </c>
      <c r="G72" s="41">
        <f>'XACC with MPI'!G72</f>
        <v>6.2651459999999997</v>
      </c>
      <c r="H72" s="41">
        <f>'XACC with MPI'!H72</f>
        <v>7.9020469999999996</v>
      </c>
      <c r="I72" s="42">
        <f>'XACC with MPI'!I72</f>
        <v>6.1405500000000002</v>
      </c>
    </row>
    <row r="73" spans="1:9" x14ac:dyDescent="0.25">
      <c r="A73" s="47">
        <v>2</v>
      </c>
      <c r="B73" s="46">
        <f>'XACC with MPI'!B73</f>
        <v>2.476931</v>
      </c>
      <c r="C73" s="39">
        <f>'XACC with MPI'!C73</f>
        <v>21.242061</v>
      </c>
      <c r="D73" s="39">
        <f>'XACC with MPI'!D73</f>
        <v>50.636405000000003</v>
      </c>
      <c r="E73" s="39">
        <f>'XACC with MPI'!E73</f>
        <v>2.8601000000000001E-2</v>
      </c>
      <c r="F73" s="39">
        <f>'XACC with MPI'!F73</f>
        <v>12.957627</v>
      </c>
      <c r="G73" s="39">
        <f>'XACC with MPI'!G73</f>
        <v>3.3445860000000001</v>
      </c>
      <c r="H73" s="39">
        <f>'XACC with MPI'!H73</f>
        <v>4.538081</v>
      </c>
      <c r="I73" s="40">
        <f>'XACC with MPI'!I73</f>
        <v>3.1467800000000001</v>
      </c>
    </row>
    <row r="74" spans="1:9" x14ac:dyDescent="0.25">
      <c r="A74" s="4">
        <v>4</v>
      </c>
      <c r="B74" s="24">
        <v>0</v>
      </c>
      <c r="C74" s="18">
        <v>29.547668999999999</v>
      </c>
      <c r="D74" s="18">
        <v>26.320784</v>
      </c>
      <c r="E74" s="18">
        <v>1.5112E-2</v>
      </c>
      <c r="F74" s="18">
        <v>6.7492029999999996</v>
      </c>
      <c r="G74" s="18">
        <v>1.8859330000000001</v>
      </c>
      <c r="H74" s="18">
        <v>2.457093</v>
      </c>
      <c r="I74" s="19">
        <v>1.641618</v>
      </c>
    </row>
    <row r="75" spans="1:9" x14ac:dyDescent="0.25">
      <c r="A75" s="4">
        <v>8</v>
      </c>
      <c r="B75" s="24">
        <v>0</v>
      </c>
      <c r="C75" s="18">
        <v>18.097766</v>
      </c>
      <c r="D75" s="18">
        <v>13.052759</v>
      </c>
      <c r="E75" s="18">
        <v>8.3649999999999992E-3</v>
      </c>
      <c r="F75" s="18">
        <v>3.5862820000000002</v>
      </c>
      <c r="G75" s="18">
        <v>1.176685</v>
      </c>
      <c r="H75" s="18">
        <v>1.513055</v>
      </c>
      <c r="I75" s="19">
        <v>0.90867100000000001</v>
      </c>
    </row>
    <row r="76" spans="1:9" x14ac:dyDescent="0.25">
      <c r="A76" s="4">
        <v>16</v>
      </c>
      <c r="B76" s="24">
        <v>0</v>
      </c>
      <c r="C76" s="18">
        <v>17.222663000000001</v>
      </c>
      <c r="D76" s="18">
        <v>6.3028069999999996</v>
      </c>
      <c r="E76" s="18">
        <v>5.1229999999999999E-3</v>
      </c>
      <c r="F76" s="18">
        <v>2.0607510000000002</v>
      </c>
      <c r="G76" s="18">
        <v>0.82262299999999999</v>
      </c>
      <c r="H76" s="18">
        <v>0.99748499999999996</v>
      </c>
      <c r="I76" s="19">
        <v>0.53006399999999998</v>
      </c>
    </row>
    <row r="77" spans="1:9" x14ac:dyDescent="0.25">
      <c r="A77" s="4">
        <v>32</v>
      </c>
      <c r="B77" s="24">
        <v>0</v>
      </c>
      <c r="C77" s="18">
        <v>10.391102</v>
      </c>
      <c r="D77" s="18">
        <v>3.3345950000000002</v>
      </c>
      <c r="E77" s="18">
        <v>3.722E-3</v>
      </c>
      <c r="F77" s="18">
        <v>1.2449269999999999</v>
      </c>
      <c r="G77" s="18">
        <v>0.68181099999999994</v>
      </c>
      <c r="H77" s="18">
        <v>0.75589600000000001</v>
      </c>
      <c r="I77" s="19">
        <v>0.33349200000000001</v>
      </c>
    </row>
    <row r="78" spans="1:9" ht="19" thickBot="1" x14ac:dyDescent="0.3">
      <c r="A78" s="14">
        <v>64</v>
      </c>
      <c r="B78" s="25">
        <v>0</v>
      </c>
      <c r="C78" s="20">
        <v>8.969716</v>
      </c>
      <c r="D78" s="20">
        <v>1.757223</v>
      </c>
      <c r="E78" s="20">
        <v>2.4429999999999999E-3</v>
      </c>
      <c r="F78" s="20">
        <v>0.79401900000000003</v>
      </c>
      <c r="G78" s="20">
        <v>0.57666200000000001</v>
      </c>
      <c r="H78" s="20">
        <v>0.62618700000000005</v>
      </c>
      <c r="I78" s="21">
        <v>0.23330100000000001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22" workbookViewId="0">
      <selection activeCell="B5" sqref="B5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13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  <c r="K2" t="s">
        <v>12</v>
      </c>
    </row>
    <row r="3" spans="1:11" x14ac:dyDescent="0.25">
      <c r="A3" s="5">
        <v>1</v>
      </c>
      <c r="B3" s="22">
        <f>MAX(C3:G3)</f>
        <v>33.010444999999997</v>
      </c>
      <c r="C3" s="18">
        <v>32.998649999999998</v>
      </c>
      <c r="D3" s="18">
        <v>32.993521000000001</v>
      </c>
      <c r="E3" s="18">
        <v>33.000903999999998</v>
      </c>
      <c r="F3" s="18">
        <v>32.999966000000001</v>
      </c>
      <c r="G3" s="19">
        <v>33.010444999999997</v>
      </c>
      <c r="K3" t="s">
        <v>13</v>
      </c>
    </row>
    <row r="4" spans="1:11" x14ac:dyDescent="0.25">
      <c r="A4" s="5">
        <v>2</v>
      </c>
      <c r="B4" s="22">
        <f t="shared" ref="B4:B9" si="0">MAX(C4:G4)</f>
        <v>56.344436999999999</v>
      </c>
      <c r="C4" s="18">
        <v>56.318880999999998</v>
      </c>
      <c r="D4" s="18">
        <v>56.319325999999997</v>
      </c>
      <c r="E4" s="18">
        <v>56.344436999999999</v>
      </c>
      <c r="F4" s="18">
        <v>56.332188000000002</v>
      </c>
      <c r="G4" s="19">
        <v>56.339593000000001</v>
      </c>
      <c r="K4" t="s">
        <v>15</v>
      </c>
    </row>
    <row r="5" spans="1:11" x14ac:dyDescent="0.25">
      <c r="A5" s="5">
        <v>4</v>
      </c>
      <c r="B5" s="22">
        <f t="shared" si="0"/>
        <v>88.779664999999994</v>
      </c>
      <c r="C5" s="18">
        <v>88.617092999999997</v>
      </c>
      <c r="D5" s="18">
        <v>88.565451999999993</v>
      </c>
      <c r="E5" s="18">
        <v>88.779664999999994</v>
      </c>
      <c r="F5" s="18">
        <v>88.678679000000002</v>
      </c>
      <c r="G5" s="19">
        <v>88.696493000000004</v>
      </c>
      <c r="K5" t="s">
        <v>14</v>
      </c>
    </row>
    <row r="6" spans="1:11" x14ac:dyDescent="0.25">
      <c r="A6" s="5">
        <v>8</v>
      </c>
      <c r="B6" s="22">
        <f t="shared" si="0"/>
        <v>154.956457</v>
      </c>
      <c r="C6" s="18">
        <v>154.29784100000001</v>
      </c>
      <c r="D6" s="18">
        <v>154.956457</v>
      </c>
      <c r="E6" s="18">
        <v>154.12932599999999</v>
      </c>
      <c r="F6" s="18">
        <v>154.280666</v>
      </c>
      <c r="G6" s="19">
        <v>154.240343</v>
      </c>
    </row>
    <row r="7" spans="1:11" x14ac:dyDescent="0.25">
      <c r="A7" s="5">
        <v>16</v>
      </c>
      <c r="B7" s="22">
        <f t="shared" si="0"/>
        <v>251.931997</v>
      </c>
      <c r="C7" s="18">
        <v>251.72027800000001</v>
      </c>
      <c r="D7" s="18">
        <v>251.55930000000001</v>
      </c>
      <c r="E7" s="18">
        <v>251.91885199999999</v>
      </c>
      <c r="F7" s="18">
        <v>251.72916699999999</v>
      </c>
      <c r="G7" s="19">
        <v>251.931997</v>
      </c>
    </row>
    <row r="8" spans="1:11" x14ac:dyDescent="0.25">
      <c r="A8" s="5">
        <v>32</v>
      </c>
      <c r="B8" s="22">
        <f t="shared" si="0"/>
        <v>386.43987199999998</v>
      </c>
      <c r="C8" s="18">
        <v>386.40224999999998</v>
      </c>
      <c r="D8" s="18">
        <v>386.26831700000002</v>
      </c>
      <c r="E8" s="18">
        <v>386.21967899999999</v>
      </c>
      <c r="F8" s="18">
        <v>386.43987199999998</v>
      </c>
      <c r="G8" s="19">
        <v>386.22652499999998</v>
      </c>
    </row>
    <row r="9" spans="1:11" ht="19" thickBot="1" x14ac:dyDescent="0.3">
      <c r="A9" s="7">
        <v>64</v>
      </c>
      <c r="B9" s="23">
        <f t="shared" si="0"/>
        <v>579.06783399999995</v>
      </c>
      <c r="C9" s="20">
        <v>578.96592299999998</v>
      </c>
      <c r="D9" s="20">
        <v>578.82575699999995</v>
      </c>
      <c r="E9" s="20">
        <v>579.06783399999995</v>
      </c>
      <c r="F9" s="20">
        <v>578.840462</v>
      </c>
      <c r="G9" s="21">
        <v>578.908546</v>
      </c>
    </row>
    <row r="10" spans="1:11" ht="19" thickBot="1" x14ac:dyDescent="0.3"/>
    <row r="11" spans="1:11" ht="19" thickBot="1" x14ac:dyDescent="0.3">
      <c r="A11" s="10"/>
      <c r="B11" s="11" t="s">
        <v>2</v>
      </c>
      <c r="C11" s="11" t="s">
        <v>3</v>
      </c>
      <c r="D11" s="11" t="s">
        <v>4</v>
      </c>
      <c r="E11" s="11" t="s">
        <v>5</v>
      </c>
      <c r="F11" s="11" t="s">
        <v>6</v>
      </c>
      <c r="G11" s="11" t="s">
        <v>7</v>
      </c>
      <c r="H11" s="11" t="s">
        <v>8</v>
      </c>
      <c r="I11" s="12" t="s">
        <v>9</v>
      </c>
    </row>
    <row r="12" spans="1:11" x14ac:dyDescent="0.25">
      <c r="A12" s="8">
        <v>1</v>
      </c>
      <c r="B12" s="16">
        <v>13.020794</v>
      </c>
      <c r="C12" s="16">
        <v>10.230193</v>
      </c>
      <c r="D12" s="16">
        <v>594.78594699999996</v>
      </c>
      <c r="E12" s="16">
        <v>0.21935099999999999</v>
      </c>
      <c r="F12" s="16">
        <v>117.878587</v>
      </c>
      <c r="G12" s="16">
        <v>27.760531</v>
      </c>
      <c r="H12" s="16">
        <v>35.346896000000001</v>
      </c>
      <c r="I12" s="17">
        <v>28.180025000000001</v>
      </c>
    </row>
    <row r="13" spans="1:11" x14ac:dyDescent="0.25">
      <c r="A13" s="9">
        <v>2</v>
      </c>
      <c r="B13" s="18">
        <v>7.4412099999999999</v>
      </c>
      <c r="C13" s="18">
        <v>86.804637</v>
      </c>
      <c r="D13" s="18">
        <v>284.66370699999999</v>
      </c>
      <c r="E13" s="18">
        <v>0.110151</v>
      </c>
      <c r="F13" s="18">
        <v>58.977907999999999</v>
      </c>
      <c r="G13" s="18">
        <v>14.156521</v>
      </c>
      <c r="H13" s="18">
        <v>19.071659</v>
      </c>
      <c r="I13" s="19">
        <v>14.107908</v>
      </c>
    </row>
    <row r="14" spans="1:11" x14ac:dyDescent="0.25">
      <c r="A14" s="9">
        <v>4</v>
      </c>
      <c r="B14" s="18">
        <v>14.594348</v>
      </c>
      <c r="C14" s="18">
        <v>103.239484</v>
      </c>
      <c r="D14" s="18">
        <v>134.509601</v>
      </c>
      <c r="E14" s="18">
        <v>5.8944000000000003E-2</v>
      </c>
      <c r="F14" s="18">
        <v>30.036062000000001</v>
      </c>
      <c r="G14" s="18">
        <v>7.9287830000000001</v>
      </c>
      <c r="H14" s="18">
        <v>10.453659999999999</v>
      </c>
      <c r="I14" s="19">
        <v>7.2476019999999997</v>
      </c>
    </row>
    <row r="15" spans="1:11" x14ac:dyDescent="0.25">
      <c r="A15" s="9">
        <v>8</v>
      </c>
      <c r="B15" s="18">
        <v>4.3231679999999999</v>
      </c>
      <c r="C15" s="18">
        <v>81.125248999999997</v>
      </c>
      <c r="D15" s="18">
        <v>62.254347000000003</v>
      </c>
      <c r="E15" s="18">
        <v>2.8732000000000001E-2</v>
      </c>
      <c r="F15" s="18">
        <v>15.110530000000001</v>
      </c>
      <c r="G15" s="18">
        <v>3.961163</v>
      </c>
      <c r="H15" s="18">
        <v>6.2545999999999999</v>
      </c>
      <c r="I15" s="19">
        <v>3.6508349999999998</v>
      </c>
    </row>
    <row r="16" spans="1:11" x14ac:dyDescent="0.25">
      <c r="A16" s="9">
        <v>16</v>
      </c>
      <c r="B16" s="18">
        <v>4.2915650000000003</v>
      </c>
      <c r="C16" s="18">
        <v>57.914603999999997</v>
      </c>
      <c r="D16" s="18">
        <v>31.382639999999999</v>
      </c>
      <c r="E16" s="18">
        <v>1.5247E-2</v>
      </c>
      <c r="F16" s="18">
        <v>7.8500379999999996</v>
      </c>
      <c r="G16" s="18">
        <v>2.261641</v>
      </c>
      <c r="H16" s="18">
        <v>3.0661529999999999</v>
      </c>
      <c r="I16" s="19">
        <v>1.9063939999999999</v>
      </c>
    </row>
    <row r="17" spans="1:9" x14ac:dyDescent="0.25">
      <c r="A17" s="9">
        <v>32</v>
      </c>
      <c r="B17" s="18">
        <v>2.7663319999999998</v>
      </c>
      <c r="C17" s="18">
        <v>43.686641000000002</v>
      </c>
      <c r="D17" s="18">
        <v>15.85501</v>
      </c>
      <c r="E17" s="18">
        <v>8.4670000000000006E-3</v>
      </c>
      <c r="F17" s="18">
        <v>4.1840679999999999</v>
      </c>
      <c r="G17" s="18">
        <v>1.44726</v>
      </c>
      <c r="H17" s="18">
        <v>1.890674</v>
      </c>
      <c r="I17" s="19">
        <v>1.0547249999999999</v>
      </c>
    </row>
    <row r="18" spans="1:9" ht="19" thickBot="1" x14ac:dyDescent="0.3">
      <c r="A18" s="15">
        <v>64</v>
      </c>
      <c r="B18" s="20">
        <v>2.7591739999999998</v>
      </c>
      <c r="C18" s="20">
        <v>31.540323999999998</v>
      </c>
      <c r="D18" s="20">
        <v>7.7039770000000001</v>
      </c>
      <c r="E18" s="20">
        <v>5.2189999999999997E-3</v>
      </c>
      <c r="F18" s="20">
        <v>2.3900459999999999</v>
      </c>
      <c r="G18" s="20">
        <v>1.041069</v>
      </c>
      <c r="H18" s="20">
        <v>1.2704599999999999</v>
      </c>
      <c r="I18" s="21">
        <v>0.61410900000000002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11">
        <v>1</v>
      </c>
      <c r="D22" s="11">
        <v>2</v>
      </c>
      <c r="E22" s="11">
        <v>3</v>
      </c>
      <c r="F22" s="11">
        <v>4</v>
      </c>
      <c r="G22" s="12">
        <v>5</v>
      </c>
    </row>
    <row r="23" spans="1:9" x14ac:dyDescent="0.25">
      <c r="A23" s="5">
        <v>1</v>
      </c>
      <c r="B23" s="22">
        <f>MAX(C23:G23)</f>
        <v>34.019261</v>
      </c>
      <c r="C23" s="18">
        <v>33.963177999999999</v>
      </c>
      <c r="D23" s="18">
        <v>34.019261</v>
      </c>
      <c r="E23" s="18">
        <v>33.950180000000003</v>
      </c>
      <c r="F23" s="18">
        <v>33.947201999999997</v>
      </c>
      <c r="G23" s="19">
        <v>33.968834000000001</v>
      </c>
    </row>
    <row r="24" spans="1:9" x14ac:dyDescent="0.25">
      <c r="A24" s="5">
        <v>2</v>
      </c>
      <c r="B24" s="22">
        <f t="shared" ref="B24:B29" si="1">MAX(C24:G24)</f>
        <v>43.727755000000002</v>
      </c>
      <c r="C24" s="18">
        <v>43.680776999999999</v>
      </c>
      <c r="D24" s="18">
        <v>43.687747999999999</v>
      </c>
      <c r="E24" s="18">
        <v>43.683655999999999</v>
      </c>
      <c r="F24" s="18">
        <v>43.706719999999997</v>
      </c>
      <c r="G24" s="19">
        <v>43.727755000000002</v>
      </c>
    </row>
    <row r="25" spans="1:9" x14ac:dyDescent="0.25">
      <c r="A25" s="5">
        <v>4</v>
      </c>
      <c r="B25" s="22">
        <f t="shared" si="1"/>
        <v>58.316732999999999</v>
      </c>
      <c r="C25" s="18">
        <v>58.316732999999999</v>
      </c>
      <c r="D25" s="18">
        <v>57.293764000000003</v>
      </c>
      <c r="E25" s="18">
        <v>58.244838000000001</v>
      </c>
      <c r="F25" s="18">
        <v>57.462874999999997</v>
      </c>
      <c r="G25" s="19">
        <v>57.255625999999999</v>
      </c>
    </row>
    <row r="26" spans="1:9" x14ac:dyDescent="0.25">
      <c r="A26" s="5">
        <v>8</v>
      </c>
      <c r="B26" s="22">
        <f t="shared" si="1"/>
        <v>78.299285999999995</v>
      </c>
      <c r="C26" s="18">
        <v>78.197333999999998</v>
      </c>
      <c r="D26" s="18">
        <v>78.299285999999995</v>
      </c>
      <c r="E26" s="18">
        <v>78.213899999999995</v>
      </c>
      <c r="F26" s="18">
        <v>78.285652999999996</v>
      </c>
      <c r="G26" s="19">
        <v>78.255855999999994</v>
      </c>
    </row>
    <row r="27" spans="1:9" x14ac:dyDescent="0.25">
      <c r="A27" s="5">
        <v>16</v>
      </c>
      <c r="B27" s="22">
        <f t="shared" si="1"/>
        <v>107.100537</v>
      </c>
      <c r="C27" s="18">
        <v>106.98797500000001</v>
      </c>
      <c r="D27" s="18">
        <v>107.004182</v>
      </c>
      <c r="E27" s="18">
        <v>106.921564</v>
      </c>
      <c r="F27" s="18">
        <v>105.763102</v>
      </c>
      <c r="G27" s="19">
        <v>107.100537</v>
      </c>
    </row>
    <row r="28" spans="1:9" x14ac:dyDescent="0.25">
      <c r="A28" s="5">
        <v>32</v>
      </c>
      <c r="B28" s="22">
        <f t="shared" si="1"/>
        <v>132.43508</v>
      </c>
      <c r="C28" s="18">
        <v>131.96739500000001</v>
      </c>
      <c r="D28" s="18">
        <v>132.206345</v>
      </c>
      <c r="E28" s="18">
        <v>132.40712199999999</v>
      </c>
      <c r="F28" s="18">
        <v>132.43508</v>
      </c>
      <c r="G28" s="19">
        <v>131.912676</v>
      </c>
    </row>
    <row r="29" spans="1:9" ht="19" thickBot="1" x14ac:dyDescent="0.3">
      <c r="A29" s="7">
        <v>64</v>
      </c>
      <c r="B29" s="23">
        <f t="shared" si="1"/>
        <v>160.64943700000001</v>
      </c>
      <c r="C29" s="20">
        <v>160.50525400000001</v>
      </c>
      <c r="D29" s="20">
        <v>160.64943700000001</v>
      </c>
      <c r="E29" s="20">
        <v>160.44789800000001</v>
      </c>
      <c r="F29" s="20">
        <v>160.51869300000001</v>
      </c>
      <c r="G29" s="21">
        <v>160.30719199999999</v>
      </c>
    </row>
    <row r="30" spans="1:9" ht="19" thickBot="1" x14ac:dyDescent="0.3"/>
    <row r="31" spans="1:9" ht="19" thickBot="1" x14ac:dyDescent="0.3">
      <c r="A31" s="10"/>
      <c r="B31" s="11" t="s">
        <v>2</v>
      </c>
      <c r="C31" s="11" t="s">
        <v>3</v>
      </c>
      <c r="D31" s="11" t="s">
        <v>4</v>
      </c>
      <c r="E31" s="11" t="s">
        <v>5</v>
      </c>
      <c r="F31" s="11" t="s">
        <v>6</v>
      </c>
      <c r="G31" s="11" t="s">
        <v>7</v>
      </c>
      <c r="H31" s="11" t="s">
        <v>8</v>
      </c>
      <c r="I31" s="12" t="s">
        <v>9</v>
      </c>
    </row>
    <row r="32" spans="1:9" x14ac:dyDescent="0.25">
      <c r="A32" s="8">
        <v>1</v>
      </c>
      <c r="B32" s="16">
        <v>2.2459609999999999</v>
      </c>
      <c r="C32" s="16">
        <v>2.3461599999999998</v>
      </c>
      <c r="D32" s="16">
        <v>24.895401</v>
      </c>
      <c r="E32" s="16">
        <v>1.4930000000000001E-2</v>
      </c>
      <c r="F32" s="16">
        <v>6.4059020000000002</v>
      </c>
      <c r="G32" s="16">
        <v>1.716893</v>
      </c>
      <c r="H32" s="16">
        <v>2.1610450000000001</v>
      </c>
      <c r="I32" s="17">
        <v>1.5505469999999999</v>
      </c>
    </row>
    <row r="33" spans="1:9" x14ac:dyDescent="0.25">
      <c r="A33" s="9">
        <v>2</v>
      </c>
      <c r="B33" s="18">
        <v>1.7156309999999999</v>
      </c>
      <c r="C33" s="18">
        <v>11.411365</v>
      </c>
      <c r="D33" s="18">
        <v>12.411462999999999</v>
      </c>
      <c r="E33" s="18">
        <v>8.4349999999999998E-3</v>
      </c>
      <c r="F33" s="18">
        <v>3.4128530000000001</v>
      </c>
      <c r="G33" s="18">
        <v>1.0640050000000001</v>
      </c>
      <c r="H33" s="18">
        <v>1.3451010000000001</v>
      </c>
      <c r="I33" s="19">
        <v>0.86163100000000004</v>
      </c>
    </row>
    <row r="34" spans="1:9" x14ac:dyDescent="0.25">
      <c r="A34" s="9">
        <v>4</v>
      </c>
      <c r="B34" s="18">
        <v>1.6098969999999999</v>
      </c>
      <c r="C34" s="18">
        <v>12.553699</v>
      </c>
      <c r="D34" s="18">
        <v>5.9580880000000001</v>
      </c>
      <c r="E34" s="18">
        <v>5.032E-3</v>
      </c>
      <c r="F34" s="18">
        <v>1.954693</v>
      </c>
      <c r="G34" s="18">
        <v>0.726464</v>
      </c>
      <c r="H34" s="18">
        <v>0.88120299999999996</v>
      </c>
      <c r="I34" s="19">
        <v>0.49996600000000002</v>
      </c>
    </row>
    <row r="35" spans="1:9" x14ac:dyDescent="0.25">
      <c r="A35" s="9">
        <v>8</v>
      </c>
      <c r="B35" s="18">
        <v>1.303477</v>
      </c>
      <c r="C35" s="18">
        <v>10.84679</v>
      </c>
      <c r="D35" s="18">
        <v>3.139818</v>
      </c>
      <c r="E35" s="18">
        <v>3.3270000000000001E-3</v>
      </c>
      <c r="F35" s="18">
        <v>1.180534</v>
      </c>
      <c r="G35" s="18">
        <v>0.578148</v>
      </c>
      <c r="H35" s="18">
        <v>0.65355799999999997</v>
      </c>
      <c r="I35" s="19">
        <v>0.31408399999999997</v>
      </c>
    </row>
    <row r="36" spans="1:9" x14ac:dyDescent="0.25">
      <c r="A36" s="9">
        <v>16</v>
      </c>
      <c r="B36" s="18">
        <v>1.2611870000000001</v>
      </c>
      <c r="C36" s="18">
        <v>8.2662340000000007</v>
      </c>
      <c r="D36" s="18">
        <v>1.651678</v>
      </c>
      <c r="E36" s="18">
        <v>2.294E-3</v>
      </c>
      <c r="F36" s="18">
        <v>0.754301</v>
      </c>
      <c r="G36" s="18">
        <v>0.48373699999999997</v>
      </c>
      <c r="H36" s="18">
        <v>0.53364800000000001</v>
      </c>
      <c r="I36" s="19">
        <v>0.22004499999999999</v>
      </c>
    </row>
    <row r="37" spans="1:9" x14ac:dyDescent="0.25">
      <c r="A37" s="9">
        <v>32</v>
      </c>
      <c r="B37" s="18">
        <v>1.134711</v>
      </c>
      <c r="C37" s="18">
        <v>6.744078</v>
      </c>
      <c r="D37" s="18">
        <v>1.0541609999999999</v>
      </c>
      <c r="E37" s="18">
        <v>1.926E-3</v>
      </c>
      <c r="F37" s="18">
        <v>0.55424899999999999</v>
      </c>
      <c r="G37" s="18">
        <v>0.46483400000000002</v>
      </c>
      <c r="H37" s="18">
        <v>0.52462799999999998</v>
      </c>
      <c r="I37" s="19">
        <v>0.168179</v>
      </c>
    </row>
    <row r="38" spans="1:9" ht="19" thickBot="1" x14ac:dyDescent="0.3">
      <c r="A38" s="15">
        <v>64</v>
      </c>
      <c r="B38" s="20">
        <v>1.11985</v>
      </c>
      <c r="C38" s="20">
        <v>5.2635500000000004</v>
      </c>
      <c r="D38" s="20">
        <v>0.95615099999999997</v>
      </c>
      <c r="E38" s="20">
        <v>1.632E-3</v>
      </c>
      <c r="F38" s="20">
        <v>0.44893899999999998</v>
      </c>
      <c r="G38" s="20">
        <v>0.47002300000000002</v>
      </c>
      <c r="H38" s="20">
        <v>0.51014899999999996</v>
      </c>
      <c r="I38" s="21">
        <v>0.14416300000000001</v>
      </c>
    </row>
    <row r="41" spans="1:9" ht="19" thickBot="1" x14ac:dyDescent="0.3">
      <c r="A41" t="s">
        <v>26</v>
      </c>
    </row>
    <row r="42" spans="1:9" ht="19" thickBot="1" x14ac:dyDescent="0.3">
      <c r="A42" s="13" t="s">
        <v>0</v>
      </c>
      <c r="B42" s="10" t="s">
        <v>1</v>
      </c>
      <c r="C42" s="11">
        <v>1</v>
      </c>
      <c r="D42" s="11">
        <v>2</v>
      </c>
      <c r="E42" s="11">
        <v>3</v>
      </c>
      <c r="F42" s="11">
        <v>4</v>
      </c>
      <c r="G42" s="12">
        <v>5</v>
      </c>
    </row>
    <row r="43" spans="1:9" x14ac:dyDescent="0.25">
      <c r="A43" s="5">
        <v>1</v>
      </c>
      <c r="B43" s="22">
        <f>MAX(C43:G43)</f>
        <v>28.290419</v>
      </c>
      <c r="C43" s="18">
        <v>28.180796999999998</v>
      </c>
      <c r="D43" s="18">
        <v>28.146025000000002</v>
      </c>
      <c r="E43" s="18">
        <v>28.10951</v>
      </c>
      <c r="F43" s="18">
        <v>28.290419</v>
      </c>
      <c r="G43" s="19">
        <v>28.15307</v>
      </c>
    </row>
    <row r="44" spans="1:9" x14ac:dyDescent="0.25">
      <c r="A44" s="5">
        <v>2</v>
      </c>
      <c r="B44" s="22">
        <f t="shared" ref="B44:B49" si="2">MAX(C44:G44)</f>
        <v>28.656517000000001</v>
      </c>
      <c r="C44" s="18">
        <v>28.593178000000002</v>
      </c>
      <c r="D44" s="18">
        <v>28.488223999999999</v>
      </c>
      <c r="E44" s="18">
        <v>28.538512000000001</v>
      </c>
      <c r="F44" s="18">
        <v>28.520565999999999</v>
      </c>
      <c r="G44" s="19">
        <v>28.656517000000001</v>
      </c>
    </row>
    <row r="45" spans="1:9" x14ac:dyDescent="0.25">
      <c r="A45" s="5">
        <v>4</v>
      </c>
      <c r="B45" s="22">
        <f t="shared" si="2"/>
        <v>36.424942999999999</v>
      </c>
      <c r="C45" s="18">
        <v>36.336951999999997</v>
      </c>
      <c r="D45" s="18">
        <v>36.405321999999998</v>
      </c>
      <c r="E45" s="18">
        <v>36.424942999999999</v>
      </c>
      <c r="F45" s="18">
        <v>36.189605999999998</v>
      </c>
      <c r="G45" s="19">
        <v>36.235371999999998</v>
      </c>
    </row>
    <row r="46" spans="1:9" x14ac:dyDescent="0.25">
      <c r="A46" s="5">
        <v>8</v>
      </c>
      <c r="B46" s="22">
        <f t="shared" si="2"/>
        <v>45.331553</v>
      </c>
      <c r="C46" s="18">
        <v>45.077094000000002</v>
      </c>
      <c r="D46" s="18">
        <v>45.124841000000004</v>
      </c>
      <c r="E46" s="18">
        <v>45.098553000000003</v>
      </c>
      <c r="F46" s="18">
        <v>45.310481000000003</v>
      </c>
      <c r="G46" s="19">
        <v>45.331553</v>
      </c>
    </row>
    <row r="47" spans="1:9" x14ac:dyDescent="0.25">
      <c r="A47" s="5">
        <v>16</v>
      </c>
      <c r="B47" s="22">
        <f t="shared" si="2"/>
        <v>55.187215999999999</v>
      </c>
      <c r="C47" s="18">
        <v>52.849035999999998</v>
      </c>
      <c r="D47" s="18">
        <v>54.945875000000001</v>
      </c>
      <c r="E47" s="18">
        <v>55.079484999999998</v>
      </c>
      <c r="F47" s="18">
        <v>52.411951999999999</v>
      </c>
      <c r="G47" s="19">
        <v>55.187215999999999</v>
      </c>
    </row>
    <row r="48" spans="1:9" x14ac:dyDescent="0.25">
      <c r="A48" s="5">
        <v>32</v>
      </c>
      <c r="B48" s="22">
        <f t="shared" si="2"/>
        <v>61.592908999999999</v>
      </c>
      <c r="C48" s="18">
        <v>60.458956000000001</v>
      </c>
      <c r="D48" s="18">
        <v>61.592908999999999</v>
      </c>
      <c r="E48" s="18">
        <v>59.692357999999999</v>
      </c>
      <c r="F48" s="18">
        <v>61.186874000000003</v>
      </c>
      <c r="G48" s="19">
        <v>61.578099999999999</v>
      </c>
    </row>
    <row r="49" spans="1:9" ht="19" thickBot="1" x14ac:dyDescent="0.3">
      <c r="A49" s="7">
        <v>64</v>
      </c>
      <c r="B49" s="23">
        <f t="shared" si="2"/>
        <v>67.955048000000005</v>
      </c>
      <c r="C49" s="20">
        <v>67.500690000000006</v>
      </c>
      <c r="D49" s="20">
        <v>67.749705000000006</v>
      </c>
      <c r="E49" s="20">
        <v>67.809826000000001</v>
      </c>
      <c r="F49" s="20">
        <v>67.955048000000005</v>
      </c>
      <c r="G49" s="21">
        <v>67.150878000000006</v>
      </c>
    </row>
    <row r="50" spans="1:9" ht="19" thickBot="1" x14ac:dyDescent="0.3"/>
    <row r="51" spans="1:9" ht="19" thickBot="1" x14ac:dyDescent="0.3">
      <c r="A51" s="10"/>
      <c r="B51" s="11" t="s">
        <v>2</v>
      </c>
      <c r="C51" s="11" t="s">
        <v>3</v>
      </c>
      <c r="D51" s="11" t="s">
        <v>4</v>
      </c>
      <c r="E51" s="11" t="s">
        <v>5</v>
      </c>
      <c r="F51" s="11" t="s">
        <v>6</v>
      </c>
      <c r="G51" s="11" t="s">
        <v>7</v>
      </c>
      <c r="H51" s="11" t="s">
        <v>8</v>
      </c>
      <c r="I51" s="12" t="s">
        <v>9</v>
      </c>
    </row>
    <row r="52" spans="1:9" x14ac:dyDescent="0.25">
      <c r="A52" s="8">
        <v>1</v>
      </c>
      <c r="B52" s="16">
        <v>1.2548729999999999</v>
      </c>
      <c r="C52" s="16">
        <v>1.584743</v>
      </c>
      <c r="D52" s="16">
        <v>5.6075489999999997</v>
      </c>
      <c r="E52" s="16">
        <v>4.8329999999999996E-3</v>
      </c>
      <c r="F52" s="16">
        <v>1.9164019999999999</v>
      </c>
      <c r="G52" s="16">
        <v>0.64891900000000002</v>
      </c>
      <c r="H52" s="16">
        <v>0.79213500000000003</v>
      </c>
      <c r="I52" s="17">
        <v>0.48212300000000002</v>
      </c>
    </row>
    <row r="53" spans="1:9" x14ac:dyDescent="0.25">
      <c r="A53" s="9">
        <v>2</v>
      </c>
      <c r="B53" s="18">
        <v>1.1881999999999999</v>
      </c>
      <c r="C53" s="18">
        <v>5.4573229999999997</v>
      </c>
      <c r="D53" s="18">
        <v>2.9622480000000002</v>
      </c>
      <c r="E53" s="18">
        <v>3.1210000000000001E-3</v>
      </c>
      <c r="F53" s="18">
        <v>1.1615850000000001</v>
      </c>
      <c r="G53" s="18">
        <v>0.51106499999999999</v>
      </c>
      <c r="H53" s="18">
        <v>0.58640800000000004</v>
      </c>
      <c r="I53" s="19">
        <v>0.30541099999999999</v>
      </c>
    </row>
    <row r="54" spans="1:9" x14ac:dyDescent="0.25">
      <c r="A54" s="9">
        <v>4</v>
      </c>
      <c r="B54" s="18">
        <v>1.132636</v>
      </c>
      <c r="C54" s="18">
        <v>5.0030869999999998</v>
      </c>
      <c r="D54" s="18">
        <v>1.5610930000000001</v>
      </c>
      <c r="E54" s="18">
        <v>2.2399999999999998E-3</v>
      </c>
      <c r="F54" s="18">
        <v>0.74330700000000005</v>
      </c>
      <c r="G54" s="18">
        <v>0.42763499999999999</v>
      </c>
      <c r="H54" s="18">
        <v>0.49979600000000002</v>
      </c>
      <c r="I54" s="19">
        <v>0.21501100000000001</v>
      </c>
    </row>
    <row r="55" spans="1:9" x14ac:dyDescent="0.25">
      <c r="A55" s="9">
        <v>8</v>
      </c>
      <c r="B55" s="18">
        <v>1.0584610000000001</v>
      </c>
      <c r="C55" s="18">
        <v>4.0492249999999999</v>
      </c>
      <c r="D55" s="18">
        <v>1.0245059999999999</v>
      </c>
      <c r="E55" s="18">
        <v>1.7260000000000001E-3</v>
      </c>
      <c r="F55" s="18">
        <v>0.54532199999999997</v>
      </c>
      <c r="G55" s="18">
        <v>0.39501900000000001</v>
      </c>
      <c r="H55" s="18">
        <v>0.45932899999999999</v>
      </c>
      <c r="I55" s="19">
        <v>0.164351</v>
      </c>
    </row>
    <row r="56" spans="1:9" x14ac:dyDescent="0.25">
      <c r="A56" s="9">
        <v>16</v>
      </c>
      <c r="B56" s="18">
        <v>1.0367059999999999</v>
      </c>
      <c r="C56" s="18">
        <v>2.9650080000000001</v>
      </c>
      <c r="D56" s="18">
        <v>0.90427900000000005</v>
      </c>
      <c r="E56" s="18">
        <v>1.506E-3</v>
      </c>
      <c r="F56" s="18">
        <v>0.44096000000000002</v>
      </c>
      <c r="G56" s="18">
        <v>0.402138</v>
      </c>
      <c r="H56" s="18">
        <v>0.424178</v>
      </c>
      <c r="I56" s="19">
        <v>0.14091000000000001</v>
      </c>
    </row>
    <row r="57" spans="1:9" x14ac:dyDescent="0.25">
      <c r="A57" s="9">
        <v>32</v>
      </c>
      <c r="B57" s="18">
        <v>1.013128</v>
      </c>
      <c r="C57" s="18">
        <v>2.4071349999999998</v>
      </c>
      <c r="D57" s="18">
        <v>0.838808</v>
      </c>
      <c r="E57" s="18">
        <v>1.4090000000000001E-3</v>
      </c>
      <c r="F57" s="18">
        <v>0.38900099999999999</v>
      </c>
      <c r="G57" s="18">
        <v>0.42707299999999998</v>
      </c>
      <c r="H57" s="18">
        <v>0.44849</v>
      </c>
      <c r="I57" s="19">
        <v>0.130577</v>
      </c>
    </row>
    <row r="58" spans="1:9" ht="19" thickBot="1" x14ac:dyDescent="0.3">
      <c r="A58" s="15">
        <v>64</v>
      </c>
      <c r="B58" s="20">
        <v>1.0074639999999999</v>
      </c>
      <c r="C58" s="20">
        <v>1.887283</v>
      </c>
      <c r="D58" s="20">
        <v>0.81020999999999999</v>
      </c>
      <c r="E58" s="20">
        <v>1.3990000000000001E-3</v>
      </c>
      <c r="F58" s="20">
        <v>0.36434699999999998</v>
      </c>
      <c r="G58" s="20">
        <v>0.45147700000000002</v>
      </c>
      <c r="H58" s="20">
        <v>0.47370499999999999</v>
      </c>
      <c r="I58" s="21">
        <v>0.12463100000000001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11">
        <v>1</v>
      </c>
      <c r="D62" s="11">
        <v>2</v>
      </c>
      <c r="E62" s="11">
        <v>3</v>
      </c>
      <c r="F62" s="11">
        <v>4</v>
      </c>
      <c r="G62" s="12">
        <v>5</v>
      </c>
    </row>
    <row r="63" spans="1:9" x14ac:dyDescent="0.25">
      <c r="A63" s="5">
        <v>1</v>
      </c>
      <c r="B63" s="22">
        <f>MAX(C63:G63)</f>
        <v>35.871547999999997</v>
      </c>
      <c r="C63" s="18">
        <v>35.866858000000001</v>
      </c>
      <c r="D63" s="18">
        <v>35.814287</v>
      </c>
      <c r="E63" s="18">
        <v>35.865082000000001</v>
      </c>
      <c r="F63" s="18">
        <v>35.871547999999997</v>
      </c>
      <c r="G63" s="19">
        <v>35.828139999999998</v>
      </c>
    </row>
    <row r="64" spans="1:9" x14ac:dyDescent="0.25">
      <c r="A64" s="5">
        <v>2</v>
      </c>
      <c r="B64" s="22">
        <f t="shared" ref="B64:B69" si="3">MAX(C64:G64)</f>
        <v>60.087420999999999</v>
      </c>
      <c r="C64" s="18">
        <v>60.002228000000002</v>
      </c>
      <c r="D64" s="18">
        <v>60.087420999999999</v>
      </c>
      <c r="E64" s="18">
        <v>59.961444</v>
      </c>
      <c r="F64" s="18">
        <v>59.994028</v>
      </c>
      <c r="G64" s="19">
        <v>60.048206</v>
      </c>
    </row>
    <row r="65" spans="1:9" x14ac:dyDescent="0.25">
      <c r="A65" s="5">
        <v>4</v>
      </c>
      <c r="B65" s="22">
        <f t="shared" si="3"/>
        <v>91.421908999999999</v>
      </c>
      <c r="C65" s="18">
        <v>91.385996000000006</v>
      </c>
      <c r="D65" s="18">
        <v>91.421908999999999</v>
      </c>
      <c r="E65" s="18">
        <v>90.497872999999998</v>
      </c>
      <c r="F65" s="18">
        <v>90.269368</v>
      </c>
      <c r="G65" s="19">
        <v>90.342145000000002</v>
      </c>
    </row>
    <row r="66" spans="1:9" x14ac:dyDescent="0.25">
      <c r="A66" s="5">
        <v>8</v>
      </c>
      <c r="B66" s="22">
        <f t="shared" si="3"/>
        <v>142.14182</v>
      </c>
      <c r="C66" s="18">
        <v>142.14182</v>
      </c>
      <c r="D66" s="18">
        <v>141.589754</v>
      </c>
      <c r="E66" s="18">
        <v>141.60131000000001</v>
      </c>
      <c r="F66" s="18">
        <v>141.696887</v>
      </c>
      <c r="G66" s="19">
        <v>140.626228</v>
      </c>
    </row>
    <row r="67" spans="1:9" x14ac:dyDescent="0.25">
      <c r="A67" s="5">
        <v>16</v>
      </c>
      <c r="B67" s="22">
        <f t="shared" si="3"/>
        <v>215.91703799999999</v>
      </c>
      <c r="C67" s="18">
        <v>215.07204999999999</v>
      </c>
      <c r="D67" s="18">
        <v>215.77428900000001</v>
      </c>
      <c r="E67" s="18">
        <v>215.32916800000001</v>
      </c>
      <c r="F67" s="18">
        <v>215.51613800000001</v>
      </c>
      <c r="G67" s="19">
        <v>215.91703799999999</v>
      </c>
    </row>
    <row r="68" spans="1:9" x14ac:dyDescent="0.25">
      <c r="A68" s="5">
        <v>32</v>
      </c>
      <c r="B68" s="22">
        <f t="shared" si="3"/>
        <v>301.31372499999998</v>
      </c>
      <c r="C68" s="18">
        <v>301.31372499999998</v>
      </c>
      <c r="D68" s="18">
        <v>301.227125</v>
      </c>
      <c r="E68" s="18">
        <v>301.07982099999998</v>
      </c>
      <c r="F68" s="18">
        <v>300.99115499999999</v>
      </c>
      <c r="G68" s="19">
        <v>301.07511899999997</v>
      </c>
    </row>
    <row r="69" spans="1:9" ht="19" thickBot="1" x14ac:dyDescent="0.3">
      <c r="A69" s="7">
        <v>64</v>
      </c>
      <c r="B69" s="23">
        <f t="shared" si="3"/>
        <v>413.90036700000002</v>
      </c>
      <c r="C69" s="20">
        <v>412.77355999999997</v>
      </c>
      <c r="D69" s="20">
        <v>413.469426</v>
      </c>
      <c r="E69" s="20">
        <v>413.90036700000002</v>
      </c>
      <c r="F69" s="20">
        <v>409.39203300000003</v>
      </c>
      <c r="G69" s="21">
        <v>412.89196399999997</v>
      </c>
    </row>
    <row r="70" spans="1:9" ht="19" thickBot="1" x14ac:dyDescent="0.3"/>
    <row r="71" spans="1:9" ht="19" thickBot="1" x14ac:dyDescent="0.3">
      <c r="A71" s="10"/>
      <c r="B71" s="11" t="s">
        <v>2</v>
      </c>
      <c r="C71" s="11" t="s">
        <v>3</v>
      </c>
      <c r="D71" s="11" t="s">
        <v>4</v>
      </c>
      <c r="E71" s="11" t="s">
        <v>5</v>
      </c>
      <c r="F71" s="11" t="s">
        <v>6</v>
      </c>
      <c r="G71" s="11" t="s">
        <v>7</v>
      </c>
      <c r="H71" s="11" t="s">
        <v>8</v>
      </c>
      <c r="I71" s="12" t="s">
        <v>9</v>
      </c>
    </row>
    <row r="72" spans="1:9" x14ac:dyDescent="0.25">
      <c r="A72" s="8">
        <v>1</v>
      </c>
      <c r="B72" s="16">
        <v>3.7195670000000001</v>
      </c>
      <c r="C72" s="16">
        <v>3.3536419999999998</v>
      </c>
      <c r="D72" s="16">
        <v>111.636548</v>
      </c>
      <c r="E72" s="16">
        <v>5.5627999999999997E-2</v>
      </c>
      <c r="F72" s="16">
        <v>25.532235</v>
      </c>
      <c r="G72" s="16">
        <v>6.2651459999999997</v>
      </c>
      <c r="H72" s="16">
        <v>7.9020469999999996</v>
      </c>
      <c r="I72" s="17">
        <v>6.1405500000000002</v>
      </c>
    </row>
    <row r="73" spans="1:9" x14ac:dyDescent="0.25">
      <c r="A73" s="9">
        <v>2</v>
      </c>
      <c r="B73" s="18">
        <v>2.476931</v>
      </c>
      <c r="C73" s="18">
        <v>21.242061</v>
      </c>
      <c r="D73" s="18">
        <v>50.636405000000003</v>
      </c>
      <c r="E73" s="18">
        <v>2.8601000000000001E-2</v>
      </c>
      <c r="F73" s="18">
        <v>12.957627</v>
      </c>
      <c r="G73" s="18">
        <v>3.3445860000000001</v>
      </c>
      <c r="H73" s="18">
        <v>4.538081</v>
      </c>
      <c r="I73" s="19">
        <v>3.1467800000000001</v>
      </c>
    </row>
    <row r="74" spans="1:9" x14ac:dyDescent="0.25">
      <c r="A74" s="9">
        <v>4</v>
      </c>
      <c r="B74" s="18">
        <v>2.3680150000000002</v>
      </c>
      <c r="C74" s="18">
        <v>23.453977999999999</v>
      </c>
      <c r="D74" s="18">
        <v>26.152263000000001</v>
      </c>
      <c r="E74" s="18">
        <v>1.5138E-2</v>
      </c>
      <c r="F74" s="18">
        <v>6.7521440000000004</v>
      </c>
      <c r="G74" s="18">
        <v>1.8833089999999999</v>
      </c>
      <c r="H74" s="18">
        <v>2.4735930000000002</v>
      </c>
      <c r="I74" s="19">
        <v>1.6420380000000001</v>
      </c>
    </row>
    <row r="75" spans="1:9" x14ac:dyDescent="0.25">
      <c r="A75" s="9">
        <v>8</v>
      </c>
      <c r="B75" s="18">
        <v>1.702626</v>
      </c>
      <c r="C75" s="18">
        <v>19.741989</v>
      </c>
      <c r="D75" s="18">
        <v>13.025992</v>
      </c>
      <c r="E75" s="18">
        <v>8.3689999999999997E-3</v>
      </c>
      <c r="F75" s="18">
        <v>3.5861049999999999</v>
      </c>
      <c r="G75" s="18">
        <v>1.17354</v>
      </c>
      <c r="H75" s="18">
        <v>1.508092</v>
      </c>
      <c r="I75" s="19">
        <v>0.907864</v>
      </c>
    </row>
    <row r="76" spans="1:9" x14ac:dyDescent="0.25">
      <c r="A76" s="9">
        <v>16</v>
      </c>
      <c r="B76" s="18">
        <v>1.686442</v>
      </c>
      <c r="C76" s="18">
        <v>15.066902000000001</v>
      </c>
      <c r="D76" s="18">
        <v>6.2498760000000004</v>
      </c>
      <c r="E76" s="18">
        <v>5.11E-3</v>
      </c>
      <c r="F76" s="18">
        <v>2.0570029999999999</v>
      </c>
      <c r="G76" s="18">
        <v>0.82129399999999997</v>
      </c>
      <c r="H76" s="18">
        <v>1.0028680000000001</v>
      </c>
      <c r="I76" s="19">
        <v>0.528671</v>
      </c>
    </row>
    <row r="77" spans="1:9" x14ac:dyDescent="0.25">
      <c r="A77" s="9">
        <v>32</v>
      </c>
      <c r="B77" s="18">
        <v>1.357801</v>
      </c>
      <c r="C77" s="18">
        <v>11.975065000000001</v>
      </c>
      <c r="D77" s="18">
        <v>3.2960989999999999</v>
      </c>
      <c r="E77" s="18">
        <v>3.4350000000000001E-3</v>
      </c>
      <c r="F77" s="18">
        <v>1.241274</v>
      </c>
      <c r="G77" s="18">
        <v>0.675763</v>
      </c>
      <c r="H77" s="18">
        <v>0.76350300000000004</v>
      </c>
      <c r="I77" s="19">
        <v>0.33145999999999998</v>
      </c>
    </row>
    <row r="78" spans="1:9" ht="19" thickBot="1" x14ac:dyDescent="0.3">
      <c r="A78" s="15">
        <v>64</v>
      </c>
      <c r="B78" s="20">
        <v>1.3267409999999999</v>
      </c>
      <c r="C78" s="20">
        <v>9.1209559999999996</v>
      </c>
      <c r="D78" s="20">
        <v>1.7291639999999999</v>
      </c>
      <c r="E78" s="20">
        <v>2.4020000000000001E-3</v>
      </c>
      <c r="F78" s="20">
        <v>0.79315999999999998</v>
      </c>
      <c r="G78" s="20">
        <v>0.56822700000000004</v>
      </c>
      <c r="H78" s="20">
        <v>0.63498900000000003</v>
      </c>
      <c r="I78" s="21">
        <v>0.231931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C15" sqref="C15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13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  <c r="K2" t="s">
        <v>12</v>
      </c>
    </row>
    <row r="3" spans="1:11" x14ac:dyDescent="0.25">
      <c r="A3" s="5">
        <v>1</v>
      </c>
      <c r="B3" s="22">
        <f>MAX(C3:G3)</f>
        <v>33.879494000000001</v>
      </c>
      <c r="C3" s="18">
        <v>33.866107999999997</v>
      </c>
      <c r="D3" s="18">
        <v>33.848847999999997</v>
      </c>
      <c r="E3" s="18">
        <v>33.879494000000001</v>
      </c>
      <c r="F3" s="18">
        <v>33.827112999999997</v>
      </c>
      <c r="G3" s="19">
        <v>33.842722999999999</v>
      </c>
      <c r="K3" t="s">
        <v>13</v>
      </c>
    </row>
    <row r="4" spans="1:11" x14ac:dyDescent="0.25">
      <c r="A4" s="5">
        <v>2</v>
      </c>
      <c r="B4" s="22">
        <f t="shared" ref="B4:B9" si="0">MAX(C4:G4)</f>
        <v>57.152434999999997</v>
      </c>
      <c r="C4" s="18">
        <v>57.130032999999997</v>
      </c>
      <c r="D4" s="18">
        <v>56.973708999999999</v>
      </c>
      <c r="E4" s="18">
        <v>57.152434999999997</v>
      </c>
      <c r="F4" s="18">
        <v>57.101354000000001</v>
      </c>
      <c r="G4" s="19">
        <v>57.150452000000001</v>
      </c>
    </row>
    <row r="5" spans="1:11" x14ac:dyDescent="0.25">
      <c r="A5" s="5">
        <v>4</v>
      </c>
      <c r="B5" s="22">
        <f t="shared" si="0"/>
        <v>91.885222999999996</v>
      </c>
      <c r="C5" s="18">
        <v>91.709487999999993</v>
      </c>
      <c r="D5" s="18">
        <v>91.885222999999996</v>
      </c>
      <c r="E5" s="18">
        <v>91.719592000000006</v>
      </c>
      <c r="F5" s="18">
        <v>91.373659000000004</v>
      </c>
      <c r="G5" s="19">
        <v>91.705658</v>
      </c>
    </row>
    <row r="6" spans="1:11" x14ac:dyDescent="0.25">
      <c r="A6" s="5">
        <v>8</v>
      </c>
      <c r="B6" s="22">
        <f t="shared" si="0"/>
        <v>159.85796500000001</v>
      </c>
      <c r="C6" s="18">
        <v>159.239531</v>
      </c>
      <c r="D6" s="18">
        <v>159.019801</v>
      </c>
      <c r="E6" s="18">
        <v>159.182726</v>
      </c>
      <c r="F6" s="18">
        <v>158.96400499999999</v>
      </c>
      <c r="G6" s="19">
        <v>159.85796500000001</v>
      </c>
    </row>
    <row r="7" spans="1:11" x14ac:dyDescent="0.25">
      <c r="A7" s="5">
        <v>16</v>
      </c>
      <c r="B7" s="22">
        <f t="shared" si="0"/>
        <v>258.74133899999998</v>
      </c>
      <c r="C7" s="18">
        <v>258.586523</v>
      </c>
      <c r="D7" s="18">
        <v>258.54921200000001</v>
      </c>
      <c r="E7" s="18">
        <v>258.62245999999999</v>
      </c>
      <c r="F7" s="18">
        <v>258.74133899999998</v>
      </c>
      <c r="G7" s="19">
        <v>258.258284</v>
      </c>
    </row>
    <row r="8" spans="1:11" x14ac:dyDescent="0.25">
      <c r="A8" s="5">
        <v>32</v>
      </c>
      <c r="B8" s="22">
        <f t="shared" si="0"/>
        <v>411.55749100000003</v>
      </c>
      <c r="C8" s="18">
        <v>411.09409499999998</v>
      </c>
      <c r="D8" s="18">
        <v>411.35968600000001</v>
      </c>
      <c r="E8" s="18">
        <v>411.226517</v>
      </c>
      <c r="F8" s="18">
        <v>411.55749100000003</v>
      </c>
      <c r="G8" s="19">
        <v>411.320539</v>
      </c>
    </row>
    <row r="9" spans="1:11" ht="19" thickBot="1" x14ac:dyDescent="0.3">
      <c r="A9" s="7">
        <v>64</v>
      </c>
      <c r="B9" s="23">
        <f t="shared" si="0"/>
        <v>617.05802400000005</v>
      </c>
      <c r="C9" s="20">
        <v>607.37609399999997</v>
      </c>
      <c r="D9" s="20">
        <v>616.96820200000002</v>
      </c>
      <c r="E9" s="20">
        <v>616.74229200000002</v>
      </c>
      <c r="F9" s="20">
        <v>616.65885800000001</v>
      </c>
      <c r="G9" s="21">
        <v>617.05802400000005</v>
      </c>
    </row>
    <row r="10" spans="1:11" ht="19" thickBot="1" x14ac:dyDescent="0.3"/>
    <row r="11" spans="1:11" ht="19" thickBot="1" x14ac:dyDescent="0.3">
      <c r="A11" s="10"/>
      <c r="B11" s="11" t="s">
        <v>2</v>
      </c>
      <c r="C11" s="11" t="s">
        <v>3</v>
      </c>
      <c r="D11" s="11" t="s">
        <v>4</v>
      </c>
      <c r="E11" s="11" t="s">
        <v>5</v>
      </c>
      <c r="F11" s="11" t="s">
        <v>6</v>
      </c>
      <c r="G11" s="11" t="s">
        <v>7</v>
      </c>
      <c r="H11" s="11" t="s">
        <v>8</v>
      </c>
      <c r="I11" s="12" t="s">
        <v>9</v>
      </c>
    </row>
    <row r="12" spans="1:11" x14ac:dyDescent="0.25">
      <c r="A12" s="8">
        <v>1</v>
      </c>
      <c r="B12" s="16">
        <v>12.649635</v>
      </c>
      <c r="C12" s="16">
        <v>10.263343000000001</v>
      </c>
      <c r="D12" s="16">
        <v>594.02727200000004</v>
      </c>
      <c r="E12" s="16">
        <v>0.21384300000000001</v>
      </c>
      <c r="F12" s="16">
        <v>108.801056</v>
      </c>
      <c r="G12" s="16">
        <v>25.266334000000001</v>
      </c>
      <c r="H12" s="16">
        <v>28.294412000000001</v>
      </c>
      <c r="I12" s="17">
        <v>27.137699000000001</v>
      </c>
    </row>
    <row r="13" spans="1:11" x14ac:dyDescent="0.25">
      <c r="A13" s="9">
        <v>2</v>
      </c>
      <c r="B13" s="18">
        <v>7.2569800000000004</v>
      </c>
      <c r="C13" s="18">
        <v>89.467569999999995</v>
      </c>
      <c r="D13" s="18">
        <v>285.43242700000002</v>
      </c>
      <c r="E13" s="18">
        <v>0.107123</v>
      </c>
      <c r="F13" s="18">
        <v>54.162590999999999</v>
      </c>
      <c r="G13" s="18">
        <v>12.931149</v>
      </c>
      <c r="H13" s="18">
        <v>15.889707</v>
      </c>
      <c r="I13" s="19">
        <v>13.617781000000001</v>
      </c>
    </row>
    <row r="14" spans="1:11" x14ac:dyDescent="0.25">
      <c r="A14" s="9">
        <v>4</v>
      </c>
      <c r="B14" s="18">
        <v>10.416779</v>
      </c>
      <c r="C14" s="18">
        <v>99.679383000000001</v>
      </c>
      <c r="D14" s="18">
        <v>134.84026299999999</v>
      </c>
      <c r="E14" s="18">
        <v>5.2571E-2</v>
      </c>
      <c r="F14" s="18">
        <v>27.279429</v>
      </c>
      <c r="G14" s="18">
        <v>7.3509779999999996</v>
      </c>
      <c r="H14" s="18">
        <v>11.544134</v>
      </c>
      <c r="I14" s="19">
        <v>6.9313079999999996</v>
      </c>
    </row>
    <row r="15" spans="1:11" x14ac:dyDescent="0.25">
      <c r="A15" s="9">
        <v>8</v>
      </c>
      <c r="B15" s="18">
        <v>3.9308869999999998</v>
      </c>
      <c r="C15" s="18">
        <v>74.867029000000002</v>
      </c>
      <c r="D15" s="18">
        <v>63.527213000000003</v>
      </c>
      <c r="E15" s="18">
        <v>2.7025E-2</v>
      </c>
      <c r="F15" s="18">
        <v>13.652877999999999</v>
      </c>
      <c r="G15" s="18">
        <v>3.5928930000000001</v>
      </c>
      <c r="H15" s="18">
        <v>8.3451000000000004</v>
      </c>
      <c r="I15" s="19">
        <v>3.513954</v>
      </c>
    </row>
    <row r="16" spans="1:11" x14ac:dyDescent="0.25">
      <c r="A16" s="9">
        <v>16</v>
      </c>
      <c r="B16" s="18">
        <v>3.9131960000000001</v>
      </c>
      <c r="C16" s="18">
        <v>53.994900000000001</v>
      </c>
      <c r="D16" s="18">
        <v>31.376161</v>
      </c>
      <c r="E16" s="18">
        <v>1.3799000000000001E-2</v>
      </c>
      <c r="F16" s="18">
        <v>6.9600569999999999</v>
      </c>
      <c r="G16" s="18">
        <v>2.027393</v>
      </c>
      <c r="H16" s="18">
        <v>5.9570670000000003</v>
      </c>
      <c r="I16" s="19">
        <v>1.831367</v>
      </c>
    </row>
    <row r="17" spans="1:9" x14ac:dyDescent="0.25">
      <c r="A17" s="9">
        <v>32</v>
      </c>
      <c r="B17" s="18">
        <v>2.395016</v>
      </c>
      <c r="C17" s="18">
        <v>38.03593</v>
      </c>
      <c r="D17" s="18">
        <v>15.730969999999999</v>
      </c>
      <c r="E17" s="18">
        <v>7.2960000000000004E-3</v>
      </c>
      <c r="F17" s="18">
        <v>3.6479200000000001</v>
      </c>
      <c r="G17" s="18">
        <v>1.277409</v>
      </c>
      <c r="H17" s="18">
        <v>4.8341659999999997</v>
      </c>
      <c r="I17" s="19">
        <v>0.99844299999999997</v>
      </c>
    </row>
    <row r="18" spans="1:9" ht="19" thickBot="1" x14ac:dyDescent="0.3">
      <c r="A18" s="15">
        <v>64</v>
      </c>
      <c r="B18" s="20">
        <v>2.3903650000000001</v>
      </c>
      <c r="C18" s="20">
        <v>27.498187999999999</v>
      </c>
      <c r="D18" s="20">
        <v>7.6465399999999999</v>
      </c>
      <c r="E18" s="20">
        <v>4.0220000000000004E-3</v>
      </c>
      <c r="F18" s="20">
        <v>1.9882759999999999</v>
      </c>
      <c r="G18" s="20">
        <v>0.92746700000000004</v>
      </c>
      <c r="H18" s="20">
        <v>3.8795579999999998</v>
      </c>
      <c r="I18" s="21">
        <v>0.57315899999999997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11">
        <v>1</v>
      </c>
      <c r="D22" s="11">
        <v>2</v>
      </c>
      <c r="E22" s="11">
        <v>3</v>
      </c>
      <c r="F22" s="11">
        <v>4</v>
      </c>
      <c r="G22" s="12">
        <v>5</v>
      </c>
    </row>
    <row r="23" spans="1:9" x14ac:dyDescent="0.25">
      <c r="A23" s="5">
        <v>1</v>
      </c>
      <c r="B23" s="22">
        <f>MAX(C23:G23)</f>
        <v>35.615665</v>
      </c>
      <c r="C23" s="33">
        <v>35.563721999999999</v>
      </c>
      <c r="D23" s="28">
        <v>35.608291999999999</v>
      </c>
      <c r="E23" s="28">
        <v>35.597893999999997</v>
      </c>
      <c r="F23" s="28">
        <v>35.610258000000002</v>
      </c>
      <c r="G23" s="29">
        <v>35.615665</v>
      </c>
    </row>
    <row r="24" spans="1:9" x14ac:dyDescent="0.25">
      <c r="A24" s="5">
        <v>2</v>
      </c>
      <c r="B24" s="22">
        <f t="shared" ref="B24:B29" si="1">MAX(C24:G24)</f>
        <v>46.008673999999999</v>
      </c>
      <c r="C24" s="33">
        <v>45.967305000000003</v>
      </c>
      <c r="D24" s="28">
        <v>46.008673999999999</v>
      </c>
      <c r="E24" s="28">
        <v>45.974229999999999</v>
      </c>
      <c r="F24" s="28">
        <v>45.988289000000002</v>
      </c>
      <c r="G24" s="29">
        <v>45.954754000000001</v>
      </c>
    </row>
    <row r="25" spans="1:9" x14ac:dyDescent="0.25">
      <c r="A25" s="5">
        <v>4</v>
      </c>
      <c r="B25" s="22">
        <f t="shared" si="1"/>
        <v>60.977082000000003</v>
      </c>
      <c r="C25" s="33">
        <v>60.519995000000002</v>
      </c>
      <c r="D25" s="28">
        <v>60.977082000000003</v>
      </c>
      <c r="E25" s="28">
        <v>60.437075999999998</v>
      </c>
      <c r="F25" s="28">
        <v>60.559987</v>
      </c>
      <c r="G25" s="29">
        <v>60.557423999999997</v>
      </c>
    </row>
    <row r="26" spans="1:9" x14ac:dyDescent="0.25">
      <c r="A26" s="5">
        <v>8</v>
      </c>
      <c r="B26" s="22">
        <f t="shared" si="1"/>
        <v>84.318310999999994</v>
      </c>
      <c r="C26" s="33">
        <v>84.198745000000002</v>
      </c>
      <c r="D26" s="28">
        <v>84.263875999999996</v>
      </c>
      <c r="E26" s="28">
        <v>84.110331000000002</v>
      </c>
      <c r="F26" s="28">
        <v>84.125208999999998</v>
      </c>
      <c r="G26" s="29">
        <v>84.318310999999994</v>
      </c>
    </row>
    <row r="27" spans="1:9" x14ac:dyDescent="0.25">
      <c r="A27" s="5">
        <v>16</v>
      </c>
      <c r="B27" s="22">
        <f t="shared" si="1"/>
        <v>116.08094800000001</v>
      </c>
      <c r="C27" s="33">
        <v>116.01812099999999</v>
      </c>
      <c r="D27" s="28">
        <v>116.074873</v>
      </c>
      <c r="E27" s="28">
        <v>116.08094800000001</v>
      </c>
      <c r="F27" s="28">
        <v>115.909066</v>
      </c>
      <c r="G27" s="29">
        <v>115.97770199999999</v>
      </c>
    </row>
    <row r="28" spans="1:9" x14ac:dyDescent="0.25">
      <c r="A28" s="5">
        <v>32</v>
      </c>
      <c r="B28" s="22">
        <f t="shared" si="1"/>
        <v>151.40977599999999</v>
      </c>
      <c r="C28" s="28">
        <v>146.95487299999999</v>
      </c>
      <c r="D28" s="28">
        <v>150.99430799999999</v>
      </c>
      <c r="E28" s="28">
        <v>151.31129200000001</v>
      </c>
      <c r="F28" s="28">
        <v>151.135637</v>
      </c>
      <c r="G28" s="29">
        <v>151.40977599999999</v>
      </c>
    </row>
    <row r="29" spans="1:9" ht="19" thickBot="1" x14ac:dyDescent="0.3">
      <c r="A29" s="7">
        <v>64</v>
      </c>
      <c r="B29" s="23">
        <f t="shared" si="1"/>
        <v>184.81940700000001</v>
      </c>
      <c r="C29" s="31">
        <v>184.59559300000001</v>
      </c>
      <c r="D29" s="31">
        <v>184.81940700000001</v>
      </c>
      <c r="E29" s="31">
        <v>183.72764699999999</v>
      </c>
      <c r="F29" s="31">
        <v>183.91032300000001</v>
      </c>
      <c r="G29" s="32">
        <v>184.12755100000001</v>
      </c>
    </row>
    <row r="30" spans="1:9" ht="19" thickBot="1" x14ac:dyDescent="0.3"/>
    <row r="31" spans="1:9" ht="19" thickBot="1" x14ac:dyDescent="0.3">
      <c r="A31" s="10"/>
      <c r="B31" s="13" t="s">
        <v>2</v>
      </c>
      <c r="C31" s="11" t="s">
        <v>3</v>
      </c>
      <c r="D31" s="11" t="s">
        <v>4</v>
      </c>
      <c r="E31" s="11" t="s">
        <v>5</v>
      </c>
      <c r="F31" s="11" t="s">
        <v>6</v>
      </c>
      <c r="G31" s="11" t="s">
        <v>7</v>
      </c>
      <c r="H31" s="11" t="s">
        <v>8</v>
      </c>
      <c r="I31" s="12" t="s">
        <v>9</v>
      </c>
    </row>
    <row r="32" spans="1:9" x14ac:dyDescent="0.25">
      <c r="A32" s="8">
        <v>1</v>
      </c>
      <c r="B32" s="27">
        <v>1.9596629999999999</v>
      </c>
      <c r="C32" s="28">
        <v>2.3829440000000002</v>
      </c>
      <c r="D32" s="28">
        <v>24.881366</v>
      </c>
      <c r="E32" s="28">
        <v>1.4121E-2</v>
      </c>
      <c r="F32" s="28">
        <v>5.7057549999999999</v>
      </c>
      <c r="G32" s="28">
        <v>1.519339</v>
      </c>
      <c r="H32" s="28">
        <v>1.6567270000000001</v>
      </c>
      <c r="I32" s="29">
        <v>1.4942439999999999</v>
      </c>
    </row>
    <row r="33" spans="1:9" x14ac:dyDescent="0.25">
      <c r="A33" s="9">
        <v>2</v>
      </c>
      <c r="B33" s="27">
        <v>1.424078</v>
      </c>
      <c r="C33" s="28">
        <v>11.286738</v>
      </c>
      <c r="D33" s="28">
        <v>12.205225</v>
      </c>
      <c r="E33" s="28">
        <v>7.4159999999999998E-3</v>
      </c>
      <c r="F33" s="28">
        <v>2.97905</v>
      </c>
      <c r="G33" s="28">
        <v>0.92461800000000005</v>
      </c>
      <c r="H33" s="28">
        <v>1.1215459999999999</v>
      </c>
      <c r="I33" s="29">
        <v>0.81654400000000005</v>
      </c>
    </row>
    <row r="34" spans="1:9" x14ac:dyDescent="0.25">
      <c r="A34" s="9">
        <v>4</v>
      </c>
      <c r="B34" s="27">
        <v>1.3153109999999999</v>
      </c>
      <c r="C34" s="28">
        <v>12.248373000000001</v>
      </c>
      <c r="D34" s="28">
        <v>5.8638349999999999</v>
      </c>
      <c r="E34" s="28">
        <v>4.065E-3</v>
      </c>
      <c r="F34" s="28">
        <v>1.627537</v>
      </c>
      <c r="G34" s="28">
        <v>0.62565999999999999</v>
      </c>
      <c r="H34" s="28">
        <v>1.1333789999999999</v>
      </c>
      <c r="I34" s="29">
        <v>0.467418</v>
      </c>
    </row>
    <row r="35" spans="1:9" x14ac:dyDescent="0.25">
      <c r="A35" s="9">
        <v>8</v>
      </c>
      <c r="B35" s="27">
        <v>1.0032140000000001</v>
      </c>
      <c r="C35" s="28">
        <v>10.007709999999999</v>
      </c>
      <c r="D35" s="28">
        <v>3.1204670000000001</v>
      </c>
      <c r="E35" s="28">
        <v>2.3770000000000002E-3</v>
      </c>
      <c r="F35" s="28">
        <v>0.93931399999999998</v>
      </c>
      <c r="G35" s="28">
        <v>0.45485900000000001</v>
      </c>
      <c r="H35" s="28">
        <v>1.0974820000000001</v>
      </c>
      <c r="I35" s="29">
        <v>0.28669099999999997</v>
      </c>
    </row>
    <row r="36" spans="1:9" x14ac:dyDescent="0.25">
      <c r="A36" s="9">
        <v>16</v>
      </c>
      <c r="B36" s="27">
        <v>0.97213099999999997</v>
      </c>
      <c r="C36" s="28">
        <v>7.6503860000000001</v>
      </c>
      <c r="D36" s="28">
        <v>1.616493</v>
      </c>
      <c r="E36" s="28">
        <v>1.41E-3</v>
      </c>
      <c r="F36" s="28">
        <v>0.53695000000000004</v>
      </c>
      <c r="G36" s="28">
        <v>0.41588700000000001</v>
      </c>
      <c r="H36" s="28">
        <v>0.99892700000000001</v>
      </c>
      <c r="I36" s="29">
        <v>0.19714200000000001</v>
      </c>
    </row>
    <row r="37" spans="1:9" x14ac:dyDescent="0.25">
      <c r="A37" s="9">
        <v>32</v>
      </c>
      <c r="B37" s="27">
        <v>0.82119600000000004</v>
      </c>
      <c r="C37" s="28">
        <v>6.1985400000000004</v>
      </c>
      <c r="D37" s="28">
        <v>1.0003580000000001</v>
      </c>
      <c r="E37" s="28">
        <v>1.0269999999999999E-3</v>
      </c>
      <c r="F37" s="28">
        <v>0.35648099999999999</v>
      </c>
      <c r="G37" s="28">
        <v>0.38236599999999998</v>
      </c>
      <c r="H37" s="28">
        <v>0.83363500000000001</v>
      </c>
      <c r="I37" s="29">
        <v>0.13844000000000001</v>
      </c>
    </row>
    <row r="38" spans="1:9" ht="19" thickBot="1" x14ac:dyDescent="0.3">
      <c r="A38" s="15">
        <v>64</v>
      </c>
      <c r="B38" s="30">
        <v>0.81848200000000004</v>
      </c>
      <c r="C38" s="31">
        <v>4.9242970000000001</v>
      </c>
      <c r="D38" s="31">
        <v>0.89258899999999997</v>
      </c>
      <c r="E38" s="31">
        <v>8.6200000000000003E-4</v>
      </c>
      <c r="F38" s="31">
        <v>0.295099</v>
      </c>
      <c r="G38" s="31">
        <v>0.410306</v>
      </c>
      <c r="H38" s="31">
        <v>0.764621</v>
      </c>
      <c r="I38" s="32">
        <v>0.120168</v>
      </c>
    </row>
    <row r="41" spans="1:9" ht="19" thickBot="1" x14ac:dyDescent="0.3">
      <c r="A41" t="s">
        <v>26</v>
      </c>
    </row>
    <row r="42" spans="1:9" ht="19" thickBot="1" x14ac:dyDescent="0.3">
      <c r="A42" s="13" t="s">
        <v>0</v>
      </c>
      <c r="B42" s="10" t="s">
        <v>1</v>
      </c>
      <c r="C42" s="11">
        <v>1</v>
      </c>
      <c r="D42" s="11">
        <v>2</v>
      </c>
      <c r="E42" s="11">
        <v>3</v>
      </c>
      <c r="F42" s="11">
        <v>4</v>
      </c>
      <c r="G42" s="12">
        <v>5</v>
      </c>
    </row>
    <row r="43" spans="1:9" x14ac:dyDescent="0.25">
      <c r="A43" s="5">
        <v>1</v>
      </c>
      <c r="B43" s="22">
        <f>MAX(C43:G43)</f>
        <v>30.875765000000001</v>
      </c>
      <c r="C43" s="33">
        <v>30.838605999999999</v>
      </c>
      <c r="D43" s="28">
        <v>30.875765000000001</v>
      </c>
      <c r="E43" s="28">
        <v>30.810088</v>
      </c>
      <c r="F43" s="28">
        <v>30.853165000000001</v>
      </c>
      <c r="G43" s="29">
        <v>30.710985000000001</v>
      </c>
    </row>
    <row r="44" spans="1:9" x14ac:dyDescent="0.25">
      <c r="A44" s="5">
        <v>2</v>
      </c>
      <c r="B44" s="22">
        <f t="shared" ref="B44:B49" si="2">MAX(C44:G44)</f>
        <v>30.691721999999999</v>
      </c>
      <c r="C44" s="33">
        <v>30.581412</v>
      </c>
      <c r="D44" s="28">
        <v>30.610976999999998</v>
      </c>
      <c r="E44" s="28">
        <v>30.629301000000002</v>
      </c>
      <c r="F44" s="28">
        <v>30.691721999999999</v>
      </c>
      <c r="G44" s="29">
        <v>30.584862999999999</v>
      </c>
    </row>
    <row r="45" spans="1:9" x14ac:dyDescent="0.25">
      <c r="A45" s="5">
        <v>4</v>
      </c>
      <c r="B45" s="22">
        <f t="shared" si="2"/>
        <v>40.454838000000002</v>
      </c>
      <c r="C45" s="33">
        <v>39.872689000000001</v>
      </c>
      <c r="D45" s="28">
        <v>40.129637000000002</v>
      </c>
      <c r="E45" s="28">
        <v>39.859326000000003</v>
      </c>
      <c r="F45" s="28">
        <v>40.454838000000002</v>
      </c>
      <c r="G45" s="29">
        <v>40.328178000000001</v>
      </c>
    </row>
    <row r="46" spans="1:9" x14ac:dyDescent="0.25">
      <c r="A46" s="5">
        <v>8</v>
      </c>
      <c r="B46" s="22">
        <f t="shared" si="2"/>
        <v>52.128439999999998</v>
      </c>
      <c r="C46" s="33">
        <v>51.702905000000001</v>
      </c>
      <c r="D46" s="28">
        <v>51.992973999999997</v>
      </c>
      <c r="E46" s="28">
        <v>52.128439999999998</v>
      </c>
      <c r="F46" s="28">
        <v>51.531613</v>
      </c>
      <c r="G46" s="29">
        <v>51.726641999999998</v>
      </c>
    </row>
    <row r="47" spans="1:9" x14ac:dyDescent="0.25">
      <c r="A47" s="5">
        <v>16</v>
      </c>
      <c r="B47" s="22">
        <f t="shared" si="2"/>
        <v>64.103064000000003</v>
      </c>
      <c r="C47" s="33">
        <v>64.103064000000003</v>
      </c>
      <c r="D47" s="28">
        <v>63.781708000000002</v>
      </c>
      <c r="E47" s="28">
        <v>64.042060000000006</v>
      </c>
      <c r="F47" s="28">
        <v>64.087850000000003</v>
      </c>
      <c r="G47" s="29">
        <v>63.665503999999999</v>
      </c>
    </row>
    <row r="48" spans="1:9" x14ac:dyDescent="0.25">
      <c r="A48" s="5">
        <v>32</v>
      </c>
      <c r="B48" s="22">
        <f t="shared" si="2"/>
        <v>73.461422999999996</v>
      </c>
      <c r="C48" s="28">
        <v>73.190894</v>
      </c>
      <c r="D48" s="28">
        <v>72.948772000000005</v>
      </c>
      <c r="E48" s="28">
        <v>73.444867000000002</v>
      </c>
      <c r="F48" s="28">
        <v>73.358510999999993</v>
      </c>
      <c r="G48" s="29">
        <v>73.461422999999996</v>
      </c>
    </row>
    <row r="49" spans="1:9" ht="19" thickBot="1" x14ac:dyDescent="0.3">
      <c r="A49" s="7">
        <v>64</v>
      </c>
      <c r="B49" s="23">
        <f t="shared" si="2"/>
        <v>82.796244000000002</v>
      </c>
      <c r="C49" s="31">
        <v>82.796244000000002</v>
      </c>
      <c r="D49" s="31">
        <v>82.582111999999995</v>
      </c>
      <c r="E49" s="31">
        <v>82.481080000000006</v>
      </c>
      <c r="F49" s="31">
        <v>82.531262999999996</v>
      </c>
      <c r="G49" s="32">
        <v>82.684909000000005</v>
      </c>
    </row>
    <row r="50" spans="1:9" ht="19" thickBot="1" x14ac:dyDescent="0.3"/>
    <row r="51" spans="1:9" ht="19" thickBot="1" x14ac:dyDescent="0.3">
      <c r="A51" s="10"/>
      <c r="B51" s="13" t="s">
        <v>2</v>
      </c>
      <c r="C51" s="11" t="s">
        <v>3</v>
      </c>
      <c r="D51" s="11" t="s">
        <v>4</v>
      </c>
      <c r="E51" s="11" t="s">
        <v>5</v>
      </c>
      <c r="F51" s="11" t="s">
        <v>6</v>
      </c>
      <c r="G51" s="11" t="s">
        <v>7</v>
      </c>
      <c r="H51" s="11" t="s">
        <v>8</v>
      </c>
      <c r="I51" s="12" t="s">
        <v>9</v>
      </c>
    </row>
    <row r="52" spans="1:9" x14ac:dyDescent="0.25">
      <c r="A52" s="8">
        <v>1</v>
      </c>
      <c r="B52" s="27">
        <v>0.97059899999999999</v>
      </c>
      <c r="C52" s="28">
        <v>1.633896</v>
      </c>
      <c r="D52" s="28">
        <v>5.5629530000000003</v>
      </c>
      <c r="E52" s="28">
        <v>4.1900000000000001E-3</v>
      </c>
      <c r="F52" s="28">
        <v>1.606331</v>
      </c>
      <c r="G52" s="28">
        <v>0.55318100000000003</v>
      </c>
      <c r="H52" s="28">
        <v>0.58765000000000001</v>
      </c>
      <c r="I52" s="29">
        <v>0.45668399999999998</v>
      </c>
    </row>
    <row r="53" spans="1:9" x14ac:dyDescent="0.25">
      <c r="A53" s="9">
        <v>2</v>
      </c>
      <c r="B53" s="27">
        <v>0.89844400000000002</v>
      </c>
      <c r="C53" s="28">
        <v>5.5382129999999998</v>
      </c>
      <c r="D53" s="28">
        <v>2.9761860000000002</v>
      </c>
      <c r="E53" s="28">
        <v>2.408E-3</v>
      </c>
      <c r="F53" s="28">
        <v>0.92359999999999998</v>
      </c>
      <c r="G53" s="28">
        <v>0.40281699999999998</v>
      </c>
      <c r="H53" s="28">
        <v>0.46592600000000001</v>
      </c>
      <c r="I53" s="29">
        <v>0.28317700000000001</v>
      </c>
    </row>
    <row r="54" spans="1:9" x14ac:dyDescent="0.25">
      <c r="A54" s="9">
        <v>4</v>
      </c>
      <c r="B54" s="27">
        <v>0.82317099999999999</v>
      </c>
      <c r="C54" s="28">
        <v>4.9198209999999998</v>
      </c>
      <c r="D54" s="28">
        <v>1.5430889999999999</v>
      </c>
      <c r="E54" s="28">
        <v>1.4239999999999999E-3</v>
      </c>
      <c r="F54" s="28">
        <v>0.52971199999999996</v>
      </c>
      <c r="G54" s="28">
        <v>0.35470499999999999</v>
      </c>
      <c r="H54" s="28">
        <v>0.40419699999999997</v>
      </c>
      <c r="I54" s="29">
        <v>0.19252</v>
      </c>
    </row>
    <row r="55" spans="1:9" x14ac:dyDescent="0.25">
      <c r="A55" s="9">
        <v>8</v>
      </c>
      <c r="B55" s="27">
        <v>0.76442600000000005</v>
      </c>
      <c r="C55" s="28">
        <v>3.9447610000000002</v>
      </c>
      <c r="D55" s="28">
        <v>0.96007100000000001</v>
      </c>
      <c r="E55" s="28">
        <v>1.016E-3</v>
      </c>
      <c r="F55" s="28">
        <v>0.351433</v>
      </c>
      <c r="G55" s="28">
        <v>0.315552</v>
      </c>
      <c r="H55" s="28">
        <v>0.40512999999999999</v>
      </c>
      <c r="I55" s="29">
        <v>0.13536300000000001</v>
      </c>
    </row>
    <row r="56" spans="1:9" x14ac:dyDescent="0.25">
      <c r="A56" s="9">
        <v>16</v>
      </c>
      <c r="B56" s="27">
        <v>0.73801600000000001</v>
      </c>
      <c r="C56" s="28">
        <v>2.90917</v>
      </c>
      <c r="D56" s="28">
        <v>0.85323300000000002</v>
      </c>
      <c r="E56" s="28">
        <v>8.6300000000000005E-4</v>
      </c>
      <c r="F56" s="28">
        <v>0.29166900000000001</v>
      </c>
      <c r="G56" s="28">
        <v>0.34695799999999999</v>
      </c>
      <c r="H56" s="28">
        <v>0.46398499999999998</v>
      </c>
      <c r="I56" s="29">
        <v>0.116496</v>
      </c>
    </row>
    <row r="57" spans="1:9" x14ac:dyDescent="0.25">
      <c r="A57" s="9">
        <v>32</v>
      </c>
      <c r="B57" s="27">
        <v>0.71603399999999995</v>
      </c>
      <c r="C57" s="28">
        <v>2.43852</v>
      </c>
      <c r="D57" s="28">
        <v>0.770617</v>
      </c>
      <c r="E57" s="28">
        <v>7.85E-4</v>
      </c>
      <c r="F57" s="28">
        <v>0.25287700000000002</v>
      </c>
      <c r="G57" s="28">
        <v>0.37195800000000001</v>
      </c>
      <c r="H57" s="28">
        <v>0.50173199999999996</v>
      </c>
      <c r="I57" s="29">
        <v>0.11037</v>
      </c>
    </row>
    <row r="58" spans="1:9" ht="19" thickBot="1" x14ac:dyDescent="0.3">
      <c r="A58" s="15">
        <v>64</v>
      </c>
      <c r="B58" s="30">
        <v>0.70904500000000004</v>
      </c>
      <c r="C58" s="31">
        <v>2.0047079999999999</v>
      </c>
      <c r="D58" s="31">
        <v>0.75787000000000004</v>
      </c>
      <c r="E58" s="31">
        <v>7.3200000000000001E-4</v>
      </c>
      <c r="F58" s="31">
        <v>0.235515</v>
      </c>
      <c r="G58" s="31">
        <v>0.39861600000000003</v>
      </c>
      <c r="H58" s="31">
        <v>0.50630900000000001</v>
      </c>
      <c r="I58" s="32">
        <v>0.10345600000000001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11">
        <v>1</v>
      </c>
      <c r="D62" s="11">
        <v>2</v>
      </c>
      <c r="E62" s="11">
        <v>3</v>
      </c>
      <c r="F62" s="11">
        <v>4</v>
      </c>
      <c r="G62" s="12">
        <v>5</v>
      </c>
    </row>
    <row r="63" spans="1:9" x14ac:dyDescent="0.25">
      <c r="A63" s="5">
        <v>1</v>
      </c>
      <c r="B63" s="22">
        <f>MAX(C63:G63)</f>
        <v>37.246921999999998</v>
      </c>
      <c r="C63" s="33">
        <v>37.240789999999997</v>
      </c>
      <c r="D63" s="28">
        <v>37.189700000000002</v>
      </c>
      <c r="E63" s="28">
        <v>37.246921999999998</v>
      </c>
      <c r="F63" s="28">
        <v>37.239578000000002</v>
      </c>
      <c r="G63" s="29">
        <v>37.18967</v>
      </c>
    </row>
    <row r="64" spans="1:9" x14ac:dyDescent="0.25">
      <c r="A64" s="5">
        <v>2</v>
      </c>
      <c r="B64" s="22">
        <f t="shared" ref="B64:B69" si="3">MAX(C64:G64)</f>
        <v>61.964410000000001</v>
      </c>
      <c r="C64" s="33">
        <v>61.964410000000001</v>
      </c>
      <c r="D64" s="28">
        <v>61.813594000000002</v>
      </c>
      <c r="E64" s="28">
        <v>61.880142999999997</v>
      </c>
      <c r="F64" s="28">
        <v>61.936394</v>
      </c>
      <c r="G64" s="29">
        <v>61.833157</v>
      </c>
    </row>
    <row r="65" spans="1:9" x14ac:dyDescent="0.25">
      <c r="A65" s="5">
        <v>4</v>
      </c>
      <c r="B65" s="22">
        <f t="shared" si="3"/>
        <v>93.822074999999998</v>
      </c>
      <c r="C65" s="33">
        <v>93.794849999999997</v>
      </c>
      <c r="D65" s="28">
        <v>93.444991000000002</v>
      </c>
      <c r="E65" s="28">
        <v>93.519306999999998</v>
      </c>
      <c r="F65" s="28">
        <v>93.822074999999998</v>
      </c>
      <c r="G65" s="29">
        <v>93.433207999999993</v>
      </c>
    </row>
    <row r="66" spans="1:9" x14ac:dyDescent="0.25">
      <c r="A66" s="5">
        <v>8</v>
      </c>
      <c r="B66" s="22">
        <f t="shared" si="3"/>
        <v>150.060565</v>
      </c>
      <c r="C66" s="33">
        <v>150.060565</v>
      </c>
      <c r="D66" s="28">
        <v>149.62339399999999</v>
      </c>
      <c r="E66" s="28">
        <v>149.484422</v>
      </c>
      <c r="F66" s="28">
        <v>149.629886</v>
      </c>
      <c r="G66" s="29">
        <v>149.67161999999999</v>
      </c>
    </row>
    <row r="67" spans="1:9" x14ac:dyDescent="0.25">
      <c r="A67" s="5">
        <v>16</v>
      </c>
      <c r="B67" s="22">
        <f t="shared" si="3"/>
        <v>228.46771100000001</v>
      </c>
      <c r="C67" s="33">
        <v>228.34500299999999</v>
      </c>
      <c r="D67" s="28">
        <v>228.34621300000001</v>
      </c>
      <c r="E67" s="28">
        <v>228.28305</v>
      </c>
      <c r="F67" s="28">
        <v>228.24480299999999</v>
      </c>
      <c r="G67" s="29">
        <v>228.46771100000001</v>
      </c>
    </row>
    <row r="68" spans="1:9" x14ac:dyDescent="0.25">
      <c r="A68" s="5">
        <v>32</v>
      </c>
      <c r="B68" s="22">
        <f t="shared" si="3"/>
        <v>334.22146099999998</v>
      </c>
      <c r="C68" s="28">
        <v>334.22146099999998</v>
      </c>
      <c r="D68" s="28">
        <v>334.191959</v>
      </c>
      <c r="E68" s="28">
        <v>333.647178</v>
      </c>
      <c r="F68" s="28">
        <v>333.84423600000002</v>
      </c>
      <c r="G68" s="29">
        <v>333.61102</v>
      </c>
    </row>
    <row r="69" spans="1:9" ht="19" thickBot="1" x14ac:dyDescent="0.3">
      <c r="A69" s="7">
        <v>64</v>
      </c>
      <c r="B69" s="23">
        <f t="shared" si="3"/>
        <v>462.108521</v>
      </c>
      <c r="C69" s="31">
        <v>452.64541100000002</v>
      </c>
      <c r="D69" s="31">
        <v>462.108521</v>
      </c>
      <c r="E69" s="31">
        <v>461.90598699999998</v>
      </c>
      <c r="F69" s="31">
        <v>462.01105899999999</v>
      </c>
      <c r="G69" s="32">
        <v>461.33380199999999</v>
      </c>
    </row>
    <row r="70" spans="1:9" ht="19" thickBot="1" x14ac:dyDescent="0.3"/>
    <row r="71" spans="1:9" ht="19" thickBot="1" x14ac:dyDescent="0.3">
      <c r="A71" s="10"/>
      <c r="B71" s="13" t="s">
        <v>2</v>
      </c>
      <c r="C71" s="11" t="s">
        <v>3</v>
      </c>
      <c r="D71" s="11" t="s">
        <v>4</v>
      </c>
      <c r="E71" s="11" t="s">
        <v>5</v>
      </c>
      <c r="F71" s="11" t="s">
        <v>6</v>
      </c>
      <c r="G71" s="11" t="s">
        <v>7</v>
      </c>
      <c r="H71" s="11" t="s">
        <v>8</v>
      </c>
      <c r="I71" s="12" t="s">
        <v>9</v>
      </c>
    </row>
    <row r="72" spans="1:9" x14ac:dyDescent="0.25">
      <c r="A72" s="8">
        <v>1</v>
      </c>
      <c r="B72" s="27">
        <v>3.39758</v>
      </c>
      <c r="C72" s="28">
        <v>3.393208</v>
      </c>
      <c r="D72" s="28">
        <v>110.739233</v>
      </c>
      <c r="E72" s="28">
        <v>5.3776999999999998E-2</v>
      </c>
      <c r="F72" s="28">
        <v>23.334002000000002</v>
      </c>
      <c r="G72" s="28">
        <v>5.6573849999999997</v>
      </c>
      <c r="H72" s="28">
        <v>6.22295</v>
      </c>
      <c r="I72" s="29">
        <v>5.9229310000000002</v>
      </c>
    </row>
    <row r="73" spans="1:9" x14ac:dyDescent="0.25">
      <c r="A73" s="9">
        <v>2</v>
      </c>
      <c r="B73" s="27">
        <v>2.1591849999999999</v>
      </c>
      <c r="C73" s="28">
        <v>21.167187999999999</v>
      </c>
      <c r="D73" s="28">
        <v>50.680971999999997</v>
      </c>
      <c r="E73" s="28">
        <v>2.7081000000000001E-2</v>
      </c>
      <c r="F73" s="28">
        <v>11.718059999999999</v>
      </c>
      <c r="G73" s="28">
        <v>3.0044080000000002</v>
      </c>
      <c r="H73" s="28">
        <v>3.7635710000000002</v>
      </c>
      <c r="I73" s="29">
        <v>3.028912</v>
      </c>
    </row>
    <row r="74" spans="1:9" x14ac:dyDescent="0.25">
      <c r="A74" s="9">
        <v>4</v>
      </c>
      <c r="B74" s="27">
        <v>2.0491809999999999</v>
      </c>
      <c r="C74" s="28">
        <v>23.109092</v>
      </c>
      <c r="D74" s="28">
        <v>26.102650000000001</v>
      </c>
      <c r="E74" s="28">
        <v>1.3717999999999999E-2</v>
      </c>
      <c r="F74" s="28">
        <v>6.0023749999999998</v>
      </c>
      <c r="G74" s="28">
        <v>1.6758360000000001</v>
      </c>
      <c r="H74" s="28">
        <v>2.7095479999999998</v>
      </c>
      <c r="I74" s="29">
        <v>1.5777479999999999</v>
      </c>
    </row>
    <row r="75" spans="1:9" x14ac:dyDescent="0.25">
      <c r="A75" s="9">
        <v>8</v>
      </c>
      <c r="B75" s="27">
        <v>1.389581</v>
      </c>
      <c r="C75" s="28">
        <v>18.205476999999998</v>
      </c>
      <c r="D75" s="28">
        <v>12.796737</v>
      </c>
      <c r="E75" s="28">
        <v>7.3169999999999997E-3</v>
      </c>
      <c r="F75" s="28">
        <v>3.1319210000000002</v>
      </c>
      <c r="G75" s="28">
        <v>1.0233289999999999</v>
      </c>
      <c r="H75" s="28">
        <v>2.2801809999999998</v>
      </c>
      <c r="I75" s="29">
        <v>0.85941800000000002</v>
      </c>
    </row>
    <row r="76" spans="1:9" x14ac:dyDescent="0.25">
      <c r="A76" s="9">
        <v>16</v>
      </c>
      <c r="B76" s="27">
        <v>1.3816550000000001</v>
      </c>
      <c r="C76" s="28">
        <v>13.844954</v>
      </c>
      <c r="D76" s="28">
        <v>6.1504950000000003</v>
      </c>
      <c r="E76" s="28">
        <v>4.0229999999999997E-3</v>
      </c>
      <c r="F76" s="28">
        <v>1.711317</v>
      </c>
      <c r="G76" s="28">
        <v>0.725352</v>
      </c>
      <c r="H76" s="28">
        <v>1.853952</v>
      </c>
      <c r="I76" s="29">
        <v>0.49275799999999997</v>
      </c>
    </row>
    <row r="77" spans="1:9" x14ac:dyDescent="0.25">
      <c r="A77" s="9">
        <v>32</v>
      </c>
      <c r="B77" s="27">
        <v>1.0350710000000001</v>
      </c>
      <c r="C77" s="28">
        <v>10.421817000000001</v>
      </c>
      <c r="D77" s="28">
        <v>3.2732019999999999</v>
      </c>
      <c r="E77" s="28">
        <v>2.3809999999999999E-3</v>
      </c>
      <c r="F77" s="28">
        <v>0.98872099999999996</v>
      </c>
      <c r="G77" s="28">
        <v>0.54684299999999997</v>
      </c>
      <c r="H77" s="28">
        <v>1.567755</v>
      </c>
      <c r="I77" s="29">
        <v>0.30269499999999999</v>
      </c>
    </row>
    <row r="78" spans="1:9" ht="19" thickBot="1" x14ac:dyDescent="0.3">
      <c r="A78" s="15">
        <v>64</v>
      </c>
      <c r="B78" s="30">
        <v>1.012246</v>
      </c>
      <c r="C78" s="31">
        <v>8.2899849999999997</v>
      </c>
      <c r="D78" s="31">
        <v>1.694804</v>
      </c>
      <c r="E78" s="31">
        <v>1.4519999999999999E-3</v>
      </c>
      <c r="F78" s="31">
        <v>0.56373799999999996</v>
      </c>
      <c r="G78" s="31">
        <v>0.49424299999999999</v>
      </c>
      <c r="H78" s="31">
        <v>1.2920689999999999</v>
      </c>
      <c r="I78" s="32">
        <v>0.20728199999999999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29" workbookViewId="0">
      <selection activeCell="B45" sqref="B45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13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  <c r="K2" t="s">
        <v>12</v>
      </c>
    </row>
    <row r="3" spans="1:11" x14ac:dyDescent="0.25">
      <c r="A3" s="5">
        <v>1</v>
      </c>
      <c r="B3" s="22">
        <f>MAX(C3:G3)</f>
        <v>32.910893000000002</v>
      </c>
      <c r="C3" s="18">
        <v>32.910893000000002</v>
      </c>
      <c r="D3" s="18">
        <v>32.884683000000003</v>
      </c>
      <c r="E3" s="18">
        <v>32.863007000000003</v>
      </c>
      <c r="F3" s="18">
        <v>32.905853999999998</v>
      </c>
      <c r="G3" s="19">
        <v>32.880018</v>
      </c>
      <c r="K3" t="s">
        <v>13</v>
      </c>
    </row>
    <row r="4" spans="1:11" x14ac:dyDescent="0.25">
      <c r="A4" s="5">
        <v>2</v>
      </c>
      <c r="B4" s="22">
        <f t="shared" ref="B4:B9" si="0">MAX(C4:G4)</f>
        <v>56.158839999999998</v>
      </c>
      <c r="C4" s="18">
        <v>56.132210000000001</v>
      </c>
      <c r="D4" s="18">
        <v>56.143149000000001</v>
      </c>
      <c r="E4" s="18">
        <v>56.147539000000002</v>
      </c>
      <c r="F4" s="18">
        <v>56.155164999999997</v>
      </c>
      <c r="G4" s="19">
        <v>56.158839999999998</v>
      </c>
      <c r="K4" t="s">
        <v>15</v>
      </c>
    </row>
    <row r="5" spans="1:11" x14ac:dyDescent="0.25">
      <c r="A5" s="5">
        <v>4</v>
      </c>
      <c r="B5" s="22">
        <f t="shared" si="0"/>
        <v>89.891351</v>
      </c>
      <c r="C5" s="18">
        <v>89.129491999999999</v>
      </c>
      <c r="D5" s="18">
        <v>89.891351</v>
      </c>
      <c r="E5" s="18">
        <v>89.797908000000007</v>
      </c>
      <c r="F5" s="18">
        <v>89.882228999999995</v>
      </c>
      <c r="G5" s="19">
        <v>89.450657000000007</v>
      </c>
      <c r="K5" t="s">
        <v>14</v>
      </c>
    </row>
    <row r="6" spans="1:11" x14ac:dyDescent="0.25">
      <c r="A6" s="5">
        <v>8</v>
      </c>
      <c r="B6" s="22">
        <f t="shared" si="0"/>
        <v>157.13129000000001</v>
      </c>
      <c r="C6" s="18">
        <v>156.442823</v>
      </c>
      <c r="D6" s="18">
        <v>157.13129000000001</v>
      </c>
      <c r="E6" s="18">
        <v>157.09356399999999</v>
      </c>
      <c r="F6" s="18">
        <v>157.02586700000001</v>
      </c>
      <c r="G6" s="19">
        <v>156.30713600000001</v>
      </c>
    </row>
    <row r="7" spans="1:11" x14ac:dyDescent="0.25">
      <c r="A7" s="5">
        <v>16</v>
      </c>
      <c r="B7" s="22">
        <f t="shared" si="0"/>
        <v>250.56249099999999</v>
      </c>
      <c r="C7" s="18">
        <v>249.88434899999999</v>
      </c>
      <c r="D7" s="18">
        <v>250.251036</v>
      </c>
      <c r="E7" s="18">
        <v>250.27933100000001</v>
      </c>
      <c r="F7" s="18">
        <v>250.23265900000001</v>
      </c>
      <c r="G7" s="19">
        <v>250.56249099999999</v>
      </c>
    </row>
    <row r="8" spans="1:11" x14ac:dyDescent="0.25">
      <c r="A8" s="5">
        <v>32</v>
      </c>
      <c r="B8" s="22">
        <f t="shared" si="0"/>
        <v>398.83871199999999</v>
      </c>
      <c r="C8" s="18">
        <v>398.60600599999998</v>
      </c>
      <c r="D8" s="18">
        <v>398.83871199999999</v>
      </c>
      <c r="E8" s="18">
        <v>398.54958299999998</v>
      </c>
      <c r="F8" s="18">
        <v>398.185902</v>
      </c>
      <c r="G8" s="19">
        <v>398.38768700000003</v>
      </c>
    </row>
    <row r="9" spans="1:11" ht="19" thickBot="1" x14ac:dyDescent="0.3">
      <c r="A9" s="7">
        <v>64</v>
      </c>
      <c r="B9" s="23">
        <f t="shared" si="0"/>
        <v>591.95364300000006</v>
      </c>
      <c r="C9" s="20">
        <v>591.77675099999999</v>
      </c>
      <c r="D9" s="20">
        <v>591.90758800000003</v>
      </c>
      <c r="E9" s="20">
        <v>591.61810200000002</v>
      </c>
      <c r="F9" s="20">
        <v>591.57648200000006</v>
      </c>
      <c r="G9" s="21">
        <v>591.95364300000006</v>
      </c>
    </row>
    <row r="10" spans="1:11" ht="19" thickBot="1" x14ac:dyDescent="0.3"/>
    <row r="11" spans="1:11" ht="19" thickBot="1" x14ac:dyDescent="0.3">
      <c r="A11" s="10"/>
      <c r="B11" s="11" t="s">
        <v>2</v>
      </c>
      <c r="C11" s="11" t="s">
        <v>3</v>
      </c>
      <c r="D11" s="11" t="s">
        <v>4</v>
      </c>
      <c r="E11" s="11" t="s">
        <v>5</v>
      </c>
      <c r="F11" s="11" t="s">
        <v>6</v>
      </c>
      <c r="G11" s="11" t="s">
        <v>7</v>
      </c>
      <c r="H11" s="11" t="s">
        <v>8</v>
      </c>
      <c r="I11" s="12" t="s">
        <v>9</v>
      </c>
    </row>
    <row r="12" spans="1:11" x14ac:dyDescent="0.25">
      <c r="A12" s="8">
        <v>1</v>
      </c>
      <c r="B12" s="16">
        <v>16.580936999999999</v>
      </c>
      <c r="C12" s="16">
        <v>10.219442000000001</v>
      </c>
      <c r="D12" s="16">
        <v>593.91980599999999</v>
      </c>
      <c r="E12" s="16">
        <v>0.21874399999999999</v>
      </c>
      <c r="F12" s="16">
        <v>117.75738800000001</v>
      </c>
      <c r="G12" s="16">
        <v>27.734293000000001</v>
      </c>
      <c r="H12" s="16">
        <v>35.471373</v>
      </c>
      <c r="I12" s="17">
        <v>28.175550000000001</v>
      </c>
    </row>
    <row r="13" spans="1:11" x14ac:dyDescent="0.25">
      <c r="A13" s="9">
        <v>2</v>
      </c>
      <c r="B13" s="18">
        <v>9.5410699999999995</v>
      </c>
      <c r="C13" s="18">
        <v>86.573447000000002</v>
      </c>
      <c r="D13" s="18">
        <v>284.43045499999999</v>
      </c>
      <c r="E13" s="18">
        <v>0.109927</v>
      </c>
      <c r="F13" s="18">
        <v>58.991847</v>
      </c>
      <c r="G13" s="18">
        <v>14.151661000000001</v>
      </c>
      <c r="H13" s="18">
        <v>19.141045999999999</v>
      </c>
      <c r="I13" s="19">
        <v>14.101146</v>
      </c>
    </row>
    <row r="14" spans="1:11" x14ac:dyDescent="0.25">
      <c r="A14" s="9">
        <v>4</v>
      </c>
      <c r="B14" s="18">
        <v>12.953808</v>
      </c>
      <c r="C14" s="18">
        <v>98.290495000000007</v>
      </c>
      <c r="D14" s="18">
        <v>134.28768299999999</v>
      </c>
      <c r="E14" s="18">
        <v>5.5601999999999999E-2</v>
      </c>
      <c r="F14" s="18">
        <v>29.919609000000001</v>
      </c>
      <c r="G14" s="18">
        <v>8.0401570000000007</v>
      </c>
      <c r="H14" s="18">
        <v>13.658764</v>
      </c>
      <c r="I14" s="19">
        <v>7.2372629999999996</v>
      </c>
    </row>
    <row r="15" spans="1:11" x14ac:dyDescent="0.25">
      <c r="A15" s="9">
        <v>8</v>
      </c>
      <c r="B15" s="18">
        <v>5.6187170000000002</v>
      </c>
      <c r="C15" s="18">
        <v>74.587331000000006</v>
      </c>
      <c r="D15" s="18">
        <v>62.147948</v>
      </c>
      <c r="E15" s="18">
        <v>2.8332E-2</v>
      </c>
      <c r="F15" s="18">
        <v>15.048814999999999</v>
      </c>
      <c r="G15" s="18">
        <v>3.948601</v>
      </c>
      <c r="H15" s="18">
        <v>9.3092550000000003</v>
      </c>
      <c r="I15" s="19">
        <v>3.6424919999999998</v>
      </c>
    </row>
    <row r="16" spans="1:11" x14ac:dyDescent="0.25">
      <c r="A16" s="9">
        <v>16</v>
      </c>
      <c r="B16" s="18">
        <v>5.6048830000000001</v>
      </c>
      <c r="C16" s="18">
        <v>53.824176000000001</v>
      </c>
      <c r="D16" s="18">
        <v>31.357994000000001</v>
      </c>
      <c r="E16" s="18">
        <v>1.4836999999999999E-2</v>
      </c>
      <c r="F16" s="18">
        <v>7.8044289999999998</v>
      </c>
      <c r="G16" s="18">
        <v>2.2619760000000002</v>
      </c>
      <c r="H16" s="18">
        <v>6.5870410000000001</v>
      </c>
      <c r="I16" s="19">
        <v>1.899791</v>
      </c>
    </row>
    <row r="17" spans="1:9" x14ac:dyDescent="0.25">
      <c r="A17" s="9">
        <v>32</v>
      </c>
      <c r="B17" s="18">
        <v>3.5520309999999999</v>
      </c>
      <c r="C17" s="18">
        <v>37.698372999999997</v>
      </c>
      <c r="D17" s="18">
        <v>15.791644</v>
      </c>
      <c r="E17" s="18">
        <v>8.0300000000000007E-3</v>
      </c>
      <c r="F17" s="18">
        <v>4.133724</v>
      </c>
      <c r="G17" s="18">
        <v>1.4442919999999999</v>
      </c>
      <c r="H17" s="18">
        <v>5.0990279999999997</v>
      </c>
      <c r="I17" s="19">
        <v>1.048737</v>
      </c>
    </row>
    <row r="18" spans="1:9" ht="19" thickBot="1" x14ac:dyDescent="0.3">
      <c r="A18" s="15">
        <v>64</v>
      </c>
      <c r="B18" s="20">
        <v>3.5562</v>
      </c>
      <c r="C18" s="20">
        <v>27.168637</v>
      </c>
      <c r="D18" s="20">
        <v>7.6289199999999999</v>
      </c>
      <c r="E18" s="20">
        <v>4.7340000000000004E-3</v>
      </c>
      <c r="F18" s="20">
        <v>2.3487680000000002</v>
      </c>
      <c r="G18" s="20">
        <v>1.0466789999999999</v>
      </c>
      <c r="H18" s="20">
        <v>4.0556340000000004</v>
      </c>
      <c r="I18" s="21">
        <v>0.60763800000000001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11">
        <v>1</v>
      </c>
      <c r="D22" s="11">
        <v>2</v>
      </c>
      <c r="E22" s="11">
        <v>3</v>
      </c>
      <c r="F22" s="11">
        <v>4</v>
      </c>
      <c r="G22" s="12">
        <v>5</v>
      </c>
    </row>
    <row r="23" spans="1:9" x14ac:dyDescent="0.25">
      <c r="A23" s="5">
        <v>1</v>
      </c>
      <c r="B23" s="22">
        <f>MAX(C23:G23)</f>
        <v>33.526656000000003</v>
      </c>
      <c r="C23" s="18">
        <v>33.500306000000002</v>
      </c>
      <c r="D23" s="18">
        <v>33.526656000000003</v>
      </c>
      <c r="E23" s="18">
        <v>33.459102000000001</v>
      </c>
      <c r="F23" s="18">
        <v>33.461440000000003</v>
      </c>
      <c r="G23" s="19">
        <v>33.518396000000003</v>
      </c>
    </row>
    <row r="24" spans="1:9" x14ac:dyDescent="0.25">
      <c r="A24" s="5">
        <v>2</v>
      </c>
      <c r="B24" s="22">
        <f t="shared" ref="B24:B29" si="1">MAX(C24:G24)</f>
        <v>43.608911999999997</v>
      </c>
      <c r="C24" s="18">
        <v>43.531554</v>
      </c>
      <c r="D24" s="18">
        <v>43.540564000000003</v>
      </c>
      <c r="E24" s="18">
        <v>43.54898</v>
      </c>
      <c r="F24" s="18">
        <v>43.552920999999998</v>
      </c>
      <c r="G24" s="19">
        <v>43.608911999999997</v>
      </c>
    </row>
    <row r="25" spans="1:9" x14ac:dyDescent="0.25">
      <c r="A25" s="5">
        <v>4</v>
      </c>
      <c r="B25" s="22">
        <f t="shared" si="1"/>
        <v>57.231470000000002</v>
      </c>
      <c r="C25" s="18">
        <v>57.195450000000001</v>
      </c>
      <c r="D25" s="18">
        <v>57.138088000000003</v>
      </c>
      <c r="E25" s="18">
        <v>56.972872000000002</v>
      </c>
      <c r="F25" s="18">
        <v>57.231470000000002</v>
      </c>
      <c r="G25" s="19">
        <v>56.922027</v>
      </c>
    </row>
    <row r="26" spans="1:9" x14ac:dyDescent="0.25">
      <c r="A26" s="5">
        <v>8</v>
      </c>
      <c r="B26" s="22">
        <f t="shared" si="1"/>
        <v>79.562582000000006</v>
      </c>
      <c r="C26" s="18">
        <v>79.333899000000002</v>
      </c>
      <c r="D26" s="18">
        <v>79.482260999999994</v>
      </c>
      <c r="E26" s="18">
        <v>79.562582000000006</v>
      </c>
      <c r="F26" s="18">
        <v>79.351410999999999</v>
      </c>
      <c r="G26" s="19">
        <v>79.382362999999998</v>
      </c>
    </row>
    <row r="27" spans="1:9" x14ac:dyDescent="0.25">
      <c r="A27" s="5">
        <v>16</v>
      </c>
      <c r="B27" s="22">
        <f t="shared" si="1"/>
        <v>108.310484</v>
      </c>
      <c r="C27" s="18">
        <v>108.19445399999999</v>
      </c>
      <c r="D27" s="18">
        <v>106.77669</v>
      </c>
      <c r="E27" s="18">
        <v>108.310484</v>
      </c>
      <c r="F27" s="18">
        <v>108.09288599999999</v>
      </c>
      <c r="G27" s="19">
        <v>106.947155</v>
      </c>
    </row>
    <row r="28" spans="1:9" x14ac:dyDescent="0.25">
      <c r="A28" s="5">
        <v>32</v>
      </c>
      <c r="B28" s="22">
        <f t="shared" si="1"/>
        <v>139.530328</v>
      </c>
      <c r="C28" s="18">
        <v>135.678077</v>
      </c>
      <c r="D28" s="18">
        <v>138.79884699999999</v>
      </c>
      <c r="E28" s="18">
        <v>139.530328</v>
      </c>
      <c r="F28" s="18">
        <v>135.59170800000001</v>
      </c>
      <c r="G28" s="19">
        <v>136.035517</v>
      </c>
    </row>
    <row r="29" spans="1:9" ht="19" thickBot="1" x14ac:dyDescent="0.3">
      <c r="A29" s="7">
        <v>64</v>
      </c>
      <c r="B29" s="23">
        <f t="shared" si="1"/>
        <v>162.99315899999999</v>
      </c>
      <c r="C29" s="20">
        <v>162.206796</v>
      </c>
      <c r="D29" s="20">
        <v>162.40766199999999</v>
      </c>
      <c r="E29" s="20">
        <v>162.99315899999999</v>
      </c>
      <c r="F29" s="20">
        <v>162.99267599999999</v>
      </c>
      <c r="G29" s="21">
        <v>162.410741</v>
      </c>
    </row>
    <row r="30" spans="1:9" ht="19" thickBot="1" x14ac:dyDescent="0.3"/>
    <row r="31" spans="1:9" ht="19" thickBot="1" x14ac:dyDescent="0.3">
      <c r="A31" s="10"/>
      <c r="B31" s="11" t="s">
        <v>2</v>
      </c>
      <c r="C31" s="11" t="s">
        <v>3</v>
      </c>
      <c r="D31" s="11" t="s">
        <v>4</v>
      </c>
      <c r="E31" s="11" t="s">
        <v>5</v>
      </c>
      <c r="F31" s="11" t="s">
        <v>6</v>
      </c>
      <c r="G31" s="11" t="s">
        <v>7</v>
      </c>
      <c r="H31" s="11" t="s">
        <v>8</v>
      </c>
      <c r="I31" s="12" t="s">
        <v>9</v>
      </c>
    </row>
    <row r="32" spans="1:9" x14ac:dyDescent="0.25">
      <c r="A32" s="8">
        <v>1</v>
      </c>
      <c r="B32" s="16">
        <v>2.9532880000000001</v>
      </c>
      <c r="C32" s="16">
        <v>2.3951899999999999</v>
      </c>
      <c r="D32" s="16">
        <v>24.919025999999999</v>
      </c>
      <c r="E32" s="16">
        <v>1.4806E-2</v>
      </c>
      <c r="F32" s="16">
        <v>6.3825209999999997</v>
      </c>
      <c r="G32" s="16">
        <v>1.7002120000000001</v>
      </c>
      <c r="H32" s="16">
        <v>2.1403370000000002</v>
      </c>
      <c r="I32" s="17">
        <v>1.546033</v>
      </c>
    </row>
    <row r="33" spans="1:9" x14ac:dyDescent="0.25">
      <c r="A33" s="9">
        <v>2</v>
      </c>
      <c r="B33" s="18">
        <v>2.0975790000000001</v>
      </c>
      <c r="C33" s="18">
        <v>11.327339</v>
      </c>
      <c r="D33" s="18">
        <v>12.343697000000001</v>
      </c>
      <c r="E33" s="18">
        <v>8.0070000000000002E-3</v>
      </c>
      <c r="F33" s="18">
        <v>3.3726579999999999</v>
      </c>
      <c r="G33" s="18">
        <v>1.0526420000000001</v>
      </c>
      <c r="H33" s="18">
        <v>1.367718</v>
      </c>
      <c r="I33" s="19">
        <v>0.85449600000000003</v>
      </c>
    </row>
    <row r="34" spans="1:9" x14ac:dyDescent="0.25">
      <c r="A34" s="9">
        <v>4</v>
      </c>
      <c r="B34" s="18">
        <v>2.0273729999999999</v>
      </c>
      <c r="C34" s="18">
        <v>12.338065</v>
      </c>
      <c r="D34" s="18">
        <v>5.9196080000000002</v>
      </c>
      <c r="E34" s="18">
        <v>4.7130000000000002E-3</v>
      </c>
      <c r="F34" s="18">
        <v>1.921529</v>
      </c>
      <c r="G34" s="18">
        <v>0.71692199999999995</v>
      </c>
      <c r="H34" s="18">
        <v>1.3281750000000001</v>
      </c>
      <c r="I34" s="19">
        <v>0.49545299999999998</v>
      </c>
    </row>
    <row r="35" spans="1:9" x14ac:dyDescent="0.25">
      <c r="A35" s="9">
        <v>8</v>
      </c>
      <c r="B35" s="18">
        <v>1.5913109999999999</v>
      </c>
      <c r="C35" s="18">
        <v>10.044517000000001</v>
      </c>
      <c r="D35" s="18">
        <v>3.0748690000000001</v>
      </c>
      <c r="E35" s="18">
        <v>2.9169999999999999E-3</v>
      </c>
      <c r="F35" s="18">
        <v>1.1394150000000001</v>
      </c>
      <c r="G35" s="18">
        <v>0.56999100000000003</v>
      </c>
      <c r="H35" s="18">
        <v>1.272322</v>
      </c>
      <c r="I35" s="19">
        <v>0.30707099999999998</v>
      </c>
    </row>
    <row r="36" spans="1:9" x14ac:dyDescent="0.25">
      <c r="A36" s="9">
        <v>16</v>
      </c>
      <c r="B36" s="18">
        <v>1.537542</v>
      </c>
      <c r="C36" s="18">
        <v>7.5179939999999998</v>
      </c>
      <c r="D36" s="18">
        <v>1.5932869999999999</v>
      </c>
      <c r="E36" s="18">
        <v>1.9369999999999999E-3</v>
      </c>
      <c r="F36" s="18">
        <v>0.71431900000000004</v>
      </c>
      <c r="G36" s="18">
        <v>0.47443200000000002</v>
      </c>
      <c r="H36" s="18">
        <v>1.055774</v>
      </c>
      <c r="I36" s="19">
        <v>0.21495</v>
      </c>
    </row>
    <row r="37" spans="1:9" x14ac:dyDescent="0.25">
      <c r="A37" s="9">
        <v>32</v>
      </c>
      <c r="B37" s="18">
        <v>1.285388</v>
      </c>
      <c r="C37" s="18">
        <v>5.8797329999999999</v>
      </c>
      <c r="D37" s="18">
        <v>0.99720399999999998</v>
      </c>
      <c r="E37" s="18">
        <v>1.415E-3</v>
      </c>
      <c r="F37" s="18">
        <v>0.51485700000000001</v>
      </c>
      <c r="G37" s="18">
        <v>0.46351300000000001</v>
      </c>
      <c r="H37" s="18">
        <v>0.89337</v>
      </c>
      <c r="I37" s="19">
        <v>0.162273</v>
      </c>
    </row>
    <row r="38" spans="1:9" ht="19" thickBot="1" x14ac:dyDescent="0.3">
      <c r="A38" s="15">
        <v>64</v>
      </c>
      <c r="B38" s="20">
        <v>1.28617</v>
      </c>
      <c r="C38" s="20">
        <v>4.6606370000000004</v>
      </c>
      <c r="D38" s="20">
        <v>0.89867200000000003</v>
      </c>
      <c r="E38" s="20">
        <v>1.1720000000000001E-3</v>
      </c>
      <c r="F38" s="20">
        <v>0.413719</v>
      </c>
      <c r="G38" s="20">
        <v>0.52171999999999996</v>
      </c>
      <c r="H38" s="20">
        <v>1.0066520000000001</v>
      </c>
      <c r="I38" s="21">
        <v>0.14215800000000001</v>
      </c>
    </row>
    <row r="41" spans="1:9" ht="19" thickBot="1" x14ac:dyDescent="0.3">
      <c r="A41" t="s">
        <v>26</v>
      </c>
    </row>
    <row r="42" spans="1:9" ht="19" thickBot="1" x14ac:dyDescent="0.3">
      <c r="A42" s="13" t="s">
        <v>0</v>
      </c>
      <c r="B42" s="10" t="s">
        <v>1</v>
      </c>
      <c r="C42" s="11">
        <v>1</v>
      </c>
      <c r="D42" s="11">
        <v>2</v>
      </c>
      <c r="E42" s="11">
        <v>3</v>
      </c>
      <c r="F42" s="11">
        <v>4</v>
      </c>
      <c r="G42" s="12">
        <v>5</v>
      </c>
    </row>
    <row r="43" spans="1:9" x14ac:dyDescent="0.25">
      <c r="A43" s="5">
        <v>1</v>
      </c>
      <c r="B43" s="22">
        <f>MAX(C43:G43)</f>
        <v>28.031518999999999</v>
      </c>
      <c r="C43" s="18">
        <v>28.031518999999999</v>
      </c>
      <c r="D43" s="18">
        <v>28.031182999999999</v>
      </c>
      <c r="E43" s="18">
        <v>27.972398999999999</v>
      </c>
      <c r="F43" s="18">
        <v>27.930173</v>
      </c>
      <c r="G43" s="19">
        <v>27.996312</v>
      </c>
    </row>
    <row r="44" spans="1:9" x14ac:dyDescent="0.25">
      <c r="A44" s="5">
        <v>2</v>
      </c>
      <c r="B44" s="22">
        <f t="shared" ref="B44:B49" si="2">MAX(C44:G44)</f>
        <v>28.517693999999999</v>
      </c>
      <c r="C44" s="18">
        <v>28.502237000000001</v>
      </c>
      <c r="D44" s="18">
        <v>28.483782000000001</v>
      </c>
      <c r="E44" s="18">
        <v>28.085853</v>
      </c>
      <c r="F44" s="18">
        <v>28.496455999999998</v>
      </c>
      <c r="G44" s="19">
        <v>28.517693999999999</v>
      </c>
    </row>
    <row r="45" spans="1:9" x14ac:dyDescent="0.25">
      <c r="A45" s="5">
        <v>4</v>
      </c>
      <c r="B45" s="22">
        <f t="shared" si="2"/>
        <v>37.292740999999999</v>
      </c>
      <c r="C45" s="18">
        <v>36.813963999999999</v>
      </c>
      <c r="D45" s="18">
        <v>36.535623999999999</v>
      </c>
      <c r="E45" s="18">
        <v>36.545622000000002</v>
      </c>
      <c r="F45" s="18">
        <v>37.292740999999999</v>
      </c>
      <c r="G45" s="19">
        <v>37.140622</v>
      </c>
    </row>
    <row r="46" spans="1:9" x14ac:dyDescent="0.25">
      <c r="A46" s="5">
        <v>8</v>
      </c>
      <c r="B46" s="22">
        <f t="shared" si="2"/>
        <v>46.278905000000002</v>
      </c>
      <c r="C46" s="18">
        <v>46.033250000000002</v>
      </c>
      <c r="D46" s="18">
        <v>44.219028000000002</v>
      </c>
      <c r="E46" s="18">
        <v>46.178691999999998</v>
      </c>
      <c r="F46" s="18">
        <v>46.192428999999997</v>
      </c>
      <c r="G46" s="19">
        <v>46.278905000000002</v>
      </c>
    </row>
    <row r="47" spans="1:9" x14ac:dyDescent="0.25">
      <c r="A47" s="5">
        <v>16</v>
      </c>
      <c r="B47" s="22">
        <f t="shared" si="2"/>
        <v>55.212355000000002</v>
      </c>
      <c r="C47" s="18">
        <v>54.500360999999998</v>
      </c>
      <c r="D47" s="18">
        <v>53.422150999999999</v>
      </c>
      <c r="E47" s="18">
        <v>55.212355000000002</v>
      </c>
      <c r="F47" s="18">
        <v>55.075682999999998</v>
      </c>
      <c r="G47" s="19">
        <v>53.968522</v>
      </c>
    </row>
    <row r="48" spans="1:9" x14ac:dyDescent="0.25">
      <c r="A48" s="5">
        <v>32</v>
      </c>
      <c r="B48" s="22">
        <f t="shared" si="2"/>
        <v>64.915087</v>
      </c>
      <c r="C48" s="18">
        <v>62.010260000000002</v>
      </c>
      <c r="D48" s="18">
        <v>59.747480000000003</v>
      </c>
      <c r="E48" s="18">
        <v>63.726835000000001</v>
      </c>
      <c r="F48" s="18">
        <v>60.338537000000002</v>
      </c>
      <c r="G48" s="19">
        <v>64.915087</v>
      </c>
    </row>
    <row r="49" spans="1:9" ht="19" thickBot="1" x14ac:dyDescent="0.3">
      <c r="A49" s="7">
        <v>64</v>
      </c>
      <c r="B49" s="23">
        <f t="shared" si="2"/>
        <v>72.000496999999996</v>
      </c>
      <c r="C49" s="20">
        <v>65.949493000000004</v>
      </c>
      <c r="D49" s="20">
        <v>67.161484999999999</v>
      </c>
      <c r="E49" s="20">
        <v>66.263604999999998</v>
      </c>
      <c r="F49" s="20">
        <v>72.000496999999996</v>
      </c>
      <c r="G49" s="21">
        <v>65.691058999999996</v>
      </c>
    </row>
    <row r="50" spans="1:9" ht="19" thickBot="1" x14ac:dyDescent="0.3"/>
    <row r="51" spans="1:9" ht="19" thickBot="1" x14ac:dyDescent="0.3">
      <c r="A51" s="10"/>
      <c r="B51" s="11" t="s">
        <v>2</v>
      </c>
      <c r="C51" s="11" t="s">
        <v>3</v>
      </c>
      <c r="D51" s="11" t="s">
        <v>4</v>
      </c>
      <c r="E51" s="11" t="s">
        <v>5</v>
      </c>
      <c r="F51" s="11" t="s">
        <v>6</v>
      </c>
      <c r="G51" s="11" t="s">
        <v>7</v>
      </c>
      <c r="H51" s="11" t="s">
        <v>8</v>
      </c>
      <c r="I51" s="12" t="s">
        <v>9</v>
      </c>
    </row>
    <row r="52" spans="1:9" x14ac:dyDescent="0.25">
      <c r="A52" s="8">
        <v>1</v>
      </c>
      <c r="B52" s="16">
        <v>1.5212349999999999</v>
      </c>
      <c r="C52" s="16">
        <v>1.614646</v>
      </c>
      <c r="D52" s="16">
        <v>5.582287</v>
      </c>
      <c r="E52" s="16">
        <v>4.666E-3</v>
      </c>
      <c r="F52" s="16">
        <v>1.883785</v>
      </c>
      <c r="G52" s="16">
        <v>0.64466400000000001</v>
      </c>
      <c r="H52" s="16">
        <v>0.77854199999999996</v>
      </c>
      <c r="I52" s="17">
        <v>0.47881299999999999</v>
      </c>
    </row>
    <row r="53" spans="1:9" x14ac:dyDescent="0.25">
      <c r="A53" s="9">
        <v>2</v>
      </c>
      <c r="B53" s="18">
        <v>1.3598669999999999</v>
      </c>
      <c r="C53" s="18">
        <v>5.5214290000000004</v>
      </c>
      <c r="D53" s="18">
        <v>2.9442249999999999</v>
      </c>
      <c r="E53" s="18">
        <v>2.8969999999999998E-3</v>
      </c>
      <c r="F53" s="18">
        <v>1.1263749999999999</v>
      </c>
      <c r="G53" s="18">
        <v>0.50483500000000003</v>
      </c>
      <c r="H53" s="18">
        <v>0.57568699999999995</v>
      </c>
      <c r="I53" s="19">
        <v>0.30164800000000003</v>
      </c>
    </row>
    <row r="54" spans="1:9" x14ac:dyDescent="0.25">
      <c r="A54" s="9">
        <v>4</v>
      </c>
      <c r="B54" s="18">
        <v>1.2859389999999999</v>
      </c>
      <c r="C54" s="18">
        <v>4.8317600000000001</v>
      </c>
      <c r="D54" s="18">
        <v>1.5090479999999999</v>
      </c>
      <c r="E54" s="18">
        <v>1.916E-3</v>
      </c>
      <c r="F54" s="18">
        <v>0.70604999999999996</v>
      </c>
      <c r="G54" s="18">
        <v>0.41095300000000001</v>
      </c>
      <c r="H54" s="18">
        <v>0.50126700000000002</v>
      </c>
      <c r="I54" s="19">
        <v>0.210033</v>
      </c>
    </row>
    <row r="55" spans="1:9" x14ac:dyDescent="0.25">
      <c r="A55" s="9">
        <v>8</v>
      </c>
      <c r="B55" s="18">
        <v>1.1685540000000001</v>
      </c>
      <c r="C55" s="18">
        <v>3.9138850000000001</v>
      </c>
      <c r="D55" s="18">
        <v>0.97415399999999996</v>
      </c>
      <c r="E55" s="18">
        <v>1.3990000000000001E-3</v>
      </c>
      <c r="F55" s="18">
        <v>0.50577300000000003</v>
      </c>
      <c r="G55" s="18">
        <v>0.38293500000000003</v>
      </c>
      <c r="H55" s="18">
        <v>0.53486699999999998</v>
      </c>
      <c r="I55" s="19">
        <v>0.158946</v>
      </c>
    </row>
    <row r="56" spans="1:9" x14ac:dyDescent="0.25">
      <c r="A56" s="9">
        <v>16</v>
      </c>
      <c r="B56" s="18">
        <v>1.1780619999999999</v>
      </c>
      <c r="C56" s="18">
        <v>2.8639049999999999</v>
      </c>
      <c r="D56" s="18">
        <v>0.85388799999999998</v>
      </c>
      <c r="E56" s="18">
        <v>1.291E-3</v>
      </c>
      <c r="F56" s="18">
        <v>0.41417700000000002</v>
      </c>
      <c r="G56" s="18">
        <v>0.43241099999999999</v>
      </c>
      <c r="H56" s="18">
        <v>0.58005399999999996</v>
      </c>
      <c r="I56" s="19">
        <v>0.14393400000000001</v>
      </c>
    </row>
    <row r="57" spans="1:9" x14ac:dyDescent="0.25">
      <c r="A57" s="9">
        <v>32</v>
      </c>
      <c r="B57" s="18">
        <v>1.085853</v>
      </c>
      <c r="C57" s="18">
        <v>2.1307260000000001</v>
      </c>
      <c r="D57" s="18">
        <v>0.78309899999999999</v>
      </c>
      <c r="E57" s="18">
        <v>1.011E-3</v>
      </c>
      <c r="F57" s="18">
        <v>0.355491</v>
      </c>
      <c r="G57" s="18">
        <v>0.41823500000000002</v>
      </c>
      <c r="H57" s="18">
        <v>0.56207700000000005</v>
      </c>
      <c r="I57" s="19">
        <v>0.12745500000000001</v>
      </c>
    </row>
    <row r="58" spans="1:9" ht="19" thickBot="1" x14ac:dyDescent="0.3">
      <c r="A58" s="15">
        <v>64</v>
      </c>
      <c r="B58" s="20">
        <v>1.0825309999999999</v>
      </c>
      <c r="C58" s="20">
        <v>1.6164510000000001</v>
      </c>
      <c r="D58" s="20">
        <v>0.75731400000000004</v>
      </c>
      <c r="E58" s="20">
        <v>9.5399999999999999E-4</v>
      </c>
      <c r="F58" s="20">
        <v>0.32885300000000001</v>
      </c>
      <c r="G58" s="20">
        <v>0.44743300000000003</v>
      </c>
      <c r="H58" s="20">
        <v>0.59312699999999996</v>
      </c>
      <c r="I58" s="21">
        <v>0.12137199999999999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11">
        <v>1</v>
      </c>
      <c r="D62" s="11">
        <v>2</v>
      </c>
      <c r="E62" s="11">
        <v>3</v>
      </c>
      <c r="F62" s="11">
        <v>4</v>
      </c>
      <c r="G62" s="12">
        <v>5</v>
      </c>
    </row>
    <row r="63" spans="1:9" x14ac:dyDescent="0.25">
      <c r="A63" s="5">
        <v>1</v>
      </c>
      <c r="B63" s="22">
        <f>MAX(C63:G63)</f>
        <v>35.634866000000002</v>
      </c>
      <c r="C63" s="18">
        <v>35.634866000000002</v>
      </c>
      <c r="D63" s="18">
        <v>35.605718000000003</v>
      </c>
      <c r="E63" s="18">
        <v>35.634247000000002</v>
      </c>
      <c r="F63" s="18">
        <v>35.609448</v>
      </c>
      <c r="G63" s="19">
        <v>35.587558000000001</v>
      </c>
    </row>
    <row r="64" spans="1:9" x14ac:dyDescent="0.25">
      <c r="A64" s="5">
        <v>2</v>
      </c>
      <c r="B64" s="22">
        <f t="shared" ref="B64:B69" si="3">MAX(C64:G64)</f>
        <v>59.913727999999999</v>
      </c>
      <c r="C64" s="18">
        <v>59.830742000000001</v>
      </c>
      <c r="D64" s="18">
        <v>59.913727999999999</v>
      </c>
      <c r="E64" s="18">
        <v>59.904176</v>
      </c>
      <c r="F64" s="18">
        <v>59.912627999999998</v>
      </c>
      <c r="G64" s="19">
        <v>59.824669</v>
      </c>
    </row>
    <row r="65" spans="1:9" x14ac:dyDescent="0.25">
      <c r="A65" s="5">
        <v>4</v>
      </c>
      <c r="B65" s="22">
        <f t="shared" si="3"/>
        <v>91.185359000000005</v>
      </c>
      <c r="C65" s="18">
        <v>90.081940000000003</v>
      </c>
      <c r="D65" s="18">
        <v>90.104697000000002</v>
      </c>
      <c r="E65" s="18">
        <v>89.999898000000002</v>
      </c>
      <c r="F65" s="18">
        <v>90.152618000000004</v>
      </c>
      <c r="G65" s="19">
        <v>91.185359000000005</v>
      </c>
    </row>
    <row r="66" spans="1:9" x14ac:dyDescent="0.25">
      <c r="A66" s="5">
        <v>8</v>
      </c>
      <c r="B66" s="22">
        <f t="shared" si="3"/>
        <v>143.80615700000001</v>
      </c>
      <c r="C66" s="18">
        <v>143.79082399999999</v>
      </c>
      <c r="D66" s="18">
        <v>143.73881399999999</v>
      </c>
      <c r="E66" s="18">
        <v>143.63048900000001</v>
      </c>
      <c r="F66" s="18">
        <v>143.80615700000001</v>
      </c>
      <c r="G66" s="19">
        <v>143.793406</v>
      </c>
    </row>
    <row r="67" spans="1:9" x14ac:dyDescent="0.25">
      <c r="A67" s="5">
        <v>16</v>
      </c>
      <c r="B67" s="22">
        <f t="shared" si="3"/>
        <v>216.15079700000001</v>
      </c>
      <c r="C67" s="18">
        <v>215.926119</v>
      </c>
      <c r="D67" s="18">
        <v>215.75443799999999</v>
      </c>
      <c r="E67" s="18">
        <v>215.961206</v>
      </c>
      <c r="F67" s="18">
        <v>216.15079700000001</v>
      </c>
      <c r="G67" s="19">
        <v>216.02811</v>
      </c>
    </row>
    <row r="68" spans="1:9" x14ac:dyDescent="0.25">
      <c r="A68" s="5">
        <v>32</v>
      </c>
      <c r="B68" s="22">
        <f t="shared" si="3"/>
        <v>315.878039</v>
      </c>
      <c r="C68" s="18">
        <v>313.23419200000001</v>
      </c>
      <c r="D68" s="18">
        <v>313.25827900000002</v>
      </c>
      <c r="E68" s="18">
        <v>315.878039</v>
      </c>
      <c r="F68" s="18">
        <v>313.40403199999997</v>
      </c>
      <c r="G68" s="19">
        <v>313.859893</v>
      </c>
    </row>
    <row r="69" spans="1:9" ht="19" thickBot="1" x14ac:dyDescent="0.3">
      <c r="A69" s="7">
        <v>64</v>
      </c>
      <c r="B69" s="23">
        <f t="shared" si="3"/>
        <v>431.15748000000002</v>
      </c>
      <c r="C69" s="20">
        <v>424.53562899999997</v>
      </c>
      <c r="D69" s="20">
        <v>422.640062</v>
      </c>
      <c r="E69" s="20">
        <v>424.489351</v>
      </c>
      <c r="F69" s="20">
        <v>422.92632500000002</v>
      </c>
      <c r="G69" s="21">
        <v>431.15748000000002</v>
      </c>
    </row>
    <row r="70" spans="1:9" ht="19" thickBot="1" x14ac:dyDescent="0.3"/>
    <row r="71" spans="1:9" ht="19" thickBot="1" x14ac:dyDescent="0.3">
      <c r="A71" s="10"/>
      <c r="B71" s="11" t="s">
        <v>2</v>
      </c>
      <c r="C71" s="11" t="s">
        <v>3</v>
      </c>
      <c r="D71" s="11" t="s">
        <v>4</v>
      </c>
      <c r="E71" s="11" t="s">
        <v>5</v>
      </c>
      <c r="F71" s="11" t="s">
        <v>6</v>
      </c>
      <c r="G71" s="11" t="s">
        <v>7</v>
      </c>
      <c r="H71" s="11" t="s">
        <v>8</v>
      </c>
      <c r="I71" s="12" t="s">
        <v>9</v>
      </c>
    </row>
    <row r="72" spans="1:9" x14ac:dyDescent="0.25">
      <c r="A72" s="8">
        <v>1</v>
      </c>
      <c r="B72" s="16">
        <v>4.8430470000000003</v>
      </c>
      <c r="C72" s="16">
        <v>3.3857270000000002</v>
      </c>
      <c r="D72" s="16">
        <v>111.732423</v>
      </c>
      <c r="E72" s="16">
        <v>5.5239999999999997E-2</v>
      </c>
      <c r="F72" s="16">
        <v>25.531901999999999</v>
      </c>
      <c r="G72" s="16">
        <v>6.2452949999999996</v>
      </c>
      <c r="H72" s="16">
        <v>7.8937140000000001</v>
      </c>
      <c r="I72" s="17">
        <v>6.1352099999999998</v>
      </c>
    </row>
    <row r="73" spans="1:9" x14ac:dyDescent="0.25">
      <c r="A73" s="9">
        <v>2</v>
      </c>
      <c r="B73" s="18">
        <v>3.1533600000000002</v>
      </c>
      <c r="C73" s="18">
        <v>21.100867999999998</v>
      </c>
      <c r="D73" s="18">
        <v>50.498123999999997</v>
      </c>
      <c r="E73" s="18">
        <v>2.8386000000000002E-2</v>
      </c>
      <c r="F73" s="18">
        <v>12.925977</v>
      </c>
      <c r="G73" s="18">
        <v>3.3361149999999999</v>
      </c>
      <c r="H73" s="18">
        <v>4.5734060000000003</v>
      </c>
      <c r="I73" s="19">
        <v>3.141861</v>
      </c>
    </row>
    <row r="74" spans="1:9" x14ac:dyDescent="0.25">
      <c r="A74" s="9">
        <v>4</v>
      </c>
      <c r="B74" s="18">
        <v>3.082681</v>
      </c>
      <c r="C74" s="18">
        <v>22.345396000000001</v>
      </c>
      <c r="D74" s="18">
        <v>26.162731999999998</v>
      </c>
      <c r="E74" s="18">
        <v>1.4847000000000001E-2</v>
      </c>
      <c r="F74" s="18">
        <v>6.7205680000000001</v>
      </c>
      <c r="G74" s="18">
        <v>1.874927</v>
      </c>
      <c r="H74" s="18">
        <v>3.1803590000000002</v>
      </c>
      <c r="I74" s="19">
        <v>1.635931</v>
      </c>
    </row>
    <row r="75" spans="1:9" x14ac:dyDescent="0.25">
      <c r="A75" s="9">
        <v>8</v>
      </c>
      <c r="B75" s="18">
        <v>2.1957740000000001</v>
      </c>
      <c r="C75" s="18">
        <v>18.105840000000001</v>
      </c>
      <c r="D75" s="18">
        <v>12.938618999999999</v>
      </c>
      <c r="E75" s="18">
        <v>8.0199999999999994E-3</v>
      </c>
      <c r="F75" s="18">
        <v>3.5491980000000001</v>
      </c>
      <c r="G75" s="18">
        <v>1.1602060000000001</v>
      </c>
      <c r="H75" s="18">
        <v>2.543272</v>
      </c>
      <c r="I75" s="19">
        <v>0.90137999999999996</v>
      </c>
    </row>
    <row r="76" spans="1:9" x14ac:dyDescent="0.25">
      <c r="A76" s="9">
        <v>16</v>
      </c>
      <c r="B76" s="18">
        <v>2.1295459999999999</v>
      </c>
      <c r="C76" s="18">
        <v>13.712090999999999</v>
      </c>
      <c r="D76" s="18">
        <v>6.2081239999999998</v>
      </c>
      <c r="E76" s="18">
        <v>4.8180000000000002E-3</v>
      </c>
      <c r="F76" s="18">
        <v>2.021385</v>
      </c>
      <c r="G76" s="18">
        <v>0.82055400000000001</v>
      </c>
      <c r="H76" s="18">
        <v>2.0482849999999999</v>
      </c>
      <c r="I76" s="19">
        <v>0.52346400000000004</v>
      </c>
    </row>
    <row r="77" spans="1:9" x14ac:dyDescent="0.25">
      <c r="A77" s="9">
        <v>32</v>
      </c>
      <c r="B77" s="18">
        <v>1.614984</v>
      </c>
      <c r="C77" s="18">
        <v>10.093563</v>
      </c>
      <c r="D77" s="18">
        <v>3.2261359999999999</v>
      </c>
      <c r="E77" s="18">
        <v>2.905E-3</v>
      </c>
      <c r="F77" s="18">
        <v>1.201916</v>
      </c>
      <c r="G77" s="18">
        <v>0.67154800000000003</v>
      </c>
      <c r="H77" s="18">
        <v>1.699376</v>
      </c>
      <c r="I77" s="19">
        <v>0.32679000000000002</v>
      </c>
    </row>
    <row r="78" spans="1:9" ht="19" thickBot="1" x14ac:dyDescent="0.3">
      <c r="A78" s="15">
        <v>64</v>
      </c>
      <c r="B78" s="20">
        <v>1.604832</v>
      </c>
      <c r="C78" s="20">
        <v>7.6434110000000004</v>
      </c>
      <c r="D78" s="20">
        <v>1.670955</v>
      </c>
      <c r="E78" s="20">
        <v>1.9300000000000001E-3</v>
      </c>
      <c r="F78" s="20">
        <v>0.75139100000000003</v>
      </c>
      <c r="G78" s="20">
        <v>0.56435900000000006</v>
      </c>
      <c r="H78" s="20">
        <v>1.3519129999999999</v>
      </c>
      <c r="I78" s="21">
        <v>0.227053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37" workbookViewId="0">
      <selection activeCell="B78" sqref="B78:I78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8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3">
        <v>5</v>
      </c>
      <c r="K2" t="s">
        <v>12</v>
      </c>
    </row>
    <row r="3" spans="1:11" x14ac:dyDescent="0.25">
      <c r="A3" s="59">
        <v>1</v>
      </c>
      <c r="B3" s="34">
        <f>MAX(C3:G3)</f>
        <v>33.036563999999998</v>
      </c>
      <c r="C3" s="58">
        <f>'XACC with MPI nobarrier'!C3</f>
        <v>33.036563999999998</v>
      </c>
      <c r="D3" s="34">
        <f>'XACC with MPI nobarrier'!D3</f>
        <v>32.999651</v>
      </c>
      <c r="E3" s="34">
        <f>'XACC with MPI nobarrier'!E3</f>
        <v>33.03248</v>
      </c>
      <c r="F3" s="34">
        <f>'XACC with MPI nobarrier'!F3</f>
        <v>33.010223000000003</v>
      </c>
      <c r="G3" s="35">
        <f>'XACC with MPI nobarrier'!G3</f>
        <v>32.997280000000003</v>
      </c>
      <c r="K3" t="s">
        <v>13</v>
      </c>
    </row>
    <row r="4" spans="1:11" x14ac:dyDescent="0.25">
      <c r="A4" s="72">
        <v>2</v>
      </c>
      <c r="B4" s="36">
        <f t="shared" ref="B4:B9" si="0">MAX(C4:G4)</f>
        <v>56.377536999999997</v>
      </c>
      <c r="C4" s="48">
        <f>'XACC with MPI nobarrier'!C4</f>
        <v>56.368971999999999</v>
      </c>
      <c r="D4" s="36">
        <f>'XACC with MPI nobarrier'!D4</f>
        <v>56.377536999999997</v>
      </c>
      <c r="E4" s="36">
        <f>'XACC with MPI nobarrier'!E4</f>
        <v>56.359312000000003</v>
      </c>
      <c r="F4" s="36">
        <f>'XACC with MPI nobarrier'!F4</f>
        <v>56.374989999999997</v>
      </c>
      <c r="G4" s="37">
        <f>'XACC with MPI nobarrier'!G4</f>
        <v>56.366954</v>
      </c>
      <c r="K4" t="s">
        <v>15</v>
      </c>
    </row>
    <row r="5" spans="1:11" x14ac:dyDescent="0.25">
      <c r="A5" s="9">
        <v>4</v>
      </c>
      <c r="B5" s="18">
        <f t="shared" si="0"/>
        <v>84.194072000000006</v>
      </c>
      <c r="C5" s="48">
        <v>84.097667000000001</v>
      </c>
      <c r="D5" s="36">
        <v>84.176573000000005</v>
      </c>
      <c r="E5" s="36">
        <v>84.169759999999997</v>
      </c>
      <c r="F5" s="36">
        <v>84.194072000000006</v>
      </c>
      <c r="G5" s="37">
        <v>84.181006999999994</v>
      </c>
      <c r="K5" t="s">
        <v>14</v>
      </c>
    </row>
    <row r="6" spans="1:11" x14ac:dyDescent="0.25">
      <c r="A6" s="9">
        <v>8</v>
      </c>
      <c r="B6" s="18">
        <f t="shared" si="0"/>
        <v>164.07445300000001</v>
      </c>
      <c r="C6" s="48">
        <v>164.057591</v>
      </c>
      <c r="D6" s="36">
        <v>164.02847700000001</v>
      </c>
      <c r="E6" s="36">
        <v>164.036056</v>
      </c>
      <c r="F6" s="36">
        <v>164.07445300000001</v>
      </c>
      <c r="G6" s="37">
        <v>164.03312</v>
      </c>
    </row>
    <row r="7" spans="1:11" x14ac:dyDescent="0.25">
      <c r="A7" s="9">
        <v>16</v>
      </c>
      <c r="B7" s="18">
        <f t="shared" si="0"/>
        <v>226.43307799999999</v>
      </c>
      <c r="C7" s="48">
        <v>225.860513</v>
      </c>
      <c r="D7" s="36">
        <v>225.73190299999999</v>
      </c>
      <c r="E7" s="36">
        <v>225.55817200000001</v>
      </c>
      <c r="F7" s="36">
        <v>226.152491</v>
      </c>
      <c r="G7" s="37">
        <v>226.43307799999999</v>
      </c>
    </row>
    <row r="8" spans="1:11" x14ac:dyDescent="0.25">
      <c r="A8" s="9">
        <v>32</v>
      </c>
      <c r="B8" s="18">
        <f t="shared" si="0"/>
        <v>408.85278299999999</v>
      </c>
      <c r="C8" s="48">
        <v>407.61761799999999</v>
      </c>
      <c r="D8" s="36">
        <v>407.75271400000003</v>
      </c>
      <c r="E8" s="36">
        <v>408.12308100000001</v>
      </c>
      <c r="F8" s="36">
        <v>408.45844499999998</v>
      </c>
      <c r="G8" s="37">
        <v>408.85278299999999</v>
      </c>
    </row>
    <row r="9" spans="1:11" ht="19" thickBot="1" x14ac:dyDescent="0.3">
      <c r="A9" s="73">
        <v>64</v>
      </c>
      <c r="B9" s="20">
        <f t="shared" si="0"/>
        <v>531.47225000000003</v>
      </c>
      <c r="C9" s="49">
        <v>530.25079300000004</v>
      </c>
      <c r="D9" s="50">
        <v>531.47225000000003</v>
      </c>
      <c r="E9" s="50">
        <v>530.57232099999999</v>
      </c>
      <c r="F9" s="50">
        <v>530.06189199999994</v>
      </c>
      <c r="G9" s="51">
        <v>530.10838799999999</v>
      </c>
    </row>
    <row r="10" spans="1:11" ht="19" thickBot="1" x14ac:dyDescent="0.3"/>
    <row r="11" spans="1:11" ht="19" thickBot="1" x14ac:dyDescent="0.3">
      <c r="A11" s="8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3" t="s">
        <v>9</v>
      </c>
    </row>
    <row r="12" spans="1:11" x14ac:dyDescent="0.25">
      <c r="A12" s="71">
        <v>1</v>
      </c>
      <c r="B12" s="58">
        <f>'XACC with MPI nobarrier'!B12</f>
        <v>12.992349000000001</v>
      </c>
      <c r="C12" s="34">
        <f>'XACC with MPI nobarrier'!C12</f>
        <v>10.178813999999999</v>
      </c>
      <c r="D12" s="34">
        <f>'XACC with MPI nobarrier'!D12</f>
        <v>594.18407300000001</v>
      </c>
      <c r="E12" s="34">
        <f>'XACC with MPI nobarrier'!E12</f>
        <v>0.219191</v>
      </c>
      <c r="F12" s="34">
        <f>'XACC with MPI nobarrier'!F12</f>
        <v>117.867987</v>
      </c>
      <c r="G12" s="34">
        <f>'XACC with MPI nobarrier'!G12</f>
        <v>27.753912</v>
      </c>
      <c r="H12" s="34">
        <f>'XACC with MPI nobarrier'!H12</f>
        <v>35.363239999999998</v>
      </c>
      <c r="I12" s="35">
        <f>'XACC with MPI nobarrier'!I12</f>
        <v>28.175823000000001</v>
      </c>
    </row>
    <row r="13" spans="1:11" x14ac:dyDescent="0.25">
      <c r="A13" s="64">
        <v>2</v>
      </c>
      <c r="B13" s="48">
        <f>'XACC with MPI nobarrier'!B13</f>
        <v>7.3983420000000004</v>
      </c>
      <c r="C13" s="36">
        <f>'XACC with MPI nobarrier'!C13</f>
        <v>86.510822000000005</v>
      </c>
      <c r="D13" s="36">
        <f>'XACC with MPI nobarrier'!D13</f>
        <v>284.635514</v>
      </c>
      <c r="E13" s="36">
        <f>'XACC with MPI nobarrier'!E13</f>
        <v>0.11039300000000001</v>
      </c>
      <c r="F13" s="36">
        <f>'XACC with MPI nobarrier'!F13</f>
        <v>58.976281999999998</v>
      </c>
      <c r="G13" s="36">
        <f>'XACC with MPI nobarrier'!G13</f>
        <v>14.157513</v>
      </c>
      <c r="H13" s="36">
        <f>'XACC with MPI nobarrier'!H13</f>
        <v>19.119478000000001</v>
      </c>
      <c r="I13" s="37">
        <f>'XACC with MPI nobarrier'!I13</f>
        <v>14.106052</v>
      </c>
    </row>
    <row r="14" spans="1:11" x14ac:dyDescent="0.25">
      <c r="A14" s="4">
        <v>4</v>
      </c>
      <c r="B14" s="48">
        <v>0</v>
      </c>
      <c r="C14" s="36">
        <v>124.69117199999999</v>
      </c>
      <c r="D14" s="36">
        <v>142.490883</v>
      </c>
      <c r="E14" s="36">
        <v>5.9913000000000001E-2</v>
      </c>
      <c r="F14" s="36">
        <v>31.863295999999998</v>
      </c>
      <c r="G14" s="36">
        <v>9.0189699999999995</v>
      </c>
      <c r="H14" s="36">
        <v>15.562315</v>
      </c>
      <c r="I14" s="37">
        <v>8.1093399999999995</v>
      </c>
    </row>
    <row r="15" spans="1:11" x14ac:dyDescent="0.25">
      <c r="A15" s="4">
        <v>8</v>
      </c>
      <c r="B15" s="48">
        <v>0</v>
      </c>
      <c r="C15" s="36">
        <v>73.080862999999994</v>
      </c>
      <c r="D15" s="36">
        <v>62.120683</v>
      </c>
      <c r="E15" s="36">
        <v>2.8930999999999998E-2</v>
      </c>
      <c r="F15" s="36">
        <v>15.049753000000001</v>
      </c>
      <c r="G15" s="36">
        <v>3.9632230000000002</v>
      </c>
      <c r="H15" s="36">
        <v>8.8406110000000009</v>
      </c>
      <c r="I15" s="37">
        <v>3.649972</v>
      </c>
    </row>
    <row r="16" spans="1:11" x14ac:dyDescent="0.25">
      <c r="A16" s="4">
        <v>16</v>
      </c>
      <c r="B16" s="48">
        <v>0</v>
      </c>
      <c r="C16" s="36">
        <v>69.631291000000004</v>
      </c>
      <c r="D16" s="36">
        <v>31.386752999999999</v>
      </c>
      <c r="E16" s="36">
        <v>1.5511E-2</v>
      </c>
      <c r="F16" s="36">
        <v>7.8345770000000003</v>
      </c>
      <c r="G16" s="36">
        <v>2.2764280000000001</v>
      </c>
      <c r="H16" s="36">
        <v>7.9731300000000003</v>
      </c>
      <c r="I16" s="37">
        <v>1.9068560000000001</v>
      </c>
    </row>
    <row r="17" spans="1:9" x14ac:dyDescent="0.25">
      <c r="A17" s="4">
        <v>32</v>
      </c>
      <c r="B17" s="48">
        <v>0</v>
      </c>
      <c r="C17" s="36">
        <v>39.651611000000003</v>
      </c>
      <c r="D17" s="36">
        <v>15.895493</v>
      </c>
      <c r="E17" s="36">
        <v>8.9029999999999995E-3</v>
      </c>
      <c r="F17" s="36">
        <v>4.1662699999999999</v>
      </c>
      <c r="G17" s="36">
        <v>1.462083</v>
      </c>
      <c r="H17" s="36">
        <v>4.8214930000000003</v>
      </c>
      <c r="I17" s="37">
        <v>1.0555209999999999</v>
      </c>
    </row>
    <row r="18" spans="1:9" ht="19" thickBot="1" x14ac:dyDescent="0.3">
      <c r="A18" s="14">
        <v>64</v>
      </c>
      <c r="B18" s="49">
        <v>0</v>
      </c>
      <c r="C18" s="50">
        <v>35.001344000000003</v>
      </c>
      <c r="D18" s="50">
        <v>7.6711830000000001</v>
      </c>
      <c r="E18" s="50">
        <v>5.4149999999999997E-3</v>
      </c>
      <c r="F18" s="50">
        <v>2.390746</v>
      </c>
      <c r="G18" s="50">
        <v>1.049844</v>
      </c>
      <c r="H18" s="50">
        <v>4.8553170000000003</v>
      </c>
      <c r="I18" s="51">
        <v>0.61496499999999998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2">
        <v>1</v>
      </c>
      <c r="D22" s="2">
        <v>2</v>
      </c>
      <c r="E22" s="2">
        <v>3</v>
      </c>
      <c r="F22" s="2">
        <v>4</v>
      </c>
      <c r="G22" s="3">
        <v>5</v>
      </c>
    </row>
    <row r="23" spans="1:9" x14ac:dyDescent="0.25">
      <c r="A23" s="74">
        <v>1</v>
      </c>
      <c r="B23" s="48">
        <f>MAX(C23:G23)</f>
        <v>34.052976000000001</v>
      </c>
      <c r="C23" s="58">
        <f>'XACC with MPI nobarrier'!C23</f>
        <v>34.043258999999999</v>
      </c>
      <c r="D23" s="34">
        <f>'XACC with MPI nobarrier'!D23</f>
        <v>34.036054</v>
      </c>
      <c r="E23" s="34">
        <f>'XACC with MPI nobarrier'!E23</f>
        <v>34.017491999999997</v>
      </c>
      <c r="F23" s="34">
        <f>'XACC with MPI nobarrier'!F23</f>
        <v>34.029639000000003</v>
      </c>
      <c r="G23" s="35">
        <f>'XACC with MPI nobarrier'!G23</f>
        <v>34.052976000000001</v>
      </c>
    </row>
    <row r="24" spans="1:9" x14ac:dyDescent="0.25">
      <c r="A24" s="74">
        <v>2</v>
      </c>
      <c r="B24" s="48">
        <f>MAX(C24:G24)</f>
        <v>43.875082999999997</v>
      </c>
      <c r="C24" s="48">
        <f>'XACC with MPI nobarrier'!C24</f>
        <v>43.875082999999997</v>
      </c>
      <c r="D24" s="36">
        <f>'XACC with MPI nobarrier'!D24</f>
        <v>43.845730000000003</v>
      </c>
      <c r="E24" s="36">
        <f>'XACC with MPI nobarrier'!E24</f>
        <v>43.863976000000001</v>
      </c>
      <c r="F24" s="36">
        <f>'XACC with MPI nobarrier'!F24</f>
        <v>43.85557</v>
      </c>
      <c r="G24" s="37">
        <f>'XACC with MPI nobarrier'!G24</f>
        <v>43.848720999999998</v>
      </c>
    </row>
    <row r="25" spans="1:9" x14ac:dyDescent="0.25">
      <c r="A25" s="5">
        <v>4</v>
      </c>
      <c r="B25" s="24">
        <f t="shared" ref="B25:B29" si="1">MAX(C25:G25)</f>
        <v>58.420355000000001</v>
      </c>
      <c r="C25" s="48">
        <v>58.420355000000001</v>
      </c>
      <c r="D25" s="36"/>
      <c r="E25" s="36"/>
      <c r="F25" s="36"/>
      <c r="G25" s="37"/>
    </row>
    <row r="26" spans="1:9" x14ac:dyDescent="0.25">
      <c r="A26" s="5">
        <v>8</v>
      </c>
      <c r="B26" s="24">
        <f t="shared" si="1"/>
        <v>94.012309000000002</v>
      </c>
      <c r="C26" s="48">
        <v>93.989581999999999</v>
      </c>
      <c r="D26" s="36">
        <v>94.012309000000002</v>
      </c>
      <c r="E26" s="36">
        <v>93.901925000000006</v>
      </c>
      <c r="F26" s="36">
        <v>93.972665000000006</v>
      </c>
      <c r="G26" s="37">
        <v>93.804163000000003</v>
      </c>
    </row>
    <row r="27" spans="1:9" x14ac:dyDescent="0.25">
      <c r="A27" s="5">
        <v>16</v>
      </c>
      <c r="B27" s="24">
        <f t="shared" si="1"/>
        <v>120.41390199999999</v>
      </c>
      <c r="C27" s="48">
        <v>119.532731</v>
      </c>
      <c r="D27" s="36">
        <v>120.41390199999999</v>
      </c>
      <c r="E27" s="36">
        <v>120.177573</v>
      </c>
      <c r="F27" s="36">
        <v>120.222328</v>
      </c>
      <c r="G27" s="37">
        <v>120.071966</v>
      </c>
    </row>
    <row r="28" spans="1:9" x14ac:dyDescent="0.25">
      <c r="A28" s="5">
        <v>32</v>
      </c>
      <c r="B28" s="24">
        <f t="shared" si="1"/>
        <v>175.70662999999999</v>
      </c>
      <c r="C28" s="48">
        <v>171.79744600000001</v>
      </c>
      <c r="D28" s="36">
        <v>175.70662999999999</v>
      </c>
      <c r="E28" s="36">
        <v>173.91362899999999</v>
      </c>
      <c r="F28" s="36">
        <v>172.13756100000001</v>
      </c>
      <c r="G28" s="37">
        <v>171.08906999999999</v>
      </c>
    </row>
    <row r="29" spans="1:9" ht="19" thickBot="1" x14ac:dyDescent="0.3">
      <c r="A29" s="7">
        <v>64</v>
      </c>
      <c r="B29" s="25">
        <f t="shared" si="1"/>
        <v>213.86516</v>
      </c>
      <c r="C29" s="49">
        <v>207.06735599999999</v>
      </c>
      <c r="D29" s="50">
        <v>209.334417</v>
      </c>
      <c r="E29" s="50">
        <v>202.43632500000001</v>
      </c>
      <c r="F29" s="50">
        <v>205.24710999999999</v>
      </c>
      <c r="G29" s="51">
        <v>213.86516</v>
      </c>
    </row>
    <row r="30" spans="1:9" ht="19" thickBot="1" x14ac:dyDescent="0.3"/>
    <row r="31" spans="1:9" ht="19" thickBot="1" x14ac:dyDescent="0.3">
      <c r="A31" s="10"/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3" t="s">
        <v>9</v>
      </c>
    </row>
    <row r="32" spans="1:9" x14ac:dyDescent="0.25">
      <c r="A32" s="74">
        <v>1</v>
      </c>
      <c r="B32" s="58">
        <f>'XACC with MPI nobarrier'!B32</f>
        <v>2.2375340000000001</v>
      </c>
      <c r="C32" s="34">
        <f>'XACC with MPI nobarrier'!C32</f>
        <v>2.329796</v>
      </c>
      <c r="D32" s="34">
        <f>'XACC with MPI nobarrier'!D32</f>
        <v>24.892333000000001</v>
      </c>
      <c r="E32" s="34">
        <f>'XACC with MPI nobarrier'!E32</f>
        <v>1.4930000000000001E-2</v>
      </c>
      <c r="F32" s="34">
        <f>'XACC with MPI nobarrier'!F32</f>
        <v>6.4046000000000003</v>
      </c>
      <c r="G32" s="34">
        <f>'XACC with MPI nobarrier'!G32</f>
        <v>1.7086140000000001</v>
      </c>
      <c r="H32" s="34">
        <f>'XACC with MPI nobarrier'!H32</f>
        <v>2.15767</v>
      </c>
      <c r="I32" s="35">
        <f>'XACC with MPI nobarrier'!I32</f>
        <v>1.5490999999999999</v>
      </c>
    </row>
    <row r="33" spans="1:9" x14ac:dyDescent="0.25">
      <c r="A33" s="74">
        <v>2</v>
      </c>
      <c r="B33" s="48">
        <f>'XACC with MPI nobarrier'!B33</f>
        <v>1.7044250000000001</v>
      </c>
      <c r="C33" s="36">
        <f>'XACC with MPI nobarrier'!C33</f>
        <v>11.276081</v>
      </c>
      <c r="D33" s="36">
        <f>'XACC with MPI nobarrier'!D33</f>
        <v>12.412627000000001</v>
      </c>
      <c r="E33" s="36">
        <f>'XACC with MPI nobarrier'!E33</f>
        <v>8.6309999999999998E-3</v>
      </c>
      <c r="F33" s="36">
        <f>'XACC with MPI nobarrier'!F33</f>
        <v>3.4098679999999999</v>
      </c>
      <c r="G33" s="36">
        <f>'XACC with MPI nobarrier'!G33</f>
        <v>1.063442</v>
      </c>
      <c r="H33" s="36">
        <f>'XACC with MPI nobarrier'!H33</f>
        <v>1.3870800000000001</v>
      </c>
      <c r="I33" s="37">
        <f>'XACC with MPI nobarrier'!I33</f>
        <v>0.85938400000000004</v>
      </c>
    </row>
    <row r="34" spans="1:9" x14ac:dyDescent="0.25">
      <c r="A34" s="4">
        <v>4</v>
      </c>
      <c r="B34" s="48">
        <v>0</v>
      </c>
      <c r="C34" s="36">
        <v>17.006879999999999</v>
      </c>
      <c r="D34" s="36">
        <v>7.7347010000000003</v>
      </c>
      <c r="E34" s="36">
        <v>5.1330000000000004E-3</v>
      </c>
      <c r="F34" s="36">
        <v>2.5418500000000002</v>
      </c>
      <c r="G34" s="36">
        <v>0.95115899999999998</v>
      </c>
      <c r="H34" s="36">
        <v>2.2535289999999999</v>
      </c>
      <c r="I34" s="37">
        <v>0.65264</v>
      </c>
    </row>
    <row r="35" spans="1:9" x14ac:dyDescent="0.25">
      <c r="A35" s="4">
        <v>8</v>
      </c>
      <c r="B35" s="48">
        <v>0</v>
      </c>
      <c r="C35" s="36">
        <v>8.7765570000000004</v>
      </c>
      <c r="D35" s="36">
        <v>3.1554169999999999</v>
      </c>
      <c r="E35" s="36">
        <v>3.2789999999999998E-3</v>
      </c>
      <c r="F35" s="36">
        <v>1.1798489999999999</v>
      </c>
      <c r="G35" s="36">
        <v>0.586399</v>
      </c>
      <c r="H35" s="36">
        <v>0.96680500000000003</v>
      </c>
      <c r="I35" s="37">
        <v>0.31440099999999999</v>
      </c>
    </row>
    <row r="36" spans="1:9" x14ac:dyDescent="0.25">
      <c r="A36" s="4">
        <v>16</v>
      </c>
      <c r="B36" s="48">
        <v>0</v>
      </c>
      <c r="C36" s="36">
        <v>7.4615919999999996</v>
      </c>
      <c r="D36" s="36">
        <v>1.67395</v>
      </c>
      <c r="E36" s="36">
        <v>2.3760000000000001E-3</v>
      </c>
      <c r="F36" s="36">
        <v>0.75202199999999997</v>
      </c>
      <c r="G36" s="36">
        <v>0.49898999999999999</v>
      </c>
      <c r="H36" s="36">
        <v>1.1891400000000001</v>
      </c>
      <c r="I36" s="37">
        <v>0.22046499999999999</v>
      </c>
    </row>
    <row r="37" spans="1:9" x14ac:dyDescent="0.25">
      <c r="A37" s="4">
        <v>32</v>
      </c>
      <c r="B37" s="48">
        <v>0</v>
      </c>
      <c r="C37" s="36">
        <v>5.0137749999999999</v>
      </c>
      <c r="D37" s="36">
        <v>1.0968929999999999</v>
      </c>
      <c r="E37" s="36">
        <v>1.926E-3</v>
      </c>
      <c r="F37" s="36">
        <v>0.554531</v>
      </c>
      <c r="G37" s="36">
        <v>0.47357900000000003</v>
      </c>
      <c r="H37" s="36">
        <v>0.76300800000000002</v>
      </c>
      <c r="I37" s="37">
        <v>0.168901</v>
      </c>
    </row>
    <row r="38" spans="1:9" ht="19" thickBot="1" x14ac:dyDescent="0.3">
      <c r="A38" s="14">
        <v>64</v>
      </c>
      <c r="B38" s="49">
        <v>0</v>
      </c>
      <c r="C38" s="50">
        <v>3.7636729999999998</v>
      </c>
      <c r="D38" s="50">
        <v>0.96401300000000001</v>
      </c>
      <c r="E38" s="50">
        <v>1.8860000000000001E-3</v>
      </c>
      <c r="F38" s="50">
        <v>0.45040200000000002</v>
      </c>
      <c r="G38" s="50">
        <v>0.49131200000000003</v>
      </c>
      <c r="H38" s="50">
        <v>0.828295</v>
      </c>
      <c r="I38" s="51">
        <v>0.144015</v>
      </c>
    </row>
    <row r="41" spans="1:9" ht="19" thickBot="1" x14ac:dyDescent="0.3">
      <c r="A41" t="s">
        <v>26</v>
      </c>
    </row>
    <row r="42" spans="1:9" ht="19" thickBot="1" x14ac:dyDescent="0.3">
      <c r="A42" s="13" t="s">
        <v>0</v>
      </c>
      <c r="B42" s="10" t="s">
        <v>1</v>
      </c>
      <c r="C42" s="2">
        <v>1</v>
      </c>
      <c r="D42" s="2">
        <v>2</v>
      </c>
      <c r="E42" s="2">
        <v>3</v>
      </c>
      <c r="F42" s="2">
        <v>4</v>
      </c>
      <c r="G42" s="3">
        <v>5</v>
      </c>
    </row>
    <row r="43" spans="1:9" x14ac:dyDescent="0.25">
      <c r="A43" s="74">
        <v>1</v>
      </c>
      <c r="B43" s="48">
        <f>MAX(C43:G43)</f>
        <v>28.308040999999999</v>
      </c>
      <c r="C43" s="58">
        <f>'XACC with MPI nobarrier'!C43</f>
        <v>28.307312</v>
      </c>
      <c r="D43" s="34">
        <f>'XACC with MPI nobarrier'!D43</f>
        <v>28.230245</v>
      </c>
      <c r="E43" s="34">
        <f>'XACC with MPI nobarrier'!E43</f>
        <v>28.262981</v>
      </c>
      <c r="F43" s="34">
        <f>'XACC with MPI nobarrier'!F43</f>
        <v>28.308040999999999</v>
      </c>
      <c r="G43" s="35">
        <f>'XACC with MPI nobarrier'!G43</f>
        <v>28.261512</v>
      </c>
    </row>
    <row r="44" spans="1:9" x14ac:dyDescent="0.25">
      <c r="A44" s="74">
        <v>2</v>
      </c>
      <c r="B44" s="48">
        <f>MAX(C44:G44)</f>
        <v>28.789232999999999</v>
      </c>
      <c r="C44" s="48">
        <f>'XACC with MPI nobarrier'!C44</f>
        <v>28.693746000000001</v>
      </c>
      <c r="D44" s="36">
        <f>'XACC with MPI nobarrier'!D44</f>
        <v>28.761496999999999</v>
      </c>
      <c r="E44" s="36">
        <f>'XACC with MPI nobarrier'!E44</f>
        <v>28.691759000000001</v>
      </c>
      <c r="F44" s="36">
        <f>'XACC with MPI nobarrier'!F44</f>
        <v>28.789232999999999</v>
      </c>
      <c r="G44" s="37">
        <f>'XACC with MPI nobarrier'!G44</f>
        <v>28.782222000000001</v>
      </c>
    </row>
    <row r="45" spans="1:9" x14ac:dyDescent="0.25">
      <c r="A45" s="5">
        <v>4</v>
      </c>
      <c r="B45" s="24">
        <f t="shared" ref="B45:B49" si="2">MAX(C45:G45)</f>
        <v>49.941845999999998</v>
      </c>
      <c r="C45" s="48">
        <v>49.892232999999997</v>
      </c>
      <c r="D45" s="36">
        <v>49.941845999999998</v>
      </c>
      <c r="E45" s="36"/>
      <c r="F45" s="36"/>
      <c r="G45" s="37"/>
    </row>
    <row r="46" spans="1:9" x14ac:dyDescent="0.25">
      <c r="A46" s="5">
        <v>8</v>
      </c>
      <c r="B46" s="24">
        <f t="shared" si="2"/>
        <v>61.833882000000003</v>
      </c>
      <c r="C46" s="48">
        <v>61.614609999999999</v>
      </c>
      <c r="D46" s="36">
        <v>61.833882000000003</v>
      </c>
      <c r="E46" s="36">
        <v>61.606459000000001</v>
      </c>
      <c r="F46" s="36">
        <v>61.663083</v>
      </c>
      <c r="G46" s="37"/>
    </row>
    <row r="47" spans="1:9" x14ac:dyDescent="0.25">
      <c r="A47" s="5">
        <v>16</v>
      </c>
      <c r="B47" s="24">
        <f t="shared" si="2"/>
        <v>74.793481</v>
      </c>
      <c r="C47" s="48">
        <v>74.225296999999998</v>
      </c>
      <c r="D47" s="36">
        <v>74.793481</v>
      </c>
      <c r="E47" s="36">
        <v>73.593235000000007</v>
      </c>
      <c r="F47" s="36">
        <v>73.807044000000005</v>
      </c>
      <c r="G47" s="37">
        <v>73.112150999999997</v>
      </c>
    </row>
    <row r="48" spans="1:9" x14ac:dyDescent="0.25">
      <c r="A48" s="5">
        <v>32</v>
      </c>
      <c r="B48" s="24">
        <f t="shared" si="2"/>
        <v>77.953772000000001</v>
      </c>
      <c r="C48" s="48">
        <v>73.552634999999995</v>
      </c>
      <c r="D48" s="36">
        <v>77.953772000000001</v>
      </c>
      <c r="E48" s="36">
        <v>77.242931999999996</v>
      </c>
      <c r="F48" s="36">
        <v>73.297179</v>
      </c>
      <c r="G48" s="37">
        <v>73.349601000000007</v>
      </c>
    </row>
    <row r="49" spans="1:9" ht="19" thickBot="1" x14ac:dyDescent="0.3">
      <c r="A49" s="7">
        <v>64</v>
      </c>
      <c r="B49" s="25">
        <f t="shared" si="2"/>
        <v>74.915533999999994</v>
      </c>
      <c r="C49" s="49">
        <v>72.337314000000006</v>
      </c>
      <c r="D49" s="50">
        <v>74.915533999999994</v>
      </c>
      <c r="E49" s="50">
        <v>72.041831999999999</v>
      </c>
      <c r="F49" s="50">
        <v>70.714641</v>
      </c>
      <c r="G49" s="51">
        <v>70.438428999999999</v>
      </c>
    </row>
    <row r="50" spans="1:9" ht="19" thickBot="1" x14ac:dyDescent="0.3"/>
    <row r="51" spans="1:9" ht="19" thickBot="1" x14ac:dyDescent="0.3">
      <c r="A51" s="10"/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  <c r="H51" s="2" t="s">
        <v>8</v>
      </c>
      <c r="I51" s="3" t="s">
        <v>9</v>
      </c>
    </row>
    <row r="52" spans="1:9" x14ac:dyDescent="0.25">
      <c r="A52" s="71">
        <v>1</v>
      </c>
      <c r="B52" s="58">
        <f>'XACC with MPI nobarrier'!B52</f>
        <v>1.259123</v>
      </c>
      <c r="C52" s="34">
        <f>'XACC with MPI nobarrier'!C52</f>
        <v>1.5726720000000001</v>
      </c>
      <c r="D52" s="34">
        <f>'XACC with MPI nobarrier'!D52</f>
        <v>5.6089609999999999</v>
      </c>
      <c r="E52" s="34">
        <f>'XACC with MPI nobarrier'!E52</f>
        <v>4.8349999999999999E-3</v>
      </c>
      <c r="F52" s="34">
        <f>'XACC with MPI nobarrier'!F52</f>
        <v>1.914221</v>
      </c>
      <c r="G52" s="34">
        <f>'XACC with MPI nobarrier'!G52</f>
        <v>0.64965099999999998</v>
      </c>
      <c r="H52" s="34">
        <f>'XACC with MPI nobarrier'!H52</f>
        <v>0.79385399999999995</v>
      </c>
      <c r="I52" s="35">
        <f>'XACC with MPI nobarrier'!I52</f>
        <v>0.48130400000000001</v>
      </c>
    </row>
    <row r="53" spans="1:9" x14ac:dyDescent="0.25">
      <c r="A53" s="64">
        <v>2</v>
      </c>
      <c r="B53" s="48">
        <f>'XACC with MPI nobarrier'!B53</f>
        <v>1.1881139999999999</v>
      </c>
      <c r="C53" s="36">
        <f>'XACC with MPI nobarrier'!C53</f>
        <v>5.3989529999999997</v>
      </c>
      <c r="D53" s="36">
        <f>'XACC with MPI nobarrier'!D53</f>
        <v>2.9601700000000002</v>
      </c>
      <c r="E53" s="36">
        <f>'XACC with MPI nobarrier'!E53</f>
        <v>3.1159999999999998E-3</v>
      </c>
      <c r="F53" s="36">
        <f>'XACC with MPI nobarrier'!F53</f>
        <v>1.1602760000000001</v>
      </c>
      <c r="G53" s="36">
        <f>'XACC with MPI nobarrier'!G53</f>
        <v>0.51057600000000003</v>
      </c>
      <c r="H53" s="36">
        <f>'XACC with MPI nobarrier'!H53</f>
        <v>0.59112500000000001</v>
      </c>
      <c r="I53" s="37">
        <f>'XACC with MPI nobarrier'!I53</f>
        <v>0.30627300000000002</v>
      </c>
    </row>
    <row r="54" spans="1:9" x14ac:dyDescent="0.25">
      <c r="A54" s="4">
        <v>4</v>
      </c>
      <c r="B54" s="48">
        <v>0</v>
      </c>
      <c r="C54" s="36">
        <v>3.4591940000000001</v>
      </c>
      <c r="D54" s="36">
        <v>1.6026069999999999</v>
      </c>
      <c r="E54" s="36">
        <v>2.1979999999999999E-3</v>
      </c>
      <c r="F54" s="36">
        <v>0.75288600000000006</v>
      </c>
      <c r="G54" s="36">
        <v>0.43338700000000002</v>
      </c>
      <c r="H54" s="36">
        <v>0.56374199999999997</v>
      </c>
      <c r="I54" s="37">
        <v>0.21731400000000001</v>
      </c>
    </row>
    <row r="55" spans="1:9" x14ac:dyDescent="0.25">
      <c r="A55" s="4">
        <v>8</v>
      </c>
      <c r="B55" s="48">
        <v>0</v>
      </c>
      <c r="C55" s="36">
        <v>2.9368020000000001</v>
      </c>
      <c r="D55" s="36">
        <v>1.0556559999999999</v>
      </c>
      <c r="E55" s="36">
        <v>1.745E-3</v>
      </c>
      <c r="F55" s="36">
        <v>0.54535500000000003</v>
      </c>
      <c r="G55" s="36">
        <v>0.39662399999999998</v>
      </c>
      <c r="H55" s="36">
        <v>0.52365799999999996</v>
      </c>
      <c r="I55" s="37">
        <v>0.164377</v>
      </c>
    </row>
    <row r="56" spans="1:9" x14ac:dyDescent="0.25">
      <c r="A56" s="4">
        <v>16</v>
      </c>
      <c r="B56" s="48">
        <v>0</v>
      </c>
      <c r="C56" s="36">
        <v>2.257476</v>
      </c>
      <c r="D56" s="36">
        <v>0.92047199999999996</v>
      </c>
      <c r="E56" s="36">
        <v>1.5510000000000001E-3</v>
      </c>
      <c r="F56" s="36">
        <v>0.44536799999999999</v>
      </c>
      <c r="G56" s="36">
        <v>0.41043499999999999</v>
      </c>
      <c r="H56" s="36">
        <v>0.524447</v>
      </c>
      <c r="I56" s="37">
        <v>0.14174</v>
      </c>
    </row>
    <row r="57" spans="1:9" x14ac:dyDescent="0.25">
      <c r="A57" s="4">
        <v>32</v>
      </c>
      <c r="B57" s="48">
        <v>0</v>
      </c>
      <c r="C57" s="36">
        <v>2.1252840000000002</v>
      </c>
      <c r="D57" s="36">
        <v>0.85166299999999995</v>
      </c>
      <c r="E57" s="36">
        <v>1.4909999999999999E-3</v>
      </c>
      <c r="F57" s="36">
        <v>0.39101900000000001</v>
      </c>
      <c r="G57" s="36">
        <v>0.43545800000000001</v>
      </c>
      <c r="H57" s="36">
        <v>0.54657800000000001</v>
      </c>
      <c r="I57" s="37">
        <v>0.12993299999999999</v>
      </c>
    </row>
    <row r="58" spans="1:9" ht="19" thickBot="1" x14ac:dyDescent="0.3">
      <c r="A58" s="14">
        <v>64</v>
      </c>
      <c r="B58" s="49">
        <v>0</v>
      </c>
      <c r="C58" s="50">
        <v>2.061709</v>
      </c>
      <c r="D58" s="50">
        <v>0.88813699999999995</v>
      </c>
      <c r="E58" s="50">
        <v>1.6149999999999999E-3</v>
      </c>
      <c r="F58" s="50">
        <v>0.36987100000000001</v>
      </c>
      <c r="G58" s="50">
        <v>0.48436600000000002</v>
      </c>
      <c r="H58" s="50">
        <v>0.69861799999999996</v>
      </c>
      <c r="I58" s="51">
        <v>0.12675500000000001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2">
        <v>1</v>
      </c>
      <c r="D62" s="2">
        <v>2</v>
      </c>
      <c r="E62" s="2">
        <v>3</v>
      </c>
      <c r="F62" s="2">
        <v>4</v>
      </c>
      <c r="G62" s="3">
        <v>5</v>
      </c>
    </row>
    <row r="63" spans="1:9" x14ac:dyDescent="0.25">
      <c r="A63" s="74">
        <v>1</v>
      </c>
      <c r="B63" s="48">
        <f>MAX(C63:G63)</f>
        <v>35.878461999999999</v>
      </c>
      <c r="C63" s="58">
        <f>'XACC with MPI nobarrier'!C63</f>
        <v>35.867156000000001</v>
      </c>
      <c r="D63" s="34">
        <f>'XACC with MPI nobarrier'!D63</f>
        <v>35.827858999999997</v>
      </c>
      <c r="E63" s="34">
        <f>'XACC with MPI nobarrier'!E63</f>
        <v>35.860787000000002</v>
      </c>
      <c r="F63" s="34">
        <f>'XACC with MPI nobarrier'!F63</f>
        <v>35.830115999999997</v>
      </c>
      <c r="G63" s="35">
        <f>'XACC with MPI nobarrier'!G63</f>
        <v>35.878461999999999</v>
      </c>
    </row>
    <row r="64" spans="1:9" x14ac:dyDescent="0.25">
      <c r="A64" s="74">
        <v>2</v>
      </c>
      <c r="B64" s="48">
        <f>MAX(C64:G64)</f>
        <v>60.173434999999998</v>
      </c>
      <c r="C64" s="48">
        <f>'XACC with MPI nobarrier'!C64</f>
        <v>60.166753999999997</v>
      </c>
      <c r="D64" s="36">
        <f>'XACC with MPI nobarrier'!D64</f>
        <v>60.122999</v>
      </c>
      <c r="E64" s="36">
        <f>'XACC with MPI nobarrier'!E64</f>
        <v>60.111939999999997</v>
      </c>
      <c r="F64" s="36">
        <f>'XACC with MPI nobarrier'!F64</f>
        <v>60.121729000000002</v>
      </c>
      <c r="G64" s="37">
        <f>'XACC with MPI nobarrier'!G64</f>
        <v>60.173434999999998</v>
      </c>
    </row>
    <row r="65" spans="1:9" x14ac:dyDescent="0.25">
      <c r="A65" s="5">
        <v>4</v>
      </c>
      <c r="B65" s="24">
        <f t="shared" ref="B65:B69" si="3">MAX(C65:G65)</f>
        <v>87.367232999999999</v>
      </c>
      <c r="C65" s="48">
        <v>87.323068000000006</v>
      </c>
      <c r="D65" s="36">
        <v>87.329455999999993</v>
      </c>
      <c r="E65" s="36">
        <v>87.326982999999998</v>
      </c>
      <c r="F65" s="36">
        <v>87.367232999999999</v>
      </c>
      <c r="G65" s="37">
        <v>87.357105000000004</v>
      </c>
    </row>
    <row r="66" spans="1:9" x14ac:dyDescent="0.25">
      <c r="A66" s="5">
        <v>8</v>
      </c>
      <c r="B66" s="24">
        <f t="shared" si="3"/>
        <v>158.13502700000001</v>
      </c>
      <c r="C66" s="48">
        <v>158.03720300000001</v>
      </c>
      <c r="D66" s="36">
        <v>158.11946900000001</v>
      </c>
      <c r="E66" s="36">
        <v>158.13502700000001</v>
      </c>
      <c r="F66" s="36">
        <v>158.11392699999999</v>
      </c>
      <c r="G66" s="37">
        <v>158.085714</v>
      </c>
    </row>
    <row r="67" spans="1:9" x14ac:dyDescent="0.25">
      <c r="A67" s="5">
        <v>16</v>
      </c>
      <c r="B67" s="24">
        <f t="shared" si="3"/>
        <v>212.53550000000001</v>
      </c>
      <c r="C67" s="48">
        <v>212.18194199999999</v>
      </c>
      <c r="D67" s="36">
        <v>212.53550000000001</v>
      </c>
      <c r="E67" s="36">
        <v>211.28708399999999</v>
      </c>
      <c r="F67" s="36">
        <v>211.40899899999999</v>
      </c>
      <c r="G67" s="37">
        <v>212.40671900000001</v>
      </c>
    </row>
    <row r="68" spans="1:9" x14ac:dyDescent="0.25">
      <c r="A68" s="5">
        <v>32</v>
      </c>
      <c r="B68" s="24">
        <f t="shared" si="3"/>
        <v>367.00282700000002</v>
      </c>
      <c r="C68" s="48">
        <v>365.06990400000001</v>
      </c>
      <c r="D68" s="36">
        <v>366.789244</v>
      </c>
      <c r="E68" s="36">
        <v>364.93700799999999</v>
      </c>
      <c r="F68" s="36">
        <v>367.00282700000002</v>
      </c>
      <c r="G68" s="37">
        <v>366.93137400000001</v>
      </c>
    </row>
    <row r="69" spans="1:9" ht="19" thickBot="1" x14ac:dyDescent="0.3">
      <c r="A69" s="7">
        <v>64</v>
      </c>
      <c r="B69" s="25">
        <f t="shared" si="3"/>
        <v>470.72222299999999</v>
      </c>
      <c r="C69" s="49">
        <v>468.66380099999998</v>
      </c>
      <c r="D69" s="50">
        <v>470.72222299999999</v>
      </c>
      <c r="E69" s="50">
        <v>470.027737</v>
      </c>
      <c r="F69" s="50">
        <v>466.19071300000002</v>
      </c>
      <c r="G69" s="51">
        <v>465.51686599999999</v>
      </c>
    </row>
    <row r="70" spans="1:9" ht="19" thickBot="1" x14ac:dyDescent="0.3"/>
    <row r="71" spans="1:9" ht="19" thickBot="1" x14ac:dyDescent="0.3">
      <c r="A71" s="10"/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3" t="s">
        <v>9</v>
      </c>
    </row>
    <row r="72" spans="1:9" x14ac:dyDescent="0.25">
      <c r="A72" s="71">
        <v>1</v>
      </c>
      <c r="B72" s="58">
        <f>'XACC with MPI nobarrier'!B72</f>
        <v>3.7152829999999999</v>
      </c>
      <c r="C72" s="34">
        <f>'XACC with MPI nobarrier'!C72</f>
        <v>3.3304330000000002</v>
      </c>
      <c r="D72" s="34">
        <f>'XACC with MPI nobarrier'!D72</f>
        <v>111.622298</v>
      </c>
      <c r="E72" s="34">
        <f>'XACC with MPI nobarrier'!E72</f>
        <v>5.5412999999999997E-2</v>
      </c>
      <c r="F72" s="34">
        <f>'XACC with MPI nobarrier'!F72</f>
        <v>25.543495</v>
      </c>
      <c r="G72" s="34">
        <f>'XACC with MPI nobarrier'!G72</f>
        <v>6.2664739999999997</v>
      </c>
      <c r="H72" s="34">
        <f>'XACC with MPI nobarrier'!H72</f>
        <v>7.9058339999999996</v>
      </c>
      <c r="I72" s="35">
        <f>'XACC with MPI nobarrier'!I72</f>
        <v>6.1420789999999998</v>
      </c>
    </row>
    <row r="73" spans="1:9" x14ac:dyDescent="0.25">
      <c r="A73" s="64">
        <v>2</v>
      </c>
      <c r="B73" s="48">
        <f>'XACC with MPI nobarrier'!B73</f>
        <v>2.4713319999999999</v>
      </c>
      <c r="C73" s="36">
        <f>'XACC with MPI nobarrier'!C73</f>
        <v>21.060663000000002</v>
      </c>
      <c r="D73" s="36">
        <f>'XACC with MPI nobarrier'!D73</f>
        <v>50.628704999999997</v>
      </c>
      <c r="E73" s="36">
        <f>'XACC with MPI nobarrier'!E73</f>
        <v>2.8615999999999999E-2</v>
      </c>
      <c r="F73" s="36">
        <f>'XACC with MPI nobarrier'!F73</f>
        <v>12.957201</v>
      </c>
      <c r="G73" s="36">
        <f>'XACC with MPI nobarrier'!G73</f>
        <v>3.3484129999999999</v>
      </c>
      <c r="H73" s="36">
        <f>'XACC with MPI nobarrier'!H73</f>
        <v>4.5793249999999999</v>
      </c>
      <c r="I73" s="37">
        <f>'XACC with MPI nobarrier'!I73</f>
        <v>3.1474220000000002</v>
      </c>
    </row>
    <row r="74" spans="1:9" x14ac:dyDescent="0.25">
      <c r="A74" s="4">
        <v>4</v>
      </c>
      <c r="B74" s="48">
        <v>0</v>
      </c>
      <c r="C74" s="36">
        <v>30.298840999999999</v>
      </c>
      <c r="D74" s="36">
        <v>29.333425999999999</v>
      </c>
      <c r="E74" s="36">
        <v>1.512E-2</v>
      </c>
      <c r="F74" s="36">
        <v>7.548432</v>
      </c>
      <c r="G74" s="36">
        <v>2.1095630000000001</v>
      </c>
      <c r="H74" s="36">
        <v>4.3790829999999996</v>
      </c>
      <c r="I74" s="37">
        <v>1.836935</v>
      </c>
    </row>
    <row r="75" spans="1:9" x14ac:dyDescent="0.25">
      <c r="A75" s="4">
        <v>8</v>
      </c>
      <c r="B75" s="48">
        <v>0</v>
      </c>
      <c r="C75" s="36">
        <v>16.491201</v>
      </c>
      <c r="D75" s="36">
        <v>13.037712000000001</v>
      </c>
      <c r="E75" s="36">
        <v>8.371E-3</v>
      </c>
      <c r="F75" s="36">
        <v>3.5920079999999999</v>
      </c>
      <c r="G75" s="36">
        <v>1.181036</v>
      </c>
      <c r="H75" s="36">
        <v>2.1850740000000002</v>
      </c>
      <c r="I75" s="37">
        <v>0.90976599999999996</v>
      </c>
    </row>
    <row r="76" spans="1:9" x14ac:dyDescent="0.25">
      <c r="A76" s="4">
        <v>16</v>
      </c>
      <c r="B76" s="48">
        <v>0</v>
      </c>
      <c r="C76" s="36">
        <v>15.752297</v>
      </c>
      <c r="D76" s="36">
        <v>6.2882629999999997</v>
      </c>
      <c r="E76" s="36">
        <v>5.1349999999999998E-3</v>
      </c>
      <c r="F76" s="36">
        <v>2.0622660000000002</v>
      </c>
      <c r="G76" s="36">
        <v>0.83333500000000005</v>
      </c>
      <c r="H76" s="36">
        <v>2.4082219999999999</v>
      </c>
      <c r="I76" s="37">
        <v>0.53029899999999996</v>
      </c>
    </row>
    <row r="77" spans="1:9" x14ac:dyDescent="0.25">
      <c r="A77" s="4">
        <v>32</v>
      </c>
      <c r="B77" s="48">
        <v>0</v>
      </c>
      <c r="C77" s="36">
        <v>9.3615069999999996</v>
      </c>
      <c r="D77" s="36">
        <v>3.3160850000000002</v>
      </c>
      <c r="E77" s="36">
        <v>3.7980000000000002E-3</v>
      </c>
      <c r="F77" s="36">
        <v>1.244502</v>
      </c>
      <c r="G77" s="36">
        <v>0.68452299999999999</v>
      </c>
      <c r="H77" s="36">
        <v>1.242494</v>
      </c>
      <c r="I77" s="37">
        <v>0.33271699999999998</v>
      </c>
    </row>
    <row r="78" spans="1:9" ht="19" thickBot="1" x14ac:dyDescent="0.3">
      <c r="A78" s="14">
        <v>64</v>
      </c>
      <c r="B78" s="49">
        <v>0</v>
      </c>
      <c r="C78" s="50">
        <v>7.7417300000000004</v>
      </c>
      <c r="D78" s="50">
        <v>1.7431399999999999</v>
      </c>
      <c r="E78" s="50">
        <v>2.516E-3</v>
      </c>
      <c r="F78" s="50">
        <v>0.79538900000000001</v>
      </c>
      <c r="G78" s="50">
        <v>0.59633899999999995</v>
      </c>
      <c r="H78" s="50">
        <v>1.5265679999999999</v>
      </c>
      <c r="I78" s="51">
        <v>0.23324400000000001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18" workbookViewId="0">
      <selection activeCell="G47" sqref="B43:G47"/>
    </sheetView>
  </sheetViews>
  <sheetFormatPr baseColWidth="10" defaultRowHeight="18" x14ac:dyDescent="0.25"/>
  <sheetData>
    <row r="1" spans="1:11" ht="19" thickBot="1" x14ac:dyDescent="0.3">
      <c r="A1" t="s">
        <v>10</v>
      </c>
      <c r="K1" t="s">
        <v>11</v>
      </c>
    </row>
    <row r="2" spans="1:11" ht="19" thickBot="1" x14ac:dyDescent="0.3">
      <c r="A2" s="13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  <c r="K2" t="s">
        <v>12</v>
      </c>
    </row>
    <row r="3" spans="1:11" x14ac:dyDescent="0.25">
      <c r="A3" s="5">
        <v>1</v>
      </c>
      <c r="B3" s="22">
        <f>MAX(C3:G3)</f>
        <v>33.036563999999998</v>
      </c>
      <c r="C3" s="36">
        <v>33.036563999999998</v>
      </c>
      <c r="D3" s="36">
        <v>32.999651</v>
      </c>
      <c r="E3" s="36">
        <v>33.03248</v>
      </c>
      <c r="F3" s="36">
        <v>33.010223000000003</v>
      </c>
      <c r="G3" s="37">
        <v>32.997280000000003</v>
      </c>
      <c r="K3" t="s">
        <v>13</v>
      </c>
    </row>
    <row r="4" spans="1:11" x14ac:dyDescent="0.25">
      <c r="A4" s="5">
        <v>2</v>
      </c>
      <c r="B4" s="22">
        <f t="shared" ref="B4:B9" si="0">MAX(C4:G4)</f>
        <v>56.377536999999997</v>
      </c>
      <c r="C4" s="36">
        <v>56.368971999999999</v>
      </c>
      <c r="D4" s="36">
        <v>56.377536999999997</v>
      </c>
      <c r="E4" s="36">
        <v>56.359312000000003</v>
      </c>
      <c r="F4" s="36">
        <v>56.374989999999997</v>
      </c>
      <c r="G4" s="37">
        <v>56.366954</v>
      </c>
      <c r="K4" t="s">
        <v>15</v>
      </c>
    </row>
    <row r="5" spans="1:11" x14ac:dyDescent="0.25">
      <c r="A5" s="5">
        <v>4</v>
      </c>
      <c r="B5" s="22">
        <f t="shared" si="0"/>
        <v>89.840389999999999</v>
      </c>
      <c r="C5" s="36">
        <v>89.786699999999996</v>
      </c>
      <c r="D5" s="36">
        <v>89.840389999999999</v>
      </c>
      <c r="E5" s="36">
        <v>89.562747000000002</v>
      </c>
      <c r="F5" s="36">
        <v>89.600110000000001</v>
      </c>
      <c r="G5" s="37">
        <v>89.627253999999994</v>
      </c>
      <c r="K5" t="s">
        <v>14</v>
      </c>
    </row>
    <row r="6" spans="1:11" x14ac:dyDescent="0.25">
      <c r="A6" s="5">
        <v>8</v>
      </c>
      <c r="B6" s="22">
        <f t="shared" si="0"/>
        <v>157.27793600000001</v>
      </c>
      <c r="C6" s="36">
        <v>157.08395899999999</v>
      </c>
      <c r="D6" s="36">
        <v>157.27793600000001</v>
      </c>
      <c r="E6" s="36">
        <v>157.25188900000001</v>
      </c>
      <c r="F6" s="36">
        <v>156.96418499999999</v>
      </c>
      <c r="G6" s="37">
        <v>157.00081399999999</v>
      </c>
    </row>
    <row r="7" spans="1:11" x14ac:dyDescent="0.25">
      <c r="A7" s="5">
        <v>16</v>
      </c>
      <c r="B7" s="22">
        <f t="shared" si="0"/>
        <v>253.30165400000001</v>
      </c>
      <c r="C7" s="36">
        <v>253.20761400000001</v>
      </c>
      <c r="D7" s="36">
        <v>253.13478499999999</v>
      </c>
      <c r="E7" s="36">
        <v>253.218446</v>
      </c>
      <c r="F7" s="36">
        <v>253.30165400000001</v>
      </c>
      <c r="G7" s="37">
        <v>253.13851199999999</v>
      </c>
    </row>
    <row r="8" spans="1:11" x14ac:dyDescent="0.25">
      <c r="A8" s="5">
        <v>32</v>
      </c>
      <c r="B8" s="22">
        <f t="shared" si="0"/>
        <v>388.93460299999998</v>
      </c>
      <c r="C8" s="36">
        <v>386.14996000000002</v>
      </c>
      <c r="D8" s="36">
        <v>388.74697900000001</v>
      </c>
      <c r="E8" s="36">
        <v>388.80841199999998</v>
      </c>
      <c r="F8" s="36">
        <v>388.93460299999998</v>
      </c>
      <c r="G8" s="37">
        <v>388.69768099999999</v>
      </c>
    </row>
    <row r="9" spans="1:11" ht="19" thickBot="1" x14ac:dyDescent="0.3">
      <c r="A9" s="7">
        <v>64</v>
      </c>
      <c r="B9" s="23">
        <f t="shared" si="0"/>
        <v>588.98553500000003</v>
      </c>
      <c r="C9" s="50">
        <v>588.79724499999998</v>
      </c>
      <c r="D9" s="50">
        <v>588.61714700000005</v>
      </c>
      <c r="E9" s="50">
        <v>588.98553500000003</v>
      </c>
      <c r="F9" s="50">
        <v>588.36168399999997</v>
      </c>
      <c r="G9" s="51">
        <v>588.93586800000003</v>
      </c>
    </row>
    <row r="10" spans="1:11" ht="19" thickBot="1" x14ac:dyDescent="0.3"/>
    <row r="11" spans="1:11" ht="19" thickBot="1" x14ac:dyDescent="0.3">
      <c r="A11" s="10"/>
      <c r="B11" s="11" t="s">
        <v>2</v>
      </c>
      <c r="C11" s="11" t="s">
        <v>3</v>
      </c>
      <c r="D11" s="11" t="s">
        <v>4</v>
      </c>
      <c r="E11" s="11" t="s">
        <v>5</v>
      </c>
      <c r="F11" s="11" t="s">
        <v>6</v>
      </c>
      <c r="G11" s="11" t="s">
        <v>7</v>
      </c>
      <c r="H11" s="11" t="s">
        <v>8</v>
      </c>
      <c r="I11" s="12" t="s">
        <v>9</v>
      </c>
    </row>
    <row r="12" spans="1:11" x14ac:dyDescent="0.25">
      <c r="A12" s="8">
        <v>1</v>
      </c>
      <c r="B12" s="34">
        <v>12.992349000000001</v>
      </c>
      <c r="C12" s="34">
        <v>10.178813999999999</v>
      </c>
      <c r="D12" s="34">
        <v>594.18407300000001</v>
      </c>
      <c r="E12" s="34">
        <v>0.219191</v>
      </c>
      <c r="F12" s="34">
        <v>117.867987</v>
      </c>
      <c r="G12" s="34">
        <v>27.753912</v>
      </c>
      <c r="H12" s="34">
        <v>35.363239999999998</v>
      </c>
      <c r="I12" s="35">
        <v>28.175823000000001</v>
      </c>
    </row>
    <row r="13" spans="1:11" x14ac:dyDescent="0.25">
      <c r="A13" s="9">
        <v>2</v>
      </c>
      <c r="B13" s="36">
        <v>7.3983420000000004</v>
      </c>
      <c r="C13" s="36">
        <v>86.510822000000005</v>
      </c>
      <c r="D13" s="36">
        <v>284.635514</v>
      </c>
      <c r="E13" s="36">
        <v>0.11039300000000001</v>
      </c>
      <c r="F13" s="36">
        <v>58.976281999999998</v>
      </c>
      <c r="G13" s="36">
        <v>14.157513</v>
      </c>
      <c r="H13" s="36">
        <v>19.119478000000001</v>
      </c>
      <c r="I13" s="37">
        <v>14.106052</v>
      </c>
    </row>
    <row r="14" spans="1:11" x14ac:dyDescent="0.25">
      <c r="A14" s="9">
        <v>4</v>
      </c>
      <c r="B14" s="36">
        <v>10.899521999999999</v>
      </c>
      <c r="C14" s="36">
        <v>99.876262999999994</v>
      </c>
      <c r="D14" s="36">
        <v>134.58050700000001</v>
      </c>
      <c r="E14" s="36">
        <v>5.7339000000000001E-2</v>
      </c>
      <c r="F14" s="36">
        <v>30.015687</v>
      </c>
      <c r="G14" s="36">
        <v>8.0701289999999997</v>
      </c>
      <c r="H14" s="36">
        <v>13.734018000000001</v>
      </c>
      <c r="I14" s="37">
        <v>7.2320159999999998</v>
      </c>
    </row>
    <row r="15" spans="1:11" x14ac:dyDescent="0.25">
      <c r="A15" s="9">
        <v>8</v>
      </c>
      <c r="B15" s="36">
        <v>4.279998</v>
      </c>
      <c r="C15" s="36">
        <v>75.378206000000006</v>
      </c>
      <c r="D15" s="36">
        <v>62.275446000000002</v>
      </c>
      <c r="E15" s="36">
        <v>2.8719999999999999E-2</v>
      </c>
      <c r="F15" s="36">
        <v>15.108358000000001</v>
      </c>
      <c r="G15" s="36">
        <v>3.971813</v>
      </c>
      <c r="H15" s="36">
        <v>9.3126730000000002</v>
      </c>
      <c r="I15" s="37">
        <v>3.6489509999999998</v>
      </c>
    </row>
    <row r="16" spans="1:11" x14ac:dyDescent="0.25">
      <c r="A16" s="9">
        <v>16</v>
      </c>
      <c r="B16" s="36">
        <v>4.2717980000000004</v>
      </c>
      <c r="C16" s="36">
        <v>53.792869000000003</v>
      </c>
      <c r="D16" s="36">
        <v>31.373418000000001</v>
      </c>
      <c r="E16" s="36">
        <v>1.5211000000000001E-2</v>
      </c>
      <c r="F16" s="36">
        <v>7.8546120000000004</v>
      </c>
      <c r="G16" s="36">
        <v>2.26946</v>
      </c>
      <c r="H16" s="36">
        <v>6.5626610000000003</v>
      </c>
      <c r="I16" s="37">
        <v>1.9067080000000001</v>
      </c>
    </row>
    <row r="17" spans="1:9" x14ac:dyDescent="0.25">
      <c r="A17" s="9">
        <v>32</v>
      </c>
      <c r="B17" s="36">
        <v>2.7548810000000001</v>
      </c>
      <c r="C17" s="36">
        <v>40.365299999999998</v>
      </c>
      <c r="D17" s="36">
        <v>15.855971</v>
      </c>
      <c r="E17" s="36">
        <v>8.4729999999999996E-3</v>
      </c>
      <c r="F17" s="36">
        <v>4.1883720000000002</v>
      </c>
      <c r="G17" s="36">
        <v>1.461657</v>
      </c>
      <c r="H17" s="36">
        <v>4.6726749999999999</v>
      </c>
      <c r="I17" s="37">
        <v>1.054943</v>
      </c>
    </row>
    <row r="18" spans="1:9" ht="19" thickBot="1" x14ac:dyDescent="0.3">
      <c r="A18" s="15">
        <v>64</v>
      </c>
      <c r="B18" s="50">
        <v>2.7421280000000001</v>
      </c>
      <c r="C18" s="50">
        <v>28.31879</v>
      </c>
      <c r="D18" s="50">
        <v>7.7034760000000002</v>
      </c>
      <c r="E18" s="50">
        <v>5.2339999999999999E-3</v>
      </c>
      <c r="F18" s="50">
        <v>2.3953000000000002</v>
      </c>
      <c r="G18" s="50">
        <v>1.074781</v>
      </c>
      <c r="H18" s="50">
        <v>3.6023070000000001</v>
      </c>
      <c r="I18" s="51">
        <v>0.61454799999999998</v>
      </c>
    </row>
    <row r="21" spans="1:9" ht="19" thickBot="1" x14ac:dyDescent="0.3">
      <c r="A21" t="s">
        <v>20</v>
      </c>
    </row>
    <row r="22" spans="1:9" ht="19" thickBot="1" x14ac:dyDescent="0.3">
      <c r="A22" s="13" t="s">
        <v>0</v>
      </c>
      <c r="B22" s="10" t="s">
        <v>1</v>
      </c>
      <c r="C22" s="11">
        <v>1</v>
      </c>
      <c r="D22" s="11">
        <v>2</v>
      </c>
      <c r="E22" s="11">
        <v>3</v>
      </c>
      <c r="F22" s="11">
        <v>4</v>
      </c>
      <c r="G22" s="12">
        <v>5</v>
      </c>
    </row>
    <row r="23" spans="1:9" x14ac:dyDescent="0.25">
      <c r="A23" s="5">
        <v>1</v>
      </c>
      <c r="B23" s="22">
        <f>MAX(C23:G23)</f>
        <v>34.052976000000001</v>
      </c>
      <c r="C23" s="36">
        <v>34.043258999999999</v>
      </c>
      <c r="D23" s="36">
        <v>34.036054</v>
      </c>
      <c r="E23" s="36">
        <v>34.017491999999997</v>
      </c>
      <c r="F23" s="36">
        <v>34.029639000000003</v>
      </c>
      <c r="G23" s="37">
        <v>34.052976000000001</v>
      </c>
    </row>
    <row r="24" spans="1:9" x14ac:dyDescent="0.25">
      <c r="A24" s="5">
        <v>2</v>
      </c>
      <c r="B24" s="22">
        <f t="shared" ref="B24:B29" si="1">MAX(C24:G24)</f>
        <v>43.875082999999997</v>
      </c>
      <c r="C24" s="36">
        <v>43.875082999999997</v>
      </c>
      <c r="D24" s="36">
        <v>43.845730000000003</v>
      </c>
      <c r="E24" s="36">
        <v>43.863976000000001</v>
      </c>
      <c r="F24" s="36">
        <v>43.85557</v>
      </c>
      <c r="G24" s="37">
        <v>43.848720999999998</v>
      </c>
    </row>
    <row r="25" spans="1:9" x14ac:dyDescent="0.25">
      <c r="A25" s="5">
        <v>4</v>
      </c>
      <c r="B25" s="22">
        <f t="shared" si="1"/>
        <v>59.013567000000002</v>
      </c>
      <c r="C25" s="36">
        <v>59.005260999999997</v>
      </c>
      <c r="D25" s="36">
        <v>58.950840999999997</v>
      </c>
      <c r="E25" s="36">
        <v>57.832551000000002</v>
      </c>
      <c r="F25" s="36">
        <v>58.967401000000002</v>
      </c>
      <c r="G25" s="37">
        <v>59.013567000000002</v>
      </c>
    </row>
    <row r="26" spans="1:9" x14ac:dyDescent="0.25">
      <c r="A26" s="5">
        <v>8</v>
      </c>
      <c r="B26" s="22">
        <f t="shared" si="1"/>
        <v>80.165665000000004</v>
      </c>
      <c r="C26" s="36">
        <v>80.165665000000004</v>
      </c>
      <c r="D26" s="36">
        <v>80.130720999999994</v>
      </c>
      <c r="E26" s="36">
        <v>80.068185999999997</v>
      </c>
      <c r="F26" s="36">
        <v>80.039034000000001</v>
      </c>
      <c r="G26" s="37">
        <v>79.973288999999994</v>
      </c>
    </row>
    <row r="27" spans="1:9" x14ac:dyDescent="0.25">
      <c r="A27" s="5">
        <v>16</v>
      </c>
      <c r="B27" s="22">
        <f t="shared" si="1"/>
        <v>109.334039</v>
      </c>
      <c r="C27" s="36">
        <v>109.02425100000001</v>
      </c>
      <c r="D27" s="36">
        <v>108.911861</v>
      </c>
      <c r="E27" s="36">
        <v>109.115365</v>
      </c>
      <c r="F27" s="36">
        <v>109.334039</v>
      </c>
      <c r="G27" s="37">
        <v>109.112229</v>
      </c>
    </row>
    <row r="28" spans="1:9" x14ac:dyDescent="0.25">
      <c r="A28" s="5">
        <v>32</v>
      </c>
      <c r="B28" s="22">
        <f t="shared" si="1"/>
        <v>136.64439999999999</v>
      </c>
      <c r="C28" s="36">
        <v>136.56089800000001</v>
      </c>
      <c r="D28" s="36">
        <v>136.49095600000001</v>
      </c>
      <c r="E28" s="36">
        <v>136.64439999999999</v>
      </c>
      <c r="F28" s="36">
        <v>136.284413</v>
      </c>
      <c r="G28" s="37">
        <v>136.61432600000001</v>
      </c>
    </row>
    <row r="29" spans="1:9" ht="19" thickBot="1" x14ac:dyDescent="0.3">
      <c r="A29" s="7">
        <v>64</v>
      </c>
      <c r="B29" s="23">
        <f t="shared" si="1"/>
        <v>167.62767400000001</v>
      </c>
      <c r="C29" s="50">
        <v>161.98876100000001</v>
      </c>
      <c r="D29" s="50">
        <v>167.521874</v>
      </c>
      <c r="E29" s="50">
        <v>167.62767400000001</v>
      </c>
      <c r="F29" s="50">
        <v>167.334012</v>
      </c>
      <c r="G29" s="51">
        <v>167.263441</v>
      </c>
    </row>
    <row r="30" spans="1:9" ht="19" thickBot="1" x14ac:dyDescent="0.3"/>
    <row r="31" spans="1:9" ht="19" thickBot="1" x14ac:dyDescent="0.3">
      <c r="A31" s="10"/>
      <c r="B31" s="11" t="s">
        <v>2</v>
      </c>
      <c r="C31" s="11" t="s">
        <v>3</v>
      </c>
      <c r="D31" s="11" t="s">
        <v>4</v>
      </c>
      <c r="E31" s="11" t="s">
        <v>5</v>
      </c>
      <c r="F31" s="11" t="s">
        <v>6</v>
      </c>
      <c r="G31" s="11" t="s">
        <v>7</v>
      </c>
      <c r="H31" s="11" t="s">
        <v>8</v>
      </c>
      <c r="I31" s="12" t="s">
        <v>9</v>
      </c>
    </row>
    <row r="32" spans="1:9" x14ac:dyDescent="0.25">
      <c r="A32" s="8">
        <v>1</v>
      </c>
      <c r="B32" s="34">
        <v>2.2375340000000001</v>
      </c>
      <c r="C32" s="34">
        <v>2.329796</v>
      </c>
      <c r="D32" s="34">
        <v>24.892333000000001</v>
      </c>
      <c r="E32" s="34">
        <v>1.4930000000000001E-2</v>
      </c>
      <c r="F32" s="34">
        <v>6.4046000000000003</v>
      </c>
      <c r="G32" s="34">
        <v>1.7086140000000001</v>
      </c>
      <c r="H32" s="34">
        <v>2.15767</v>
      </c>
      <c r="I32" s="35">
        <v>1.5490999999999999</v>
      </c>
    </row>
    <row r="33" spans="1:9" x14ac:dyDescent="0.25">
      <c r="A33" s="9">
        <v>2</v>
      </c>
      <c r="B33" s="36">
        <v>1.7044250000000001</v>
      </c>
      <c r="C33" s="36">
        <v>11.276081</v>
      </c>
      <c r="D33" s="36">
        <v>12.412627000000001</v>
      </c>
      <c r="E33" s="36">
        <v>8.6309999999999998E-3</v>
      </c>
      <c r="F33" s="36">
        <v>3.4098679999999999</v>
      </c>
      <c r="G33" s="36">
        <v>1.063442</v>
      </c>
      <c r="H33" s="36">
        <v>1.3870800000000001</v>
      </c>
      <c r="I33" s="37">
        <v>0.85938400000000004</v>
      </c>
    </row>
    <row r="34" spans="1:9" x14ac:dyDescent="0.25">
      <c r="A34" s="9">
        <v>4</v>
      </c>
      <c r="B34" s="36">
        <v>1.600069</v>
      </c>
      <c r="C34" s="36">
        <v>11.840665</v>
      </c>
      <c r="D34" s="36">
        <v>5.9574569999999998</v>
      </c>
      <c r="E34" s="36">
        <v>5.071E-3</v>
      </c>
      <c r="F34" s="36">
        <v>1.955365</v>
      </c>
      <c r="G34" s="36">
        <v>0.72708099999999998</v>
      </c>
      <c r="H34" s="36">
        <v>1.320141</v>
      </c>
      <c r="I34" s="37">
        <v>0.50022</v>
      </c>
    </row>
    <row r="35" spans="1:9" x14ac:dyDescent="0.25">
      <c r="A35" s="9">
        <v>8</v>
      </c>
      <c r="B35" s="36">
        <v>1.2889660000000001</v>
      </c>
      <c r="C35" s="36">
        <v>9.8332859999999993</v>
      </c>
      <c r="D35" s="36">
        <v>3.140034</v>
      </c>
      <c r="E35" s="36">
        <v>3.287E-3</v>
      </c>
      <c r="F35" s="36">
        <v>1.1808320000000001</v>
      </c>
      <c r="G35" s="36">
        <v>0.585175</v>
      </c>
      <c r="H35" s="36">
        <v>1.2425600000000001</v>
      </c>
      <c r="I35" s="37">
        <v>0.31401299999999999</v>
      </c>
    </row>
    <row r="36" spans="1:9" x14ac:dyDescent="0.25">
      <c r="A36" s="9">
        <v>16</v>
      </c>
      <c r="B36" s="36">
        <v>1.250448</v>
      </c>
      <c r="C36" s="36">
        <v>7.4493869999999998</v>
      </c>
      <c r="D36" s="36">
        <v>1.647044</v>
      </c>
      <c r="E36" s="36">
        <v>2.2759999999999998E-3</v>
      </c>
      <c r="F36" s="36">
        <v>0.75563999999999998</v>
      </c>
      <c r="G36" s="36">
        <v>0.48910799999999999</v>
      </c>
      <c r="H36" s="36">
        <v>1.0718510000000001</v>
      </c>
      <c r="I36" s="37">
        <v>0.21984100000000001</v>
      </c>
    </row>
    <row r="37" spans="1:9" x14ac:dyDescent="0.25">
      <c r="A37" s="9">
        <v>32</v>
      </c>
      <c r="B37" s="36">
        <v>1.1211599999999999</v>
      </c>
      <c r="C37" s="36">
        <v>6.10656</v>
      </c>
      <c r="D37" s="36">
        <v>1.0530870000000001</v>
      </c>
      <c r="E37" s="36">
        <v>2.062E-3</v>
      </c>
      <c r="F37" s="36">
        <v>0.55537700000000001</v>
      </c>
      <c r="G37" s="36">
        <v>0.46892099999999998</v>
      </c>
      <c r="H37" s="36">
        <v>0.92288199999999998</v>
      </c>
      <c r="I37" s="37">
        <v>0.168049</v>
      </c>
    </row>
    <row r="38" spans="1:9" ht="19" thickBot="1" x14ac:dyDescent="0.3">
      <c r="A38" s="15">
        <v>64</v>
      </c>
      <c r="B38" s="50">
        <v>1.0986560000000001</v>
      </c>
      <c r="C38" s="50">
        <v>4.4248390000000004</v>
      </c>
      <c r="D38" s="50">
        <v>0.95309699999999997</v>
      </c>
      <c r="E38" s="50">
        <v>1.6689999999999999E-3</v>
      </c>
      <c r="F38" s="50">
        <v>0.45180199999999998</v>
      </c>
      <c r="G38" s="50">
        <v>0.47913699999999998</v>
      </c>
      <c r="H38" s="50">
        <v>0.83555400000000002</v>
      </c>
      <c r="I38" s="51">
        <v>0.14418900000000001</v>
      </c>
    </row>
    <row r="41" spans="1:9" ht="19" thickBot="1" x14ac:dyDescent="0.3">
      <c r="A41" t="s">
        <v>26</v>
      </c>
    </row>
    <row r="42" spans="1:9" ht="19" thickBot="1" x14ac:dyDescent="0.3">
      <c r="A42" s="13" t="s">
        <v>0</v>
      </c>
      <c r="B42" s="10" t="s">
        <v>1</v>
      </c>
      <c r="C42" s="11">
        <v>1</v>
      </c>
      <c r="D42" s="11">
        <v>2</v>
      </c>
      <c r="E42" s="11">
        <v>3</v>
      </c>
      <c r="F42" s="11">
        <v>4</v>
      </c>
      <c r="G42" s="12">
        <v>5</v>
      </c>
    </row>
    <row r="43" spans="1:9" x14ac:dyDescent="0.25">
      <c r="A43" s="5">
        <v>1</v>
      </c>
      <c r="B43" s="65">
        <f>MAX(C43:G43)</f>
        <v>28.308040999999999</v>
      </c>
      <c r="C43" s="36">
        <v>28.307312</v>
      </c>
      <c r="D43" s="36">
        <v>28.230245</v>
      </c>
      <c r="E43" s="36">
        <v>28.262981</v>
      </c>
      <c r="F43" s="36">
        <v>28.308040999999999</v>
      </c>
      <c r="G43" s="37">
        <v>28.261512</v>
      </c>
    </row>
    <row r="44" spans="1:9" x14ac:dyDescent="0.25">
      <c r="A44" s="5">
        <v>2</v>
      </c>
      <c r="B44" s="65">
        <f t="shared" ref="B44:B49" si="2">MAX(C44:G44)</f>
        <v>28.789232999999999</v>
      </c>
      <c r="C44" s="36">
        <v>28.693746000000001</v>
      </c>
      <c r="D44" s="36">
        <v>28.761496999999999</v>
      </c>
      <c r="E44" s="36">
        <v>28.691759000000001</v>
      </c>
      <c r="F44" s="36">
        <v>28.789232999999999</v>
      </c>
      <c r="G44" s="37">
        <v>28.782222000000001</v>
      </c>
    </row>
    <row r="45" spans="1:9" x14ac:dyDescent="0.25">
      <c r="A45" s="5">
        <v>4</v>
      </c>
      <c r="B45" s="65">
        <f t="shared" si="2"/>
        <v>36.939545000000003</v>
      </c>
      <c r="C45" s="36">
        <v>36.673577999999999</v>
      </c>
      <c r="D45" s="36">
        <v>36.731251999999998</v>
      </c>
      <c r="E45" s="36">
        <v>36.712232</v>
      </c>
      <c r="F45" s="36">
        <v>36.776437000000001</v>
      </c>
      <c r="G45" s="37">
        <v>36.939545000000003</v>
      </c>
    </row>
    <row r="46" spans="1:9" x14ac:dyDescent="0.25">
      <c r="A46" s="5">
        <v>8</v>
      </c>
      <c r="B46" s="65">
        <f t="shared" si="2"/>
        <v>46.683515</v>
      </c>
      <c r="C46" s="36">
        <v>45.831778999999997</v>
      </c>
      <c r="D46" s="36">
        <v>46.145257999999998</v>
      </c>
      <c r="E46" s="36">
        <v>46.683515</v>
      </c>
      <c r="F46" s="36">
        <v>46.232312</v>
      </c>
      <c r="G46" s="37">
        <v>46.280106000000004</v>
      </c>
    </row>
    <row r="47" spans="1:9" x14ac:dyDescent="0.25">
      <c r="A47" s="5">
        <v>16</v>
      </c>
      <c r="B47" s="65">
        <f t="shared" si="2"/>
        <v>56.940494999999999</v>
      </c>
      <c r="C47" s="36">
        <v>56.775924000000003</v>
      </c>
      <c r="D47" s="36">
        <v>56.797769000000002</v>
      </c>
      <c r="E47" s="36">
        <v>53.905423999999996</v>
      </c>
      <c r="F47" s="36">
        <v>56.556417000000003</v>
      </c>
      <c r="G47" s="37">
        <v>56.940494999999999</v>
      </c>
    </row>
    <row r="48" spans="1:9" x14ac:dyDescent="0.25">
      <c r="A48" s="5">
        <v>32</v>
      </c>
      <c r="B48" s="65">
        <f t="shared" si="2"/>
        <v>64.229247000000001</v>
      </c>
      <c r="C48" s="36">
        <v>63.571260000000002</v>
      </c>
      <c r="D48" s="36">
        <v>64.229247000000001</v>
      </c>
      <c r="E48" s="36">
        <v>64.083449999999999</v>
      </c>
      <c r="F48" s="36">
        <v>63.783315999999999</v>
      </c>
      <c r="G48" s="37">
        <v>62.725499999999997</v>
      </c>
    </row>
    <row r="49" spans="1:9" ht="19" thickBot="1" x14ac:dyDescent="0.3">
      <c r="A49" s="7">
        <v>64</v>
      </c>
      <c r="B49" s="66">
        <f t="shared" si="2"/>
        <v>71.671159000000003</v>
      </c>
      <c r="C49" s="50">
        <v>70.300456999999994</v>
      </c>
      <c r="D49" s="50">
        <v>71.439085000000006</v>
      </c>
      <c r="E49" s="50">
        <v>71.671159000000003</v>
      </c>
      <c r="F49" s="50">
        <v>70.960871999999995</v>
      </c>
      <c r="G49" s="51">
        <v>71.237674999999996</v>
      </c>
    </row>
    <row r="50" spans="1:9" ht="19" thickBot="1" x14ac:dyDescent="0.3"/>
    <row r="51" spans="1:9" ht="19" thickBot="1" x14ac:dyDescent="0.3">
      <c r="A51" s="10"/>
      <c r="B51" s="11" t="s">
        <v>2</v>
      </c>
      <c r="C51" s="11" t="s">
        <v>3</v>
      </c>
      <c r="D51" s="11" t="s">
        <v>4</v>
      </c>
      <c r="E51" s="11" t="s">
        <v>5</v>
      </c>
      <c r="F51" s="11" t="s">
        <v>6</v>
      </c>
      <c r="G51" s="11" t="s">
        <v>7</v>
      </c>
      <c r="H51" s="11" t="s">
        <v>8</v>
      </c>
      <c r="I51" s="12" t="s">
        <v>9</v>
      </c>
    </row>
    <row r="52" spans="1:9" x14ac:dyDescent="0.25">
      <c r="A52" s="8">
        <v>1</v>
      </c>
      <c r="B52" s="34">
        <v>1.259123</v>
      </c>
      <c r="C52" s="34">
        <v>1.5726720000000001</v>
      </c>
      <c r="D52" s="34">
        <v>5.6089609999999999</v>
      </c>
      <c r="E52" s="34">
        <v>4.8349999999999999E-3</v>
      </c>
      <c r="F52" s="34">
        <v>1.914221</v>
      </c>
      <c r="G52" s="34">
        <v>0.64965099999999998</v>
      </c>
      <c r="H52" s="34">
        <v>0.79385399999999995</v>
      </c>
      <c r="I52" s="35">
        <v>0.48130400000000001</v>
      </c>
    </row>
    <row r="53" spans="1:9" x14ac:dyDescent="0.25">
      <c r="A53" s="9">
        <v>2</v>
      </c>
      <c r="B53" s="36">
        <v>1.1881139999999999</v>
      </c>
      <c r="C53" s="36">
        <v>5.3989529999999997</v>
      </c>
      <c r="D53" s="36">
        <v>2.9601700000000002</v>
      </c>
      <c r="E53" s="36">
        <v>3.1159999999999998E-3</v>
      </c>
      <c r="F53" s="36">
        <v>1.1602760000000001</v>
      </c>
      <c r="G53" s="36">
        <v>0.51057600000000003</v>
      </c>
      <c r="H53" s="36">
        <v>0.59112500000000001</v>
      </c>
      <c r="I53" s="37">
        <v>0.30627300000000002</v>
      </c>
    </row>
    <row r="54" spans="1:9" x14ac:dyDescent="0.25">
      <c r="A54" s="9">
        <v>4</v>
      </c>
      <c r="B54" s="36">
        <v>1.12391</v>
      </c>
      <c r="C54" s="36">
        <v>4.8578429999999999</v>
      </c>
      <c r="D54" s="36">
        <v>1.562289</v>
      </c>
      <c r="E54" s="36">
        <v>2.1870000000000001E-3</v>
      </c>
      <c r="F54" s="36">
        <v>0.74093100000000001</v>
      </c>
      <c r="G54" s="36">
        <v>0.42474000000000001</v>
      </c>
      <c r="H54" s="36">
        <v>0.52446499999999996</v>
      </c>
      <c r="I54" s="37">
        <v>0.21420400000000001</v>
      </c>
    </row>
    <row r="55" spans="1:9" x14ac:dyDescent="0.25">
      <c r="A55" s="9">
        <v>8</v>
      </c>
      <c r="B55" s="36">
        <v>1.051191</v>
      </c>
      <c r="C55" s="36">
        <v>3.7690610000000002</v>
      </c>
      <c r="D55" s="36">
        <v>1.022634</v>
      </c>
      <c r="E55" s="36">
        <v>1.7060000000000001E-3</v>
      </c>
      <c r="F55" s="36">
        <v>0.545157</v>
      </c>
      <c r="G55" s="36">
        <v>0.39309500000000003</v>
      </c>
      <c r="H55" s="36">
        <v>0.524621</v>
      </c>
      <c r="I55" s="37">
        <v>0.16491500000000001</v>
      </c>
    </row>
    <row r="56" spans="1:9" x14ac:dyDescent="0.25">
      <c r="A56" s="9">
        <v>16</v>
      </c>
      <c r="B56" s="36">
        <v>1.028942</v>
      </c>
      <c r="C56" s="36">
        <v>2.664482</v>
      </c>
      <c r="D56" s="36">
        <v>0.90179900000000002</v>
      </c>
      <c r="E56" s="36">
        <v>1.495E-3</v>
      </c>
      <c r="F56" s="36">
        <v>0.44147799999999998</v>
      </c>
      <c r="G56" s="36">
        <v>0.40714400000000001</v>
      </c>
      <c r="H56" s="36">
        <v>0.53168700000000002</v>
      </c>
      <c r="I56" s="37">
        <v>0.14113899999999999</v>
      </c>
    </row>
    <row r="57" spans="1:9" x14ac:dyDescent="0.25">
      <c r="A57" s="9">
        <v>32</v>
      </c>
      <c r="B57" s="36">
        <v>1.0036400000000001</v>
      </c>
      <c r="C57" s="36">
        <v>2.0539149999999999</v>
      </c>
      <c r="D57" s="36">
        <v>0.83984400000000003</v>
      </c>
      <c r="E57" s="36">
        <v>1.4599999999999999E-3</v>
      </c>
      <c r="F57" s="36">
        <v>0.39234000000000002</v>
      </c>
      <c r="G57" s="36">
        <v>0.428757</v>
      </c>
      <c r="H57" s="36">
        <v>0.56596599999999997</v>
      </c>
      <c r="I57" s="37">
        <v>0.13069500000000001</v>
      </c>
    </row>
    <row r="58" spans="1:9" ht="19" thickBot="1" x14ac:dyDescent="0.3">
      <c r="A58" s="15">
        <v>64</v>
      </c>
      <c r="B58" s="50">
        <v>0.99712999999999996</v>
      </c>
      <c r="C58" s="50">
        <v>1.5116210000000001</v>
      </c>
      <c r="D58" s="50">
        <v>0.81029799999999996</v>
      </c>
      <c r="E58" s="50">
        <v>1.4220000000000001E-3</v>
      </c>
      <c r="F58" s="50">
        <v>0.36681999999999998</v>
      </c>
      <c r="G58" s="50">
        <v>0.45892699999999997</v>
      </c>
      <c r="H58" s="50">
        <v>0.57652000000000003</v>
      </c>
      <c r="I58" s="51">
        <v>0.124676</v>
      </c>
    </row>
    <row r="61" spans="1:9" ht="19" thickBot="1" x14ac:dyDescent="0.3">
      <c r="A61" t="s">
        <v>27</v>
      </c>
    </row>
    <row r="62" spans="1:9" ht="19" thickBot="1" x14ac:dyDescent="0.3">
      <c r="A62" s="13" t="s">
        <v>0</v>
      </c>
      <c r="B62" s="10" t="s">
        <v>1</v>
      </c>
      <c r="C62" s="11">
        <v>1</v>
      </c>
      <c r="D62" s="11">
        <v>2</v>
      </c>
      <c r="E62" s="11">
        <v>3</v>
      </c>
      <c r="F62" s="11">
        <v>4</v>
      </c>
      <c r="G62" s="12">
        <v>5</v>
      </c>
    </row>
    <row r="63" spans="1:9" x14ac:dyDescent="0.25">
      <c r="A63" s="5">
        <v>1</v>
      </c>
      <c r="B63" s="65">
        <f>MAX(C63:G63)</f>
        <v>35.878461999999999</v>
      </c>
      <c r="C63" s="36">
        <v>35.867156000000001</v>
      </c>
      <c r="D63" s="36">
        <v>35.827858999999997</v>
      </c>
      <c r="E63" s="36">
        <v>35.860787000000002</v>
      </c>
      <c r="F63" s="36">
        <v>35.830115999999997</v>
      </c>
      <c r="G63" s="37">
        <v>35.878461999999999</v>
      </c>
    </row>
    <row r="64" spans="1:9" x14ac:dyDescent="0.25">
      <c r="A64" s="5">
        <v>2</v>
      </c>
      <c r="B64" s="65">
        <f t="shared" ref="B64:B69" si="3">MAX(C64:G64)</f>
        <v>60.173434999999998</v>
      </c>
      <c r="C64" s="36">
        <v>60.166753999999997</v>
      </c>
      <c r="D64" s="36">
        <v>60.122999</v>
      </c>
      <c r="E64" s="36">
        <v>60.111939999999997</v>
      </c>
      <c r="F64" s="36">
        <v>60.121729000000002</v>
      </c>
      <c r="G64" s="37">
        <v>60.173434999999998</v>
      </c>
    </row>
    <row r="65" spans="1:9" x14ac:dyDescent="0.25">
      <c r="A65" s="5">
        <v>4</v>
      </c>
      <c r="B65" s="65">
        <f t="shared" si="3"/>
        <v>92.212040999999999</v>
      </c>
      <c r="C65" s="36">
        <v>92.063981999999996</v>
      </c>
      <c r="D65" s="36">
        <v>92.158038000000005</v>
      </c>
      <c r="E65" s="36">
        <v>92.160025000000005</v>
      </c>
      <c r="F65" s="36">
        <v>92.196190000000001</v>
      </c>
      <c r="G65" s="37">
        <v>92.212040999999999</v>
      </c>
    </row>
    <row r="66" spans="1:9" x14ac:dyDescent="0.25">
      <c r="A66" s="5">
        <v>8</v>
      </c>
      <c r="B66" s="65">
        <f t="shared" si="3"/>
        <v>143.83293900000001</v>
      </c>
      <c r="C66" s="36">
        <v>143.74358000000001</v>
      </c>
      <c r="D66" s="36">
        <v>143.72596999999999</v>
      </c>
      <c r="E66" s="36">
        <v>143.774261</v>
      </c>
      <c r="F66" s="36">
        <v>143.704488</v>
      </c>
      <c r="G66" s="37">
        <v>143.83293900000001</v>
      </c>
    </row>
    <row r="67" spans="1:9" x14ac:dyDescent="0.25">
      <c r="A67" s="5">
        <v>16</v>
      </c>
      <c r="B67" s="65">
        <f t="shared" si="3"/>
        <v>218.70055500000001</v>
      </c>
      <c r="C67" s="36">
        <v>217.97239300000001</v>
      </c>
      <c r="D67" s="36">
        <v>218.44267199999999</v>
      </c>
      <c r="E67" s="36">
        <v>218.38554500000001</v>
      </c>
      <c r="F67" s="36">
        <v>218.010232</v>
      </c>
      <c r="G67" s="37">
        <v>218.70055500000001</v>
      </c>
    </row>
    <row r="68" spans="1:9" x14ac:dyDescent="0.25">
      <c r="A68" s="5">
        <v>32</v>
      </c>
      <c r="B68" s="65">
        <f t="shared" si="3"/>
        <v>306.89264800000001</v>
      </c>
      <c r="C68" s="36">
        <v>306.68644499999999</v>
      </c>
      <c r="D68" s="36">
        <v>306.88154400000002</v>
      </c>
      <c r="E68" s="36">
        <v>306.824277</v>
      </c>
      <c r="F68" s="36">
        <v>306.60760099999999</v>
      </c>
      <c r="G68" s="37">
        <v>306.89264800000001</v>
      </c>
    </row>
    <row r="69" spans="1:9" ht="19" thickBot="1" x14ac:dyDescent="0.3">
      <c r="A69" s="7">
        <v>64</v>
      </c>
      <c r="B69" s="66">
        <f t="shared" si="3"/>
        <v>428.40741000000003</v>
      </c>
      <c r="C69" s="50">
        <v>426.912419</v>
      </c>
      <c r="D69" s="50">
        <v>427.318918</v>
      </c>
      <c r="E69" s="50">
        <v>427.28758199999999</v>
      </c>
      <c r="F69" s="50">
        <v>428.40741000000003</v>
      </c>
      <c r="G69" s="51">
        <v>427.903277</v>
      </c>
    </row>
    <row r="70" spans="1:9" ht="19" thickBot="1" x14ac:dyDescent="0.3"/>
    <row r="71" spans="1:9" ht="19" thickBot="1" x14ac:dyDescent="0.3">
      <c r="A71" s="10"/>
      <c r="B71" s="11" t="s">
        <v>2</v>
      </c>
      <c r="C71" s="11" t="s">
        <v>3</v>
      </c>
      <c r="D71" s="11" t="s">
        <v>4</v>
      </c>
      <c r="E71" s="11" t="s">
        <v>5</v>
      </c>
      <c r="F71" s="11" t="s">
        <v>6</v>
      </c>
      <c r="G71" s="11" t="s">
        <v>7</v>
      </c>
      <c r="H71" s="11" t="s">
        <v>8</v>
      </c>
      <c r="I71" s="12" t="s">
        <v>9</v>
      </c>
    </row>
    <row r="72" spans="1:9" x14ac:dyDescent="0.25">
      <c r="A72" s="8">
        <v>1</v>
      </c>
      <c r="B72" s="34">
        <v>3.7152829999999999</v>
      </c>
      <c r="C72" s="34">
        <v>3.3304330000000002</v>
      </c>
      <c r="D72" s="34">
        <v>111.622298</v>
      </c>
      <c r="E72" s="34">
        <v>5.5412999999999997E-2</v>
      </c>
      <c r="F72" s="34">
        <v>25.543495</v>
      </c>
      <c r="G72" s="34">
        <v>6.2664739999999997</v>
      </c>
      <c r="H72" s="34">
        <v>7.9058339999999996</v>
      </c>
      <c r="I72" s="35">
        <v>6.1420789999999998</v>
      </c>
    </row>
    <row r="73" spans="1:9" x14ac:dyDescent="0.25">
      <c r="A73" s="9">
        <v>2</v>
      </c>
      <c r="B73" s="36">
        <v>2.4713319999999999</v>
      </c>
      <c r="C73" s="36">
        <v>21.060663000000002</v>
      </c>
      <c r="D73" s="36">
        <v>50.628704999999997</v>
      </c>
      <c r="E73" s="36">
        <v>2.8615999999999999E-2</v>
      </c>
      <c r="F73" s="36">
        <v>12.957201</v>
      </c>
      <c r="G73" s="36">
        <v>3.3484129999999999</v>
      </c>
      <c r="H73" s="36">
        <v>4.5793249999999999</v>
      </c>
      <c r="I73" s="37">
        <v>3.1474220000000002</v>
      </c>
    </row>
    <row r="74" spans="1:9" x14ac:dyDescent="0.25">
      <c r="A74" s="9">
        <v>4</v>
      </c>
      <c r="B74" s="36">
        <v>0.35722500000000001</v>
      </c>
      <c r="C74" s="36">
        <v>22.196110000000001</v>
      </c>
      <c r="D74" s="36">
        <v>26.148883999999999</v>
      </c>
      <c r="E74" s="36">
        <v>1.5129E-2</v>
      </c>
      <c r="F74" s="36">
        <v>6.7498440000000004</v>
      </c>
      <c r="G74" s="36">
        <v>1.8845149999999999</v>
      </c>
      <c r="H74" s="36">
        <v>3.193228</v>
      </c>
      <c r="I74" s="37">
        <v>1.6420140000000001</v>
      </c>
    </row>
    <row r="75" spans="1:9" x14ac:dyDescent="0.25">
      <c r="A75" s="9">
        <v>8</v>
      </c>
      <c r="B75" s="36">
        <v>1.689009</v>
      </c>
      <c r="C75" s="36">
        <v>18.184794</v>
      </c>
      <c r="D75" s="36">
        <v>13.030267</v>
      </c>
      <c r="E75" s="36">
        <v>8.3859999999999994E-3</v>
      </c>
      <c r="F75" s="36">
        <v>3.5868150000000001</v>
      </c>
      <c r="G75" s="36">
        <v>1.179522</v>
      </c>
      <c r="H75" s="36">
        <v>2.553086</v>
      </c>
      <c r="I75" s="37">
        <v>0.90815000000000001</v>
      </c>
    </row>
    <row r="76" spans="1:9" x14ac:dyDescent="0.25">
      <c r="A76" s="9">
        <v>16</v>
      </c>
      <c r="B76" s="36">
        <v>1.6799850000000001</v>
      </c>
      <c r="C76" s="36">
        <v>13.641736999999999</v>
      </c>
      <c r="D76" s="36">
        <v>6.2506399999999998</v>
      </c>
      <c r="E76" s="36">
        <v>5.1180000000000002E-3</v>
      </c>
      <c r="F76" s="36">
        <v>2.058011</v>
      </c>
      <c r="G76" s="36">
        <v>0.831399</v>
      </c>
      <c r="H76" s="36">
        <v>2.0587970000000002</v>
      </c>
      <c r="I76" s="37">
        <v>0.52874500000000002</v>
      </c>
    </row>
    <row r="77" spans="1:9" x14ac:dyDescent="0.25">
      <c r="A77" s="9">
        <v>32</v>
      </c>
      <c r="B77" s="36">
        <v>1.3464959999999999</v>
      </c>
      <c r="C77" s="36">
        <v>10.705747000000001</v>
      </c>
      <c r="D77" s="36">
        <v>3.2950650000000001</v>
      </c>
      <c r="E77" s="36">
        <v>3.6909999999999998E-3</v>
      </c>
      <c r="F77" s="36">
        <v>1.245066</v>
      </c>
      <c r="G77" s="36">
        <v>0.68443500000000002</v>
      </c>
      <c r="H77" s="36">
        <v>1.649457</v>
      </c>
      <c r="I77" s="37">
        <v>0.33211499999999999</v>
      </c>
    </row>
    <row r="78" spans="1:9" ht="19" thickBot="1" x14ac:dyDescent="0.3">
      <c r="A78" s="15">
        <v>64</v>
      </c>
      <c r="B78" s="50">
        <v>1.30905</v>
      </c>
      <c r="C78" s="50">
        <v>7.7946400000000002</v>
      </c>
      <c r="D78" s="50">
        <v>1.728002</v>
      </c>
      <c r="E78" s="50">
        <v>2.4599999999999999E-3</v>
      </c>
      <c r="F78" s="50">
        <v>0.79739400000000005</v>
      </c>
      <c r="G78" s="50">
        <v>0.58590399999999998</v>
      </c>
      <c r="H78" s="50">
        <v>1.343424</v>
      </c>
      <c r="I78" s="51">
        <v>0.232407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まとめ</vt:lpstr>
      <vt:lpstr>まとめ2</vt:lpstr>
      <vt:lpstr>XACC with Hybrid</vt:lpstr>
      <vt:lpstr>XACC with MPI</vt:lpstr>
      <vt:lpstr>CUDA+MPI</vt:lpstr>
      <vt:lpstr>OpenACC+MPI</vt:lpstr>
      <vt:lpstr>XACC with Hybrid nobarrier</vt:lpstr>
      <vt:lpstr>XACC with MPI nobarrier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2018-02-25T02:13:49Z</dcterms:created>
  <dcterms:modified xsi:type="dcterms:W3CDTF">2018-03-12T08:54:09Z</dcterms:modified>
</cp:coreProperties>
</file>