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20339T\Desktop\"/>
    </mc:Choice>
  </mc:AlternateContent>
  <bookViews>
    <workbookView xWindow="-15" yWindow="-15" windowWidth="13545" windowHeight="9795" tabRatio="827"/>
  </bookViews>
  <sheets>
    <sheet name="10.1" sheetId="38" r:id="rId1"/>
    <sheet name="10.2" sheetId="39" r:id="rId2"/>
    <sheet name="10.3" sheetId="6" r:id="rId3"/>
    <sheet name="10.4" sheetId="7" r:id="rId4"/>
    <sheet name="10.5" sheetId="40" r:id="rId5"/>
    <sheet name="10.6" sheetId="9" r:id="rId6"/>
    <sheet name="10.7" sheetId="53" r:id="rId7"/>
    <sheet name="10.8" sheetId="54" r:id="rId8"/>
    <sheet name="10.9" sheetId="18" r:id="rId9"/>
    <sheet name="10.10" sheetId="41" r:id="rId10"/>
    <sheet name="10.11" sheetId="42" r:id="rId11"/>
    <sheet name="10.12" sheetId="43" r:id="rId12"/>
    <sheet name="10.13" sheetId="44" r:id="rId13"/>
    <sheet name="10.14" sheetId="30" r:id="rId14"/>
    <sheet name="10.15" sheetId="45" r:id="rId15"/>
    <sheet name="10.16" sheetId="31" r:id="rId16"/>
    <sheet name="10.17" sheetId="46" r:id="rId17"/>
    <sheet name="10.18" sheetId="47" r:id="rId18"/>
    <sheet name="10.19" sheetId="32" r:id="rId19"/>
    <sheet name="10.20" sheetId="48" r:id="rId20"/>
    <sheet name="10.21" sheetId="33" r:id="rId21"/>
    <sheet name="10.22" sheetId="49" r:id="rId22"/>
    <sheet name="10.23" sheetId="50" r:id="rId23"/>
    <sheet name="10.24" sheetId="34" r:id="rId24"/>
    <sheet name="10.25" sheetId="51" r:id="rId25"/>
    <sheet name="10.26" sheetId="52" r:id="rId26"/>
    <sheet name="10.27" sheetId="35" r:id="rId27"/>
  </sheets>
  <definedNames>
    <definedName name="Capacities" localSheetId="6">#REF!</definedName>
    <definedName name="Capacities" localSheetId="7">'10.8'!$G$5:$G$7</definedName>
    <definedName name="Capacities">#REF!</definedName>
    <definedName name="coin_cuttype" localSheetId="13" hidden="1">1</definedName>
    <definedName name="coin_cuttype" localSheetId="20" hidden="1">1</definedName>
    <definedName name="coin_cuttype" localSheetId="3" hidden="1">1</definedName>
    <definedName name="coin_cuttype" localSheetId="5" hidden="1">1</definedName>
    <definedName name="coin_cuttype" localSheetId="6" hidden="1">1</definedName>
    <definedName name="coin_cuttype" localSheetId="7" hidden="1">1</definedName>
    <definedName name="coin_dualtol" localSheetId="13" hidden="1">0.0000001</definedName>
    <definedName name="coin_dualtol" localSheetId="20" hidden="1">0.0000001</definedName>
    <definedName name="coin_dualtol" localSheetId="3" hidden="1">0.0000001</definedName>
    <definedName name="coin_dualtol" localSheetId="5" hidden="1">0.0000001</definedName>
    <definedName name="coin_dualtol" localSheetId="6" hidden="1">0.0000001</definedName>
    <definedName name="coin_dualtol" localSheetId="7" hidden="1">0.0000001</definedName>
    <definedName name="coin_heurs" localSheetId="13" hidden="1">1</definedName>
    <definedName name="coin_heurs" localSheetId="20" hidden="1">1</definedName>
    <definedName name="coin_heurs" localSheetId="3" hidden="1">1</definedName>
    <definedName name="coin_heurs" localSheetId="5" hidden="1">1</definedName>
    <definedName name="coin_heurs" localSheetId="6" hidden="1">1</definedName>
    <definedName name="coin_heurs" localSheetId="7" hidden="1">1</definedName>
    <definedName name="coin_integerpresolve" localSheetId="13" hidden="1">1</definedName>
    <definedName name="coin_integerpresolve" localSheetId="20" hidden="1">1</definedName>
    <definedName name="coin_integerpresolve" localSheetId="3" hidden="1">1</definedName>
    <definedName name="coin_integerpresolve" localSheetId="5" hidden="1">1</definedName>
    <definedName name="coin_integerpresolve" localSheetId="6" hidden="1">1</definedName>
    <definedName name="coin_integerpresolve" localSheetId="7" hidden="1">1</definedName>
    <definedName name="coin_presolve1" localSheetId="13" hidden="1">1</definedName>
    <definedName name="coin_presolve1" localSheetId="20" hidden="1">1</definedName>
    <definedName name="coin_presolve1" localSheetId="3" hidden="1">1</definedName>
    <definedName name="coin_presolve1" localSheetId="5" hidden="1">1</definedName>
    <definedName name="coin_presolve1" localSheetId="6" hidden="1">1</definedName>
    <definedName name="coin_presolve1" localSheetId="7" hidden="1">1</definedName>
    <definedName name="coin_primaltol" localSheetId="13" hidden="1">0.0000001</definedName>
    <definedName name="coin_primaltol" localSheetId="20" hidden="1">0.0000001</definedName>
    <definedName name="coin_primaltol" localSheetId="3" hidden="1">0.0000001</definedName>
    <definedName name="coin_primaltol" localSheetId="5" hidden="1">0.0000001</definedName>
    <definedName name="coin_primaltol" localSheetId="6" hidden="1">0.0000001</definedName>
    <definedName name="coin_primaltol" localSheetId="7" hidden="1">0.0000001</definedName>
    <definedName name="Demands" localSheetId="6">#REF!</definedName>
    <definedName name="Demands" localSheetId="7">'10.8'!$C$8:$F$8</definedName>
    <definedName name="Demands">#REF!</definedName>
    <definedName name="_xlnm.Print_Area" localSheetId="3">'10.4'!$A$1:$R$61</definedName>
    <definedName name="_xlnm.Print_Area" localSheetId="5">'10.6'!$A$1:$R$61</definedName>
    <definedName name="_xlnm.Print_Area" localSheetId="6">'10.7'!$A$1:$S$61</definedName>
    <definedName name="_xlnm.Print_Area" localSheetId="7">'10.8'!$A$1:$R$61</definedName>
    <definedName name="Receipts">'10.8'!$C$15:$F$15</definedName>
    <definedName name="Sent" localSheetId="6">#REF!</definedName>
    <definedName name="Sent" localSheetId="7">'10.8'!$G$12:$G$14</definedName>
    <definedName name="Sent">#REF!</definedName>
    <definedName name="Shipments" localSheetId="6">#REF!</definedName>
    <definedName name="Shipments" localSheetId="7">'10.8'!$C$12:$F$14</definedName>
    <definedName name="Shipments">#REF!</definedName>
    <definedName name="solver_adj" localSheetId="13" hidden="1">'10.14'!$C$11:$F$14</definedName>
    <definedName name="solver_adj" localSheetId="15" hidden="1">'10.16'!$C$10:$D$12</definedName>
    <definedName name="solver_adj" localSheetId="18" hidden="1">'10.19'!$C$5:$Q$5</definedName>
    <definedName name="solver_adj" localSheetId="20" hidden="1">'10.21'!$C$5:$N$5</definedName>
    <definedName name="solver_adj" localSheetId="23" hidden="1">'10.24'!$B$5:$P$5</definedName>
    <definedName name="solver_adj" localSheetId="26" hidden="1">'10.27'!$B$4:$N$4</definedName>
    <definedName name="solver_adj" localSheetId="3" hidden="1">'10.4'!$C$12:$F$14</definedName>
    <definedName name="solver_adj" localSheetId="5" hidden="1">'10.6'!$C$12:$F$14</definedName>
    <definedName name="solver_adj" localSheetId="6" hidden="1">'10.7'!$C$12:$G$14</definedName>
    <definedName name="solver_adj" localSheetId="7" hidden="1">'10.8'!$C$12:$F$14</definedName>
    <definedName name="solver_adj_ob" localSheetId="13" hidden="1">1</definedName>
    <definedName name="solver_adj_ob" localSheetId="15" hidden="1">1</definedName>
    <definedName name="solver_adj_ob" localSheetId="18" hidden="1">1</definedName>
    <definedName name="solver_adj_ob" localSheetId="20" hidden="1">1</definedName>
    <definedName name="solver_adj_ob" localSheetId="23" hidden="1">1</definedName>
    <definedName name="solver_adj_ob" localSheetId="26" hidden="1">1</definedName>
    <definedName name="solver_adj_ob" localSheetId="3" hidden="1">1</definedName>
    <definedName name="solver_adj_ob" localSheetId="5" hidden="1">1</definedName>
    <definedName name="solver_adj_ob" localSheetId="6" hidden="1">1</definedName>
    <definedName name="solver_adj_ob" localSheetId="7" hidden="1">1</definedName>
    <definedName name="solver_adj_ob1" localSheetId="15" hidden="1">1</definedName>
    <definedName name="solver_adj1" localSheetId="15" hidden="1">'10.16'!$H$10:$L$11</definedName>
    <definedName name="solver_cct" localSheetId="3" hidden="1">20</definedName>
    <definedName name="solver_cct" localSheetId="5" hidden="1">20</definedName>
    <definedName name="solver_cct" localSheetId="6" hidden="1">20</definedName>
    <definedName name="solver_cct" localSheetId="7" hidden="1">20</definedName>
    <definedName name="solver_cgt" localSheetId="3" hidden="1">1</definedName>
    <definedName name="solver_cgt" localSheetId="5" hidden="1">1</definedName>
    <definedName name="solver_cgt" localSheetId="6" hidden="1">1</definedName>
    <definedName name="solver_cgt" localSheetId="7" hidden="1">1</definedName>
    <definedName name="solver_cha" localSheetId="13" hidden="1">0</definedName>
    <definedName name="solver_cha" localSheetId="15" hidden="1">0</definedName>
    <definedName name="solver_cha" localSheetId="18" hidden="1">0</definedName>
    <definedName name="solver_cha" localSheetId="20" hidden="1">0</definedName>
    <definedName name="solver_cha" localSheetId="23" hidden="1">0</definedName>
    <definedName name="solver_cha" localSheetId="26" hidden="1">0</definedName>
    <definedName name="solver_cha" localSheetId="3" hidden="1">0</definedName>
    <definedName name="solver_cha" localSheetId="5" hidden="1">0</definedName>
    <definedName name="solver_cha" localSheetId="6" hidden="1">0</definedName>
    <definedName name="solver_cha" localSheetId="7" hidden="1">0</definedName>
    <definedName name="solver_chc1" localSheetId="13" hidden="1">0</definedName>
    <definedName name="solver_chc1" localSheetId="15" hidden="1">0</definedName>
    <definedName name="solver_chc1" localSheetId="18" hidden="1">0</definedName>
    <definedName name="solver_chc1" localSheetId="20" hidden="1">0</definedName>
    <definedName name="solver_chc1" localSheetId="23" hidden="1">0</definedName>
    <definedName name="solver_chc1" localSheetId="26" hidden="1">0</definedName>
    <definedName name="solver_chc1" localSheetId="3" hidden="1">0</definedName>
    <definedName name="solver_chc1" localSheetId="5" hidden="1">0</definedName>
    <definedName name="solver_chc1" localSheetId="6" hidden="1">0</definedName>
    <definedName name="solver_chc1" localSheetId="7" hidden="1">0</definedName>
    <definedName name="solver_chc2" localSheetId="13" hidden="1">0</definedName>
    <definedName name="solver_chc2" localSheetId="15" hidden="1">0</definedName>
    <definedName name="solver_chc2" localSheetId="26" hidden="1">0</definedName>
    <definedName name="solver_chc2" localSheetId="3" hidden="1">0</definedName>
    <definedName name="solver_chc2" localSheetId="5" hidden="1">0</definedName>
    <definedName name="solver_chc2" localSheetId="6" hidden="1">0</definedName>
    <definedName name="solver_chc2" localSheetId="7" hidden="1">0</definedName>
    <definedName name="solver_chc3" localSheetId="15" hidden="1">0</definedName>
    <definedName name="solver_chc3" localSheetId="26" hidden="1">0</definedName>
    <definedName name="solver_chn" localSheetId="13" hidden="1">4</definedName>
    <definedName name="solver_chn" localSheetId="15" hidden="1">4</definedName>
    <definedName name="solver_chn" localSheetId="18" hidden="1">4</definedName>
    <definedName name="solver_chn" localSheetId="20" hidden="1">4</definedName>
    <definedName name="solver_chn" localSheetId="23" hidden="1">4</definedName>
    <definedName name="solver_chn" localSheetId="26" hidden="1">4</definedName>
    <definedName name="solver_chn" localSheetId="3" hidden="1">4</definedName>
    <definedName name="solver_chn" localSheetId="5" hidden="1">4</definedName>
    <definedName name="solver_chn" localSheetId="6" hidden="1">4</definedName>
    <definedName name="solver_chn" localSheetId="7" hidden="1">4</definedName>
    <definedName name="solver_chp1" localSheetId="13" hidden="1">0</definedName>
    <definedName name="solver_chp1" localSheetId="15" hidden="1">0</definedName>
    <definedName name="solver_chp1" localSheetId="18" hidden="1">0</definedName>
    <definedName name="solver_chp1" localSheetId="20" hidden="1">0</definedName>
    <definedName name="solver_chp1" localSheetId="23" hidden="1">0</definedName>
    <definedName name="solver_chp1" localSheetId="26" hidden="1">0</definedName>
    <definedName name="solver_chp1" localSheetId="3" hidden="1">0</definedName>
    <definedName name="solver_chp1" localSheetId="5" hidden="1">0</definedName>
    <definedName name="solver_chp1" localSheetId="6" hidden="1">0</definedName>
    <definedName name="solver_chp1" localSheetId="7" hidden="1">0</definedName>
    <definedName name="solver_chp2" localSheetId="13" hidden="1">0</definedName>
    <definedName name="solver_chp2" localSheetId="15" hidden="1">0</definedName>
    <definedName name="solver_chp2" localSheetId="26" hidden="1">0</definedName>
    <definedName name="solver_chp2" localSheetId="3" hidden="1">0</definedName>
    <definedName name="solver_chp2" localSheetId="5" hidden="1">0</definedName>
    <definedName name="solver_chp2" localSheetId="6" hidden="1">0</definedName>
    <definedName name="solver_chp2" localSheetId="7" hidden="1">0</definedName>
    <definedName name="solver_chp3" localSheetId="15" hidden="1">0</definedName>
    <definedName name="solver_chp3" localSheetId="26" hidden="1">0</definedName>
    <definedName name="solver_cht" localSheetId="13" hidden="1">0</definedName>
    <definedName name="solver_cht" localSheetId="15" hidden="1">0</definedName>
    <definedName name="solver_cht" localSheetId="18" hidden="1">0</definedName>
    <definedName name="solver_cht" localSheetId="20" hidden="1">0</definedName>
    <definedName name="solver_cht" localSheetId="23" hidden="1">0</definedName>
    <definedName name="solver_cht" localSheetId="26" hidden="1">0</definedName>
    <definedName name="solver_cht" localSheetId="3" hidden="1">0</definedName>
    <definedName name="solver_cht" localSheetId="5" hidden="1">0</definedName>
    <definedName name="solver_cht" localSheetId="6" hidden="1">0</definedName>
    <definedName name="solver_cht" localSheetId="7" hidden="1">0</definedName>
    <definedName name="solver_cir1" localSheetId="13" hidden="1">1</definedName>
    <definedName name="solver_cir1" localSheetId="15" hidden="1">1</definedName>
    <definedName name="solver_cir1" localSheetId="18" hidden="1">1</definedName>
    <definedName name="solver_cir1" localSheetId="20" hidden="1">1</definedName>
    <definedName name="solver_cir1" localSheetId="23" hidden="1">1</definedName>
    <definedName name="solver_cir1" localSheetId="26" hidden="1">1</definedName>
    <definedName name="solver_cir1" localSheetId="3" hidden="1">1</definedName>
    <definedName name="solver_cir1" localSheetId="5" hidden="1">1</definedName>
    <definedName name="solver_cir1" localSheetId="6" hidden="1">1</definedName>
    <definedName name="solver_cir1" localSheetId="7" hidden="1">1</definedName>
    <definedName name="solver_cir2" localSheetId="13" hidden="1">1</definedName>
    <definedName name="solver_cir2" localSheetId="15" hidden="1">1</definedName>
    <definedName name="solver_cir2" localSheetId="26" hidden="1">1</definedName>
    <definedName name="solver_cir2" localSheetId="3" hidden="1">1</definedName>
    <definedName name="solver_cir2" localSheetId="5" hidden="1">1</definedName>
    <definedName name="solver_cir2" localSheetId="6" hidden="1">1</definedName>
    <definedName name="solver_cir2" localSheetId="7" hidden="1">1</definedName>
    <definedName name="solver_cir3" localSheetId="15" hidden="1">1</definedName>
    <definedName name="solver_cir3" localSheetId="26" hidden="1">1</definedName>
    <definedName name="solver_con" localSheetId="13" hidden="1">" "</definedName>
    <definedName name="solver_con" localSheetId="15" hidden="1">" "</definedName>
    <definedName name="solver_con" localSheetId="18" hidden="1">" "</definedName>
    <definedName name="solver_con" localSheetId="20" hidden="1">" "</definedName>
    <definedName name="solver_con" localSheetId="23" hidden="1">" "</definedName>
    <definedName name="solver_con" localSheetId="26" hidden="1">" "</definedName>
    <definedName name="solver_con" localSheetId="3" hidden="1">" "</definedName>
    <definedName name="solver_con" localSheetId="5" hidden="1">" "</definedName>
    <definedName name="solver_con" localSheetId="6" hidden="1">" "</definedName>
    <definedName name="solver_con" localSheetId="7" hidden="1">" "</definedName>
    <definedName name="solver_con1" localSheetId="13" hidden="1">" "</definedName>
    <definedName name="solver_con1" localSheetId="15" hidden="1">" "</definedName>
    <definedName name="solver_con1" localSheetId="18" hidden="1">" "</definedName>
    <definedName name="solver_con1" localSheetId="20" hidden="1">" "</definedName>
    <definedName name="solver_con1" localSheetId="23" hidden="1">" "</definedName>
    <definedName name="solver_con1" localSheetId="26" hidden="1">" "</definedName>
    <definedName name="solver_con1" localSheetId="3" hidden="1">" "</definedName>
    <definedName name="solver_con1" localSheetId="5" hidden="1">" "</definedName>
    <definedName name="solver_con1" localSheetId="6" hidden="1">" "</definedName>
    <definedName name="solver_con1" localSheetId="7" hidden="1">" "</definedName>
    <definedName name="solver_con2" localSheetId="13" hidden="1">" "</definedName>
    <definedName name="solver_con2" localSheetId="15" hidden="1">" "</definedName>
    <definedName name="solver_con2" localSheetId="26" hidden="1">" "</definedName>
    <definedName name="solver_con2" localSheetId="3" hidden="1">" "</definedName>
    <definedName name="solver_con2" localSheetId="5" hidden="1">" "</definedName>
    <definedName name="solver_con2" localSheetId="6" hidden="1">" "</definedName>
    <definedName name="solver_con2" localSheetId="7" hidden="1">" "</definedName>
    <definedName name="solver_con3" localSheetId="15" hidden="1">" "</definedName>
    <definedName name="solver_con3" localSheetId="26" hidden="1">" "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ia" localSheetId="13" hidden="1">5</definedName>
    <definedName name="solver_dia" localSheetId="15" hidden="1">5</definedName>
    <definedName name="solver_dia" localSheetId="18" hidden="1">5</definedName>
    <definedName name="solver_dia" localSheetId="20" hidden="1">5</definedName>
    <definedName name="solver_dia" localSheetId="23" hidden="1">5</definedName>
    <definedName name="solver_dia" localSheetId="26" hidden="1">5</definedName>
    <definedName name="solver_dia" localSheetId="3" hidden="1">5</definedName>
    <definedName name="solver_dia" localSheetId="5" hidden="1">5</definedName>
    <definedName name="solver_dia" localSheetId="6" hidden="1">5</definedName>
    <definedName name="solver_dia" localSheetId="7" hidden="1">5</definedName>
    <definedName name="solver_drv" localSheetId="13" hidden="1">1</definedName>
    <definedName name="solver_drv" localSheetId="20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ua" localSheetId="3" hidden="1">1</definedName>
    <definedName name="solver_dua" localSheetId="5" hidden="1">1</definedName>
    <definedName name="solver_dua" localSheetId="6" hidden="1">1</definedName>
    <definedName name="solver_dua" localSheetId="7" hidden="1">1</definedName>
    <definedName name="solver_eng" localSheetId="13" hidden="1">2</definedName>
    <definedName name="solver_eng" localSheetId="15" hidden="1">2</definedName>
    <definedName name="solver_eng" localSheetId="18" hidden="1">2</definedName>
    <definedName name="solver_eng" localSheetId="20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gct" localSheetId="3" hidden="1">20</definedName>
    <definedName name="solver_gct" localSheetId="5" hidden="1">20</definedName>
    <definedName name="solver_gct" localSheetId="6" hidden="1">20</definedName>
    <definedName name="solver_gct" localSheetId="7" hidden="1">20</definedName>
    <definedName name="solver_gop" localSheetId="3" hidden="1">1</definedName>
    <definedName name="solver_gop" localSheetId="5" hidden="1">1</definedName>
    <definedName name="solver_gop" localSheetId="6" hidden="1">1</definedName>
    <definedName name="solver_gop" localSheetId="7" hidden="1">1</definedName>
    <definedName name="solver_iao" localSheetId="13" hidden="1">0</definedName>
    <definedName name="solver_iao" localSheetId="15" hidden="1">0</definedName>
    <definedName name="solver_iao" localSheetId="18" hidden="1">0</definedName>
    <definedName name="solver_iao" localSheetId="20" hidden="1">0</definedName>
    <definedName name="solver_iao" localSheetId="23" hidden="1">0</definedName>
    <definedName name="solver_iao" localSheetId="26" hidden="1">0</definedName>
    <definedName name="solver_iao" localSheetId="3" hidden="1">0</definedName>
    <definedName name="solver_iao" localSheetId="5" hidden="1">0</definedName>
    <definedName name="solver_iao" localSheetId="6" hidden="1">0</definedName>
    <definedName name="solver_iao" localSheetId="7" hidden="1">0</definedName>
    <definedName name="solver_ibd" localSheetId="3" hidden="1">2</definedName>
    <definedName name="solver_ibd" localSheetId="5" hidden="1">2</definedName>
    <definedName name="solver_ibd" localSheetId="6" hidden="1">2</definedName>
    <definedName name="solver_ibd" localSheetId="7" hidden="1">2</definedName>
    <definedName name="solver_ifs" localSheetId="3" hidden="1">0</definedName>
    <definedName name="solver_ifs" localSheetId="5" hidden="1">0</definedName>
    <definedName name="solver_ifs" localSheetId="6" hidden="1">0</definedName>
    <definedName name="solver_ifs" localSheetId="7" hidden="1">0</definedName>
    <definedName name="solver_int" localSheetId="13" hidden="1">0</definedName>
    <definedName name="solver_int" localSheetId="15" hidden="1">0</definedName>
    <definedName name="solver_int" localSheetId="18" hidden="1">0</definedName>
    <definedName name="solver_int" localSheetId="20" hidden="1">0</definedName>
    <definedName name="solver_int" localSheetId="23" hidden="1">0</definedName>
    <definedName name="solver_int" localSheetId="26" hidden="1">0</definedName>
    <definedName name="solver_int" localSheetId="3" hidden="1">0</definedName>
    <definedName name="solver_int" localSheetId="5" hidden="1">0</definedName>
    <definedName name="solver_int" localSheetId="6" hidden="1">0</definedName>
    <definedName name="solver_int" localSheetId="7" hidden="1">0</definedName>
    <definedName name="solver_irs" localSheetId="13" hidden="1">0</definedName>
    <definedName name="solver_irs" localSheetId="15" hidden="1">0</definedName>
    <definedName name="solver_irs" localSheetId="18" hidden="1">0</definedName>
    <definedName name="solver_irs" localSheetId="20" hidden="1">0</definedName>
    <definedName name="solver_irs" localSheetId="23" hidden="1">0</definedName>
    <definedName name="solver_irs" localSheetId="26" hidden="1">0</definedName>
    <definedName name="solver_irs" localSheetId="3" hidden="1">0</definedName>
    <definedName name="solver_irs" localSheetId="5" hidden="1">0</definedName>
    <definedName name="solver_irs" localSheetId="6" hidden="1">0</definedName>
    <definedName name="solver_irs" localSheetId="7" hidden="1">0</definedName>
    <definedName name="solver_ism" localSheetId="13" hidden="1">0</definedName>
    <definedName name="solver_ism" localSheetId="15" hidden="1">0</definedName>
    <definedName name="solver_ism" localSheetId="18" hidden="1">0</definedName>
    <definedName name="solver_ism" localSheetId="20" hidden="1">0</definedName>
    <definedName name="solver_ism" localSheetId="23" hidden="1">0</definedName>
    <definedName name="solver_ism" localSheetId="26" hidden="1">0</definedName>
    <definedName name="solver_ism" localSheetId="3" hidden="1">0</definedName>
    <definedName name="solver_ism" localSheetId="5" hidden="1">0</definedName>
    <definedName name="solver_ism" localSheetId="6" hidden="1">0</definedName>
    <definedName name="solver_ism" localSheetId="7" hidden="1">0</definedName>
    <definedName name="solver_itr" localSheetId="13" hidden="1">2147483647</definedName>
    <definedName name="solver_itr" localSheetId="20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kiv" localSheetId="13" hidden="1">2E+30</definedName>
    <definedName name="solver_kiv" localSheetId="20" hidden="1">2E+30</definedName>
    <definedName name="solver_kiv" localSheetId="3" hidden="1">2E+30</definedName>
    <definedName name="solver_kiv" localSheetId="5" hidden="1">2E+30</definedName>
    <definedName name="solver_kiv" localSheetId="6" hidden="1">2E+30</definedName>
    <definedName name="solver_kiv" localSheetId="7" hidden="1">2E+30</definedName>
    <definedName name="solver_lhs_ob1" localSheetId="13" hidden="1">0</definedName>
    <definedName name="solver_lhs_ob1" localSheetId="15" hidden="1">0</definedName>
    <definedName name="solver_lhs_ob1" localSheetId="18" hidden="1">0</definedName>
    <definedName name="solver_lhs_ob1" localSheetId="20" hidden="1">0</definedName>
    <definedName name="solver_lhs_ob1" localSheetId="23" hidden="1">0</definedName>
    <definedName name="solver_lhs_ob1" localSheetId="26" hidden="1">0</definedName>
    <definedName name="solver_lhs_ob1" localSheetId="3" hidden="1">0</definedName>
    <definedName name="solver_lhs_ob1" localSheetId="5" hidden="1">0</definedName>
    <definedName name="solver_lhs_ob1" localSheetId="6" hidden="1">0</definedName>
    <definedName name="solver_lhs_ob1" localSheetId="7" hidden="1">0</definedName>
    <definedName name="solver_lhs_ob2" localSheetId="13" hidden="1">0</definedName>
    <definedName name="solver_lhs_ob2" localSheetId="15" hidden="1">0</definedName>
    <definedName name="solver_lhs_ob2" localSheetId="26" hidden="1">0</definedName>
    <definedName name="solver_lhs_ob2" localSheetId="3" hidden="1">0</definedName>
    <definedName name="solver_lhs_ob2" localSheetId="5" hidden="1">0</definedName>
    <definedName name="solver_lhs_ob2" localSheetId="6" hidden="1">0</definedName>
    <definedName name="solver_lhs_ob2" localSheetId="7" hidden="1">0</definedName>
    <definedName name="solver_lhs_ob3" localSheetId="15" hidden="1">0</definedName>
    <definedName name="solver_lhs_ob3" localSheetId="26" hidden="1">0</definedName>
    <definedName name="solver_lhs1" localSheetId="13" hidden="1">'10.14'!$G$11:$G$14</definedName>
    <definedName name="solver_lhs1" localSheetId="15" hidden="1">'10.16'!$E$10:$E$12</definedName>
    <definedName name="solver_lhs1" localSheetId="18" hidden="1">'10.19'!$R$10:$R$17</definedName>
    <definedName name="solver_lhs1" localSheetId="20" hidden="1">'10.21'!$P$12:$P$18</definedName>
    <definedName name="solver_lhs1" localSheetId="23" hidden="1">'10.24'!$Q$11:$Q$18</definedName>
    <definedName name="solver_lhs1" localSheetId="26" hidden="1">'10.27'!$O$12:$O$20</definedName>
    <definedName name="solver_lhs1" localSheetId="3" hidden="1">'10.4'!$C$15:$F$15</definedName>
    <definedName name="solver_lhs1" localSheetId="5" hidden="1">'10.6'!$C$15:$F$15</definedName>
    <definedName name="solver_lhs1" localSheetId="6" hidden="1">'10.7'!$C$15:$G$15</definedName>
    <definedName name="solver_lhs1" localSheetId="7" hidden="1">'10.8'!$C$15:$F$15</definedName>
    <definedName name="solver_lhs2" localSheetId="13" hidden="1">'10.14'!$C$15:$F$15</definedName>
    <definedName name="solver_lhs2" localSheetId="15" hidden="1">'10.16'!$H$12:$L$12</definedName>
    <definedName name="solver_lhs2" localSheetId="26" hidden="1">'10.27'!$O$21:$O$22</definedName>
    <definedName name="solver_lhs2" localSheetId="3" hidden="1">'10.4'!$G$12:$G$14</definedName>
    <definedName name="solver_lhs2" localSheetId="5" hidden="1">'10.6'!$G$12:$G$14</definedName>
    <definedName name="solver_lhs2" localSheetId="6" hidden="1">'10.7'!$H$12:$H$14</definedName>
    <definedName name="solver_lhs2" localSheetId="7" hidden="1">'10.8'!$G$12:$G$14</definedName>
    <definedName name="solver_lhs3" localSheetId="15" hidden="1">'10.16'!$C$13:$D$13</definedName>
    <definedName name="solver_lhs3" localSheetId="26" hidden="1">'10.27'!$O$23:$O$26</definedName>
    <definedName name="solver_lin" localSheetId="13" hidden="1">1</definedName>
    <definedName name="solver_lin" localSheetId="15" hidden="1">1</definedName>
    <definedName name="solver_lin" localSheetId="18" hidden="1">1</definedName>
    <definedName name="solver_lin" localSheetId="20" hidden="1">1</definedName>
    <definedName name="solver_lin" localSheetId="2" hidden="1">1</definedName>
    <definedName name="solver_lin" localSheetId="3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oc" localSheetId="3" hidden="1">1</definedName>
    <definedName name="solver_loc" localSheetId="5" hidden="1">1</definedName>
    <definedName name="solver_loc" localSheetId="6" hidden="1">1</definedName>
    <definedName name="solver_loc" localSheetId="7" hidden="1">1</definedName>
    <definedName name="solver_lva" localSheetId="3" hidden="1">2</definedName>
    <definedName name="solver_lva" localSheetId="5" hidden="1">2</definedName>
    <definedName name="solver_lva" localSheetId="6" hidden="1">2</definedName>
    <definedName name="solver_lva" localSheetId="7" hidden="1">2</definedName>
    <definedName name="solver_mda" localSheetId="13" hidden="1">4</definedName>
    <definedName name="solver_mda" localSheetId="15" hidden="1">4</definedName>
    <definedName name="solver_mda" localSheetId="18" hidden="1">4</definedName>
    <definedName name="solver_mda" localSheetId="20" hidden="1">4</definedName>
    <definedName name="solver_mda" localSheetId="23" hidden="1">4</definedName>
    <definedName name="solver_mda" localSheetId="26" hidden="1">4</definedName>
    <definedName name="solver_mda" localSheetId="3" hidden="1">4</definedName>
    <definedName name="solver_mda" localSheetId="5" hidden="1">4</definedName>
    <definedName name="solver_mda" localSheetId="6" hidden="1">4</definedName>
    <definedName name="solver_mda" localSheetId="7" hidden="1">4</definedName>
    <definedName name="solver_mip" localSheetId="13" hidden="1">2147483647</definedName>
    <definedName name="solver_mip" localSheetId="20" hidden="1">2147483647</definedName>
    <definedName name="solver_mip" localSheetId="3" hidden="1">5000</definedName>
    <definedName name="solver_mip" localSheetId="5" hidden="1">5000</definedName>
    <definedName name="solver_mip" localSheetId="6" hidden="1">5000</definedName>
    <definedName name="solver_mip" localSheetId="7" hidden="1">5000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od" localSheetId="13" hidden="1">3</definedName>
    <definedName name="solver_mod" localSheetId="15" hidden="1">3</definedName>
    <definedName name="solver_mod" localSheetId="18" hidden="1">3</definedName>
    <definedName name="solver_mod" localSheetId="20" hidden="1">3</definedName>
    <definedName name="solver_mod" localSheetId="23" hidden="1">3</definedName>
    <definedName name="solver_mod" localSheetId="26" hidden="1">3</definedName>
    <definedName name="solver_mod" localSheetId="3" hidden="1">3</definedName>
    <definedName name="solver_mod" localSheetId="5" hidden="1">3</definedName>
    <definedName name="solver_mod" localSheetId="6" hidden="1">3</definedName>
    <definedName name="solver_mod" localSheetId="7" hidden="1">3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neg" localSheetId="13" hidden="1">1</definedName>
    <definedName name="solver_neg" localSheetId="15" hidden="1">1</definedName>
    <definedName name="solver_neg" localSheetId="18" hidden="1">1</definedName>
    <definedName name="solver_neg" localSheetId="20" hidden="1">1</definedName>
    <definedName name="solver_neg" localSheetId="23" hidden="1">1</definedName>
    <definedName name="solver_neg" localSheetId="26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13" hidden="1">2147483647</definedName>
    <definedName name="solver_nod" localSheetId="20" hidden="1">2147483647</definedName>
    <definedName name="solver_nod" localSheetId="3" hidden="1">5000</definedName>
    <definedName name="solver_nod" localSheetId="5" hidden="1">5000</definedName>
    <definedName name="solver_nod" localSheetId="6" hidden="1">5000</definedName>
    <definedName name="solver_nod" localSheetId="7" hidden="1">5000</definedName>
    <definedName name="solver_ntr" localSheetId="13" hidden="1">0</definedName>
    <definedName name="solver_ntr" localSheetId="15" hidden="1">0</definedName>
    <definedName name="solver_ntr" localSheetId="18" hidden="1">0</definedName>
    <definedName name="solver_ntr" localSheetId="20" hidden="1">0</definedName>
    <definedName name="solver_ntr" localSheetId="23" hidden="1">0</definedName>
    <definedName name="solver_ntr" localSheetId="26" hidden="1">0</definedName>
    <definedName name="solver_ntr" localSheetId="3" hidden="1">0</definedName>
    <definedName name="solver_ntr" localSheetId="5" hidden="1">2</definedName>
    <definedName name="solver_ntr" localSheetId="6" hidden="1">2</definedName>
    <definedName name="solver_ntr" localSheetId="7" hidden="1">2</definedName>
    <definedName name="solver_ntri" hidden="1">1000</definedName>
    <definedName name="solver_num" localSheetId="13" hidden="1">2</definedName>
    <definedName name="solver_num" localSheetId="15" hidden="1">3</definedName>
    <definedName name="solver_num" localSheetId="18" hidden="1">1</definedName>
    <definedName name="solver_num" localSheetId="20" hidden="1">1</definedName>
    <definedName name="solver_num" localSheetId="23" hidden="1">1</definedName>
    <definedName name="solver_num" localSheetId="26" hidden="1">3</definedName>
    <definedName name="solver_num" localSheetId="3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bc" localSheetId="13" hidden="1">0</definedName>
    <definedName name="solver_obc" localSheetId="15" hidden="1">0</definedName>
    <definedName name="solver_obc" localSheetId="18" hidden="1">0</definedName>
    <definedName name="solver_obc" localSheetId="20" hidden="1">0</definedName>
    <definedName name="solver_obc" localSheetId="23" hidden="1">0</definedName>
    <definedName name="solver_obc" localSheetId="26" hidden="1">0</definedName>
    <definedName name="solver_obc" localSheetId="3" hidden="1">0</definedName>
    <definedName name="solver_obc" localSheetId="5" hidden="1">0</definedName>
    <definedName name="solver_obc" localSheetId="6" hidden="1">0</definedName>
    <definedName name="solver_obc" localSheetId="7" hidden="1">0</definedName>
    <definedName name="solver_obp" localSheetId="13" hidden="1">0</definedName>
    <definedName name="solver_obp" localSheetId="15" hidden="1">0</definedName>
    <definedName name="solver_obp" localSheetId="18" hidden="1">0</definedName>
    <definedName name="solver_obp" localSheetId="20" hidden="1">0</definedName>
    <definedName name="solver_obp" localSheetId="23" hidden="1">0</definedName>
    <definedName name="solver_obp" localSheetId="26" hidden="1">0</definedName>
    <definedName name="solver_obp" localSheetId="3" hidden="1">0</definedName>
    <definedName name="solver_obp" localSheetId="5" hidden="1">0</definedName>
    <definedName name="solver_obp" localSheetId="6" hidden="1">0</definedName>
    <definedName name="solver_obp" localSheetId="7" hidden="1">0</definedName>
    <definedName name="solver_ofx" localSheetId="3" hidden="1">2</definedName>
    <definedName name="solver_ofx" localSheetId="5" hidden="1">2</definedName>
    <definedName name="solver_ofx" localSheetId="6" hidden="1">2</definedName>
    <definedName name="solver_ofx" localSheetId="7" hidden="1">2</definedName>
    <definedName name="solver_opt" localSheetId="13" hidden="1">'10.14'!$C$17</definedName>
    <definedName name="solver_opt" localSheetId="15" hidden="1">'10.16'!$E$17</definedName>
    <definedName name="solver_opt" localSheetId="18" hidden="1">'10.19'!$R$7</definedName>
    <definedName name="solver_opt" localSheetId="20" hidden="1">'10.21'!$P$10</definedName>
    <definedName name="solver_opt" localSheetId="23" hidden="1">'10.24'!$B$7</definedName>
    <definedName name="solver_opt" localSheetId="26" hidden="1">'10.27'!$O$9</definedName>
    <definedName name="solver_opt" localSheetId="3" hidden="1">'10.4'!$C$18</definedName>
    <definedName name="solver_opt" localSheetId="5" hidden="1">'10.6'!$C$18</definedName>
    <definedName name="solver_opt" localSheetId="6" hidden="1">'10.7'!$C$18</definedName>
    <definedName name="solver_opt" localSheetId="7" hidden="1">'10.8'!$C$18</definedName>
    <definedName name="solver_opt_ob" localSheetId="13" hidden="1">1</definedName>
    <definedName name="solver_opt_ob" localSheetId="15" hidden="1">1</definedName>
    <definedName name="solver_opt_ob" localSheetId="18" hidden="1">1</definedName>
    <definedName name="solver_opt_ob" localSheetId="20" hidden="1">1</definedName>
    <definedName name="solver_opt_ob" localSheetId="23" hidden="1">1</definedName>
    <definedName name="solver_opt_ob" localSheetId="26" hidden="1">1</definedName>
    <definedName name="solver_opt_ob" localSheetId="3" hidden="1">1</definedName>
    <definedName name="solver_opt_ob" localSheetId="5" hidden="1">1</definedName>
    <definedName name="solver_opt_ob" localSheetId="6" hidden="1">1</definedName>
    <definedName name="solver_opt_ob" localSheetId="7" hidden="1">1</definedName>
    <definedName name="solver_phr" localSheetId="3" hidden="1">2</definedName>
    <definedName name="solver_phr" localSheetId="5" hidden="1">2</definedName>
    <definedName name="solver_phr" localSheetId="6" hidden="1">2</definedName>
    <definedName name="solver_phr" localSheetId="7" hidden="1">2</definedName>
    <definedName name="solver_piv" localSheetId="3" hidden="1">0.000001</definedName>
    <definedName name="solver_piv" localSheetId="5" hidden="1">0.000001</definedName>
    <definedName name="solver_piv" localSheetId="6" hidden="1">0.000001</definedName>
    <definedName name="solver_piv" localSheetId="7" hidden="1">0.000001</definedName>
    <definedName name="solver_pre" localSheetId="3" hidden="1">0.00000001</definedName>
    <definedName name="solver_pre" localSheetId="5" hidden="1">0.00000001</definedName>
    <definedName name="solver_pre" localSheetId="6" hidden="1">0.00000001</definedName>
    <definedName name="solver_pre" localSheetId="7" hidden="1">0.00000001</definedName>
    <definedName name="solver_pro" localSheetId="3" hidden="1">2</definedName>
    <definedName name="solver_pro" localSheetId="5" hidden="1">2</definedName>
    <definedName name="solver_pro" localSheetId="6" hidden="1">2</definedName>
    <definedName name="solver_pro" localSheetId="7" hidden="1">2</definedName>
    <definedName name="solver_psi" localSheetId="13" hidden="1">0</definedName>
    <definedName name="solver_psi" localSheetId="15" hidden="1">0</definedName>
    <definedName name="solver_psi" localSheetId="18" hidden="1">0</definedName>
    <definedName name="solver_psi" localSheetId="20" hidden="1">0</definedName>
    <definedName name="solver_psi" localSheetId="23" hidden="1">0</definedName>
    <definedName name="solver_psi" localSheetId="26" hidden="1">0</definedName>
    <definedName name="solver_psi" localSheetId="3" hidden="1">0</definedName>
    <definedName name="solver_psi" localSheetId="5" hidden="1">0</definedName>
    <definedName name="solver_psi" localSheetId="6" hidden="1">0</definedName>
    <definedName name="solver_psi" localSheetId="7" hidden="1">0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dp" localSheetId="13" hidden="1">0</definedName>
    <definedName name="solver_rdp" localSheetId="15" hidden="1">0</definedName>
    <definedName name="solver_rdp" localSheetId="18" hidden="1">0</definedName>
    <definedName name="solver_rdp" localSheetId="20" hidden="1">0</definedName>
    <definedName name="solver_rdp" localSheetId="23" hidden="1">0</definedName>
    <definedName name="solver_rdp" localSheetId="26" hidden="1">0</definedName>
    <definedName name="solver_rdp" localSheetId="3" hidden="1">0</definedName>
    <definedName name="solver_rdp" localSheetId="5" hidden="1">0</definedName>
    <definedName name="solver_rdp" localSheetId="6" hidden="1">0</definedName>
    <definedName name="solver_rdp" localSheetId="7" hidden="1">0</definedName>
    <definedName name="solver_reco1" localSheetId="5" hidden="1">0</definedName>
    <definedName name="solver_reco1" localSheetId="6" hidden="1">0</definedName>
    <definedName name="solver_reco1" localSheetId="7" hidden="1">0</definedName>
    <definedName name="solver_reco2" localSheetId="5" hidden="1">0</definedName>
    <definedName name="solver_reco2" localSheetId="6" hidden="1">0</definedName>
    <definedName name="solver_reco2" localSheetId="7" hidden="1">0</definedName>
    <definedName name="solver_red" localSheetId="3" hidden="1">0.000001</definedName>
    <definedName name="solver_red" localSheetId="5" hidden="1">0.000001</definedName>
    <definedName name="solver_red" localSheetId="6" hidden="1">0.000001</definedName>
    <definedName name="solver_red" localSheetId="7" hidden="1">0.000001</definedName>
    <definedName name="solver_rel1" localSheetId="13" hidden="1">2</definedName>
    <definedName name="solver_rel1" localSheetId="15" hidden="1">1</definedName>
    <definedName name="solver_rel1" localSheetId="18" hidden="1">2</definedName>
    <definedName name="solver_rel1" localSheetId="20" hidden="1">2</definedName>
    <definedName name="solver_rel1" localSheetId="23" hidden="1">2</definedName>
    <definedName name="solver_rel1" localSheetId="26" hidden="1">2</definedName>
    <definedName name="solver_rel1" localSheetId="3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2" localSheetId="13" hidden="1">2</definedName>
    <definedName name="solver_rel2" localSheetId="15" hidden="1">3</definedName>
    <definedName name="solver_rel2" localSheetId="26" hidden="1">3</definedName>
    <definedName name="solver_rel2" localSheetId="3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3" localSheetId="15" hidden="1">2</definedName>
    <definedName name="solver_rel3" localSheetId="26" hidden="1">1</definedName>
    <definedName name="solver_reo" localSheetId="3" hidden="1">2</definedName>
    <definedName name="solver_reo" localSheetId="5" hidden="1">2</definedName>
    <definedName name="solver_reo" localSheetId="6" hidden="1">2</definedName>
    <definedName name="solver_reo" localSheetId="7" hidden="1">2</definedName>
    <definedName name="solver_rep" localSheetId="13" hidden="1">0</definedName>
    <definedName name="solver_rep" localSheetId="20" hidden="1">0</definedName>
    <definedName name="solver_rep" localSheetId="3" hidden="1">2</definedName>
    <definedName name="solver_rep" localSheetId="5" hidden="1">2</definedName>
    <definedName name="solver_rep" localSheetId="6" hidden="1">2</definedName>
    <definedName name="solver_rep" localSheetId="7" hidden="1">2</definedName>
    <definedName name="solver_rhs1" localSheetId="13" hidden="1">1</definedName>
    <definedName name="solver_rhs1" localSheetId="15" hidden="1">'10.16'!$E$5:$E$7</definedName>
    <definedName name="solver_rhs1" localSheetId="18" hidden="1">'10.19'!$T$10:$T$17</definedName>
    <definedName name="solver_rhs1" localSheetId="20" hidden="1">'10.21'!$R$12:$R$18</definedName>
    <definedName name="solver_rhs1" localSheetId="23" hidden="1">'10.24'!$S$11:$S$18</definedName>
    <definedName name="solver_rhs1" localSheetId="26" hidden="1">'10.27'!$Q$12:$Q$20</definedName>
    <definedName name="solver_rhs1" localSheetId="3" hidden="1">'10.4'!$C$8:$F$8</definedName>
    <definedName name="solver_rhs1" localSheetId="5" hidden="1">'10.6'!$C$8:$F$8</definedName>
    <definedName name="solver_rhs1" localSheetId="6" hidden="1">'10.7'!$C$8:$G$8</definedName>
    <definedName name="solver_rhs1" localSheetId="7" hidden="1">'10.8'!$C$8:$F$8</definedName>
    <definedName name="solver_rhs2" localSheetId="13" hidden="1">1</definedName>
    <definedName name="solver_rhs2" localSheetId="15" hidden="1">'10.16'!$H$7:$L$7</definedName>
    <definedName name="solver_rhs2" localSheetId="26" hidden="1">'10.27'!$Q$21:$Q$22</definedName>
    <definedName name="solver_rhs2" localSheetId="3" hidden="1">'10.4'!$G$5:$G$7</definedName>
    <definedName name="solver_rhs2" localSheetId="5" hidden="1">'10.6'!$G$5:$G$7</definedName>
    <definedName name="solver_rhs2" localSheetId="6" hidden="1">'10.7'!$H$5:$H$7</definedName>
    <definedName name="solver_rhs2" localSheetId="7" hidden="1">'10.8'!$G$5:$G$7</definedName>
    <definedName name="solver_rhs3" localSheetId="15" hidden="1">'10.16'!$M$10:$M$11</definedName>
    <definedName name="solver_rhs3" localSheetId="26" hidden="1">'10.27'!$Q$23:$Q$26</definedName>
    <definedName name="solver_rlx" localSheetId="13" hidden="1">0</definedName>
    <definedName name="solver_rlx" localSheetId="15" hidden="1">0</definedName>
    <definedName name="solver_rlx" localSheetId="18" hidden="1">0</definedName>
    <definedName name="solver_rlx" localSheetId="20" hidden="1">0</definedName>
    <definedName name="solver_rlx" localSheetId="23" hidden="1">0</definedName>
    <definedName name="solver_rlx" localSheetId="26" hidden="1">0</definedName>
    <definedName name="solver_rlx" localSheetId="3" hidden="1">0</definedName>
    <definedName name="solver_rlx" localSheetId="5" hidden="1">0</definedName>
    <definedName name="solver_rlx" localSheetId="6" hidden="1">0</definedName>
    <definedName name="solver_rlx" localSheetId="7" hidden="1">0</definedName>
    <definedName name="solver_rsmp" hidden="1">2</definedName>
    <definedName name="solver_rtr" localSheetId="13" hidden="1">0</definedName>
    <definedName name="solver_rtr" localSheetId="15" hidden="1">0</definedName>
    <definedName name="solver_rtr" localSheetId="18" hidden="1">0</definedName>
    <definedName name="solver_rtr" localSheetId="20" hidden="1">0</definedName>
    <definedName name="solver_rtr" localSheetId="23" hidden="1">0</definedName>
    <definedName name="solver_rtr" localSheetId="26" hidden="1">0</definedName>
    <definedName name="solver_rtr" localSheetId="3" hidden="1">0</definedName>
    <definedName name="solver_rtr" localSheetId="5" hidden="1">0</definedName>
    <definedName name="solver_rtr" localSheetId="6" hidden="1">0</definedName>
    <definedName name="solver_rtr" localSheetId="7" hidden="1">0</definedName>
    <definedName name="solver_rxc1" localSheetId="13" hidden="1">1</definedName>
    <definedName name="solver_rxc1" localSheetId="15" hidden="1">1</definedName>
    <definedName name="solver_rxc1" localSheetId="18" hidden="1">1</definedName>
    <definedName name="solver_rxc1" localSheetId="20" hidden="1">1</definedName>
    <definedName name="solver_rxc1" localSheetId="23" hidden="1">1</definedName>
    <definedName name="solver_rxc1" localSheetId="26" hidden="1">1</definedName>
    <definedName name="solver_rxc1" localSheetId="3" hidden="1">1</definedName>
    <definedName name="solver_rxc1" localSheetId="5" hidden="1">1</definedName>
    <definedName name="solver_rxc1" localSheetId="6" hidden="1">1</definedName>
    <definedName name="solver_rxc1" localSheetId="7" hidden="1">1</definedName>
    <definedName name="solver_rxc2" localSheetId="13" hidden="1">1</definedName>
    <definedName name="solver_rxc2" localSheetId="15" hidden="1">1</definedName>
    <definedName name="solver_rxc2" localSheetId="26" hidden="1">1</definedName>
    <definedName name="solver_rxc2" localSheetId="3" hidden="1">1</definedName>
    <definedName name="solver_rxc2" localSheetId="5" hidden="1">1</definedName>
    <definedName name="solver_rxc2" localSheetId="6" hidden="1">1</definedName>
    <definedName name="solver_rxc2" localSheetId="7" hidden="1">1</definedName>
    <definedName name="solver_rxc3" localSheetId="15" hidden="1">1</definedName>
    <definedName name="solver_rxc3" localSheetId="26" hidden="1">1</definedName>
    <definedName name="solver_rxv" localSheetId="13" hidden="1">1</definedName>
    <definedName name="solver_rxv" localSheetId="15" hidden="1">1</definedName>
    <definedName name="solver_rxv" localSheetId="18" hidden="1">1</definedName>
    <definedName name="solver_rxv" localSheetId="20" hidden="1">1</definedName>
    <definedName name="solver_rxv" localSheetId="23" hidden="1">1</definedName>
    <definedName name="solver_rxv" localSheetId="26" hidden="1">1</definedName>
    <definedName name="solver_rxv" localSheetId="3" hidden="1">1</definedName>
    <definedName name="solver_rxv" localSheetId="5" hidden="1">1</definedName>
    <definedName name="solver_rxv" localSheetId="6" hidden="1">1</definedName>
    <definedName name="solver_rxv" localSheetId="7" hidden="1">1</definedName>
    <definedName name="solver_rxv1" localSheetId="15" hidden="1">1</definedName>
    <definedName name="solver_scl" localSheetId="13" hidden="1">0</definedName>
    <definedName name="solver_scl" localSheetId="20" hidden="1">0</definedName>
    <definedName name="solver_scl" localSheetId="3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eed" hidden="1">0</definedName>
    <definedName name="solver_sel" localSheetId="13" hidden="1">1</definedName>
    <definedName name="solver_sel" localSheetId="15" hidden="1">1</definedName>
    <definedName name="solver_sel" localSheetId="18" hidden="1">1</definedName>
    <definedName name="solver_sel" localSheetId="20" hidden="1">1</definedName>
    <definedName name="solver_sel" localSheetId="23" hidden="1">1</definedName>
    <definedName name="solver_sel" localSheetId="26" hidden="1">1</definedName>
    <definedName name="solver_sel" localSheetId="3" hidden="1">1</definedName>
    <definedName name="solver_sel" localSheetId="5" hidden="1">1</definedName>
    <definedName name="solver_sel" localSheetId="6" hidden="1">1</definedName>
    <definedName name="solver_sel" localSheetId="7" hidden="1">1</definedName>
    <definedName name="solver_sho" localSheetId="13" hidden="1">0</definedName>
    <definedName name="solver_sho" localSheetId="20" hidden="1">0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lv" localSheetId="13" hidden="1">0</definedName>
    <definedName name="solver_slv" localSheetId="15" hidden="1">0</definedName>
    <definedName name="solver_slv" localSheetId="18" hidden="1">0</definedName>
    <definedName name="solver_slv" localSheetId="20" hidden="1">0</definedName>
    <definedName name="solver_slv" localSheetId="23" hidden="1">0</definedName>
    <definedName name="solver_slv" localSheetId="26" hidden="1">0</definedName>
    <definedName name="solver_slv" localSheetId="3" hidden="1">0</definedName>
    <definedName name="solver_slv" localSheetId="5" hidden="1">0</definedName>
    <definedName name="solver_slv" localSheetId="6" hidden="1">0</definedName>
    <definedName name="solver_slv" localSheetId="7" hidden="1">0</definedName>
    <definedName name="solver_slvu" localSheetId="13" hidden="1">0</definedName>
    <definedName name="solver_slvu" localSheetId="15" hidden="1">0</definedName>
    <definedName name="solver_slvu" localSheetId="18" hidden="1">0</definedName>
    <definedName name="solver_slvu" localSheetId="20" hidden="1">0</definedName>
    <definedName name="solver_slvu" localSheetId="23" hidden="1">0</definedName>
    <definedName name="solver_slvu" localSheetId="26" hidden="1">0</definedName>
    <definedName name="solver_slvu" localSheetId="3" hidden="1">0</definedName>
    <definedName name="solver_slvu" localSheetId="5" hidden="1">0</definedName>
    <definedName name="solver_slvu" localSheetId="6" hidden="1">0</definedName>
    <definedName name="solver_slvu" localSheetId="7" hidden="1">0</definedName>
    <definedName name="solver_spid" localSheetId="13" hidden="1">" "</definedName>
    <definedName name="solver_spid" localSheetId="5" hidden="1">" "</definedName>
    <definedName name="solver_spid" localSheetId="6" hidden="1">" "</definedName>
    <definedName name="solver_spid" localSheetId="7" hidden="1">" "</definedName>
    <definedName name="solver_srvr" localSheetId="13" hidden="1">" "</definedName>
    <definedName name="solver_srvr" localSheetId="5" hidden="1">" "</definedName>
    <definedName name="solver_srvr" localSheetId="6" hidden="1">" "</definedName>
    <definedName name="solver_srvr" localSheetId="7" hidden="1">" "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td" localSheetId="3" hidden="1">0</definedName>
    <definedName name="solver_std" localSheetId="5" hidden="1">0</definedName>
    <definedName name="solver_std" localSheetId="6" hidden="1">0</definedName>
    <definedName name="solver_std" localSheetId="7" hidden="1">0</definedName>
    <definedName name="solver_tim" localSheetId="13" hidden="1">2147483647</definedName>
    <definedName name="solver_tim" localSheetId="20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13" hidden="1">0</definedName>
    <definedName name="solver_tol" localSheetId="20" hidden="1">0</definedName>
    <definedName name="solver_tol" localSheetId="3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13" hidden="1">2</definedName>
    <definedName name="solver_typ" localSheetId="15" hidden="1">2</definedName>
    <definedName name="solver_typ" localSheetId="18" hidden="1">2</definedName>
    <definedName name="solver_typ" localSheetId="20" hidden="1">1</definedName>
    <definedName name="solver_typ" localSheetId="23" hidden="1">2</definedName>
    <definedName name="solver_typ" localSheetId="26" hidden="1">1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umod" localSheetId="13" hidden="1">1</definedName>
    <definedName name="solver_umod" localSheetId="15" hidden="1">1</definedName>
    <definedName name="solver_umod" localSheetId="18" hidden="1">1</definedName>
    <definedName name="solver_umod" localSheetId="20" hidden="1">1</definedName>
    <definedName name="solver_umod" localSheetId="23" hidden="1">1</definedName>
    <definedName name="solver_umod" localSheetId="26" hidden="1">1</definedName>
    <definedName name="solver_umod" localSheetId="3" hidden="1">1</definedName>
    <definedName name="solver_umod" localSheetId="5" hidden="1">1</definedName>
    <definedName name="solver_umod" localSheetId="6" hidden="1">1</definedName>
    <definedName name="solver_umod" localSheetId="7" hidden="1">1</definedName>
    <definedName name="solver_urs" localSheetId="13" hidden="1">0</definedName>
    <definedName name="solver_urs" localSheetId="15" hidden="1">0</definedName>
    <definedName name="solver_urs" localSheetId="18" hidden="1">0</definedName>
    <definedName name="solver_urs" localSheetId="20" hidden="1">0</definedName>
    <definedName name="solver_urs" localSheetId="23" hidden="1">0</definedName>
    <definedName name="solver_urs" localSheetId="26" hidden="1">0</definedName>
    <definedName name="solver_urs" localSheetId="3" hidden="1">0</definedName>
    <definedName name="solver_urs" localSheetId="5" hidden="1">0</definedName>
    <definedName name="solver_urs" localSheetId="6" hidden="1">0</definedName>
    <definedName name="solver_urs" localSheetId="7" hidden="1">0</definedName>
    <definedName name="solver_userid" localSheetId="13" hidden="1">8458</definedName>
    <definedName name="solver_userid" localSheetId="18" hidden="1">8458</definedName>
    <definedName name="solver_userid" localSheetId="20" hidden="1">8458</definedName>
    <definedName name="solver_userid" localSheetId="23" hidden="1">8458</definedName>
    <definedName name="solver_userid" localSheetId="3" hidden="1">8458</definedName>
    <definedName name="solver_userid" localSheetId="5" hidden="1">8458</definedName>
    <definedName name="solver_userid" localSheetId="6" hidden="1">8458</definedName>
    <definedName name="solver_userid" localSheetId="7" hidden="1">8458</definedName>
    <definedName name="solver_val" localSheetId="13" hidden="1">0</definedName>
    <definedName name="solver_val" localSheetId="15" hidden="1">0</definedName>
    <definedName name="solver_val" localSheetId="18" hidden="1">0</definedName>
    <definedName name="solver_val" localSheetId="20" hidden="1">0</definedName>
    <definedName name="solver_val" localSheetId="23" hidden="1">0</definedName>
    <definedName name="solver_val" localSheetId="26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r" localSheetId="13" hidden="1">" "</definedName>
    <definedName name="solver_var" localSheetId="15" hidden="1">" "</definedName>
    <definedName name="solver_var" localSheetId="18" hidden="1">" "</definedName>
    <definedName name="solver_var" localSheetId="20" hidden="1">" "</definedName>
    <definedName name="solver_var" localSheetId="23" hidden="1">" "</definedName>
    <definedName name="solver_var" localSheetId="26" hidden="1">" "</definedName>
    <definedName name="solver_var" localSheetId="3" hidden="1">" "</definedName>
    <definedName name="solver_var" localSheetId="5" hidden="1">" "</definedName>
    <definedName name="solver_var" localSheetId="6" hidden="1">" "</definedName>
    <definedName name="solver_var" localSheetId="7" hidden="1">" "</definedName>
    <definedName name="solver_var1" localSheetId="15" hidden="1">" "</definedName>
    <definedName name="solver_ver" localSheetId="13" hidden="1">12</definedName>
    <definedName name="solver_ver" localSheetId="15" hidden="1">9</definedName>
    <definedName name="solver_ver" localSheetId="18" hidden="1">9</definedName>
    <definedName name="solver_ver" localSheetId="20" hidden="1">9</definedName>
    <definedName name="solver_ver" localSheetId="23" hidden="1">9</definedName>
    <definedName name="solver_ver" localSheetId="26" hidden="1">9</definedName>
    <definedName name="solver_ver" localSheetId="3" hidden="1">9</definedName>
    <definedName name="solver_ver" localSheetId="5" hidden="1">16</definedName>
    <definedName name="solver_ver" localSheetId="6" hidden="1">16</definedName>
    <definedName name="solver_ver" localSheetId="7" hidden="1">16</definedName>
    <definedName name="solver_vir" localSheetId="13" hidden="1">1</definedName>
    <definedName name="solver_vir" localSheetId="15" hidden="1">1</definedName>
    <definedName name="solver_vir" localSheetId="18" hidden="1">1</definedName>
    <definedName name="solver_vir" localSheetId="20" hidden="1">1</definedName>
    <definedName name="solver_vir" localSheetId="23" hidden="1">1</definedName>
    <definedName name="solver_vir" localSheetId="26" hidden="1">1</definedName>
    <definedName name="solver_vir" localSheetId="3" hidden="1">1</definedName>
    <definedName name="solver_vir" localSheetId="5" hidden="1">1</definedName>
    <definedName name="solver_vir" localSheetId="6" hidden="1">1</definedName>
    <definedName name="solver_vir" localSheetId="7" hidden="1">1</definedName>
    <definedName name="solver_vir1" localSheetId="15" hidden="1">1</definedName>
    <definedName name="solver_vol" localSheetId="13" hidden="1">0</definedName>
    <definedName name="solver_vol" localSheetId="15" hidden="1">0</definedName>
    <definedName name="solver_vol" localSheetId="18" hidden="1">0</definedName>
    <definedName name="solver_vol" localSheetId="20" hidden="1">0</definedName>
    <definedName name="solver_vol" localSheetId="23" hidden="1">0</definedName>
    <definedName name="solver_vol" localSheetId="26" hidden="1">0</definedName>
    <definedName name="solver_vol" localSheetId="3" hidden="1">0</definedName>
    <definedName name="solver_vol" localSheetId="5" hidden="1">0</definedName>
    <definedName name="solver_vol" localSheetId="6" hidden="1">0</definedName>
    <definedName name="solver_vol" localSheetId="7" hidden="1">0</definedName>
    <definedName name="solver_vst" localSheetId="13" hidden="1">0</definedName>
    <definedName name="solver_vst" localSheetId="15" hidden="1">0</definedName>
    <definedName name="solver_vst" localSheetId="18" hidden="1">0</definedName>
    <definedName name="solver_vst" localSheetId="20" hidden="1">0</definedName>
    <definedName name="solver_vst" localSheetId="23" hidden="1">0</definedName>
    <definedName name="solver_vst" localSheetId="26" hidden="1">0</definedName>
    <definedName name="solver_vst" localSheetId="3" hidden="1">0</definedName>
    <definedName name="solver_vst" localSheetId="5" hidden="1">0</definedName>
    <definedName name="solver_vst" localSheetId="6" hidden="1">0</definedName>
    <definedName name="solver_vst" localSheetId="7" hidden="1">0</definedName>
    <definedName name="solver_vst1" localSheetId="15" hidden="1">0</definedName>
    <definedName name="TotalCost">'10.8'!$C$18</definedName>
  </definedNames>
  <calcPr calcId="162913"/>
  <fileRecoveryPr repairLoad="1"/>
</workbook>
</file>

<file path=xl/calcChain.xml><?xml version="1.0" encoding="utf-8"?>
<calcChain xmlns="http://schemas.openxmlformats.org/spreadsheetml/2006/main">
  <c r="C18" i="54" l="1"/>
  <c r="F15" i="54"/>
  <c r="E15" i="54"/>
  <c r="D15" i="54"/>
  <c r="C15" i="54"/>
  <c r="G14" i="54"/>
  <c r="G13" i="54"/>
  <c r="G12" i="54"/>
  <c r="C18" i="53"/>
  <c r="G15" i="53"/>
  <c r="F15" i="53"/>
  <c r="D15" i="53"/>
  <c r="C15" i="53"/>
  <c r="H14" i="53"/>
  <c r="H13" i="53"/>
  <c r="H12" i="53"/>
  <c r="O26" i="35" l="1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Q18" i="34"/>
  <c r="Q17" i="34"/>
  <c r="Q16" i="34"/>
  <c r="Q15" i="34"/>
  <c r="Q14" i="34"/>
  <c r="Q13" i="34"/>
  <c r="Q12" i="34"/>
  <c r="Q11" i="34"/>
  <c r="B7" i="34"/>
  <c r="J18" i="33"/>
  <c r="H18" i="33"/>
  <c r="E18" i="33"/>
  <c r="I17" i="33"/>
  <c r="G17" i="33"/>
  <c r="D17" i="33"/>
  <c r="F16" i="33"/>
  <c r="C16" i="33"/>
  <c r="P15" i="33"/>
  <c r="P14" i="33"/>
  <c r="P13" i="33"/>
  <c r="P12" i="33"/>
  <c r="N10" i="33"/>
  <c r="M10" i="33"/>
  <c r="L10" i="33"/>
  <c r="K10" i="33"/>
  <c r="E10" i="33"/>
  <c r="D10" i="33"/>
  <c r="C10" i="33"/>
  <c r="J9" i="33"/>
  <c r="J10" i="33" s="1"/>
  <c r="I9" i="33"/>
  <c r="I10" i="33" s="1"/>
  <c r="H9" i="33"/>
  <c r="H10" i="33" s="1"/>
  <c r="G9" i="33"/>
  <c r="G10" i="33" s="1"/>
  <c r="F9" i="33"/>
  <c r="F10" i="33" s="1"/>
  <c r="R17" i="32"/>
  <c r="R16" i="32"/>
  <c r="R15" i="32"/>
  <c r="R14" i="32"/>
  <c r="R13" i="32"/>
  <c r="R12" i="32"/>
  <c r="R11" i="32"/>
  <c r="R10" i="32"/>
  <c r="R7" i="32"/>
  <c r="M15" i="31"/>
  <c r="E15" i="31"/>
  <c r="E17" i="31" s="1"/>
  <c r="D13" i="31"/>
  <c r="C13" i="31"/>
  <c r="L12" i="31"/>
  <c r="K12" i="31"/>
  <c r="J12" i="31"/>
  <c r="I12" i="31"/>
  <c r="H12" i="31"/>
  <c r="E12" i="31"/>
  <c r="B12" i="31"/>
  <c r="M11" i="31"/>
  <c r="E11" i="31"/>
  <c r="B11" i="31"/>
  <c r="M10" i="31"/>
  <c r="E10" i="31"/>
  <c r="B10" i="31"/>
  <c r="L9" i="31"/>
  <c r="K9" i="31"/>
  <c r="J9" i="31"/>
  <c r="I9" i="31"/>
  <c r="H9" i="31"/>
  <c r="D9" i="31"/>
  <c r="C9" i="31"/>
  <c r="G6" i="31"/>
  <c r="G11" i="31" s="1"/>
  <c r="G5" i="31"/>
  <c r="G10" i="31" s="1"/>
  <c r="C17" i="30"/>
  <c r="F15" i="30"/>
  <c r="E15" i="30"/>
  <c r="D15" i="30"/>
  <c r="C15" i="30"/>
  <c r="G14" i="30"/>
  <c r="B14" i="30"/>
  <c r="G13" i="30"/>
  <c r="B13" i="30"/>
  <c r="G12" i="30"/>
  <c r="B12" i="30"/>
  <c r="G11" i="30"/>
  <c r="B11" i="30"/>
  <c r="F10" i="30"/>
  <c r="E10" i="30"/>
  <c r="D10" i="30"/>
  <c r="C10" i="30"/>
  <c r="G12" i="7"/>
  <c r="F15" i="7"/>
  <c r="E15" i="7"/>
  <c r="C15" i="7"/>
  <c r="G12" i="9"/>
  <c r="G13" i="9"/>
  <c r="G14" i="9"/>
  <c r="C15" i="9"/>
  <c r="D15" i="9"/>
  <c r="E15" i="9"/>
  <c r="F15" i="9"/>
  <c r="C18" i="9"/>
  <c r="G13" i="7"/>
  <c r="G14" i="7"/>
  <c r="D15" i="7"/>
  <c r="C18" i="7"/>
  <c r="C18" i="6"/>
  <c r="F15" i="6"/>
  <c r="E15" i="6"/>
  <c r="D15" i="6"/>
  <c r="C15" i="6"/>
  <c r="G14" i="6"/>
  <c r="G13" i="6"/>
  <c r="G12" i="6"/>
  <c r="P17" i="33" l="1"/>
  <c r="P16" i="33"/>
  <c r="P18" i="33"/>
  <c r="O9" i="35"/>
  <c r="P10" i="33"/>
</calcChain>
</file>

<file path=xl/sharedStrings.xml><?xml version="1.0" encoding="utf-8"?>
<sst xmlns="http://schemas.openxmlformats.org/spreadsheetml/2006/main" count="450" uniqueCount="168">
  <si>
    <t>Parameters</t>
  </si>
  <si>
    <t>Atl</t>
  </si>
  <si>
    <t>Bos</t>
  </si>
  <si>
    <t>Chi</t>
  </si>
  <si>
    <t>Den</t>
  </si>
  <si>
    <t>Capacity</t>
  </si>
  <si>
    <t>Minn</t>
  </si>
  <si>
    <t>Pitt</t>
  </si>
  <si>
    <t>Tucs</t>
  </si>
  <si>
    <t>Required</t>
  </si>
  <si>
    <t>Decisions</t>
  </si>
  <si>
    <t>Sent</t>
  </si>
  <si>
    <t>Received</t>
  </si>
  <si>
    <t>Objective</t>
  </si>
  <si>
    <t>Total Cost</t>
  </si>
  <si>
    <t>From/To</t>
  </si>
  <si>
    <t>Transportation Model</t>
  </si>
  <si>
    <t>Change</t>
  </si>
  <si>
    <t>BosDemand</t>
  </si>
  <si>
    <t>MA</t>
  </si>
  <si>
    <t>MB</t>
  </si>
  <si>
    <t>MC</t>
  </si>
  <si>
    <t>MD</t>
  </si>
  <si>
    <t>PA</t>
  </si>
  <si>
    <t>PB</t>
  </si>
  <si>
    <t>PC</t>
  </si>
  <si>
    <t>PD</t>
  </si>
  <si>
    <t>TA</t>
  </si>
  <si>
    <t>TB</t>
  </si>
  <si>
    <t>TC</t>
  </si>
  <si>
    <t>TD</t>
  </si>
  <si>
    <t>Assignment Model</t>
  </si>
  <si>
    <t>Data</t>
  </si>
  <si>
    <t>Butterfly</t>
  </si>
  <si>
    <t>Breast</t>
  </si>
  <si>
    <t>Back</t>
  </si>
  <si>
    <t>Free</t>
  </si>
  <si>
    <t>Todd</t>
  </si>
  <si>
    <t>Betsy</t>
  </si>
  <si>
    <t>Lee</t>
  </si>
  <si>
    <t>Carly</t>
  </si>
  <si>
    <t>Row sum</t>
  </si>
  <si>
    <t>Column sum</t>
  </si>
  <si>
    <t>Total Time</t>
  </si>
  <si>
    <t>Transshipment Model</t>
  </si>
  <si>
    <t>Stage 1</t>
  </si>
  <si>
    <t>Stage 2</t>
  </si>
  <si>
    <t>D1</t>
  </si>
  <si>
    <t>D2</t>
  </si>
  <si>
    <t>W1</t>
  </si>
  <si>
    <t>W2</t>
  </si>
  <si>
    <t>W3</t>
  </si>
  <si>
    <t>W4</t>
  </si>
  <si>
    <t>W5</t>
  </si>
  <si>
    <t>F1</t>
  </si>
  <si>
    <t>F2</t>
  </si>
  <si>
    <t>F3</t>
  </si>
  <si>
    <t>Flow out</t>
  </si>
  <si>
    <t>Flow in</t>
  </si>
  <si>
    <t>Stage 1 Cost</t>
  </si>
  <si>
    <t>Stage 2 Cost</t>
  </si>
  <si>
    <t>Transportation Problem</t>
  </si>
  <si>
    <t>Routes</t>
  </si>
  <si>
    <t>ME</t>
  </si>
  <si>
    <t>PE</t>
  </si>
  <si>
    <t>TE</t>
  </si>
  <si>
    <t>Total cost</t>
  </si>
  <si>
    <t>Costs</t>
  </si>
  <si>
    <t>Constraints</t>
  </si>
  <si>
    <t>LHS</t>
  </si>
  <si>
    <t>RHS</t>
  </si>
  <si>
    <t>M supply</t>
  </si>
  <si>
    <t>=</t>
  </si>
  <si>
    <t>P supply</t>
  </si>
  <si>
    <t>T supply</t>
  </si>
  <si>
    <t>A demand</t>
  </si>
  <si>
    <t>B demand</t>
  </si>
  <si>
    <t>C demand</t>
  </si>
  <si>
    <t>D demand</t>
  </si>
  <si>
    <t>E demand</t>
  </si>
  <si>
    <t>Recycling Planning</t>
  </si>
  <si>
    <t>WO</t>
  </si>
  <si>
    <t>WC</t>
  </si>
  <si>
    <t>WT</t>
  </si>
  <si>
    <t>MO</t>
  </si>
  <si>
    <t>MT</t>
  </si>
  <si>
    <t>NC</t>
  </si>
  <si>
    <t>NT</t>
  </si>
  <si>
    <t>XO</t>
  </si>
  <si>
    <t>XC</t>
  </si>
  <si>
    <t>XT</t>
  </si>
  <si>
    <t>X</t>
  </si>
  <si>
    <t>Yields</t>
  </si>
  <si>
    <t>Gross</t>
  </si>
  <si>
    <t>Revenue</t>
  </si>
  <si>
    <t>Total Revenue</t>
  </si>
  <si>
    <t>Net</t>
  </si>
  <si>
    <t>W supply</t>
  </si>
  <si>
    <t>N supply</t>
  </si>
  <si>
    <t>X supply</t>
  </si>
  <si>
    <t>O demand</t>
  </si>
  <si>
    <t>T demand</t>
  </si>
  <si>
    <t>Tuition Problem</t>
  </si>
  <si>
    <t>V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</si>
  <si>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</si>
  <si>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</si>
  <si>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</si>
  <si>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</si>
  <si>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</si>
  <si>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</si>
  <si>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</si>
  <si>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</si>
  <si>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</si>
  <si>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B3</t>
  </si>
  <si>
    <t>B5</t>
  </si>
  <si>
    <t>C1</t>
  </si>
  <si>
    <t>C4</t>
  </si>
  <si>
    <t>Year</t>
  </si>
  <si>
    <t>Refinery Planning Problem</t>
  </si>
  <si>
    <t>Crude</t>
  </si>
  <si>
    <t>Dist</t>
  </si>
  <si>
    <t>Low</t>
  </si>
  <si>
    <t>Blend</t>
  </si>
  <si>
    <t>Feed</t>
  </si>
  <si>
    <t>Cat</t>
  </si>
  <si>
    <t>High</t>
  </si>
  <si>
    <t>BR</t>
  </si>
  <si>
    <t>BP</t>
  </si>
  <si>
    <t>CR</t>
  </si>
  <si>
    <t>CP</t>
  </si>
  <si>
    <t>Reg</t>
  </si>
  <si>
    <t>Prem</t>
  </si>
  <si>
    <t>Kbbl.</t>
  </si>
  <si>
    <t>price</t>
  </si>
  <si>
    <t>cost</t>
  </si>
  <si>
    <t>net</t>
  </si>
  <si>
    <t>Tower</t>
  </si>
  <si>
    <t>Distillate split</t>
  </si>
  <si>
    <t>Cracker</t>
  </si>
  <si>
    <t>Blend split</t>
  </si>
  <si>
    <t>Catalytic split</t>
  </si>
  <si>
    <t>Reg composition</t>
  </si>
  <si>
    <t>Prem composition</t>
  </si>
  <si>
    <t>Reg quality</t>
  </si>
  <si>
    <t>&gt;=</t>
  </si>
  <si>
    <t>Prem quality</t>
  </si>
  <si>
    <t>Tower capacity</t>
  </si>
  <si>
    <t>&lt;=</t>
  </si>
  <si>
    <t>Cracker capacity</t>
  </si>
  <si>
    <t>Reg sales</t>
  </si>
  <si>
    <t>Prem sales</t>
  </si>
  <si>
    <t>Flows</t>
  </si>
  <si>
    <t>Demands</t>
  </si>
  <si>
    <t xml:space="preserve"> </t>
  </si>
  <si>
    <t>E5</t>
  </si>
  <si>
    <t>E6</t>
  </si>
  <si>
    <t>E7</t>
  </si>
  <si>
    <t>E8</t>
  </si>
  <si>
    <t xml:space="preserve">A1  </t>
  </si>
  <si>
    <t xml:space="preserve">A2  </t>
  </si>
  <si>
    <t xml:space="preserve">A3  </t>
  </si>
  <si>
    <t xml:space="preserve">A4  </t>
  </si>
  <si>
    <t xml:space="preserve">A5  </t>
  </si>
  <si>
    <t xml:space="preserve">A6  </t>
  </si>
  <si>
    <t xml:space="preserve">A7 </t>
  </si>
  <si>
    <t xml:space="preserve">A8  </t>
  </si>
  <si>
    <t xml:space="preserve">Dist   </t>
  </si>
  <si>
    <t xml:space="preserve">   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</si>
</sst>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&quot;$&quot;#,##0.000"/>
    <numFmt numFmtId="167" formatCode="0.0"/>
  </numFmts>
  <fonts count="1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Geneva"/>
    </font>
    <font>
      <i/>
      <sz val="10"/>
      <name val="Geneva"/>
    </font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color indexed="23"/>
      <name val="Arial"/>
      <family val="2"/>
    </font>
    <font>
      <sz val="10"/>
      <color indexed="23"/>
      <name val="Arial"/>
    </font>
    <font>
      <sz val="8"/>
      <color indexed="23"/>
      <name val="Arial"/>
    </font>
    <font>
      <sz val="8"/>
      <color indexed="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2" fontId="4" fillId="0" borderId="4" xfId="0" applyNumberFormat="1" applyFont="1" applyBorder="1"/>
    <xf numFmtId="2" fontId="4" fillId="0" borderId="0" xfId="0" applyNumberFormat="1" applyFont="1" applyBorder="1"/>
    <xf numFmtId="2" fontId="4" fillId="0" borderId="5" xfId="0" applyNumberFormat="1" applyFont="1" applyBorder="1"/>
    <xf numFmtId="2" fontId="4" fillId="0" borderId="6" xfId="0" applyNumberFormat="1" applyFont="1" applyBorder="1"/>
    <xf numFmtId="2" fontId="4" fillId="0" borderId="7" xfId="0" applyNumberFormat="1" applyFont="1" applyBorder="1"/>
    <xf numFmtId="2" fontId="4" fillId="0" borderId="8" xfId="0" applyNumberFormat="1" applyFont="1" applyBorder="1"/>
    <xf numFmtId="1" fontId="4" fillId="0" borderId="0" xfId="0" applyNumberFormat="1" applyFont="1"/>
    <xf numFmtId="1" fontId="4" fillId="2" borderId="1" xfId="0" applyNumberFormat="1" applyFont="1" applyFill="1" applyBorder="1"/>
    <xf numFmtId="1" fontId="4" fillId="2" borderId="2" xfId="0" applyNumberFormat="1" applyFont="1" applyFill="1" applyBorder="1"/>
    <xf numFmtId="1" fontId="4" fillId="2" borderId="3" xfId="0" applyNumberFormat="1" applyFont="1" applyFill="1" applyBorder="1"/>
    <xf numFmtId="1" fontId="4" fillId="2" borderId="4" xfId="0" applyNumberFormat="1" applyFont="1" applyFill="1" applyBorder="1"/>
    <xf numFmtId="1" fontId="4" fillId="2" borderId="0" xfId="0" applyNumberFormat="1" applyFont="1" applyFill="1" applyBorder="1"/>
    <xf numFmtId="1" fontId="4" fillId="2" borderId="5" xfId="0" applyNumberFormat="1" applyFont="1" applyFill="1" applyBorder="1"/>
    <xf numFmtId="1" fontId="4" fillId="2" borderId="6" xfId="0" applyNumberFormat="1" applyFont="1" applyFill="1" applyBorder="1"/>
    <xf numFmtId="1" fontId="4" fillId="2" borderId="7" xfId="0" applyNumberFormat="1" applyFont="1" applyFill="1" applyBorder="1"/>
    <xf numFmtId="1" fontId="4" fillId="2" borderId="8" xfId="0" applyNumberFormat="1" applyFont="1" applyFill="1" applyBorder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4" fillId="3" borderId="9" xfId="1" applyNumberFormat="1" applyFont="1" applyFill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1" fontId="4" fillId="0" borderId="13" xfId="0" applyNumberFormat="1" applyFont="1" applyBorder="1"/>
    <xf numFmtId="1" fontId="4" fillId="0" borderId="14" xfId="0" applyNumberFormat="1" applyFont="1" applyBorder="1"/>
    <xf numFmtId="1" fontId="4" fillId="0" borderId="15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5" fontId="0" fillId="0" borderId="1" xfId="0" applyNumberFormat="1" applyBorder="1" applyAlignment="1">
      <alignment horizontal="center"/>
    </xf>
    <xf numFmtId="5" fontId="0" fillId="0" borderId="4" xfId="0" applyNumberFormat="1" applyBorder="1" applyAlignment="1">
      <alignment horizontal="center"/>
    </xf>
    <xf numFmtId="5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0" borderId="0" xfId="0" applyAlignment="1">
      <alignment horizontal="center"/>
    </xf>
    <xf numFmtId="1" fontId="0" fillId="2" borderId="4" xfId="0" applyNumberFormat="1" applyFill="1" applyBorder="1"/>
    <xf numFmtId="1" fontId="0" fillId="2" borderId="0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0" fontId="0" fillId="3" borderId="9" xfId="0" applyFill="1" applyBorder="1"/>
    <xf numFmtId="0" fontId="1" fillId="0" borderId="0" xfId="0" applyFont="1"/>
    <xf numFmtId="0" fontId="6" fillId="0" borderId="0" xfId="0" applyFont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1" fillId="0" borderId="10" xfId="0" applyFont="1" applyBorder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1" fontId="1" fillId="0" borderId="13" xfId="0" applyNumberFormat="1" applyFont="1" applyBorder="1"/>
    <xf numFmtId="1" fontId="1" fillId="0" borderId="14" xfId="0" applyNumberFormat="1" applyFont="1" applyBorder="1"/>
    <xf numFmtId="1" fontId="1" fillId="0" borderId="15" xfId="0" applyNumberFormat="1" applyFont="1" applyBorder="1"/>
    <xf numFmtId="1" fontId="1" fillId="2" borderId="1" xfId="0" applyNumberFormat="1" applyFont="1" applyFill="1" applyBorder="1"/>
    <xf numFmtId="1" fontId="1" fillId="2" borderId="3" xfId="0" applyNumberFormat="1" applyFont="1" applyFill="1" applyBorder="1"/>
    <xf numFmtId="1" fontId="1" fillId="0" borderId="0" xfId="0" applyNumberFormat="1" applyFont="1"/>
    <xf numFmtId="1" fontId="1" fillId="2" borderId="2" xfId="0" applyNumberFormat="1" applyFont="1" applyFill="1" applyBorder="1"/>
    <xf numFmtId="1" fontId="1" fillId="2" borderId="4" xfId="0" applyNumberFormat="1" applyFont="1" applyFill="1" applyBorder="1"/>
    <xf numFmtId="1" fontId="1" fillId="2" borderId="5" xfId="0" applyNumberFormat="1" applyFont="1" applyFill="1" applyBorder="1"/>
    <xf numFmtId="1" fontId="1" fillId="2" borderId="6" xfId="0" applyNumberFormat="1" applyFont="1" applyFill="1" applyBorder="1"/>
    <xf numFmtId="1" fontId="1" fillId="2" borderId="7" xfId="0" applyNumberFormat="1" applyFont="1" applyFill="1" applyBorder="1"/>
    <xf numFmtId="1" fontId="1" fillId="2" borderId="8" xfId="0" applyNumberFormat="1" applyFont="1" applyFill="1" applyBorder="1"/>
    <xf numFmtId="0" fontId="1" fillId="0" borderId="9" xfId="0" applyFont="1" applyBorder="1"/>
    <xf numFmtId="164" fontId="1" fillId="3" borderId="9" xfId="1" applyNumberFormat="1" applyFont="1" applyFill="1" applyBorder="1"/>
    <xf numFmtId="0" fontId="8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1" fillId="2" borderId="13" xfId="0" applyNumberFormat="1" applyFont="1" applyFill="1" applyBorder="1"/>
    <xf numFmtId="1" fontId="1" fillId="2" borderId="14" xfId="0" applyNumberFormat="1" applyFont="1" applyFill="1" applyBorder="1"/>
    <xf numFmtId="1" fontId="1" fillId="2" borderId="15" xfId="0" applyNumberFormat="1" applyFont="1" applyFill="1" applyBorder="1"/>
    <xf numFmtId="2" fontId="8" fillId="0" borderId="0" xfId="0" applyNumberFormat="1" applyFont="1"/>
    <xf numFmtId="2" fontId="1" fillId="0" borderId="0" xfId="0" applyNumberFormat="1" applyFont="1"/>
    <xf numFmtId="164" fontId="1" fillId="3" borderId="9" xfId="2" applyNumberFormat="1" applyFont="1" applyFill="1" applyBorder="1"/>
    <xf numFmtId="2" fontId="1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" fontId="8" fillId="0" borderId="0" xfId="0" applyNumberFormat="1" applyFont="1"/>
    <xf numFmtId="0" fontId="5" fillId="0" borderId="0" xfId="0" applyFont="1" applyAlignment="1">
      <alignment horizontal="right"/>
    </xf>
    <xf numFmtId="165" fontId="1" fillId="2" borderId="9" xfId="0" applyNumberFormat="1" applyFont="1" applyFill="1" applyBorder="1"/>
    <xf numFmtId="2" fontId="1" fillId="2" borderId="13" xfId="0" applyNumberFormat="1" applyFont="1" applyFill="1" applyBorder="1"/>
    <xf numFmtId="2" fontId="1" fillId="2" borderId="14" xfId="0" applyNumberFormat="1" applyFont="1" applyFill="1" applyBorder="1"/>
    <xf numFmtId="2" fontId="1" fillId="2" borderId="15" xfId="0" applyNumberFormat="1" applyFont="1" applyFill="1" applyBorder="1"/>
    <xf numFmtId="165" fontId="1" fillId="0" borderId="0" xfId="0" applyNumberFormat="1" applyFont="1"/>
    <xf numFmtId="166" fontId="1" fillId="3" borderId="9" xfId="0" applyNumberFormat="1" applyFont="1" applyFill="1" applyBorder="1"/>
    <xf numFmtId="0" fontId="1" fillId="0" borderId="0" xfId="0" applyFont="1" applyAlignment="1">
      <alignment horizontal="right"/>
    </xf>
    <xf numFmtId="167" fontId="1" fillId="2" borderId="13" xfId="0" applyNumberFormat="1" applyFont="1" applyFill="1" applyBorder="1"/>
    <xf numFmtId="167" fontId="1" fillId="2" borderId="14" xfId="0" applyNumberFormat="1" applyFont="1" applyFill="1" applyBorder="1"/>
    <xf numFmtId="167" fontId="1" fillId="2" borderId="15" xfId="0" applyNumberFormat="1" applyFont="1" applyFill="1" applyBorder="1"/>
    <xf numFmtId="0" fontId="1" fillId="0" borderId="7" xfId="0" applyFont="1" applyBorder="1" applyAlignment="1">
      <alignment horizontal="right"/>
    </xf>
    <xf numFmtId="165" fontId="1" fillId="3" borderId="9" xfId="0" applyNumberFormat="1" applyFont="1" applyFill="1" applyBorder="1"/>
    <xf numFmtId="0" fontId="1" fillId="0" borderId="0" xfId="0" applyFont="1" applyBorder="1" applyAlignment="1">
      <alignment horizontal="center"/>
    </xf>
    <xf numFmtId="167" fontId="1" fillId="0" borderId="0" xfId="0" applyNumberFormat="1" applyFont="1"/>
    <xf numFmtId="0" fontId="1" fillId="0" borderId="0" xfId="0" applyFont="1" applyFill="1" applyBorder="1" applyAlignment="1">
      <alignment horizontal="right"/>
    </xf>
    <xf numFmtId="0" fontId="1" fillId="0" borderId="11" xfId="0" applyFont="1" applyFill="1" applyBorder="1"/>
    <xf numFmtId="0" fontId="1" fillId="0" borderId="12" xfId="0" applyFont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1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/>
    <xf numFmtId="0" fontId="16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1</xdr:col>
      <xdr:colOff>314325</xdr:colOff>
      <xdr:row>6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9600" y="65722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</xdr:col>
      <xdr:colOff>9525</xdr:colOff>
      <xdr:row>8</xdr:row>
      <xdr:rowOff>0</xdr:rowOff>
    </xdr:from>
    <xdr:to>
      <xdr:col>3</xdr:col>
      <xdr:colOff>323850</xdr:colOff>
      <xdr:row>9</xdr:row>
      <xdr:rowOff>152400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1838325" y="1295400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3</xdr:col>
      <xdr:colOff>276225</xdr:colOff>
      <xdr:row>3</xdr:row>
      <xdr:rowOff>0</xdr:rowOff>
    </xdr:from>
    <xdr:to>
      <xdr:col>3</xdr:col>
      <xdr:colOff>590550</xdr:colOff>
      <xdr:row>4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2105025" y="4857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314325</xdr:colOff>
      <xdr:row>4</xdr:row>
      <xdr:rowOff>9525</xdr:rowOff>
    </xdr:from>
    <xdr:to>
      <xdr:col>3</xdr:col>
      <xdr:colOff>266700</xdr:colOff>
      <xdr:row>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V="1">
          <a:off x="923925" y="657225"/>
          <a:ext cx="11715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314325</xdr:colOff>
      <xdr:row>5</xdr:row>
      <xdr:rowOff>0</xdr:rowOff>
    </xdr:from>
    <xdr:to>
      <xdr:col>3</xdr:col>
      <xdr:colOff>9525</xdr:colOff>
      <xdr:row>8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923925" y="809625"/>
          <a:ext cx="914400" cy="561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5350" y="809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xdr:txBody>
    </xdr:sp>
    <xdr:clientData/>
  </xdr:twoCellAnchor>
  <xdr:twoCellAnchor>
    <xdr:from>
      <xdr:col>1</xdr:col>
      <xdr:colOff>285750</xdr:colOff>
      <xdr:row>10</xdr:row>
      <xdr:rowOff>0</xdr:rowOff>
    </xdr:from>
    <xdr:to>
      <xdr:col>2</xdr:col>
      <xdr:colOff>0</xdr:colOff>
      <xdr:row>12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895350" y="16192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</a:p>
      </xdr:txBody>
    </xdr:sp>
    <xdr:clientData/>
  </xdr:twoCellAnchor>
  <xdr:twoCellAnchor>
    <xdr:from>
      <xdr:col>1</xdr:col>
      <xdr:colOff>276225</xdr:colOff>
      <xdr:row>14</xdr:row>
      <xdr:rowOff>152400</xdr:rowOff>
    </xdr:from>
    <xdr:to>
      <xdr:col>1</xdr:col>
      <xdr:colOff>600075</xdr:colOff>
      <xdr:row>16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85825" y="24193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323850</xdr:colOff>
      <xdr:row>4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048000" y="3238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600075</xdr:colOff>
      <xdr:row>8</xdr:row>
      <xdr:rowOff>0</xdr:rowOff>
    </xdr:from>
    <xdr:to>
      <xdr:col>5</xdr:col>
      <xdr:colOff>314325</xdr:colOff>
      <xdr:row>10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38475" y="12954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0</xdr:colOff>
      <xdr:row>13</xdr:row>
      <xdr:rowOff>9525</xdr:rowOff>
    </xdr:from>
    <xdr:to>
      <xdr:col>5</xdr:col>
      <xdr:colOff>323850</xdr:colOff>
      <xdr:row>15</xdr:row>
      <xdr:rowOff>9525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048000" y="21145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0</xdr:colOff>
      <xdr:row>19</xdr:row>
      <xdr:rowOff>19050</xdr:rowOff>
    </xdr:from>
    <xdr:to>
      <xdr:col>5</xdr:col>
      <xdr:colOff>323850</xdr:colOff>
      <xdr:row>21</xdr:row>
      <xdr:rowOff>19050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3048000" y="3095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1</xdr:col>
      <xdr:colOff>600075</xdr:colOff>
      <xdr:row>3</xdr:row>
      <xdr:rowOff>9525</xdr:rowOff>
    </xdr:from>
    <xdr:to>
      <xdr:col>4</xdr:col>
      <xdr:colOff>600075</xdr:colOff>
      <xdr:row>5</xdr:row>
      <xdr:rowOff>123825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1209675" y="495300"/>
          <a:ext cx="182880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590550</xdr:colOff>
      <xdr:row>3</xdr:row>
      <xdr:rowOff>66675</xdr:rowOff>
    </xdr:from>
    <xdr:to>
      <xdr:col>5</xdr:col>
      <xdr:colOff>0</xdr:colOff>
      <xdr:row>10</xdr:row>
      <xdr:rowOff>76200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1200150" y="552450"/>
          <a:ext cx="184785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8</xdr:row>
      <xdr:rowOff>152400</xdr:rowOff>
    </xdr:from>
    <xdr:to>
      <xdr:col>4</xdr:col>
      <xdr:colOff>590550</xdr:colOff>
      <xdr:row>10</xdr:row>
      <xdr:rowOff>114300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1228725" y="1447800"/>
          <a:ext cx="18002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581025</xdr:colOff>
      <xdr:row>16</xdr:row>
      <xdr:rowOff>66675</xdr:rowOff>
    </xdr:from>
    <xdr:to>
      <xdr:col>5</xdr:col>
      <xdr:colOff>0</xdr:colOff>
      <xdr:row>20</xdr:row>
      <xdr:rowOff>19050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1190625" y="2657475"/>
          <a:ext cx="1857375" cy="600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3</xdr:row>
      <xdr:rowOff>133350</xdr:rowOff>
    </xdr:from>
    <xdr:to>
      <xdr:col>5</xdr:col>
      <xdr:colOff>38100</xdr:colOff>
      <xdr:row>15</xdr:row>
      <xdr:rowOff>38100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V="1">
          <a:off x="1162050" y="619125"/>
          <a:ext cx="1924050" cy="184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6</xdr:row>
      <xdr:rowOff>57150</xdr:rowOff>
    </xdr:from>
    <xdr:to>
      <xdr:col>5</xdr:col>
      <xdr:colOff>9525</xdr:colOff>
      <xdr:row>13</xdr:row>
      <xdr:rowOff>133350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1209675" y="1028700"/>
          <a:ext cx="1847850" cy="1209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200025</xdr:colOff>
      <xdr:row>6</xdr:row>
      <xdr:rowOff>0</xdr:rowOff>
    </xdr:from>
    <xdr:to>
      <xdr:col>1</xdr:col>
      <xdr:colOff>276225</xdr:colOff>
      <xdr:row>6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00025" y="9715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11</xdr:row>
      <xdr:rowOff>0</xdr:rowOff>
    </xdr:from>
    <xdr:to>
      <xdr:col>1</xdr:col>
      <xdr:colOff>285750</xdr:colOff>
      <xdr:row>11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09550" y="17811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16</xdr:row>
      <xdr:rowOff>0</xdr:rowOff>
    </xdr:from>
    <xdr:to>
      <xdr:col>1</xdr:col>
      <xdr:colOff>285750</xdr:colOff>
      <xdr:row>16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09550" y="25908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23</xdr:row>
      <xdr:rowOff>152400</xdr:rowOff>
    </xdr:from>
    <xdr:to>
      <xdr:col>5</xdr:col>
      <xdr:colOff>333375</xdr:colOff>
      <xdr:row>26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3048000" y="3876675"/>
          <a:ext cx="333375" cy="3333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1</xdr:col>
      <xdr:colOff>600075</xdr:colOff>
      <xdr:row>6</xdr:row>
      <xdr:rowOff>9525</xdr:rowOff>
    </xdr:from>
    <xdr:to>
      <xdr:col>4</xdr:col>
      <xdr:colOff>590550</xdr:colOff>
      <xdr:row>8</xdr:row>
      <xdr:rowOff>104775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1209675" y="981075"/>
          <a:ext cx="181927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581025</xdr:colOff>
      <xdr:row>6</xdr:row>
      <xdr:rowOff>85725</xdr:rowOff>
    </xdr:from>
    <xdr:to>
      <xdr:col>5</xdr:col>
      <xdr:colOff>9525</xdr:colOff>
      <xdr:row>19</xdr:row>
      <xdr:rowOff>95250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1190625" y="1057275"/>
          <a:ext cx="1866900" cy="2114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533400</xdr:colOff>
      <xdr:row>6</xdr:row>
      <xdr:rowOff>133350</xdr:rowOff>
    </xdr:from>
    <xdr:to>
      <xdr:col>5</xdr:col>
      <xdr:colOff>57150</xdr:colOff>
      <xdr:row>24</xdr:row>
      <xdr:rowOff>28575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1143000" y="1104900"/>
          <a:ext cx="1962150" cy="2809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11</xdr:row>
      <xdr:rowOff>9525</xdr:rowOff>
    </xdr:from>
    <xdr:to>
      <xdr:col>5</xdr:col>
      <xdr:colOff>0</xdr:colOff>
      <xdr:row>14</xdr:row>
      <xdr:rowOff>28575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1209675" y="1790700"/>
          <a:ext cx="1838325" cy="504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11</xdr:row>
      <xdr:rowOff>66675</xdr:rowOff>
    </xdr:from>
    <xdr:to>
      <xdr:col>5</xdr:col>
      <xdr:colOff>0</xdr:colOff>
      <xdr:row>19</xdr:row>
      <xdr:rowOff>142875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1209675" y="1847850"/>
          <a:ext cx="1838325" cy="1371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561975</xdr:colOff>
      <xdr:row>11</xdr:row>
      <xdr:rowOff>114300</xdr:rowOff>
    </xdr:from>
    <xdr:to>
      <xdr:col>5</xdr:col>
      <xdr:colOff>19050</xdr:colOff>
      <xdr:row>24</xdr:row>
      <xdr:rowOff>76200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1171575" y="1895475"/>
          <a:ext cx="1895475" cy="2066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581025</xdr:colOff>
      <xdr:row>9</xdr:row>
      <xdr:rowOff>57150</xdr:rowOff>
    </xdr:from>
    <xdr:to>
      <xdr:col>4</xdr:col>
      <xdr:colOff>590550</xdr:colOff>
      <xdr:row>15</xdr:row>
      <xdr:rowOff>76200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 flipV="1">
          <a:off x="1190625" y="1514475"/>
          <a:ext cx="18383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14</xdr:row>
      <xdr:rowOff>76200</xdr:rowOff>
    </xdr:from>
    <xdr:to>
      <xdr:col>5</xdr:col>
      <xdr:colOff>0</xdr:colOff>
      <xdr:row>16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 flipV="1">
          <a:off x="1209675" y="2343150"/>
          <a:ext cx="183832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561975</xdr:colOff>
      <xdr:row>16</xdr:row>
      <xdr:rowOff>104775</xdr:rowOff>
    </xdr:from>
    <xdr:to>
      <xdr:col>4</xdr:col>
      <xdr:colOff>600075</xdr:colOff>
      <xdr:row>24</xdr:row>
      <xdr:rowOff>133350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1171575" y="2695575"/>
          <a:ext cx="186690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3</xdr:row>
      <xdr:rowOff>0</xdr:rowOff>
    </xdr:from>
    <xdr:to>
      <xdr:col>6</xdr:col>
      <xdr:colOff>390525</xdr:colOff>
      <xdr:row>3</xdr:row>
      <xdr:rowOff>0</xdr:rowOff>
    </xdr:to>
    <xdr:sp macro="" textlink="">
      <xdr:nvSpPr>
        <xdr:cNvPr id="33" name="Line 14"/>
        <xdr:cNvSpPr>
          <a:spLocks noChangeShapeType="1"/>
        </xdr:cNvSpPr>
      </xdr:nvSpPr>
      <xdr:spPr bwMode="auto">
        <a:xfrm>
          <a:off x="3362325" y="4857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9</xdr:row>
      <xdr:rowOff>0</xdr:rowOff>
    </xdr:from>
    <xdr:to>
      <xdr:col>6</xdr:col>
      <xdr:colOff>400050</xdr:colOff>
      <xdr:row>9</xdr:row>
      <xdr:rowOff>0</xdr:rowOff>
    </xdr:to>
    <xdr:sp macro="" textlink="">
      <xdr:nvSpPr>
        <xdr:cNvPr id="34" name="Line 14"/>
        <xdr:cNvSpPr>
          <a:spLocks noChangeShapeType="1"/>
        </xdr:cNvSpPr>
      </xdr:nvSpPr>
      <xdr:spPr bwMode="auto">
        <a:xfrm>
          <a:off x="3371850" y="145732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14</xdr:row>
      <xdr:rowOff>0</xdr:rowOff>
    </xdr:from>
    <xdr:to>
      <xdr:col>6</xdr:col>
      <xdr:colOff>400050</xdr:colOff>
      <xdr:row>14</xdr:row>
      <xdr:rowOff>0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>
          <a:off x="3371850" y="22669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20</xdr:row>
      <xdr:rowOff>0</xdr:rowOff>
    </xdr:from>
    <xdr:to>
      <xdr:col>6</xdr:col>
      <xdr:colOff>390525</xdr:colOff>
      <xdr:row>20</xdr:row>
      <xdr:rowOff>0</xdr:rowOff>
    </xdr:to>
    <xdr:sp macro="" textlink="">
      <xdr:nvSpPr>
        <xdr:cNvPr id="36" name="Line 14"/>
        <xdr:cNvSpPr>
          <a:spLocks noChangeShapeType="1"/>
        </xdr:cNvSpPr>
      </xdr:nvSpPr>
      <xdr:spPr bwMode="auto">
        <a:xfrm>
          <a:off x="3362325" y="32385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25</xdr:row>
      <xdr:rowOff>0</xdr:rowOff>
    </xdr:from>
    <xdr:to>
      <xdr:col>6</xdr:col>
      <xdr:colOff>419100</xdr:colOff>
      <xdr:row>25</xdr:row>
      <xdr:rowOff>0</xdr:rowOff>
    </xdr:to>
    <xdr:sp macro="" textlink="">
      <xdr:nvSpPr>
        <xdr:cNvPr id="37" name="Line 14"/>
        <xdr:cNvSpPr>
          <a:spLocks noChangeShapeType="1"/>
        </xdr:cNvSpPr>
      </xdr:nvSpPr>
      <xdr:spPr bwMode="auto">
        <a:xfrm>
          <a:off x="3390900" y="404812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</xdr:row>
      <xdr:rowOff>0</xdr:rowOff>
    </xdr:from>
    <xdr:to>
      <xdr:col>1</xdr:col>
      <xdr:colOff>304800</xdr:colOff>
      <xdr:row>5</xdr:row>
      <xdr:rowOff>152400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0075" y="647700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</a:t>
          </a:r>
        </a:p>
      </xdr:txBody>
    </xdr:sp>
    <xdr:clientData/>
  </xdr:twoCellAnchor>
  <xdr:twoCellAnchor>
    <xdr:from>
      <xdr:col>0</xdr:col>
      <xdr:colOff>600075</xdr:colOff>
      <xdr:row>8</xdr:row>
      <xdr:rowOff>9525</xdr:rowOff>
    </xdr:from>
    <xdr:to>
      <xdr:col>1</xdr:col>
      <xdr:colOff>304800</xdr:colOff>
      <xdr:row>10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600075" y="130492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xdr:txBody>
    </xdr:sp>
    <xdr:clientData/>
  </xdr:twoCellAnchor>
  <xdr:twoCellAnchor>
    <xdr:from>
      <xdr:col>0</xdr:col>
      <xdr:colOff>600075</xdr:colOff>
      <xdr:row>12</xdr:row>
      <xdr:rowOff>19050</xdr:rowOff>
    </xdr:from>
    <xdr:to>
      <xdr:col>1</xdr:col>
      <xdr:colOff>304800</xdr:colOff>
      <xdr:row>14</xdr:row>
      <xdr:rowOff>9525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600075" y="1962150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</a:t>
          </a:r>
        </a:p>
      </xdr:txBody>
    </xdr:sp>
    <xdr:clientData/>
  </xdr:twoCellAnchor>
  <xdr:twoCellAnchor>
    <xdr:from>
      <xdr:col>0</xdr:col>
      <xdr:colOff>600075</xdr:colOff>
      <xdr:row>16</xdr:row>
      <xdr:rowOff>28575</xdr:rowOff>
    </xdr:from>
    <xdr:to>
      <xdr:col>1</xdr:col>
      <xdr:colOff>304800</xdr:colOff>
      <xdr:row>18</xdr:row>
      <xdr:rowOff>19050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600075" y="26193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3</xdr:col>
      <xdr:colOff>295275</xdr:colOff>
      <xdr:row>6</xdr:row>
      <xdr:rowOff>9525</xdr:rowOff>
    </xdr:from>
    <xdr:to>
      <xdr:col>4</xdr:col>
      <xdr:colOff>0</xdr:colOff>
      <xdr:row>8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2124075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</a:p>
      </xdr:txBody>
    </xdr:sp>
    <xdr:clientData/>
  </xdr:twoCellAnchor>
  <xdr:twoCellAnchor>
    <xdr:from>
      <xdr:col>3</xdr:col>
      <xdr:colOff>295275</xdr:colOff>
      <xdr:row>10</xdr:row>
      <xdr:rowOff>9525</xdr:rowOff>
    </xdr:from>
    <xdr:to>
      <xdr:col>4</xdr:col>
      <xdr:colOff>0</xdr:colOff>
      <xdr:row>12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2124075" y="16287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3</xdr:col>
      <xdr:colOff>295275</xdr:colOff>
      <xdr:row>14</xdr:row>
      <xdr:rowOff>9525</xdr:rowOff>
    </xdr:from>
    <xdr:to>
      <xdr:col>4</xdr:col>
      <xdr:colOff>0</xdr:colOff>
      <xdr:row>16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2124075" y="22764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1</xdr:col>
      <xdr:colOff>304800</xdr:colOff>
      <xdr:row>5</xdr:row>
      <xdr:rowOff>9525</xdr:rowOff>
    </xdr:from>
    <xdr:to>
      <xdr:col>3</xdr:col>
      <xdr:colOff>285750</xdr:colOff>
      <xdr:row>6</xdr:row>
      <xdr:rowOff>123825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914400" y="819150"/>
          <a:ext cx="120015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8</xdr:row>
      <xdr:rowOff>152400</xdr:rowOff>
    </xdr:from>
    <xdr:to>
      <xdr:col>3</xdr:col>
      <xdr:colOff>285750</xdr:colOff>
      <xdr:row>11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914400" y="1447800"/>
          <a:ext cx="120015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314325</xdr:colOff>
      <xdr:row>13</xdr:row>
      <xdr:rowOff>19050</xdr:rowOff>
    </xdr:from>
    <xdr:to>
      <xdr:col>3</xdr:col>
      <xdr:colOff>285750</xdr:colOff>
      <xdr:row>15</xdr:row>
      <xdr:rowOff>9525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923925" y="2124075"/>
          <a:ext cx="11906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295275</xdr:colOff>
      <xdr:row>5</xdr:row>
      <xdr:rowOff>28575</xdr:rowOff>
    </xdr:from>
    <xdr:to>
      <xdr:col>3</xdr:col>
      <xdr:colOff>285750</xdr:colOff>
      <xdr:row>10</xdr:row>
      <xdr:rowOff>104775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904875" y="838200"/>
          <a:ext cx="1209675" cy="885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295275</xdr:colOff>
      <xdr:row>9</xdr:row>
      <xdr:rowOff>19050</xdr:rowOff>
    </xdr:from>
    <xdr:to>
      <xdr:col>3</xdr:col>
      <xdr:colOff>285750</xdr:colOff>
      <xdr:row>14</xdr:row>
      <xdr:rowOff>104775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904875" y="1476375"/>
          <a:ext cx="1209675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15</xdr:row>
      <xdr:rowOff>57150</xdr:rowOff>
    </xdr:from>
    <xdr:to>
      <xdr:col>3</xdr:col>
      <xdr:colOff>276225</xdr:colOff>
      <xdr:row>17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 flipV="1">
          <a:off x="914400" y="2486025"/>
          <a:ext cx="1190625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285750</xdr:colOff>
      <xdr:row>11</xdr:row>
      <xdr:rowOff>104775</xdr:rowOff>
    </xdr:from>
    <xdr:to>
      <xdr:col>3</xdr:col>
      <xdr:colOff>314325</xdr:colOff>
      <xdr:row>16</xdr:row>
      <xdr:rowOff>123825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V="1">
          <a:off x="895350" y="1885950"/>
          <a:ext cx="1247775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247650</xdr:colOff>
      <xdr:row>7</xdr:row>
      <xdr:rowOff>104775</xdr:rowOff>
    </xdr:from>
    <xdr:to>
      <xdr:col>3</xdr:col>
      <xdr:colOff>314325</xdr:colOff>
      <xdr:row>16</xdr:row>
      <xdr:rowOff>66675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V="1">
          <a:off x="857250" y="1238250"/>
          <a:ext cx="1285875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7</xdr:row>
      <xdr:rowOff>28575</xdr:rowOff>
    </xdr:from>
    <xdr:to>
      <xdr:col>3</xdr:col>
      <xdr:colOff>295275</xdr:colOff>
      <xdr:row>8</xdr:row>
      <xdr:rowOff>123825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V="1">
          <a:off x="914400" y="1162050"/>
          <a:ext cx="120967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304800</xdr:colOff>
      <xdr:row>11</xdr:row>
      <xdr:rowOff>47625</xdr:rowOff>
    </xdr:from>
    <xdr:to>
      <xdr:col>3</xdr:col>
      <xdr:colOff>285750</xdr:colOff>
      <xdr:row>12</xdr:row>
      <xdr:rowOff>142875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 flipV="1">
          <a:off x="914400" y="1828800"/>
          <a:ext cx="120015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285750</xdr:colOff>
      <xdr:row>5</xdr:row>
      <xdr:rowOff>76200</xdr:rowOff>
    </xdr:from>
    <xdr:to>
      <xdr:col>3</xdr:col>
      <xdr:colOff>323850</xdr:colOff>
      <xdr:row>14</xdr:row>
      <xdr:rowOff>57150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895350" y="885825"/>
          <a:ext cx="1257300" cy="1438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5</xdr:row>
      <xdr:rowOff>0</xdr:rowOff>
    </xdr:from>
    <xdr:to>
      <xdr:col>0</xdr:col>
      <xdr:colOff>590550</xdr:colOff>
      <xdr:row>5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47625" y="809625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57150</xdr:colOff>
      <xdr:row>9</xdr:row>
      <xdr:rowOff>0</xdr:rowOff>
    </xdr:from>
    <xdr:to>
      <xdr:col>0</xdr:col>
      <xdr:colOff>600075</xdr:colOff>
      <xdr:row>9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57150" y="1457325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13</xdr:row>
      <xdr:rowOff>0</xdr:rowOff>
    </xdr:from>
    <xdr:to>
      <xdr:col>1</xdr:col>
      <xdr:colOff>0</xdr:colOff>
      <xdr:row>13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66675" y="2105025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57150</xdr:colOff>
      <xdr:row>17</xdr:row>
      <xdr:rowOff>0</xdr:rowOff>
    </xdr:from>
    <xdr:to>
      <xdr:col>0</xdr:col>
      <xdr:colOff>600075</xdr:colOff>
      <xdr:row>17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57150" y="2752725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7</xdr:row>
      <xdr:rowOff>0</xdr:rowOff>
    </xdr:from>
    <xdr:to>
      <xdr:col>4</xdr:col>
      <xdr:colOff>552450</xdr:colOff>
      <xdr:row>7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47925" y="1133475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542925</xdr:colOff>
      <xdr:row>11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438400" y="1781175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600075</xdr:colOff>
      <xdr:row>15</xdr:row>
      <xdr:rowOff>0</xdr:rowOff>
    </xdr:from>
    <xdr:to>
      <xdr:col>4</xdr:col>
      <xdr:colOff>533400</xdr:colOff>
      <xdr:row>15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28875" y="2428875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</xdr:col>
      <xdr:colOff>323850</xdr:colOff>
      <xdr:row>5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219200" y="4857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</xdr:row>
      <xdr:rowOff>0</xdr:rowOff>
    </xdr:from>
    <xdr:to>
      <xdr:col>1</xdr:col>
      <xdr:colOff>600075</xdr:colOff>
      <xdr:row>4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609600" y="64770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3</xdr:row>
      <xdr:rowOff>66675</xdr:rowOff>
    </xdr:from>
    <xdr:to>
      <xdr:col>3</xdr:col>
      <xdr:colOff>333375</xdr:colOff>
      <xdr:row>3</xdr:row>
      <xdr:rowOff>142875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1543050" y="552450"/>
          <a:ext cx="619125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4</xdr:row>
      <xdr:rowOff>28575</xdr:rowOff>
    </xdr:from>
    <xdr:to>
      <xdr:col>3</xdr:col>
      <xdr:colOff>314325</xdr:colOff>
      <xdr:row>4</xdr:row>
      <xdr:rowOff>95250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1543050" y="676275"/>
          <a:ext cx="600075" cy="66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2</xdr:row>
      <xdr:rowOff>47625</xdr:rowOff>
    </xdr:from>
    <xdr:to>
      <xdr:col>3</xdr:col>
      <xdr:colOff>304800</xdr:colOff>
      <xdr:row>3</xdr:row>
      <xdr:rowOff>104775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 flipV="1">
          <a:off x="1543050" y="371475"/>
          <a:ext cx="59055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4</xdr:row>
      <xdr:rowOff>66675</xdr:rowOff>
    </xdr:from>
    <xdr:to>
      <xdr:col>3</xdr:col>
      <xdr:colOff>314325</xdr:colOff>
      <xdr:row>5</xdr:row>
      <xdr:rowOff>95250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1524000" y="714375"/>
          <a:ext cx="61912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7</xdr:row>
      <xdr:rowOff>9525</xdr:rowOff>
    </xdr:from>
    <xdr:to>
      <xdr:col>2</xdr:col>
      <xdr:colOff>323850</xdr:colOff>
      <xdr:row>9</xdr:row>
      <xdr:rowOff>9525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1219200" y="11430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619125" y="129540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8</xdr:row>
      <xdr:rowOff>0</xdr:rowOff>
    </xdr:from>
    <xdr:to>
      <xdr:col>3</xdr:col>
      <xdr:colOff>314325</xdr:colOff>
      <xdr:row>8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1543050" y="129540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2</xdr:col>
      <xdr:colOff>323850</xdr:colOff>
      <xdr:row>12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1219200" y="16192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</xdr:row>
      <xdr:rowOff>57150</xdr:rowOff>
    </xdr:from>
    <xdr:to>
      <xdr:col>2</xdr:col>
      <xdr:colOff>0</xdr:colOff>
      <xdr:row>10</xdr:row>
      <xdr:rowOff>152400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609600" y="1676400"/>
          <a:ext cx="60960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19050</xdr:rowOff>
    </xdr:from>
    <xdr:to>
      <xdr:col>2</xdr:col>
      <xdr:colOff>0</xdr:colOff>
      <xdr:row>11</xdr:row>
      <xdr:rowOff>104775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V="1">
          <a:off x="609600" y="1800225"/>
          <a:ext cx="6096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10</xdr:row>
      <xdr:rowOff>57150</xdr:rowOff>
    </xdr:from>
    <xdr:to>
      <xdr:col>3</xdr:col>
      <xdr:colOff>314325</xdr:colOff>
      <xdr:row>10</xdr:row>
      <xdr:rowOff>152400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 flipV="1">
          <a:off x="1543050" y="1676400"/>
          <a:ext cx="6000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11</xdr:row>
      <xdr:rowOff>9525</xdr:rowOff>
    </xdr:from>
    <xdr:to>
      <xdr:col>3</xdr:col>
      <xdr:colOff>314325</xdr:colOff>
      <xdr:row>11</xdr:row>
      <xdr:rowOff>95250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1543050" y="1790700"/>
          <a:ext cx="6000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14</xdr:row>
      <xdr:rowOff>0</xdr:rowOff>
    </xdr:from>
    <xdr:to>
      <xdr:col>2</xdr:col>
      <xdr:colOff>314325</xdr:colOff>
      <xdr:row>16</xdr:row>
      <xdr:rowOff>0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1209675" y="22669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600075</xdr:colOff>
      <xdr:row>14</xdr:row>
      <xdr:rowOff>57150</xdr:rowOff>
    </xdr:from>
    <xdr:to>
      <xdr:col>1</xdr:col>
      <xdr:colOff>600075</xdr:colOff>
      <xdr:row>14</xdr:row>
      <xdr:rowOff>152400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600075" y="2324100"/>
          <a:ext cx="60960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600075</xdr:colOff>
      <xdr:row>15</xdr:row>
      <xdr:rowOff>19050</xdr:rowOff>
    </xdr:from>
    <xdr:to>
      <xdr:col>1</xdr:col>
      <xdr:colOff>600075</xdr:colOff>
      <xdr:row>15</xdr:row>
      <xdr:rowOff>104775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 flipV="1">
          <a:off x="600075" y="2447925"/>
          <a:ext cx="6096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14</xdr:row>
      <xdr:rowOff>57150</xdr:rowOff>
    </xdr:from>
    <xdr:to>
      <xdr:col>3</xdr:col>
      <xdr:colOff>304800</xdr:colOff>
      <xdr:row>14</xdr:row>
      <xdr:rowOff>152400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 flipV="1">
          <a:off x="1533525" y="2324100"/>
          <a:ext cx="6000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15</xdr:row>
      <xdr:rowOff>19050</xdr:rowOff>
    </xdr:from>
    <xdr:to>
      <xdr:col>3</xdr:col>
      <xdr:colOff>304800</xdr:colOff>
      <xdr:row>15</xdr:row>
      <xdr:rowOff>95250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1543050" y="2447925"/>
          <a:ext cx="59055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0</xdr:rowOff>
    </xdr:from>
    <xdr:to>
      <xdr:col>8</xdr:col>
      <xdr:colOff>323850</xdr:colOff>
      <xdr:row>5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4876800" y="4857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</xdr:row>
      <xdr:rowOff>57150</xdr:rowOff>
    </xdr:from>
    <xdr:to>
      <xdr:col>8</xdr:col>
      <xdr:colOff>0</xdr:colOff>
      <xdr:row>3</xdr:row>
      <xdr:rowOff>133350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4267200" y="542925"/>
          <a:ext cx="6096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</xdr:row>
      <xdr:rowOff>19050</xdr:rowOff>
    </xdr:from>
    <xdr:to>
      <xdr:col>8</xdr:col>
      <xdr:colOff>0</xdr:colOff>
      <xdr:row>4</xdr:row>
      <xdr:rowOff>104775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 flipV="1">
          <a:off x="4267200" y="666750"/>
          <a:ext cx="6096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314325</xdr:colOff>
      <xdr:row>4</xdr:row>
      <xdr:rowOff>0</xdr:rowOff>
    </xdr:from>
    <xdr:to>
      <xdr:col>9</xdr:col>
      <xdr:colOff>381000</xdr:colOff>
      <xdr:row>4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5191125" y="64770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314325</xdr:colOff>
      <xdr:row>2</xdr:row>
      <xdr:rowOff>76200</xdr:rowOff>
    </xdr:from>
    <xdr:to>
      <xdr:col>9</xdr:col>
      <xdr:colOff>342900</xdr:colOff>
      <xdr:row>4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 flipV="1">
          <a:off x="5191125" y="400050"/>
          <a:ext cx="63817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314325</xdr:colOff>
      <xdr:row>4</xdr:row>
      <xdr:rowOff>28575</xdr:rowOff>
    </xdr:from>
    <xdr:to>
      <xdr:col>9</xdr:col>
      <xdr:colOff>333375</xdr:colOff>
      <xdr:row>5</xdr:row>
      <xdr:rowOff>85725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5191125" y="676275"/>
          <a:ext cx="62865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0</xdr:rowOff>
    </xdr:from>
    <xdr:to>
      <xdr:col>8</xdr:col>
      <xdr:colOff>333375</xdr:colOff>
      <xdr:row>9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4886325" y="11334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333375</xdr:colOff>
      <xdr:row>7</xdr:row>
      <xdr:rowOff>57150</xdr:rowOff>
    </xdr:from>
    <xdr:to>
      <xdr:col>9</xdr:col>
      <xdr:colOff>323850</xdr:colOff>
      <xdr:row>7</xdr:row>
      <xdr:rowOff>152400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 flipV="1">
          <a:off x="5210175" y="1190625"/>
          <a:ext cx="6000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342900</xdr:colOff>
      <xdr:row>8</xdr:row>
      <xdr:rowOff>19050</xdr:rowOff>
    </xdr:from>
    <xdr:to>
      <xdr:col>9</xdr:col>
      <xdr:colOff>323850</xdr:colOff>
      <xdr:row>8</xdr:row>
      <xdr:rowOff>95250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5219700" y="1314450"/>
          <a:ext cx="59055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4267200" y="12954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323850</xdr:colOff>
      <xdr:row>13</xdr:row>
      <xdr:rowOff>0</xdr:rowOff>
    </xdr:to>
    <xdr:sp macro="" textlink="">
      <xdr:nvSpPr>
        <xdr:cNvPr id="31" name="Oval 30"/>
        <xdr:cNvSpPr>
          <a:spLocks noChangeArrowheads="1"/>
        </xdr:cNvSpPr>
      </xdr:nvSpPr>
      <xdr:spPr bwMode="auto">
        <a:xfrm>
          <a:off x="4876800" y="17811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323850</xdr:colOff>
      <xdr:row>11</xdr:row>
      <xdr:rowOff>57150</xdr:rowOff>
    </xdr:from>
    <xdr:to>
      <xdr:col>9</xdr:col>
      <xdr:colOff>314325</xdr:colOff>
      <xdr:row>11</xdr:row>
      <xdr:rowOff>152400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 flipV="1">
          <a:off x="5200650" y="1838325"/>
          <a:ext cx="6000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333375</xdr:colOff>
      <xdr:row>12</xdr:row>
      <xdr:rowOff>19050</xdr:rowOff>
    </xdr:from>
    <xdr:to>
      <xdr:col>9</xdr:col>
      <xdr:colOff>314325</xdr:colOff>
      <xdr:row>12</xdr:row>
      <xdr:rowOff>95250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5210175" y="1962150"/>
          <a:ext cx="59055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12</xdr:row>
      <xdr:rowOff>0</xdr:rowOff>
    </xdr:from>
    <xdr:to>
      <xdr:col>7</xdr:col>
      <xdr:colOff>600075</xdr:colOff>
      <xdr:row>12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4267200" y="194310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10</xdr:row>
      <xdr:rowOff>76200</xdr:rowOff>
    </xdr:from>
    <xdr:to>
      <xdr:col>7</xdr:col>
      <xdr:colOff>600075</xdr:colOff>
      <xdr:row>11</xdr:row>
      <xdr:rowOff>114300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4267200" y="1695450"/>
          <a:ext cx="600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12</xdr:row>
      <xdr:rowOff>57150</xdr:rowOff>
    </xdr:from>
    <xdr:to>
      <xdr:col>7</xdr:col>
      <xdr:colOff>600075</xdr:colOff>
      <xdr:row>13</xdr:row>
      <xdr:rowOff>104775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 flipV="1">
          <a:off x="4267200" y="2000250"/>
          <a:ext cx="6000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15</xdr:row>
      <xdr:rowOff>0</xdr:rowOff>
    </xdr:from>
    <xdr:to>
      <xdr:col>8</xdr:col>
      <xdr:colOff>333375</xdr:colOff>
      <xdr:row>17</xdr:row>
      <xdr:rowOff>0</xdr:rowOff>
    </xdr:to>
    <xdr:sp macro="" textlink="">
      <xdr:nvSpPr>
        <xdr:cNvPr id="37" name="Oval 36"/>
        <xdr:cNvSpPr>
          <a:spLocks noChangeArrowheads="1"/>
        </xdr:cNvSpPr>
      </xdr:nvSpPr>
      <xdr:spPr bwMode="auto">
        <a:xfrm>
          <a:off x="4886325" y="24288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15</xdr:row>
      <xdr:rowOff>57150</xdr:rowOff>
    </xdr:from>
    <xdr:to>
      <xdr:col>8</xdr:col>
      <xdr:colOff>9525</xdr:colOff>
      <xdr:row>15</xdr:row>
      <xdr:rowOff>152400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4276725" y="2486025"/>
          <a:ext cx="60960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16</xdr:row>
      <xdr:rowOff>19050</xdr:rowOff>
    </xdr:from>
    <xdr:to>
      <xdr:col>8</xdr:col>
      <xdr:colOff>9525</xdr:colOff>
      <xdr:row>16</xdr:row>
      <xdr:rowOff>104775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 flipV="1">
          <a:off x="4276725" y="2609850"/>
          <a:ext cx="6096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333375</xdr:colOff>
      <xdr:row>15</xdr:row>
      <xdr:rowOff>57150</xdr:rowOff>
    </xdr:from>
    <xdr:to>
      <xdr:col>9</xdr:col>
      <xdr:colOff>323850</xdr:colOff>
      <xdr:row>15</xdr:row>
      <xdr:rowOff>152400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 flipV="1">
          <a:off x="5210175" y="2486025"/>
          <a:ext cx="6000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342900</xdr:colOff>
      <xdr:row>16</xdr:row>
      <xdr:rowOff>19050</xdr:rowOff>
    </xdr:from>
    <xdr:to>
      <xdr:col>9</xdr:col>
      <xdr:colOff>323850</xdr:colOff>
      <xdr:row>16</xdr:row>
      <xdr:rowOff>95250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5219700" y="2609850"/>
          <a:ext cx="59055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</xdr:rowOff>
    </xdr:from>
    <xdr:to>
      <xdr:col>1</xdr:col>
      <xdr:colOff>314325</xdr:colOff>
      <xdr:row>8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96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2</xdr:col>
      <xdr:colOff>0</xdr:colOff>
      <xdr:row>6</xdr:row>
      <xdr:rowOff>9525</xdr:rowOff>
    </xdr:from>
    <xdr:to>
      <xdr:col>2</xdr:col>
      <xdr:colOff>314325</xdr:colOff>
      <xdr:row>8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12192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</xdr:col>
      <xdr:colOff>0</xdr:colOff>
      <xdr:row>6</xdr:row>
      <xdr:rowOff>9525</xdr:rowOff>
    </xdr:from>
    <xdr:to>
      <xdr:col>3</xdr:col>
      <xdr:colOff>314325</xdr:colOff>
      <xdr:row>8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18288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6</xdr:row>
      <xdr:rowOff>9525</xdr:rowOff>
    </xdr:from>
    <xdr:to>
      <xdr:col>4</xdr:col>
      <xdr:colOff>314325</xdr:colOff>
      <xdr:row>8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24384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5</xdr:col>
      <xdr:colOff>0</xdr:colOff>
      <xdr:row>6</xdr:row>
      <xdr:rowOff>9525</xdr:rowOff>
    </xdr:from>
    <xdr:to>
      <xdr:col>5</xdr:col>
      <xdr:colOff>314325</xdr:colOff>
      <xdr:row>8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480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6</xdr:col>
      <xdr:colOff>0</xdr:colOff>
      <xdr:row>6</xdr:row>
      <xdr:rowOff>9525</xdr:rowOff>
    </xdr:from>
    <xdr:to>
      <xdr:col>6</xdr:col>
      <xdr:colOff>314325</xdr:colOff>
      <xdr:row>8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6576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7</xdr:col>
      <xdr:colOff>0</xdr:colOff>
      <xdr:row>6</xdr:row>
      <xdr:rowOff>9525</xdr:rowOff>
    </xdr:from>
    <xdr:to>
      <xdr:col>7</xdr:col>
      <xdr:colOff>314325</xdr:colOff>
      <xdr:row>8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42672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8</xdr:col>
      <xdr:colOff>0</xdr:colOff>
      <xdr:row>6</xdr:row>
      <xdr:rowOff>9525</xdr:rowOff>
    </xdr:from>
    <xdr:to>
      <xdr:col>8</xdr:col>
      <xdr:colOff>314325</xdr:colOff>
      <xdr:row>8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48768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1</xdr:col>
      <xdr:colOff>314325</xdr:colOff>
      <xdr:row>7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923925" y="11334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7</xdr:row>
      <xdr:rowOff>0</xdr:rowOff>
    </xdr:from>
    <xdr:to>
      <xdr:col>3</xdr:col>
      <xdr:colOff>9525</xdr:colOff>
      <xdr:row>7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1543050" y="11334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314325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143125" y="11334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314325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752725" y="11334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3362325" y="11334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304800</xdr:colOff>
      <xdr:row>7</xdr:row>
      <xdr:rowOff>0</xdr:rowOff>
    </xdr:from>
    <xdr:to>
      <xdr:col>6</xdr:col>
      <xdr:colOff>600075</xdr:colOff>
      <xdr:row>7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3962400" y="11334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323850</xdr:colOff>
      <xdr:row>7</xdr:row>
      <xdr:rowOff>0</xdr:rowOff>
    </xdr:from>
    <xdr:to>
      <xdr:col>8</xdr:col>
      <xdr:colOff>9525</xdr:colOff>
      <xdr:row>7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4591050" y="11334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314325</xdr:colOff>
      <xdr:row>7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5191125" y="11334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3</xdr:row>
      <xdr:rowOff>0</xdr:rowOff>
    </xdr:from>
    <xdr:to>
      <xdr:col>1</xdr:col>
      <xdr:colOff>161925</xdr:colOff>
      <xdr:row>6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771525" y="485775"/>
          <a:ext cx="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152400</xdr:colOff>
      <xdr:row>3</xdr:row>
      <xdr:rowOff>0</xdr:rowOff>
    </xdr:from>
    <xdr:to>
      <xdr:col>5</xdr:col>
      <xdr:colOff>152400</xdr:colOff>
      <xdr:row>6</xdr:row>
      <xdr:rowOff>9525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 flipV="1">
          <a:off x="3200400" y="485775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3</xdr:row>
      <xdr:rowOff>0</xdr:rowOff>
    </xdr:from>
    <xdr:to>
      <xdr:col>6</xdr:col>
      <xdr:colOff>152400</xdr:colOff>
      <xdr:row>6</xdr:row>
      <xdr:rowOff>9525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 flipV="1">
          <a:off x="3810000" y="485775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142875</xdr:colOff>
      <xdr:row>2</xdr:row>
      <xdr:rowOff>152400</xdr:rowOff>
    </xdr:from>
    <xdr:to>
      <xdr:col>7</xdr:col>
      <xdr:colOff>142875</xdr:colOff>
      <xdr:row>6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 flipV="1">
          <a:off x="4410075" y="47625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2</xdr:row>
      <xdr:rowOff>152400</xdr:rowOff>
    </xdr:from>
    <xdr:to>
      <xdr:col>8</xdr:col>
      <xdr:colOff>152400</xdr:colOff>
      <xdr:row>6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 flipV="1">
          <a:off x="5029200" y="47625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209550</xdr:colOff>
      <xdr:row>7</xdr:row>
      <xdr:rowOff>123825</xdr:rowOff>
    </xdr:from>
    <xdr:to>
      <xdr:col>3</xdr:col>
      <xdr:colOff>38100</xdr:colOff>
      <xdr:row>10</xdr:row>
      <xdr:rowOff>0</xdr:rowOff>
    </xdr:to>
    <xdr:grpSp>
      <xdr:nvGrpSpPr>
        <xdr:cNvPr id="23" name="Group 22"/>
        <xdr:cNvGrpSpPr>
          <a:grpSpLocks/>
        </xdr:cNvGrpSpPr>
      </xdr:nvGrpSpPr>
      <xdr:grpSpPr bwMode="auto">
        <a:xfrm>
          <a:off x="819150" y="1257300"/>
          <a:ext cx="1047750" cy="361950"/>
          <a:chOff x="86" y="132"/>
          <a:chExt cx="110" cy="38"/>
        </a:xfrm>
      </xdr:grpSpPr>
      <xdr:sp macro="" textlink="">
        <xdr:nvSpPr>
          <xdr:cNvPr id="24" name="Line 23"/>
          <xdr:cNvSpPr>
            <a:spLocks noChangeShapeType="1"/>
          </xdr:cNvSpPr>
        </xdr:nvSpPr>
        <xdr:spPr bwMode="auto">
          <a:xfrm>
            <a:off x="86" y="135"/>
            <a:ext cx="20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" name="Line 24"/>
          <xdr:cNvSpPr>
            <a:spLocks noChangeShapeType="1"/>
          </xdr:cNvSpPr>
        </xdr:nvSpPr>
        <xdr:spPr bwMode="auto">
          <a:xfrm>
            <a:off x="106" y="170"/>
            <a:ext cx="5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25"/>
          <xdr:cNvSpPr>
            <a:spLocks noChangeShapeType="1"/>
          </xdr:cNvSpPr>
        </xdr:nvSpPr>
        <xdr:spPr bwMode="auto">
          <a:xfrm flipV="1">
            <a:off x="158" y="132"/>
            <a:ext cx="38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219075</xdr:colOff>
      <xdr:row>7</xdr:row>
      <xdr:rowOff>123825</xdr:rowOff>
    </xdr:from>
    <xdr:to>
      <xdr:col>5</xdr:col>
      <xdr:colOff>47625</xdr:colOff>
      <xdr:row>10</xdr:row>
      <xdr:rowOff>0</xdr:rowOff>
    </xdr:to>
    <xdr:grpSp>
      <xdr:nvGrpSpPr>
        <xdr:cNvPr id="27" name="Group 26"/>
        <xdr:cNvGrpSpPr>
          <a:grpSpLocks/>
        </xdr:cNvGrpSpPr>
      </xdr:nvGrpSpPr>
      <xdr:grpSpPr bwMode="auto">
        <a:xfrm>
          <a:off x="2047875" y="1257300"/>
          <a:ext cx="1047750" cy="361950"/>
          <a:chOff x="86" y="132"/>
          <a:chExt cx="110" cy="38"/>
        </a:xfrm>
      </xdr:grpSpPr>
      <xdr:sp macro="" textlink="">
        <xdr:nvSpPr>
          <xdr:cNvPr id="28" name="Line 27"/>
          <xdr:cNvSpPr>
            <a:spLocks noChangeShapeType="1"/>
          </xdr:cNvSpPr>
        </xdr:nvSpPr>
        <xdr:spPr bwMode="auto">
          <a:xfrm>
            <a:off x="86" y="135"/>
            <a:ext cx="20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" name="Line 28"/>
          <xdr:cNvSpPr>
            <a:spLocks noChangeShapeType="1"/>
          </xdr:cNvSpPr>
        </xdr:nvSpPr>
        <xdr:spPr bwMode="auto">
          <a:xfrm>
            <a:off x="106" y="170"/>
            <a:ext cx="5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" name="Line 29"/>
          <xdr:cNvSpPr>
            <a:spLocks noChangeShapeType="1"/>
          </xdr:cNvSpPr>
        </xdr:nvSpPr>
        <xdr:spPr bwMode="auto">
          <a:xfrm flipV="1">
            <a:off x="158" y="132"/>
            <a:ext cx="38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219075</xdr:colOff>
      <xdr:row>7</xdr:row>
      <xdr:rowOff>123825</xdr:rowOff>
    </xdr:from>
    <xdr:to>
      <xdr:col>7</xdr:col>
      <xdr:colOff>47625</xdr:colOff>
      <xdr:row>10</xdr:row>
      <xdr:rowOff>0</xdr:rowOff>
    </xdr:to>
    <xdr:grpSp>
      <xdr:nvGrpSpPr>
        <xdr:cNvPr id="31" name="Group 30"/>
        <xdr:cNvGrpSpPr>
          <a:grpSpLocks/>
        </xdr:cNvGrpSpPr>
      </xdr:nvGrpSpPr>
      <xdr:grpSpPr bwMode="auto">
        <a:xfrm>
          <a:off x="3267075" y="1257300"/>
          <a:ext cx="1047750" cy="361950"/>
          <a:chOff x="86" y="132"/>
          <a:chExt cx="110" cy="38"/>
        </a:xfrm>
      </xdr:grpSpPr>
      <xdr:sp macro="" textlink="">
        <xdr:nvSpPr>
          <xdr:cNvPr id="32" name="Line 31"/>
          <xdr:cNvSpPr>
            <a:spLocks noChangeShapeType="1"/>
          </xdr:cNvSpPr>
        </xdr:nvSpPr>
        <xdr:spPr bwMode="auto">
          <a:xfrm>
            <a:off x="86" y="135"/>
            <a:ext cx="20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32"/>
          <xdr:cNvSpPr>
            <a:spLocks noChangeShapeType="1"/>
          </xdr:cNvSpPr>
        </xdr:nvSpPr>
        <xdr:spPr bwMode="auto">
          <a:xfrm>
            <a:off x="106" y="170"/>
            <a:ext cx="5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33"/>
          <xdr:cNvSpPr>
            <a:spLocks noChangeShapeType="1"/>
          </xdr:cNvSpPr>
        </xdr:nvSpPr>
        <xdr:spPr bwMode="auto">
          <a:xfrm flipV="1">
            <a:off x="158" y="132"/>
            <a:ext cx="38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152400</xdr:colOff>
      <xdr:row>7</xdr:row>
      <xdr:rowOff>123825</xdr:rowOff>
    </xdr:from>
    <xdr:to>
      <xdr:col>4</xdr:col>
      <xdr:colOff>47625</xdr:colOff>
      <xdr:row>13</xdr:row>
      <xdr:rowOff>9525</xdr:rowOff>
    </xdr:to>
    <xdr:grpSp>
      <xdr:nvGrpSpPr>
        <xdr:cNvPr id="35" name="Group 34"/>
        <xdr:cNvGrpSpPr>
          <a:grpSpLocks/>
        </xdr:cNvGrpSpPr>
      </xdr:nvGrpSpPr>
      <xdr:grpSpPr bwMode="auto">
        <a:xfrm>
          <a:off x="762000" y="1257300"/>
          <a:ext cx="1724025" cy="857250"/>
          <a:chOff x="80" y="132"/>
          <a:chExt cx="181" cy="90"/>
        </a:xfrm>
      </xdr:grpSpPr>
      <xdr:sp macro="" textlink="">
        <xdr:nvSpPr>
          <xdr:cNvPr id="36" name="Line 35"/>
          <xdr:cNvSpPr>
            <a:spLocks noChangeShapeType="1"/>
          </xdr:cNvSpPr>
        </xdr:nvSpPr>
        <xdr:spPr bwMode="auto">
          <a:xfrm>
            <a:off x="80" y="136"/>
            <a:ext cx="31" cy="8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6"/>
          <xdr:cNvSpPr>
            <a:spLocks noChangeShapeType="1"/>
          </xdr:cNvSpPr>
        </xdr:nvSpPr>
        <xdr:spPr bwMode="auto">
          <a:xfrm>
            <a:off x="112" y="221"/>
            <a:ext cx="1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37"/>
          <xdr:cNvSpPr>
            <a:spLocks noChangeShapeType="1"/>
          </xdr:cNvSpPr>
        </xdr:nvSpPr>
        <xdr:spPr bwMode="auto">
          <a:xfrm flipV="1">
            <a:off x="222" y="132"/>
            <a:ext cx="39" cy="9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200025</xdr:colOff>
      <xdr:row>7</xdr:row>
      <xdr:rowOff>123825</xdr:rowOff>
    </xdr:from>
    <xdr:to>
      <xdr:col>7</xdr:col>
      <xdr:colOff>95250</xdr:colOff>
      <xdr:row>13</xdr:row>
      <xdr:rowOff>9525</xdr:rowOff>
    </xdr:to>
    <xdr:grpSp>
      <xdr:nvGrpSpPr>
        <xdr:cNvPr id="39" name="Group 38"/>
        <xdr:cNvGrpSpPr>
          <a:grpSpLocks/>
        </xdr:cNvGrpSpPr>
      </xdr:nvGrpSpPr>
      <xdr:grpSpPr bwMode="auto">
        <a:xfrm>
          <a:off x="2638425" y="1257300"/>
          <a:ext cx="1724025" cy="857250"/>
          <a:chOff x="80" y="132"/>
          <a:chExt cx="181" cy="90"/>
        </a:xfrm>
      </xdr:grpSpPr>
      <xdr:sp macro="" textlink="">
        <xdr:nvSpPr>
          <xdr:cNvPr id="40" name="Line 39"/>
          <xdr:cNvSpPr>
            <a:spLocks noChangeShapeType="1"/>
          </xdr:cNvSpPr>
        </xdr:nvSpPr>
        <xdr:spPr bwMode="auto">
          <a:xfrm>
            <a:off x="80" y="136"/>
            <a:ext cx="31" cy="8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" name="Line 40"/>
          <xdr:cNvSpPr>
            <a:spLocks noChangeShapeType="1"/>
          </xdr:cNvSpPr>
        </xdr:nvSpPr>
        <xdr:spPr bwMode="auto">
          <a:xfrm>
            <a:off x="112" y="221"/>
            <a:ext cx="1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" name="Line 41"/>
          <xdr:cNvSpPr>
            <a:spLocks noChangeShapeType="1"/>
          </xdr:cNvSpPr>
        </xdr:nvSpPr>
        <xdr:spPr bwMode="auto">
          <a:xfrm flipV="1">
            <a:off x="222" y="132"/>
            <a:ext cx="39" cy="9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123825</xdr:colOff>
      <xdr:row>8</xdr:row>
      <xdr:rowOff>9525</xdr:rowOff>
    </xdr:from>
    <xdr:to>
      <xdr:col>1</xdr:col>
      <xdr:colOff>485775</xdr:colOff>
      <xdr:row>16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733425" y="1304925"/>
          <a:ext cx="361950" cy="1285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485775</xdr:colOff>
      <xdr:row>16</xdr:row>
      <xdr:rowOff>0</xdr:rowOff>
    </xdr:from>
    <xdr:to>
      <xdr:col>7</xdr:col>
      <xdr:colOff>381000</xdr:colOff>
      <xdr:row>16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1095375" y="2590800"/>
          <a:ext cx="3552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381000</xdr:colOff>
      <xdr:row>8</xdr:row>
      <xdr:rowOff>0</xdr:rowOff>
    </xdr:from>
    <xdr:to>
      <xdr:col>8</xdr:col>
      <xdr:colOff>114300</xdr:colOff>
      <xdr:row>16</xdr:row>
      <xdr:rowOff>9525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 flipV="1">
          <a:off x="4648200" y="1295400"/>
          <a:ext cx="342900" cy="1304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</xdr:rowOff>
    </xdr:from>
    <xdr:to>
      <xdr:col>1</xdr:col>
      <xdr:colOff>314325</xdr:colOff>
      <xdr:row>8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6096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2</xdr:col>
      <xdr:colOff>0</xdr:colOff>
      <xdr:row>6</xdr:row>
      <xdr:rowOff>9525</xdr:rowOff>
    </xdr:from>
    <xdr:to>
      <xdr:col>2</xdr:col>
      <xdr:colOff>314325</xdr:colOff>
      <xdr:row>8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12192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</xdr:col>
      <xdr:colOff>0</xdr:colOff>
      <xdr:row>6</xdr:row>
      <xdr:rowOff>9525</xdr:rowOff>
    </xdr:from>
    <xdr:to>
      <xdr:col>3</xdr:col>
      <xdr:colOff>314325</xdr:colOff>
      <xdr:row>8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18288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6</xdr:row>
      <xdr:rowOff>9525</xdr:rowOff>
    </xdr:from>
    <xdr:to>
      <xdr:col>4</xdr:col>
      <xdr:colOff>314325</xdr:colOff>
      <xdr:row>8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24384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5</xdr:col>
      <xdr:colOff>0</xdr:colOff>
      <xdr:row>6</xdr:row>
      <xdr:rowOff>9525</xdr:rowOff>
    </xdr:from>
    <xdr:to>
      <xdr:col>5</xdr:col>
      <xdr:colOff>314325</xdr:colOff>
      <xdr:row>8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480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6</xdr:col>
      <xdr:colOff>0</xdr:colOff>
      <xdr:row>6</xdr:row>
      <xdr:rowOff>9525</xdr:rowOff>
    </xdr:from>
    <xdr:to>
      <xdr:col>6</xdr:col>
      <xdr:colOff>314325</xdr:colOff>
      <xdr:row>8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6576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7</xdr:col>
      <xdr:colOff>0</xdr:colOff>
      <xdr:row>6</xdr:row>
      <xdr:rowOff>9525</xdr:rowOff>
    </xdr:from>
    <xdr:to>
      <xdr:col>7</xdr:col>
      <xdr:colOff>314325</xdr:colOff>
      <xdr:row>8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42672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8</xdr:col>
      <xdr:colOff>0</xdr:colOff>
      <xdr:row>6</xdr:row>
      <xdr:rowOff>9525</xdr:rowOff>
    </xdr:from>
    <xdr:to>
      <xdr:col>8</xdr:col>
      <xdr:colOff>314325</xdr:colOff>
      <xdr:row>8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4876800" y="981075"/>
          <a:ext cx="314325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5</xdr:col>
      <xdr:colOff>314325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3362325" y="11334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3</xdr:row>
      <xdr:rowOff>0</xdr:rowOff>
    </xdr:from>
    <xdr:to>
      <xdr:col>1</xdr:col>
      <xdr:colOff>161925</xdr:colOff>
      <xdr:row>6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771525" y="485775"/>
          <a:ext cx="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152400</xdr:colOff>
      <xdr:row>3</xdr:row>
      <xdr:rowOff>0</xdr:rowOff>
    </xdr:from>
    <xdr:to>
      <xdr:col>5</xdr:col>
      <xdr:colOff>152400</xdr:colOff>
      <xdr:row>6</xdr:row>
      <xdr:rowOff>9525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3200400" y="485775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3</xdr:row>
      <xdr:rowOff>0</xdr:rowOff>
    </xdr:from>
    <xdr:to>
      <xdr:col>6</xdr:col>
      <xdr:colOff>152400</xdr:colOff>
      <xdr:row>6</xdr:row>
      <xdr:rowOff>9525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V="1">
          <a:off x="3810000" y="485775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142875</xdr:colOff>
      <xdr:row>2</xdr:row>
      <xdr:rowOff>152400</xdr:rowOff>
    </xdr:from>
    <xdr:to>
      <xdr:col>7</xdr:col>
      <xdr:colOff>142875</xdr:colOff>
      <xdr:row>6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 flipV="1">
          <a:off x="4410075" y="47625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2</xdr:row>
      <xdr:rowOff>152400</xdr:rowOff>
    </xdr:from>
    <xdr:to>
      <xdr:col>8</xdr:col>
      <xdr:colOff>152400</xdr:colOff>
      <xdr:row>6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V="1">
          <a:off x="5029200" y="47625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209550</xdr:colOff>
      <xdr:row>7</xdr:row>
      <xdr:rowOff>123825</xdr:rowOff>
    </xdr:from>
    <xdr:to>
      <xdr:col>3</xdr:col>
      <xdr:colOff>38100</xdr:colOff>
      <xdr:row>10</xdr:row>
      <xdr:rowOff>0</xdr:rowOff>
    </xdr:to>
    <xdr:grpSp>
      <xdr:nvGrpSpPr>
        <xdr:cNvPr id="16" name="Group 15"/>
        <xdr:cNvGrpSpPr>
          <a:grpSpLocks/>
        </xdr:cNvGrpSpPr>
      </xdr:nvGrpSpPr>
      <xdr:grpSpPr bwMode="auto">
        <a:xfrm>
          <a:off x="819150" y="1257300"/>
          <a:ext cx="1047750" cy="361950"/>
          <a:chOff x="86" y="132"/>
          <a:chExt cx="110" cy="38"/>
        </a:xfrm>
      </xdr:grpSpPr>
      <xdr:sp macro="" textlink="">
        <xdr:nvSpPr>
          <xdr:cNvPr id="17" name="Line 16"/>
          <xdr:cNvSpPr>
            <a:spLocks noChangeShapeType="1"/>
          </xdr:cNvSpPr>
        </xdr:nvSpPr>
        <xdr:spPr bwMode="auto">
          <a:xfrm>
            <a:off x="86" y="135"/>
            <a:ext cx="20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/>
          <xdr:cNvSpPr>
            <a:spLocks noChangeShapeType="1"/>
          </xdr:cNvSpPr>
        </xdr:nvSpPr>
        <xdr:spPr bwMode="auto">
          <a:xfrm>
            <a:off x="106" y="170"/>
            <a:ext cx="5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8"/>
          <xdr:cNvSpPr>
            <a:spLocks noChangeShapeType="1"/>
          </xdr:cNvSpPr>
        </xdr:nvSpPr>
        <xdr:spPr bwMode="auto">
          <a:xfrm flipV="1">
            <a:off x="158" y="132"/>
            <a:ext cx="38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219075</xdr:colOff>
      <xdr:row>7</xdr:row>
      <xdr:rowOff>123825</xdr:rowOff>
    </xdr:from>
    <xdr:to>
      <xdr:col>5</xdr:col>
      <xdr:colOff>47625</xdr:colOff>
      <xdr:row>10</xdr:row>
      <xdr:rowOff>0</xdr:rowOff>
    </xdr:to>
    <xdr:grpSp>
      <xdr:nvGrpSpPr>
        <xdr:cNvPr id="20" name="Group 19"/>
        <xdr:cNvGrpSpPr>
          <a:grpSpLocks/>
        </xdr:cNvGrpSpPr>
      </xdr:nvGrpSpPr>
      <xdr:grpSpPr bwMode="auto">
        <a:xfrm>
          <a:off x="2047875" y="1257300"/>
          <a:ext cx="1047750" cy="361950"/>
          <a:chOff x="86" y="132"/>
          <a:chExt cx="110" cy="38"/>
        </a:xfrm>
      </xdr:grpSpPr>
      <xdr:sp macro="" textlink="">
        <xdr:nvSpPr>
          <xdr:cNvPr id="21" name="Line 20"/>
          <xdr:cNvSpPr>
            <a:spLocks noChangeShapeType="1"/>
          </xdr:cNvSpPr>
        </xdr:nvSpPr>
        <xdr:spPr bwMode="auto">
          <a:xfrm>
            <a:off x="86" y="135"/>
            <a:ext cx="20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21"/>
          <xdr:cNvSpPr>
            <a:spLocks noChangeShapeType="1"/>
          </xdr:cNvSpPr>
        </xdr:nvSpPr>
        <xdr:spPr bwMode="auto">
          <a:xfrm>
            <a:off x="106" y="170"/>
            <a:ext cx="5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22"/>
          <xdr:cNvSpPr>
            <a:spLocks noChangeShapeType="1"/>
          </xdr:cNvSpPr>
        </xdr:nvSpPr>
        <xdr:spPr bwMode="auto">
          <a:xfrm flipV="1">
            <a:off x="158" y="132"/>
            <a:ext cx="38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</xdr:col>
      <xdr:colOff>219075</xdr:colOff>
      <xdr:row>7</xdr:row>
      <xdr:rowOff>123825</xdr:rowOff>
    </xdr:from>
    <xdr:to>
      <xdr:col>7</xdr:col>
      <xdr:colOff>47625</xdr:colOff>
      <xdr:row>10</xdr:row>
      <xdr:rowOff>0</xdr:rowOff>
    </xdr:to>
    <xdr:grpSp>
      <xdr:nvGrpSpPr>
        <xdr:cNvPr id="24" name="Group 23"/>
        <xdr:cNvGrpSpPr>
          <a:grpSpLocks/>
        </xdr:cNvGrpSpPr>
      </xdr:nvGrpSpPr>
      <xdr:grpSpPr bwMode="auto">
        <a:xfrm>
          <a:off x="3267075" y="1257300"/>
          <a:ext cx="1047750" cy="361950"/>
          <a:chOff x="86" y="132"/>
          <a:chExt cx="110" cy="38"/>
        </a:xfrm>
      </xdr:grpSpPr>
      <xdr:sp macro="" textlink="">
        <xdr:nvSpPr>
          <xdr:cNvPr id="25" name="Line 24"/>
          <xdr:cNvSpPr>
            <a:spLocks noChangeShapeType="1"/>
          </xdr:cNvSpPr>
        </xdr:nvSpPr>
        <xdr:spPr bwMode="auto">
          <a:xfrm>
            <a:off x="86" y="135"/>
            <a:ext cx="20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25"/>
          <xdr:cNvSpPr>
            <a:spLocks noChangeShapeType="1"/>
          </xdr:cNvSpPr>
        </xdr:nvSpPr>
        <xdr:spPr bwMode="auto">
          <a:xfrm>
            <a:off x="106" y="170"/>
            <a:ext cx="5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26"/>
          <xdr:cNvSpPr>
            <a:spLocks noChangeShapeType="1"/>
          </xdr:cNvSpPr>
        </xdr:nvSpPr>
        <xdr:spPr bwMode="auto">
          <a:xfrm flipV="1">
            <a:off x="158" y="132"/>
            <a:ext cx="38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123825</xdr:colOff>
      <xdr:row>8</xdr:row>
      <xdr:rowOff>9525</xdr:rowOff>
    </xdr:from>
    <xdr:to>
      <xdr:col>1</xdr:col>
      <xdr:colOff>485775</xdr:colOff>
      <xdr:row>16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733425" y="1304925"/>
          <a:ext cx="361950" cy="1285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485775</xdr:colOff>
      <xdr:row>16</xdr:row>
      <xdr:rowOff>0</xdr:rowOff>
    </xdr:from>
    <xdr:to>
      <xdr:col>7</xdr:col>
      <xdr:colOff>381000</xdr:colOff>
      <xdr:row>16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1095375" y="2590800"/>
          <a:ext cx="3552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381000</xdr:colOff>
      <xdr:row>8</xdr:row>
      <xdr:rowOff>0</xdr:rowOff>
    </xdr:from>
    <xdr:to>
      <xdr:col>8</xdr:col>
      <xdr:colOff>114300</xdr:colOff>
      <xdr:row>16</xdr:row>
      <xdr:rowOff>9525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 flipV="1">
          <a:off x="4648200" y="1295400"/>
          <a:ext cx="342900" cy="1304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</xdr:col>
      <xdr:colOff>323850</xdr:colOff>
      <xdr:row>10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219200" y="12954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3</xdr:col>
      <xdr:colOff>171450</xdr:colOff>
      <xdr:row>11</xdr:row>
      <xdr:rowOff>0</xdr:rowOff>
    </xdr:from>
    <xdr:to>
      <xdr:col>3</xdr:col>
      <xdr:colOff>495300</xdr:colOff>
      <xdr:row>13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2000250" y="17811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4</xdr:col>
      <xdr:colOff>285750</xdr:colOff>
      <xdr:row>14</xdr:row>
      <xdr:rowOff>9525</xdr:rowOff>
    </xdr:from>
    <xdr:to>
      <xdr:col>5</xdr:col>
      <xdr:colOff>0</xdr:colOff>
      <xdr:row>16</xdr:row>
      <xdr:rowOff>9525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2724150" y="22764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6</xdr:col>
      <xdr:colOff>0</xdr:colOff>
      <xdr:row>6</xdr:row>
      <xdr:rowOff>9525</xdr:rowOff>
    </xdr:from>
    <xdr:to>
      <xdr:col>6</xdr:col>
      <xdr:colOff>323850</xdr:colOff>
      <xdr:row>8</xdr:row>
      <xdr:rowOff>9525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657600" y="9810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19050</xdr:colOff>
      <xdr:row>11</xdr:row>
      <xdr:rowOff>0</xdr:rowOff>
    </xdr:from>
    <xdr:to>
      <xdr:col>6</xdr:col>
      <xdr:colOff>342900</xdr:colOff>
      <xdr:row>13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676650" y="17811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323850</xdr:colOff>
      <xdr:row>8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4876800" y="9715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323850</xdr:colOff>
      <xdr:row>13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4876800" y="17811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2</xdr:col>
      <xdr:colOff>323850</xdr:colOff>
      <xdr:row>9</xdr:row>
      <xdr:rowOff>57150</xdr:rowOff>
    </xdr:from>
    <xdr:to>
      <xdr:col>3</xdr:col>
      <xdr:colOff>200025</xdr:colOff>
      <xdr:row>11</xdr:row>
      <xdr:rowOff>57150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1543050" y="1514475"/>
          <a:ext cx="48577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12</xdr:row>
      <xdr:rowOff>85725</xdr:rowOff>
    </xdr:from>
    <xdr:to>
      <xdr:col>4</xdr:col>
      <xdr:colOff>333375</xdr:colOff>
      <xdr:row>14</xdr:row>
      <xdr:rowOff>76200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286000" y="2028825"/>
          <a:ext cx="48577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447675</xdr:colOff>
      <xdr:row>7</xdr:row>
      <xdr:rowOff>28575</xdr:rowOff>
    </xdr:from>
    <xdr:to>
      <xdr:col>6</xdr:col>
      <xdr:colOff>0</xdr:colOff>
      <xdr:row>11</xdr:row>
      <xdr:rowOff>38100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2276475" y="1162050"/>
          <a:ext cx="1381125" cy="657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581025</xdr:colOff>
      <xdr:row>12</xdr:row>
      <xdr:rowOff>47625</xdr:rowOff>
    </xdr:from>
    <xdr:to>
      <xdr:col>6</xdr:col>
      <xdr:colOff>28575</xdr:colOff>
      <xdr:row>14</xdr:row>
      <xdr:rowOff>76200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3019425" y="1990725"/>
          <a:ext cx="666750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314325</xdr:colOff>
      <xdr:row>7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3971925" y="1133475"/>
          <a:ext cx="904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352425</xdr:colOff>
      <xdr:row>12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4010025" y="19431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314325</xdr:colOff>
      <xdr:row>7</xdr:row>
      <xdr:rowOff>66675</xdr:rowOff>
    </xdr:from>
    <xdr:to>
      <xdr:col>8</xdr:col>
      <xdr:colOff>9525</xdr:colOff>
      <xdr:row>11</xdr:row>
      <xdr:rowOff>76200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3971925" y="1200150"/>
          <a:ext cx="914400" cy="657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7</xdr:row>
      <xdr:rowOff>95250</xdr:rowOff>
    </xdr:from>
    <xdr:to>
      <xdr:col>8</xdr:col>
      <xdr:colOff>28575</xdr:colOff>
      <xdr:row>11</xdr:row>
      <xdr:rowOff>76200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V="1">
          <a:off x="3981450" y="1228725"/>
          <a:ext cx="923925" cy="628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323850</xdr:colOff>
      <xdr:row>7</xdr:row>
      <xdr:rowOff>0</xdr:rowOff>
    </xdr:from>
    <xdr:to>
      <xdr:col>9</xdr:col>
      <xdr:colOff>600075</xdr:colOff>
      <xdr:row>7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5200650" y="1133475"/>
          <a:ext cx="885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323850</xdr:colOff>
      <xdr:row>12</xdr:row>
      <xdr:rowOff>0</xdr:rowOff>
    </xdr:from>
    <xdr:to>
      <xdr:col>9</xdr:col>
      <xdr:colOff>600075</xdr:colOff>
      <xdr:row>12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5200650" y="1943100"/>
          <a:ext cx="885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3657600" y="485775"/>
          <a:ext cx="2438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16</xdr:row>
      <xdr:rowOff>0</xdr:rowOff>
    </xdr:from>
    <xdr:to>
      <xdr:col>10</xdr:col>
      <xdr:colOff>19050</xdr:colOff>
      <xdr:row>16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3657600" y="2590800"/>
          <a:ext cx="2457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3</xdr:row>
      <xdr:rowOff>0</xdr:rowOff>
    </xdr:from>
    <xdr:to>
      <xdr:col>6</xdr:col>
      <xdr:colOff>9525</xdr:colOff>
      <xdr:row>8</xdr:row>
      <xdr:rowOff>85725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 flipH="1">
          <a:off x="1533525" y="485775"/>
          <a:ext cx="213360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600075</xdr:colOff>
      <xdr:row>15</xdr:row>
      <xdr:rowOff>38100</xdr:rowOff>
    </xdr:from>
    <xdr:to>
      <xdr:col>6</xdr:col>
      <xdr:colOff>0</xdr:colOff>
      <xdr:row>16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 flipH="1" flipV="1">
          <a:off x="3038475" y="2466975"/>
          <a:ext cx="6191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609600" y="145732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0</xdr:rowOff>
    </xdr:from>
    <xdr:to>
      <xdr:col>2</xdr:col>
      <xdr:colOff>0</xdr:colOff>
      <xdr:row>6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5350" y="6477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xdr:txBody>
    </xdr:sp>
    <xdr:clientData/>
  </xdr:twoCellAnchor>
  <xdr:twoCellAnchor>
    <xdr:from>
      <xdr:col>1</xdr:col>
      <xdr:colOff>285750</xdr:colOff>
      <xdr:row>9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895350" y="14573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</a:p>
      </xdr:txBody>
    </xdr:sp>
    <xdr:clientData/>
  </xdr:twoCellAnchor>
  <xdr:twoCellAnchor>
    <xdr:from>
      <xdr:col>1</xdr:col>
      <xdr:colOff>276225</xdr:colOff>
      <xdr:row>13</xdr:row>
      <xdr:rowOff>152400</xdr:rowOff>
    </xdr:from>
    <xdr:to>
      <xdr:col>1</xdr:col>
      <xdr:colOff>600075</xdr:colOff>
      <xdr:row>15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85825" y="22574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323850</xdr:colOff>
      <xdr:row>3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048000" y="1619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5</xdr:col>
      <xdr:colOff>0</xdr:colOff>
      <xdr:row>6</xdr:row>
      <xdr:rowOff>95250</xdr:rowOff>
    </xdr:from>
    <xdr:to>
      <xdr:col>5</xdr:col>
      <xdr:colOff>323850</xdr:colOff>
      <xdr:row>8</xdr:row>
      <xdr:rowOff>95250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48000" y="10668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0</xdr:colOff>
      <xdr:row>12</xdr:row>
      <xdr:rowOff>28575</xdr:rowOff>
    </xdr:from>
    <xdr:to>
      <xdr:col>5</xdr:col>
      <xdr:colOff>323850</xdr:colOff>
      <xdr:row>14</xdr:row>
      <xdr:rowOff>28575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048000" y="19716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0</xdr:colOff>
      <xdr:row>17</xdr:row>
      <xdr:rowOff>123825</xdr:rowOff>
    </xdr:from>
    <xdr:to>
      <xdr:col>5</xdr:col>
      <xdr:colOff>323850</xdr:colOff>
      <xdr:row>19</xdr:row>
      <xdr:rowOff>123825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3048000" y="28765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1</xdr:col>
      <xdr:colOff>600075</xdr:colOff>
      <xdr:row>2</xdr:row>
      <xdr:rowOff>0</xdr:rowOff>
    </xdr:from>
    <xdr:to>
      <xdr:col>4</xdr:col>
      <xdr:colOff>600075</xdr:colOff>
      <xdr:row>4</xdr:row>
      <xdr:rowOff>114300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1209675" y="323850"/>
          <a:ext cx="182880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</xdr:row>
      <xdr:rowOff>9525</xdr:rowOff>
    </xdr:from>
    <xdr:to>
      <xdr:col>5</xdr:col>
      <xdr:colOff>0</xdr:colOff>
      <xdr:row>7</xdr:row>
      <xdr:rowOff>19050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1219200" y="819150"/>
          <a:ext cx="182880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590550</xdr:colOff>
      <xdr:row>2</xdr:row>
      <xdr:rowOff>66675</xdr:rowOff>
    </xdr:from>
    <xdr:to>
      <xdr:col>5</xdr:col>
      <xdr:colOff>0</xdr:colOff>
      <xdr:row>9</xdr:row>
      <xdr:rowOff>76200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1200150" y="390525"/>
          <a:ext cx="184785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7</xdr:row>
      <xdr:rowOff>95250</xdr:rowOff>
    </xdr:from>
    <xdr:to>
      <xdr:col>5</xdr:col>
      <xdr:colOff>9525</xdr:colOff>
      <xdr:row>9</xdr:row>
      <xdr:rowOff>114300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1228725" y="1228725"/>
          <a:ext cx="18288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581025</xdr:colOff>
      <xdr:row>15</xdr:row>
      <xdr:rowOff>66675</xdr:rowOff>
    </xdr:from>
    <xdr:to>
      <xdr:col>5</xdr:col>
      <xdr:colOff>0</xdr:colOff>
      <xdr:row>18</xdr:row>
      <xdr:rowOff>142875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1190625" y="2495550"/>
          <a:ext cx="1857375" cy="561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13</xdr:row>
      <xdr:rowOff>95250</xdr:rowOff>
    </xdr:from>
    <xdr:to>
      <xdr:col>5</xdr:col>
      <xdr:colOff>9525</xdr:colOff>
      <xdr:row>15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 flipV="1">
          <a:off x="1209675" y="2200275"/>
          <a:ext cx="184785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8</xdr:row>
      <xdr:rowOff>28575</xdr:rowOff>
    </xdr:from>
    <xdr:to>
      <xdr:col>5</xdr:col>
      <xdr:colOff>0</xdr:colOff>
      <xdr:row>14</xdr:row>
      <xdr:rowOff>95250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V="1">
          <a:off x="1209675" y="1323975"/>
          <a:ext cx="1838325" cy="1038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2</xdr:row>
      <xdr:rowOff>133350</xdr:rowOff>
    </xdr:from>
    <xdr:to>
      <xdr:col>5</xdr:col>
      <xdr:colOff>38100</xdr:colOff>
      <xdr:row>14</xdr:row>
      <xdr:rowOff>38100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V="1">
          <a:off x="1162050" y="457200"/>
          <a:ext cx="1924050" cy="184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561975</xdr:colOff>
      <xdr:row>10</xdr:row>
      <xdr:rowOff>104775</xdr:rowOff>
    </xdr:from>
    <xdr:to>
      <xdr:col>5</xdr:col>
      <xdr:colOff>0</xdr:colOff>
      <xdr:row>18</xdr:row>
      <xdr:rowOff>66675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1171575" y="1724025"/>
          <a:ext cx="1876425" cy="1257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5</xdr:row>
      <xdr:rowOff>57150</xdr:rowOff>
    </xdr:from>
    <xdr:to>
      <xdr:col>5</xdr:col>
      <xdr:colOff>9525</xdr:colOff>
      <xdr:row>12</xdr:row>
      <xdr:rowOff>133350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1209675" y="866775"/>
          <a:ext cx="1847850" cy="1209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561975</xdr:colOff>
      <xdr:row>5</xdr:row>
      <xdr:rowOff>123825</xdr:rowOff>
    </xdr:from>
    <xdr:to>
      <xdr:col>5</xdr:col>
      <xdr:colOff>38100</xdr:colOff>
      <xdr:row>18</xdr:row>
      <xdr:rowOff>9525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1171575" y="933450"/>
          <a:ext cx="1914525" cy="1990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10</xdr:row>
      <xdr:rowOff>47625</xdr:rowOff>
    </xdr:from>
    <xdr:to>
      <xdr:col>5</xdr:col>
      <xdr:colOff>0</xdr:colOff>
      <xdr:row>13</xdr:row>
      <xdr:rowOff>28575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1219200" y="1666875"/>
          <a:ext cx="1828800" cy="466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5350" y="809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xdr:txBody>
    </xdr:sp>
    <xdr:clientData/>
  </xdr:twoCellAnchor>
  <xdr:twoCellAnchor>
    <xdr:from>
      <xdr:col>1</xdr:col>
      <xdr:colOff>285750</xdr:colOff>
      <xdr:row>10</xdr:row>
      <xdr:rowOff>0</xdr:rowOff>
    </xdr:from>
    <xdr:to>
      <xdr:col>2</xdr:col>
      <xdr:colOff>0</xdr:colOff>
      <xdr:row>12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895350" y="16192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</a:p>
      </xdr:txBody>
    </xdr:sp>
    <xdr:clientData/>
  </xdr:twoCellAnchor>
  <xdr:twoCellAnchor>
    <xdr:from>
      <xdr:col>1</xdr:col>
      <xdr:colOff>276225</xdr:colOff>
      <xdr:row>14</xdr:row>
      <xdr:rowOff>152400</xdr:rowOff>
    </xdr:from>
    <xdr:to>
      <xdr:col>1</xdr:col>
      <xdr:colOff>600075</xdr:colOff>
      <xdr:row>16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85825" y="24193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323850</xdr:colOff>
      <xdr:row>4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048000" y="3238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600075</xdr:colOff>
      <xdr:row>8</xdr:row>
      <xdr:rowOff>0</xdr:rowOff>
    </xdr:from>
    <xdr:to>
      <xdr:col>5</xdr:col>
      <xdr:colOff>314325</xdr:colOff>
      <xdr:row>10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38475" y="12954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0</xdr:colOff>
      <xdr:row>13</xdr:row>
      <xdr:rowOff>9525</xdr:rowOff>
    </xdr:from>
    <xdr:to>
      <xdr:col>5</xdr:col>
      <xdr:colOff>323850</xdr:colOff>
      <xdr:row>15</xdr:row>
      <xdr:rowOff>9525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048000" y="21145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0</xdr:colOff>
      <xdr:row>19</xdr:row>
      <xdr:rowOff>19050</xdr:rowOff>
    </xdr:from>
    <xdr:to>
      <xdr:col>5</xdr:col>
      <xdr:colOff>323850</xdr:colOff>
      <xdr:row>21</xdr:row>
      <xdr:rowOff>19050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3048000" y="3095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1</xdr:col>
      <xdr:colOff>590549</xdr:colOff>
      <xdr:row>3</xdr:row>
      <xdr:rowOff>95249</xdr:rowOff>
    </xdr:from>
    <xdr:to>
      <xdr:col>5</xdr:col>
      <xdr:colOff>47624</xdr:colOff>
      <xdr:row>10</xdr:row>
      <xdr:rowOff>76199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1200149" y="581024"/>
          <a:ext cx="1895475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8</xdr:row>
      <xdr:rowOff>142875</xdr:rowOff>
    </xdr:from>
    <xdr:to>
      <xdr:col>5</xdr:col>
      <xdr:colOff>0</xdr:colOff>
      <xdr:row>10</xdr:row>
      <xdr:rowOff>114300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1228725" y="1438275"/>
          <a:ext cx="181927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581025</xdr:colOff>
      <xdr:row>16</xdr:row>
      <xdr:rowOff>66675</xdr:rowOff>
    </xdr:from>
    <xdr:to>
      <xdr:col>5</xdr:col>
      <xdr:colOff>0</xdr:colOff>
      <xdr:row>19</xdr:row>
      <xdr:rowOff>142875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1190625" y="2657475"/>
          <a:ext cx="1857375" cy="561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552449</xdr:colOff>
      <xdr:row>3</xdr:row>
      <xdr:rowOff>152400</xdr:rowOff>
    </xdr:from>
    <xdr:to>
      <xdr:col>5</xdr:col>
      <xdr:colOff>85724</xdr:colOff>
      <xdr:row>15</xdr:row>
      <xdr:rowOff>38100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1162049" y="638175"/>
          <a:ext cx="1971675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6</xdr:row>
      <xdr:rowOff>57150</xdr:rowOff>
    </xdr:from>
    <xdr:to>
      <xdr:col>5</xdr:col>
      <xdr:colOff>9525</xdr:colOff>
      <xdr:row>13</xdr:row>
      <xdr:rowOff>133350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1209675" y="1028700"/>
          <a:ext cx="1847850" cy="1209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200025</xdr:colOff>
      <xdr:row>6</xdr:row>
      <xdr:rowOff>0</xdr:rowOff>
    </xdr:from>
    <xdr:to>
      <xdr:col>1</xdr:col>
      <xdr:colOff>276225</xdr:colOff>
      <xdr:row>6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00025" y="9715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11</xdr:row>
      <xdr:rowOff>0</xdr:rowOff>
    </xdr:from>
    <xdr:to>
      <xdr:col>1</xdr:col>
      <xdr:colOff>285750</xdr:colOff>
      <xdr:row>11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09550" y="17811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16</xdr:row>
      <xdr:rowOff>0</xdr:rowOff>
    </xdr:from>
    <xdr:to>
      <xdr:col>1</xdr:col>
      <xdr:colOff>285750</xdr:colOff>
      <xdr:row>16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09550" y="25908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14</xdr:row>
      <xdr:rowOff>66675</xdr:rowOff>
    </xdr:from>
    <xdr:to>
      <xdr:col>5</xdr:col>
      <xdr:colOff>9525</xdr:colOff>
      <xdr:row>15</xdr:row>
      <xdr:rowOff>133350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 flipV="1">
          <a:off x="1209675" y="2333625"/>
          <a:ext cx="184785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314326</xdr:colOff>
      <xdr:row>3</xdr:row>
      <xdr:rowOff>0</xdr:rowOff>
    </xdr:from>
    <xdr:to>
      <xdr:col>6</xdr:col>
      <xdr:colOff>419101</xdr:colOff>
      <xdr:row>3</xdr:row>
      <xdr:rowOff>0</xdr:rowOff>
    </xdr:to>
    <xdr:sp macro="" textlink="">
      <xdr:nvSpPr>
        <xdr:cNvPr id="22" name="Line 13"/>
        <xdr:cNvSpPr>
          <a:spLocks noChangeShapeType="1"/>
        </xdr:cNvSpPr>
      </xdr:nvSpPr>
      <xdr:spPr bwMode="auto">
        <a:xfrm>
          <a:off x="3286126" y="48577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9</xdr:row>
      <xdr:rowOff>0</xdr:rowOff>
    </xdr:from>
    <xdr:to>
      <xdr:col>6</xdr:col>
      <xdr:colOff>447675</xdr:colOff>
      <xdr:row>9</xdr:row>
      <xdr:rowOff>0</xdr:rowOff>
    </xdr:to>
    <xdr:sp macro="" textlink="">
      <xdr:nvSpPr>
        <xdr:cNvPr id="23" name="Line 13"/>
        <xdr:cNvSpPr>
          <a:spLocks noChangeShapeType="1"/>
        </xdr:cNvSpPr>
      </xdr:nvSpPr>
      <xdr:spPr bwMode="auto">
        <a:xfrm>
          <a:off x="3314700" y="145732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14</xdr:row>
      <xdr:rowOff>0</xdr:rowOff>
    </xdr:from>
    <xdr:to>
      <xdr:col>6</xdr:col>
      <xdr:colOff>428625</xdr:colOff>
      <xdr:row>14</xdr:row>
      <xdr:rowOff>0</xdr:rowOff>
    </xdr:to>
    <xdr:sp macro="" textlink="">
      <xdr:nvSpPr>
        <xdr:cNvPr id="24" name="Line 13"/>
        <xdr:cNvSpPr>
          <a:spLocks noChangeShapeType="1"/>
        </xdr:cNvSpPr>
      </xdr:nvSpPr>
      <xdr:spPr bwMode="auto">
        <a:xfrm>
          <a:off x="3295650" y="22669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20</xdr:row>
      <xdr:rowOff>0</xdr:rowOff>
    </xdr:from>
    <xdr:to>
      <xdr:col>6</xdr:col>
      <xdr:colOff>447675</xdr:colOff>
      <xdr:row>20</xdr:row>
      <xdr:rowOff>0</xdr:rowOff>
    </xdr:to>
    <xdr:sp macro="" textlink="">
      <xdr:nvSpPr>
        <xdr:cNvPr id="25" name="Line 13"/>
        <xdr:cNvSpPr>
          <a:spLocks noChangeShapeType="1"/>
        </xdr:cNvSpPr>
      </xdr:nvSpPr>
      <xdr:spPr bwMode="auto">
        <a:xfrm>
          <a:off x="3314700" y="32385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5350" y="809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xdr:txBody>
    </xdr:sp>
    <xdr:clientData/>
  </xdr:twoCellAnchor>
  <xdr:twoCellAnchor>
    <xdr:from>
      <xdr:col>1</xdr:col>
      <xdr:colOff>285750</xdr:colOff>
      <xdr:row>10</xdr:row>
      <xdr:rowOff>0</xdr:rowOff>
    </xdr:from>
    <xdr:to>
      <xdr:col>2</xdr:col>
      <xdr:colOff>0</xdr:colOff>
      <xdr:row>12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895350" y="16192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</a:p>
      </xdr:txBody>
    </xdr:sp>
    <xdr:clientData/>
  </xdr:twoCellAnchor>
  <xdr:twoCellAnchor>
    <xdr:from>
      <xdr:col>1</xdr:col>
      <xdr:colOff>276225</xdr:colOff>
      <xdr:row>14</xdr:row>
      <xdr:rowOff>152400</xdr:rowOff>
    </xdr:from>
    <xdr:to>
      <xdr:col>1</xdr:col>
      <xdr:colOff>600075</xdr:colOff>
      <xdr:row>16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85825" y="24193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323850</xdr:colOff>
      <xdr:row>4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048000" y="3238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600075</xdr:colOff>
      <xdr:row>8</xdr:row>
      <xdr:rowOff>0</xdr:rowOff>
    </xdr:from>
    <xdr:to>
      <xdr:col>5</xdr:col>
      <xdr:colOff>314325</xdr:colOff>
      <xdr:row>10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38475" y="12954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0</xdr:colOff>
      <xdr:row>13</xdr:row>
      <xdr:rowOff>9525</xdr:rowOff>
    </xdr:from>
    <xdr:to>
      <xdr:col>5</xdr:col>
      <xdr:colOff>323850</xdr:colOff>
      <xdr:row>15</xdr:row>
      <xdr:rowOff>9525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048000" y="21145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0</xdr:colOff>
      <xdr:row>19</xdr:row>
      <xdr:rowOff>19050</xdr:rowOff>
    </xdr:from>
    <xdr:to>
      <xdr:col>5</xdr:col>
      <xdr:colOff>323850</xdr:colOff>
      <xdr:row>21</xdr:row>
      <xdr:rowOff>19050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3048000" y="3095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1</xdr:col>
      <xdr:colOff>590550</xdr:colOff>
      <xdr:row>3</xdr:row>
      <xdr:rowOff>66675</xdr:rowOff>
    </xdr:from>
    <xdr:to>
      <xdr:col>5</xdr:col>
      <xdr:colOff>0</xdr:colOff>
      <xdr:row>10</xdr:row>
      <xdr:rowOff>76200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1200150" y="552450"/>
          <a:ext cx="184785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3</xdr:row>
      <xdr:rowOff>133350</xdr:rowOff>
    </xdr:from>
    <xdr:to>
      <xdr:col>5</xdr:col>
      <xdr:colOff>38100</xdr:colOff>
      <xdr:row>15</xdr:row>
      <xdr:rowOff>38100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1162050" y="619125"/>
          <a:ext cx="1924050" cy="184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11</xdr:row>
      <xdr:rowOff>0</xdr:rowOff>
    </xdr:from>
    <xdr:to>
      <xdr:col>1</xdr:col>
      <xdr:colOff>285750</xdr:colOff>
      <xdr:row>11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09550" y="17811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16</xdr:row>
      <xdr:rowOff>0</xdr:rowOff>
    </xdr:from>
    <xdr:to>
      <xdr:col>1</xdr:col>
      <xdr:colOff>285750</xdr:colOff>
      <xdr:row>16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09550" y="25908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14</xdr:row>
      <xdr:rowOff>66675</xdr:rowOff>
    </xdr:from>
    <xdr:to>
      <xdr:col>5</xdr:col>
      <xdr:colOff>9525</xdr:colOff>
      <xdr:row>15</xdr:row>
      <xdr:rowOff>133350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V="1">
          <a:off x="1209675" y="2333625"/>
          <a:ext cx="184785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3</xdr:row>
      <xdr:rowOff>0</xdr:rowOff>
    </xdr:from>
    <xdr:to>
      <xdr:col>6</xdr:col>
      <xdr:colOff>390525</xdr:colOff>
      <xdr:row>3</xdr:row>
      <xdr:rowOff>0</xdr:rowOff>
    </xdr:to>
    <xdr:sp macro="" textlink="">
      <xdr:nvSpPr>
        <xdr:cNvPr id="16" name="Line 10"/>
        <xdr:cNvSpPr>
          <a:spLocks noChangeShapeType="1"/>
        </xdr:cNvSpPr>
      </xdr:nvSpPr>
      <xdr:spPr bwMode="auto">
        <a:xfrm>
          <a:off x="3362325" y="4857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14</xdr:row>
      <xdr:rowOff>0</xdr:rowOff>
    </xdr:from>
    <xdr:to>
      <xdr:col>6</xdr:col>
      <xdr:colOff>400050</xdr:colOff>
      <xdr:row>14</xdr:row>
      <xdr:rowOff>0</xdr:rowOff>
    </xdr:to>
    <xdr:sp macro="" textlink="">
      <xdr:nvSpPr>
        <xdr:cNvPr id="17" name="Line 10"/>
        <xdr:cNvSpPr>
          <a:spLocks noChangeShapeType="1"/>
        </xdr:cNvSpPr>
      </xdr:nvSpPr>
      <xdr:spPr bwMode="auto">
        <a:xfrm>
          <a:off x="3371850" y="22669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5350" y="809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xdr:txBody>
    </xdr:sp>
    <xdr:clientData/>
  </xdr:twoCellAnchor>
  <xdr:twoCellAnchor>
    <xdr:from>
      <xdr:col>1</xdr:col>
      <xdr:colOff>285750</xdr:colOff>
      <xdr:row>10</xdr:row>
      <xdr:rowOff>0</xdr:rowOff>
    </xdr:from>
    <xdr:to>
      <xdr:col>2</xdr:col>
      <xdr:colOff>0</xdr:colOff>
      <xdr:row>12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895350" y="16192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</a:p>
      </xdr:txBody>
    </xdr:sp>
    <xdr:clientData/>
  </xdr:twoCellAnchor>
  <xdr:twoCellAnchor>
    <xdr:from>
      <xdr:col>1</xdr:col>
      <xdr:colOff>276225</xdr:colOff>
      <xdr:row>14</xdr:row>
      <xdr:rowOff>152400</xdr:rowOff>
    </xdr:from>
    <xdr:to>
      <xdr:col>1</xdr:col>
      <xdr:colOff>600075</xdr:colOff>
      <xdr:row>16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85825" y="24193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323850</xdr:colOff>
      <xdr:row>4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048000" y="3238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600075</xdr:colOff>
      <xdr:row>8</xdr:row>
      <xdr:rowOff>0</xdr:rowOff>
    </xdr:from>
    <xdr:to>
      <xdr:col>5</xdr:col>
      <xdr:colOff>314325</xdr:colOff>
      <xdr:row>10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38475" y="12954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0</xdr:colOff>
      <xdr:row>13</xdr:row>
      <xdr:rowOff>9525</xdr:rowOff>
    </xdr:from>
    <xdr:to>
      <xdr:col>5</xdr:col>
      <xdr:colOff>323850</xdr:colOff>
      <xdr:row>15</xdr:row>
      <xdr:rowOff>9525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048000" y="21145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0</xdr:colOff>
      <xdr:row>19</xdr:row>
      <xdr:rowOff>19050</xdr:rowOff>
    </xdr:from>
    <xdr:to>
      <xdr:col>5</xdr:col>
      <xdr:colOff>323850</xdr:colOff>
      <xdr:row>21</xdr:row>
      <xdr:rowOff>19050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3048000" y="3095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1</xdr:col>
      <xdr:colOff>552450</xdr:colOff>
      <xdr:row>3</xdr:row>
      <xdr:rowOff>133350</xdr:rowOff>
    </xdr:from>
    <xdr:to>
      <xdr:col>5</xdr:col>
      <xdr:colOff>38100</xdr:colOff>
      <xdr:row>15</xdr:row>
      <xdr:rowOff>38100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1162050" y="619125"/>
          <a:ext cx="1924050" cy="184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16</xdr:row>
      <xdr:rowOff>0</xdr:rowOff>
    </xdr:from>
    <xdr:to>
      <xdr:col>1</xdr:col>
      <xdr:colOff>285750</xdr:colOff>
      <xdr:row>16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09550" y="25908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3</xdr:row>
      <xdr:rowOff>0</xdr:rowOff>
    </xdr:from>
    <xdr:to>
      <xdr:col>6</xdr:col>
      <xdr:colOff>390525</xdr:colOff>
      <xdr:row>3</xdr:row>
      <xdr:rowOff>0</xdr:rowOff>
    </xdr:to>
    <xdr:sp macro="" textlink="">
      <xdr:nvSpPr>
        <xdr:cNvPr id="12" name="Line 9"/>
        <xdr:cNvSpPr>
          <a:spLocks noChangeShapeType="1"/>
        </xdr:cNvSpPr>
      </xdr:nvSpPr>
      <xdr:spPr bwMode="auto">
        <a:xfrm>
          <a:off x="3362325" y="4857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5350" y="809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xdr:txBody>
    </xdr:sp>
    <xdr:clientData/>
  </xdr:twoCellAnchor>
  <xdr:twoCellAnchor>
    <xdr:from>
      <xdr:col>1</xdr:col>
      <xdr:colOff>285750</xdr:colOff>
      <xdr:row>10</xdr:row>
      <xdr:rowOff>0</xdr:rowOff>
    </xdr:from>
    <xdr:to>
      <xdr:col>2</xdr:col>
      <xdr:colOff>0</xdr:colOff>
      <xdr:row>12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895350" y="16192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</a:p>
      </xdr:txBody>
    </xdr:sp>
    <xdr:clientData/>
  </xdr:twoCellAnchor>
  <xdr:twoCellAnchor>
    <xdr:from>
      <xdr:col>1</xdr:col>
      <xdr:colOff>276225</xdr:colOff>
      <xdr:row>14</xdr:row>
      <xdr:rowOff>152400</xdr:rowOff>
    </xdr:from>
    <xdr:to>
      <xdr:col>1</xdr:col>
      <xdr:colOff>600075</xdr:colOff>
      <xdr:row>16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85825" y="24193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323850</xdr:colOff>
      <xdr:row>4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048000" y="3238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600075</xdr:colOff>
      <xdr:row>8</xdr:row>
      <xdr:rowOff>0</xdr:rowOff>
    </xdr:from>
    <xdr:to>
      <xdr:col>5</xdr:col>
      <xdr:colOff>314325</xdr:colOff>
      <xdr:row>10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38475" y="12954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0</xdr:colOff>
      <xdr:row>13</xdr:row>
      <xdr:rowOff>9525</xdr:rowOff>
    </xdr:from>
    <xdr:to>
      <xdr:col>5</xdr:col>
      <xdr:colOff>323850</xdr:colOff>
      <xdr:row>15</xdr:row>
      <xdr:rowOff>9525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048000" y="21145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0</xdr:colOff>
      <xdr:row>19</xdr:row>
      <xdr:rowOff>19050</xdr:rowOff>
    </xdr:from>
    <xdr:to>
      <xdr:col>5</xdr:col>
      <xdr:colOff>323850</xdr:colOff>
      <xdr:row>21</xdr:row>
      <xdr:rowOff>19050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3048000" y="3095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1</xdr:col>
      <xdr:colOff>590550</xdr:colOff>
      <xdr:row>3</xdr:row>
      <xdr:rowOff>66675</xdr:rowOff>
    </xdr:from>
    <xdr:to>
      <xdr:col>5</xdr:col>
      <xdr:colOff>0</xdr:colOff>
      <xdr:row>10</xdr:row>
      <xdr:rowOff>76200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1200150" y="552450"/>
          <a:ext cx="184785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8</xdr:row>
      <xdr:rowOff>95250</xdr:rowOff>
    </xdr:from>
    <xdr:to>
      <xdr:col>5</xdr:col>
      <xdr:colOff>9525</xdr:colOff>
      <xdr:row>10</xdr:row>
      <xdr:rowOff>114300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1228725" y="1390650"/>
          <a:ext cx="18288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581025</xdr:colOff>
      <xdr:row>16</xdr:row>
      <xdr:rowOff>66675</xdr:rowOff>
    </xdr:from>
    <xdr:to>
      <xdr:col>5</xdr:col>
      <xdr:colOff>0</xdr:colOff>
      <xdr:row>19</xdr:row>
      <xdr:rowOff>142875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1190625" y="2657475"/>
          <a:ext cx="1857375" cy="561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3</xdr:row>
      <xdr:rowOff>133350</xdr:rowOff>
    </xdr:from>
    <xdr:to>
      <xdr:col>5</xdr:col>
      <xdr:colOff>38100</xdr:colOff>
      <xdr:row>15</xdr:row>
      <xdr:rowOff>38100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1162050" y="619125"/>
          <a:ext cx="1924050" cy="184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6</xdr:row>
      <xdr:rowOff>57150</xdr:rowOff>
    </xdr:from>
    <xdr:to>
      <xdr:col>5</xdr:col>
      <xdr:colOff>9525</xdr:colOff>
      <xdr:row>13</xdr:row>
      <xdr:rowOff>133350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1209675" y="1028700"/>
          <a:ext cx="1847850" cy="1209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200025</xdr:colOff>
      <xdr:row>6</xdr:row>
      <xdr:rowOff>0</xdr:rowOff>
    </xdr:from>
    <xdr:to>
      <xdr:col>1</xdr:col>
      <xdr:colOff>276225</xdr:colOff>
      <xdr:row>6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00025" y="9715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11</xdr:row>
      <xdr:rowOff>0</xdr:rowOff>
    </xdr:from>
    <xdr:to>
      <xdr:col>1</xdr:col>
      <xdr:colOff>285750</xdr:colOff>
      <xdr:row>11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09550" y="17811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16</xdr:row>
      <xdr:rowOff>0</xdr:rowOff>
    </xdr:from>
    <xdr:to>
      <xdr:col>1</xdr:col>
      <xdr:colOff>285750</xdr:colOff>
      <xdr:row>16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09550" y="25908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14</xdr:row>
      <xdr:rowOff>66675</xdr:rowOff>
    </xdr:from>
    <xdr:to>
      <xdr:col>5</xdr:col>
      <xdr:colOff>9525</xdr:colOff>
      <xdr:row>15</xdr:row>
      <xdr:rowOff>133350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 flipV="1">
          <a:off x="1209675" y="2333625"/>
          <a:ext cx="184785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3</xdr:row>
      <xdr:rowOff>0</xdr:rowOff>
    </xdr:from>
    <xdr:to>
      <xdr:col>6</xdr:col>
      <xdr:colOff>390525</xdr:colOff>
      <xdr:row>3</xdr:row>
      <xdr:rowOff>0</xdr:rowOff>
    </xdr:to>
    <xdr:sp macro="" textlink="">
      <xdr:nvSpPr>
        <xdr:cNvPr id="22" name="Line 13"/>
        <xdr:cNvSpPr>
          <a:spLocks noChangeShapeType="1"/>
        </xdr:cNvSpPr>
      </xdr:nvSpPr>
      <xdr:spPr bwMode="auto">
        <a:xfrm>
          <a:off x="3362325" y="4857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9</xdr:row>
      <xdr:rowOff>0</xdr:rowOff>
    </xdr:from>
    <xdr:to>
      <xdr:col>6</xdr:col>
      <xdr:colOff>400050</xdr:colOff>
      <xdr:row>9</xdr:row>
      <xdr:rowOff>0</xdr:rowOff>
    </xdr:to>
    <xdr:sp macro="" textlink="">
      <xdr:nvSpPr>
        <xdr:cNvPr id="23" name="Line 13"/>
        <xdr:cNvSpPr>
          <a:spLocks noChangeShapeType="1"/>
        </xdr:cNvSpPr>
      </xdr:nvSpPr>
      <xdr:spPr bwMode="auto">
        <a:xfrm>
          <a:off x="3371850" y="145732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14</xdr:row>
      <xdr:rowOff>0</xdr:rowOff>
    </xdr:from>
    <xdr:to>
      <xdr:col>6</xdr:col>
      <xdr:colOff>400050</xdr:colOff>
      <xdr:row>14</xdr:row>
      <xdr:rowOff>0</xdr:rowOff>
    </xdr:to>
    <xdr:sp macro="" textlink="">
      <xdr:nvSpPr>
        <xdr:cNvPr id="24" name="Line 13"/>
        <xdr:cNvSpPr>
          <a:spLocks noChangeShapeType="1"/>
        </xdr:cNvSpPr>
      </xdr:nvSpPr>
      <xdr:spPr bwMode="auto">
        <a:xfrm>
          <a:off x="3371850" y="22669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20</xdr:row>
      <xdr:rowOff>0</xdr:rowOff>
    </xdr:from>
    <xdr:to>
      <xdr:col>6</xdr:col>
      <xdr:colOff>390525</xdr:colOff>
      <xdr:row>20</xdr:row>
      <xdr:rowOff>0</xdr:rowOff>
    </xdr:to>
    <xdr:sp macro="" textlink="">
      <xdr:nvSpPr>
        <xdr:cNvPr id="25" name="Line 13"/>
        <xdr:cNvSpPr>
          <a:spLocks noChangeShapeType="1"/>
        </xdr:cNvSpPr>
      </xdr:nvSpPr>
      <xdr:spPr bwMode="auto">
        <a:xfrm>
          <a:off x="3362325" y="32385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5350" y="809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xdr:txBody>
    </xdr:sp>
    <xdr:clientData/>
  </xdr:twoCellAnchor>
  <xdr:twoCellAnchor>
    <xdr:from>
      <xdr:col>1</xdr:col>
      <xdr:colOff>285750</xdr:colOff>
      <xdr:row>10</xdr:row>
      <xdr:rowOff>0</xdr:rowOff>
    </xdr:from>
    <xdr:to>
      <xdr:col>2</xdr:col>
      <xdr:colOff>0</xdr:colOff>
      <xdr:row>12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895350" y="16192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</a:p>
      </xdr:txBody>
    </xdr:sp>
    <xdr:clientData/>
  </xdr:twoCellAnchor>
  <xdr:twoCellAnchor>
    <xdr:from>
      <xdr:col>1</xdr:col>
      <xdr:colOff>276225</xdr:colOff>
      <xdr:row>14</xdr:row>
      <xdr:rowOff>152400</xdr:rowOff>
    </xdr:from>
    <xdr:to>
      <xdr:col>1</xdr:col>
      <xdr:colOff>600075</xdr:colOff>
      <xdr:row>16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85825" y="24193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323850</xdr:colOff>
      <xdr:row>4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3048000" y="3238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600075</xdr:colOff>
      <xdr:row>8</xdr:row>
      <xdr:rowOff>0</xdr:rowOff>
    </xdr:from>
    <xdr:to>
      <xdr:col>5</xdr:col>
      <xdr:colOff>314325</xdr:colOff>
      <xdr:row>10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38475" y="12954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5</xdr:col>
      <xdr:colOff>0</xdr:colOff>
      <xdr:row>13</xdr:row>
      <xdr:rowOff>9525</xdr:rowOff>
    </xdr:from>
    <xdr:to>
      <xdr:col>5</xdr:col>
      <xdr:colOff>323850</xdr:colOff>
      <xdr:row>15</xdr:row>
      <xdr:rowOff>9525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048000" y="21145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5</xdr:col>
      <xdr:colOff>0</xdr:colOff>
      <xdr:row>19</xdr:row>
      <xdr:rowOff>19050</xdr:rowOff>
    </xdr:from>
    <xdr:to>
      <xdr:col>5</xdr:col>
      <xdr:colOff>323850</xdr:colOff>
      <xdr:row>21</xdr:row>
      <xdr:rowOff>19050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3048000" y="309562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1</xdr:col>
      <xdr:colOff>590550</xdr:colOff>
      <xdr:row>3</xdr:row>
      <xdr:rowOff>66675</xdr:rowOff>
    </xdr:from>
    <xdr:to>
      <xdr:col>5</xdr:col>
      <xdr:colOff>0</xdr:colOff>
      <xdr:row>10</xdr:row>
      <xdr:rowOff>76200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1200150" y="552450"/>
          <a:ext cx="184785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8</xdr:row>
      <xdr:rowOff>95250</xdr:rowOff>
    </xdr:from>
    <xdr:to>
      <xdr:col>5</xdr:col>
      <xdr:colOff>9525</xdr:colOff>
      <xdr:row>10</xdr:row>
      <xdr:rowOff>114300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1228725" y="1390650"/>
          <a:ext cx="18288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581025</xdr:colOff>
      <xdr:row>16</xdr:row>
      <xdr:rowOff>66675</xdr:rowOff>
    </xdr:from>
    <xdr:to>
      <xdr:col>5</xdr:col>
      <xdr:colOff>0</xdr:colOff>
      <xdr:row>19</xdr:row>
      <xdr:rowOff>142875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1190625" y="2657475"/>
          <a:ext cx="1857375" cy="561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3</xdr:row>
      <xdr:rowOff>133350</xdr:rowOff>
    </xdr:from>
    <xdr:to>
      <xdr:col>5</xdr:col>
      <xdr:colOff>38100</xdr:colOff>
      <xdr:row>15</xdr:row>
      <xdr:rowOff>38100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1162050" y="619125"/>
          <a:ext cx="1924050" cy="184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6</xdr:row>
      <xdr:rowOff>57150</xdr:rowOff>
    </xdr:from>
    <xdr:to>
      <xdr:col>5</xdr:col>
      <xdr:colOff>9525</xdr:colOff>
      <xdr:row>13</xdr:row>
      <xdr:rowOff>133350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1209675" y="1028700"/>
          <a:ext cx="1847850" cy="1209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200025</xdr:colOff>
      <xdr:row>6</xdr:row>
      <xdr:rowOff>0</xdr:rowOff>
    </xdr:from>
    <xdr:to>
      <xdr:col>1</xdr:col>
      <xdr:colOff>276225</xdr:colOff>
      <xdr:row>6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00025" y="9715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11</xdr:row>
      <xdr:rowOff>0</xdr:rowOff>
    </xdr:from>
    <xdr:to>
      <xdr:col>1</xdr:col>
      <xdr:colOff>285750</xdr:colOff>
      <xdr:row>11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09550" y="17811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209550</xdr:colOff>
      <xdr:row>16</xdr:row>
      <xdr:rowOff>0</xdr:rowOff>
    </xdr:from>
    <xdr:to>
      <xdr:col>1</xdr:col>
      <xdr:colOff>285750</xdr:colOff>
      <xdr:row>16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09550" y="25908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14</xdr:row>
      <xdr:rowOff>66675</xdr:rowOff>
    </xdr:from>
    <xdr:to>
      <xdr:col>5</xdr:col>
      <xdr:colOff>9525</xdr:colOff>
      <xdr:row>15</xdr:row>
      <xdr:rowOff>133350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 flipV="1">
          <a:off x="1209675" y="2333625"/>
          <a:ext cx="184785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3</xdr:row>
      <xdr:rowOff>0</xdr:rowOff>
    </xdr:from>
    <xdr:to>
      <xdr:col>6</xdr:col>
      <xdr:colOff>390525</xdr:colOff>
      <xdr:row>3</xdr:row>
      <xdr:rowOff>0</xdr:rowOff>
    </xdr:to>
    <xdr:sp macro="" textlink="">
      <xdr:nvSpPr>
        <xdr:cNvPr id="22" name="Line 13"/>
        <xdr:cNvSpPr>
          <a:spLocks noChangeShapeType="1"/>
        </xdr:cNvSpPr>
      </xdr:nvSpPr>
      <xdr:spPr bwMode="auto">
        <a:xfrm>
          <a:off x="3362325" y="48577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9</xdr:row>
      <xdr:rowOff>0</xdr:rowOff>
    </xdr:from>
    <xdr:to>
      <xdr:col>6</xdr:col>
      <xdr:colOff>400050</xdr:colOff>
      <xdr:row>9</xdr:row>
      <xdr:rowOff>0</xdr:rowOff>
    </xdr:to>
    <xdr:sp macro="" textlink="">
      <xdr:nvSpPr>
        <xdr:cNvPr id="23" name="Line 13"/>
        <xdr:cNvSpPr>
          <a:spLocks noChangeShapeType="1"/>
        </xdr:cNvSpPr>
      </xdr:nvSpPr>
      <xdr:spPr bwMode="auto">
        <a:xfrm>
          <a:off x="3371850" y="1457325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14</xdr:row>
      <xdr:rowOff>0</xdr:rowOff>
    </xdr:from>
    <xdr:to>
      <xdr:col>6</xdr:col>
      <xdr:colOff>400050</xdr:colOff>
      <xdr:row>14</xdr:row>
      <xdr:rowOff>0</xdr:rowOff>
    </xdr:to>
    <xdr:sp macro="" textlink="">
      <xdr:nvSpPr>
        <xdr:cNvPr id="24" name="Line 13"/>
        <xdr:cNvSpPr>
          <a:spLocks noChangeShapeType="1"/>
        </xdr:cNvSpPr>
      </xdr:nvSpPr>
      <xdr:spPr bwMode="auto">
        <a:xfrm>
          <a:off x="3371850" y="226695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20</xdr:row>
      <xdr:rowOff>0</xdr:rowOff>
    </xdr:from>
    <xdr:to>
      <xdr:col>6</xdr:col>
      <xdr:colOff>390525</xdr:colOff>
      <xdr:row>20</xdr:row>
      <xdr:rowOff>0</xdr:rowOff>
    </xdr:to>
    <xdr:sp macro="" textlink="">
      <xdr:nvSpPr>
        <xdr:cNvPr id="25" name="Line 13"/>
        <xdr:cNvSpPr>
          <a:spLocks noChangeShapeType="1"/>
        </xdr:cNvSpPr>
      </xdr:nvSpPr>
      <xdr:spPr bwMode="auto">
        <a:xfrm>
          <a:off x="3362325" y="3238500"/>
          <a:ext cx="68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7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5350" y="11334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F1</a:t>
          </a:r>
        </a:p>
      </xdr:txBody>
    </xdr:sp>
    <xdr:clientData/>
  </xdr:twoCellAnchor>
  <xdr:twoCellAnchor>
    <xdr:from>
      <xdr:col>1</xdr:col>
      <xdr:colOff>285750</xdr:colOff>
      <xdr:row>12</xdr:row>
      <xdr:rowOff>0</xdr:rowOff>
    </xdr:from>
    <xdr:to>
      <xdr:col>2</xdr:col>
      <xdr:colOff>0</xdr:colOff>
      <xdr:row>14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895350" y="19431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F2</a:t>
          </a:r>
        </a:p>
      </xdr:txBody>
    </xdr:sp>
    <xdr:clientData/>
  </xdr:twoCellAnchor>
  <xdr:twoCellAnchor>
    <xdr:from>
      <xdr:col>1</xdr:col>
      <xdr:colOff>276225</xdr:colOff>
      <xdr:row>16</xdr:row>
      <xdr:rowOff>152400</xdr:rowOff>
    </xdr:from>
    <xdr:to>
      <xdr:col>1</xdr:col>
      <xdr:colOff>600075</xdr:colOff>
      <xdr:row>18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85825" y="27432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F3</a:t>
          </a:r>
        </a:p>
      </xdr:txBody>
    </xdr:sp>
    <xdr:clientData/>
  </xdr:twoCellAnchor>
  <xdr:twoCellAnchor>
    <xdr:from>
      <xdr:col>8</xdr:col>
      <xdr:colOff>285750</xdr:colOff>
      <xdr:row>2</xdr:row>
      <xdr:rowOff>9525</xdr:rowOff>
    </xdr:from>
    <xdr:to>
      <xdr:col>9</xdr:col>
      <xdr:colOff>0</xdr:colOff>
      <xdr:row>4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5162550" y="333375"/>
          <a:ext cx="323850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W1</a:t>
          </a:r>
        </a:p>
      </xdr:txBody>
    </xdr:sp>
    <xdr:clientData/>
  </xdr:twoCellAnchor>
  <xdr:twoCellAnchor>
    <xdr:from>
      <xdr:col>5</xdr:col>
      <xdr:colOff>0</xdr:colOff>
      <xdr:row>9</xdr:row>
      <xdr:rowOff>95250</xdr:rowOff>
    </xdr:from>
    <xdr:to>
      <xdr:col>5</xdr:col>
      <xdr:colOff>323850</xdr:colOff>
      <xdr:row>11</xdr:row>
      <xdr:rowOff>95250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48000" y="15525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D1</a:t>
          </a:r>
        </a:p>
      </xdr:txBody>
    </xdr:sp>
    <xdr:clientData/>
  </xdr:twoCellAnchor>
  <xdr:twoCellAnchor>
    <xdr:from>
      <xdr:col>5</xdr:col>
      <xdr:colOff>0</xdr:colOff>
      <xdr:row>15</xdr:row>
      <xdr:rowOff>28575</xdr:rowOff>
    </xdr:from>
    <xdr:to>
      <xdr:col>5</xdr:col>
      <xdr:colOff>323850</xdr:colOff>
      <xdr:row>17</xdr:row>
      <xdr:rowOff>28575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048000" y="24574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D2</a:t>
          </a:r>
        </a:p>
      </xdr:txBody>
    </xdr:sp>
    <xdr:clientData/>
  </xdr:twoCellAnchor>
  <xdr:twoCellAnchor>
    <xdr:from>
      <xdr:col>8</xdr:col>
      <xdr:colOff>285750</xdr:colOff>
      <xdr:row>22</xdr:row>
      <xdr:rowOff>19050</xdr:rowOff>
    </xdr:from>
    <xdr:to>
      <xdr:col>9</xdr:col>
      <xdr:colOff>0</xdr:colOff>
      <xdr:row>24</xdr:row>
      <xdr:rowOff>19050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5162550" y="35814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W5</a:t>
          </a:r>
        </a:p>
      </xdr:txBody>
    </xdr:sp>
    <xdr:clientData/>
  </xdr:twoCellAnchor>
  <xdr:twoCellAnchor>
    <xdr:from>
      <xdr:col>8</xdr:col>
      <xdr:colOff>285750</xdr:colOff>
      <xdr:row>7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5162550" y="11334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W2</a:t>
          </a:r>
        </a:p>
      </xdr:txBody>
    </xdr:sp>
    <xdr:clientData/>
  </xdr:twoCellAnchor>
  <xdr:twoCellAnchor>
    <xdr:from>
      <xdr:col>8</xdr:col>
      <xdr:colOff>285750</xdr:colOff>
      <xdr:row>12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5162550" y="19431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W3</a:t>
          </a:r>
        </a:p>
      </xdr:txBody>
    </xdr:sp>
    <xdr:clientData/>
  </xdr:twoCellAnchor>
  <xdr:twoCellAnchor>
    <xdr:from>
      <xdr:col>8</xdr:col>
      <xdr:colOff>276225</xdr:colOff>
      <xdr:row>16</xdr:row>
      <xdr:rowOff>142875</xdr:rowOff>
    </xdr:from>
    <xdr:to>
      <xdr:col>8</xdr:col>
      <xdr:colOff>600075</xdr:colOff>
      <xdr:row>18</xdr:row>
      <xdr:rowOff>142875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5153025" y="27336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W4</a:t>
          </a:r>
        </a:p>
      </xdr:txBody>
    </xdr:sp>
    <xdr:clientData/>
  </xdr:twoCellAnchor>
  <xdr:twoCellAnchor>
    <xdr:from>
      <xdr:col>1</xdr:col>
      <xdr:colOff>600075</xdr:colOff>
      <xdr:row>8</xdr:row>
      <xdr:rowOff>0</xdr:rowOff>
    </xdr:from>
    <xdr:to>
      <xdr:col>5</xdr:col>
      <xdr:colOff>19050</xdr:colOff>
      <xdr:row>10</xdr:row>
      <xdr:rowOff>9525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1209675" y="1295400"/>
          <a:ext cx="18573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8</xdr:row>
      <xdr:rowOff>38100</xdr:rowOff>
    </xdr:from>
    <xdr:to>
      <xdr:col>5</xdr:col>
      <xdr:colOff>28575</xdr:colOff>
      <xdr:row>15</xdr:row>
      <xdr:rowOff>66675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1209675" y="1333500"/>
          <a:ext cx="1866900" cy="1162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10</xdr:row>
      <xdr:rowOff>95250</xdr:rowOff>
    </xdr:from>
    <xdr:to>
      <xdr:col>5</xdr:col>
      <xdr:colOff>9525</xdr:colOff>
      <xdr:row>12</xdr:row>
      <xdr:rowOff>123825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 flipV="1">
          <a:off x="1228725" y="1714500"/>
          <a:ext cx="1828800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13</xdr:row>
      <xdr:rowOff>28575</xdr:rowOff>
    </xdr:from>
    <xdr:to>
      <xdr:col>5</xdr:col>
      <xdr:colOff>0</xdr:colOff>
      <xdr:row>16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1209675" y="2133600"/>
          <a:ext cx="1838325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11</xdr:row>
      <xdr:rowOff>19050</xdr:rowOff>
    </xdr:from>
    <xdr:to>
      <xdr:col>5</xdr:col>
      <xdr:colOff>28575</xdr:colOff>
      <xdr:row>17</xdr:row>
      <xdr:rowOff>66675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V="1">
          <a:off x="1209675" y="1800225"/>
          <a:ext cx="1866900" cy="1019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590550</xdr:colOff>
      <xdr:row>16</xdr:row>
      <xdr:rowOff>104775</xdr:rowOff>
    </xdr:from>
    <xdr:to>
      <xdr:col>5</xdr:col>
      <xdr:colOff>0</xdr:colOff>
      <xdr:row>18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V="1">
          <a:off x="1200150" y="2695575"/>
          <a:ext cx="184785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10</xdr:row>
      <xdr:rowOff>95250</xdr:rowOff>
    </xdr:from>
    <xdr:to>
      <xdr:col>8</xdr:col>
      <xdr:colOff>285750</xdr:colOff>
      <xdr:row>12</xdr:row>
      <xdr:rowOff>142875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3371850" y="1714500"/>
          <a:ext cx="1790700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13</xdr:row>
      <xdr:rowOff>19050</xdr:rowOff>
    </xdr:from>
    <xdr:to>
      <xdr:col>8</xdr:col>
      <xdr:colOff>276225</xdr:colOff>
      <xdr:row>15</xdr:row>
      <xdr:rowOff>152400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 flipV="1">
          <a:off x="3371850" y="2124075"/>
          <a:ext cx="1781175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3</xdr:row>
      <xdr:rowOff>57150</xdr:rowOff>
    </xdr:from>
    <xdr:to>
      <xdr:col>8</xdr:col>
      <xdr:colOff>285750</xdr:colOff>
      <xdr:row>10</xdr:row>
      <xdr:rowOff>38100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 flipV="1">
          <a:off x="3362325" y="542925"/>
          <a:ext cx="1800225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7</xdr:row>
      <xdr:rowOff>142875</xdr:rowOff>
    </xdr:from>
    <xdr:to>
      <xdr:col>8</xdr:col>
      <xdr:colOff>285750</xdr:colOff>
      <xdr:row>10</xdr:row>
      <xdr:rowOff>76200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 flipV="1">
          <a:off x="3371850" y="1276350"/>
          <a:ext cx="179070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10</xdr:row>
      <xdr:rowOff>142875</xdr:rowOff>
    </xdr:from>
    <xdr:to>
      <xdr:col>8</xdr:col>
      <xdr:colOff>285750</xdr:colOff>
      <xdr:row>17</xdr:row>
      <xdr:rowOff>76200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3371850" y="1762125"/>
          <a:ext cx="1790700" cy="1066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295275</xdr:colOff>
      <xdr:row>11</xdr:row>
      <xdr:rowOff>38100</xdr:rowOff>
    </xdr:from>
    <xdr:to>
      <xdr:col>8</xdr:col>
      <xdr:colOff>314325</xdr:colOff>
      <xdr:row>22</xdr:row>
      <xdr:rowOff>76200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3343275" y="1819275"/>
          <a:ext cx="1847850" cy="1819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16</xdr:row>
      <xdr:rowOff>28575</xdr:rowOff>
    </xdr:from>
    <xdr:to>
      <xdr:col>8</xdr:col>
      <xdr:colOff>276225</xdr:colOff>
      <xdr:row>17</xdr:row>
      <xdr:rowOff>152400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3371850" y="2619375"/>
          <a:ext cx="178117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16</xdr:row>
      <xdr:rowOff>85725</xdr:rowOff>
    </xdr:from>
    <xdr:to>
      <xdr:col>8</xdr:col>
      <xdr:colOff>285750</xdr:colOff>
      <xdr:row>22</xdr:row>
      <xdr:rowOff>123825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3371850" y="2676525"/>
          <a:ext cx="1790700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8</xdr:row>
      <xdr:rowOff>76200</xdr:rowOff>
    </xdr:from>
    <xdr:to>
      <xdr:col>8</xdr:col>
      <xdr:colOff>276225</xdr:colOff>
      <xdr:row>15</xdr:row>
      <xdr:rowOff>123825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 flipV="1">
          <a:off x="3362325" y="1371600"/>
          <a:ext cx="1790700" cy="1181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276225</xdr:colOff>
      <xdr:row>3</xdr:row>
      <xdr:rowOff>114300</xdr:rowOff>
    </xdr:from>
    <xdr:to>
      <xdr:col>8</xdr:col>
      <xdr:colOff>304800</xdr:colOff>
      <xdr:row>15</xdr:row>
      <xdr:rowOff>85725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 flipV="1">
          <a:off x="3324225" y="600075"/>
          <a:ext cx="1857375" cy="1914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7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895350" y="11334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F1</a:t>
          </a:r>
        </a:p>
      </xdr:txBody>
    </xdr:sp>
    <xdr:clientData/>
  </xdr:twoCellAnchor>
  <xdr:twoCellAnchor>
    <xdr:from>
      <xdr:col>1</xdr:col>
      <xdr:colOff>285750</xdr:colOff>
      <xdr:row>12</xdr:row>
      <xdr:rowOff>0</xdr:rowOff>
    </xdr:from>
    <xdr:to>
      <xdr:col>2</xdr:col>
      <xdr:colOff>0</xdr:colOff>
      <xdr:row>14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895350" y="19431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F2</a:t>
          </a:r>
        </a:p>
      </xdr:txBody>
    </xdr:sp>
    <xdr:clientData/>
  </xdr:twoCellAnchor>
  <xdr:twoCellAnchor>
    <xdr:from>
      <xdr:col>1</xdr:col>
      <xdr:colOff>276225</xdr:colOff>
      <xdr:row>16</xdr:row>
      <xdr:rowOff>152400</xdr:rowOff>
    </xdr:from>
    <xdr:to>
      <xdr:col>1</xdr:col>
      <xdr:colOff>600075</xdr:colOff>
      <xdr:row>18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85825" y="27432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F3</a:t>
          </a:r>
        </a:p>
      </xdr:txBody>
    </xdr:sp>
    <xdr:clientData/>
  </xdr:twoCellAnchor>
  <xdr:twoCellAnchor>
    <xdr:from>
      <xdr:col>8</xdr:col>
      <xdr:colOff>285750</xdr:colOff>
      <xdr:row>2</xdr:row>
      <xdr:rowOff>9525</xdr:rowOff>
    </xdr:from>
    <xdr:to>
      <xdr:col>9</xdr:col>
      <xdr:colOff>0</xdr:colOff>
      <xdr:row>4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5162550" y="333375"/>
          <a:ext cx="323850" cy="3143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W1</a:t>
          </a:r>
        </a:p>
      </xdr:txBody>
    </xdr:sp>
    <xdr:clientData/>
  </xdr:twoCellAnchor>
  <xdr:twoCellAnchor>
    <xdr:from>
      <xdr:col>5</xdr:col>
      <xdr:colOff>0</xdr:colOff>
      <xdr:row>9</xdr:row>
      <xdr:rowOff>95250</xdr:rowOff>
    </xdr:from>
    <xdr:to>
      <xdr:col>5</xdr:col>
      <xdr:colOff>323850</xdr:colOff>
      <xdr:row>11</xdr:row>
      <xdr:rowOff>95250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3048000" y="15525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D1</a:t>
          </a:r>
        </a:p>
      </xdr:txBody>
    </xdr:sp>
    <xdr:clientData/>
  </xdr:twoCellAnchor>
  <xdr:twoCellAnchor>
    <xdr:from>
      <xdr:col>5</xdr:col>
      <xdr:colOff>0</xdr:colOff>
      <xdr:row>15</xdr:row>
      <xdr:rowOff>28575</xdr:rowOff>
    </xdr:from>
    <xdr:to>
      <xdr:col>5</xdr:col>
      <xdr:colOff>323850</xdr:colOff>
      <xdr:row>17</xdr:row>
      <xdr:rowOff>28575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3048000" y="245745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D2</a:t>
          </a:r>
        </a:p>
      </xdr:txBody>
    </xdr:sp>
    <xdr:clientData/>
  </xdr:twoCellAnchor>
  <xdr:twoCellAnchor>
    <xdr:from>
      <xdr:col>8</xdr:col>
      <xdr:colOff>285750</xdr:colOff>
      <xdr:row>22</xdr:row>
      <xdr:rowOff>19050</xdr:rowOff>
    </xdr:from>
    <xdr:to>
      <xdr:col>9</xdr:col>
      <xdr:colOff>0</xdr:colOff>
      <xdr:row>24</xdr:row>
      <xdr:rowOff>19050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5162550" y="35814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W5</a:t>
          </a:r>
        </a:p>
      </xdr:txBody>
    </xdr:sp>
    <xdr:clientData/>
  </xdr:twoCellAnchor>
  <xdr:twoCellAnchor>
    <xdr:from>
      <xdr:col>8</xdr:col>
      <xdr:colOff>285750</xdr:colOff>
      <xdr:row>7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5162550" y="11334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W2</a:t>
          </a:r>
        </a:p>
      </xdr:txBody>
    </xdr:sp>
    <xdr:clientData/>
  </xdr:twoCellAnchor>
  <xdr:twoCellAnchor>
    <xdr:from>
      <xdr:col>8</xdr:col>
      <xdr:colOff>285750</xdr:colOff>
      <xdr:row>12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5162550" y="1943100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W3</a:t>
          </a:r>
        </a:p>
      </xdr:txBody>
    </xdr:sp>
    <xdr:clientData/>
  </xdr:twoCellAnchor>
  <xdr:twoCellAnchor>
    <xdr:from>
      <xdr:col>8</xdr:col>
      <xdr:colOff>276225</xdr:colOff>
      <xdr:row>16</xdr:row>
      <xdr:rowOff>142875</xdr:rowOff>
    </xdr:from>
    <xdr:to>
      <xdr:col>8</xdr:col>
      <xdr:colOff>600075</xdr:colOff>
      <xdr:row>18</xdr:row>
      <xdr:rowOff>142875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5153025" y="2733675"/>
          <a:ext cx="323850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W4</a:t>
          </a:r>
        </a:p>
      </xdr:txBody>
    </xdr:sp>
    <xdr:clientData/>
  </xdr:twoCellAnchor>
  <xdr:twoCellAnchor>
    <xdr:from>
      <xdr:col>1</xdr:col>
      <xdr:colOff>600075</xdr:colOff>
      <xdr:row>8</xdr:row>
      <xdr:rowOff>0</xdr:rowOff>
    </xdr:from>
    <xdr:to>
      <xdr:col>5</xdr:col>
      <xdr:colOff>19050</xdr:colOff>
      <xdr:row>10</xdr:row>
      <xdr:rowOff>9525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1209675" y="1295400"/>
          <a:ext cx="18573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10</xdr:row>
      <xdr:rowOff>95250</xdr:rowOff>
    </xdr:from>
    <xdr:to>
      <xdr:col>5</xdr:col>
      <xdr:colOff>9525</xdr:colOff>
      <xdr:row>12</xdr:row>
      <xdr:rowOff>123825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V="1">
          <a:off x="1228725" y="1714500"/>
          <a:ext cx="1828800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600075</xdr:colOff>
      <xdr:row>13</xdr:row>
      <xdr:rowOff>28575</xdr:rowOff>
    </xdr:from>
    <xdr:to>
      <xdr:col>5</xdr:col>
      <xdr:colOff>0</xdr:colOff>
      <xdr:row>16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1209675" y="2133600"/>
          <a:ext cx="1838325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590550</xdr:colOff>
      <xdr:row>16</xdr:row>
      <xdr:rowOff>104775</xdr:rowOff>
    </xdr:from>
    <xdr:to>
      <xdr:col>5</xdr:col>
      <xdr:colOff>0</xdr:colOff>
      <xdr:row>18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V="1">
          <a:off x="1200150" y="2695575"/>
          <a:ext cx="184785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10</xdr:row>
      <xdr:rowOff>95250</xdr:rowOff>
    </xdr:from>
    <xdr:to>
      <xdr:col>8</xdr:col>
      <xdr:colOff>285750</xdr:colOff>
      <xdr:row>12</xdr:row>
      <xdr:rowOff>142875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3371850" y="1714500"/>
          <a:ext cx="1790700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3</xdr:row>
      <xdr:rowOff>57150</xdr:rowOff>
    </xdr:from>
    <xdr:to>
      <xdr:col>8</xdr:col>
      <xdr:colOff>285750</xdr:colOff>
      <xdr:row>10</xdr:row>
      <xdr:rowOff>38100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V="1">
          <a:off x="3362325" y="542925"/>
          <a:ext cx="1800225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295275</xdr:colOff>
      <xdr:row>11</xdr:row>
      <xdr:rowOff>38100</xdr:rowOff>
    </xdr:from>
    <xdr:to>
      <xdr:col>8</xdr:col>
      <xdr:colOff>314325</xdr:colOff>
      <xdr:row>22</xdr:row>
      <xdr:rowOff>76200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3343275" y="1819275"/>
          <a:ext cx="1847850" cy="1819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16</xdr:row>
      <xdr:rowOff>28575</xdr:rowOff>
    </xdr:from>
    <xdr:to>
      <xdr:col>8</xdr:col>
      <xdr:colOff>276225</xdr:colOff>
      <xdr:row>17</xdr:row>
      <xdr:rowOff>152400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3371850" y="2619375"/>
          <a:ext cx="178117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314325</xdr:colOff>
      <xdr:row>8</xdr:row>
      <xdr:rowOff>57150</xdr:rowOff>
    </xdr:from>
    <xdr:to>
      <xdr:col>8</xdr:col>
      <xdr:colOff>314325</xdr:colOff>
      <xdr:row>15</xdr:row>
      <xdr:rowOff>123825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 flipV="1">
          <a:off x="3362325" y="1352550"/>
          <a:ext cx="1828800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8</xdr:row>
      <xdr:rowOff>0</xdr:rowOff>
    </xdr:from>
    <xdr:to>
      <xdr:col>1</xdr:col>
      <xdr:colOff>285750</xdr:colOff>
      <xdr:row>8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152400" y="129540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152400</xdr:colOff>
      <xdr:row>13</xdr:row>
      <xdr:rowOff>0</xdr:rowOff>
    </xdr:from>
    <xdr:to>
      <xdr:col>1</xdr:col>
      <xdr:colOff>285750</xdr:colOff>
      <xdr:row>13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152400" y="2105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142875</xdr:colOff>
      <xdr:row>18</xdr:row>
      <xdr:rowOff>0</xdr:rowOff>
    </xdr:from>
    <xdr:to>
      <xdr:col>1</xdr:col>
      <xdr:colOff>276225</xdr:colOff>
      <xdr:row>18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142875" y="2914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600075</xdr:colOff>
      <xdr:row>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5486400" y="485775"/>
          <a:ext cx="1209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600075</xdr:colOff>
      <xdr:row>8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5486400" y="1295400"/>
          <a:ext cx="1209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10</xdr:col>
      <xdr:colOff>600075</xdr:colOff>
      <xdr:row>13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5486400" y="2105025"/>
          <a:ext cx="1209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18</xdr:row>
      <xdr:rowOff>0</xdr:rowOff>
    </xdr:from>
    <xdr:to>
      <xdr:col>10</xdr:col>
      <xdr:colOff>600075</xdr:colOff>
      <xdr:row>18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5486400" y="2914650"/>
          <a:ext cx="1209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600075</xdr:colOff>
      <xdr:row>23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5486400" y="3724275"/>
          <a:ext cx="1209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2.75"/>
  <sheetData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workbookViewId="0">
      <selection activeCell="J20" sqref="J20"/>
    </sheetView>
  </sheetViews>
  <sheetFormatPr defaultRowHeight="12.75"/>
  <cols>
    <col min="3" max="4" width="9.140625" style="140"/>
    <col min="7" max="7" width="6.140625" style="150" customWidth="1"/>
    <col min="8" max="8" width="9.140625" style="69"/>
  </cols>
  <sheetData>
    <row r="2" spans="1:7" s="1" customFormat="1">
      <c r="A2" s="1" t="s">
        <v>167</v>
      </c>
      <c r="C2" s="139"/>
      <c r="D2" s="109" t="s">
        <v>151</v>
      </c>
      <c r="G2" s="153" t="s">
        <v>152</v>
      </c>
    </row>
    <row r="4" spans="1:7">
      <c r="G4" s="151">
        <v>7500</v>
      </c>
    </row>
    <row r="5" spans="1:7">
      <c r="G5" s="152"/>
    </row>
    <row r="6" spans="1:7">
      <c r="A6" t="s">
        <v>153</v>
      </c>
      <c r="D6" s="140">
        <v>3500</v>
      </c>
      <c r="G6" s="152"/>
    </row>
    <row r="7" spans="1:7">
      <c r="G7" s="152"/>
    </row>
    <row r="8" spans="1:7">
      <c r="G8" s="152"/>
    </row>
    <row r="9" spans="1:7">
      <c r="E9" s="142" t="s">
        <v>153</v>
      </c>
      <c r="G9" s="152"/>
    </row>
    <row r="10" spans="1:7">
      <c r="G10" s="151" t="s">
        <v>153</v>
      </c>
    </row>
    <row r="11" spans="1:7">
      <c r="A11">
        <v>3500</v>
      </c>
      <c r="G11" s="152"/>
    </row>
    <row r="12" spans="1:7">
      <c r="E12" s="143" t="s">
        <v>153</v>
      </c>
      <c r="G12" s="152"/>
    </row>
    <row r="13" spans="1:7">
      <c r="G13" s="152"/>
    </row>
    <row r="14" spans="1:7">
      <c r="C14" s="144">
        <v>4000</v>
      </c>
      <c r="G14" s="152"/>
    </row>
    <row r="15" spans="1:7">
      <c r="A15" s="138"/>
      <c r="G15" s="151">
        <v>500</v>
      </c>
    </row>
    <row r="16" spans="1:7">
      <c r="A16">
        <v>5000</v>
      </c>
      <c r="D16" s="140">
        <v>500</v>
      </c>
      <c r="G16" s="152"/>
    </row>
    <row r="18" spans="3:7">
      <c r="C18"/>
    </row>
    <row r="19" spans="3:7">
      <c r="C19" s="143"/>
      <c r="E19" s="143" t="s">
        <v>153</v>
      </c>
    </row>
    <row r="21" spans="3:7">
      <c r="G21" s="154" t="s">
        <v>153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workbookViewId="0">
      <selection activeCell="L20" sqref="L20"/>
    </sheetView>
  </sheetViews>
  <sheetFormatPr defaultRowHeight="12.75"/>
  <cols>
    <col min="3" max="4" width="9.140625" style="140"/>
    <col min="7" max="7" width="5.5703125" customWidth="1"/>
    <col min="8" max="8" width="9.140625" style="69"/>
  </cols>
  <sheetData>
    <row r="2" spans="1:7" s="1" customFormat="1">
      <c r="A2" s="1" t="s">
        <v>167</v>
      </c>
      <c r="C2" s="139"/>
      <c r="D2" s="109" t="s">
        <v>151</v>
      </c>
      <c r="G2" s="153" t="s">
        <v>152</v>
      </c>
    </row>
    <row r="3" spans="1:7">
      <c r="G3" s="69"/>
    </row>
    <row r="4" spans="1:7">
      <c r="G4" s="151">
        <v>4000</v>
      </c>
    </row>
    <row r="5" spans="1:7">
      <c r="G5" s="69"/>
    </row>
    <row r="6" spans="1:7">
      <c r="A6" t="s">
        <v>153</v>
      </c>
      <c r="D6" s="140" t="s">
        <v>153</v>
      </c>
      <c r="G6" s="69"/>
    </row>
    <row r="7" spans="1:7">
      <c r="G7" s="69"/>
    </row>
    <row r="8" spans="1:7">
      <c r="G8" s="69"/>
    </row>
    <row r="9" spans="1:7">
      <c r="E9" s="142" t="s">
        <v>153</v>
      </c>
      <c r="G9" s="69"/>
    </row>
    <row r="10" spans="1:7">
      <c r="G10" s="141" t="s">
        <v>153</v>
      </c>
    </row>
    <row r="11" spans="1:7">
      <c r="A11" t="s">
        <v>153</v>
      </c>
      <c r="G11" s="69"/>
    </row>
    <row r="12" spans="1:7">
      <c r="E12" s="143" t="s">
        <v>153</v>
      </c>
      <c r="G12" s="69"/>
    </row>
    <row r="13" spans="1:7">
      <c r="G13" s="69"/>
    </row>
    <row r="14" spans="1:7">
      <c r="C14" s="144">
        <v>4000</v>
      </c>
      <c r="G14" s="69"/>
    </row>
    <row r="15" spans="1:7">
      <c r="A15" s="138"/>
      <c r="G15" s="141" t="s">
        <v>153</v>
      </c>
    </row>
    <row r="16" spans="1:7">
      <c r="A16">
        <v>4500</v>
      </c>
      <c r="D16" s="140" t="s">
        <v>153</v>
      </c>
      <c r="G16" s="69"/>
    </row>
    <row r="17" spans="3:7">
      <c r="G17" s="69"/>
    </row>
    <row r="18" spans="3:7">
      <c r="C18"/>
      <c r="G18" s="69"/>
    </row>
    <row r="19" spans="3:7">
      <c r="C19" s="143"/>
      <c r="E19" s="143" t="s">
        <v>153</v>
      </c>
      <c r="G19" s="69"/>
    </row>
    <row r="20" spans="3:7">
      <c r="G20" s="69"/>
    </row>
    <row r="21" spans="3:7">
      <c r="G21" s="141" t="s">
        <v>153</v>
      </c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showGridLines="0" workbookViewId="0">
      <selection activeCell="M28" sqref="M28"/>
    </sheetView>
  </sheetViews>
  <sheetFormatPr defaultRowHeight="12.75"/>
  <cols>
    <col min="3" max="4" width="9.140625" style="140"/>
    <col min="6" max="6" width="7.5703125" customWidth="1"/>
    <col min="7" max="7" width="6.5703125" customWidth="1"/>
    <col min="8" max="8" width="9.140625" style="69"/>
  </cols>
  <sheetData>
    <row r="2" spans="1:7" s="1" customFormat="1">
      <c r="A2" s="1" t="s">
        <v>167</v>
      </c>
      <c r="C2" s="139"/>
      <c r="D2" s="109" t="s">
        <v>151</v>
      </c>
      <c r="G2" s="153" t="s">
        <v>152</v>
      </c>
    </row>
    <row r="3" spans="1:7">
      <c r="G3" s="69"/>
    </row>
    <row r="4" spans="1:7">
      <c r="G4" s="155">
        <v>7500</v>
      </c>
    </row>
    <row r="5" spans="1:7">
      <c r="C5" s="158"/>
      <c r="D5" s="158"/>
      <c r="E5" s="77"/>
      <c r="G5" s="152"/>
    </row>
    <row r="6" spans="1:7">
      <c r="A6" s="145">
        <v>9000</v>
      </c>
      <c r="C6" s="158"/>
      <c r="D6" s="139">
        <v>3250</v>
      </c>
      <c r="E6" s="77"/>
      <c r="G6" s="152"/>
    </row>
    <row r="7" spans="1:7">
      <c r="A7" s="145"/>
      <c r="C7" s="158"/>
      <c r="D7" s="158"/>
      <c r="E7" s="77"/>
      <c r="G7" s="152"/>
    </row>
    <row r="8" spans="1:7">
      <c r="A8" s="145"/>
      <c r="C8" s="158"/>
      <c r="D8" s="158"/>
      <c r="E8" s="77"/>
      <c r="G8" s="152"/>
    </row>
    <row r="9" spans="1:7">
      <c r="A9" s="145"/>
      <c r="C9" s="158"/>
      <c r="D9" s="158"/>
      <c r="E9" s="148">
        <v>8750</v>
      </c>
      <c r="G9" s="152"/>
    </row>
    <row r="10" spans="1:7">
      <c r="A10" s="145"/>
      <c r="C10" s="158"/>
      <c r="D10" s="158"/>
      <c r="E10" s="77"/>
      <c r="G10" s="156">
        <v>8750</v>
      </c>
    </row>
    <row r="11" spans="1:7">
      <c r="A11" s="145">
        <v>12000</v>
      </c>
      <c r="C11" s="158"/>
      <c r="D11" s="158"/>
      <c r="E11" s="77"/>
      <c r="G11" s="152"/>
    </row>
    <row r="12" spans="1:7">
      <c r="A12" s="145"/>
      <c r="C12" s="158"/>
      <c r="D12" s="158"/>
      <c r="E12" s="159">
        <v>9000</v>
      </c>
      <c r="G12" s="152"/>
    </row>
    <row r="13" spans="1:7">
      <c r="A13" s="145"/>
      <c r="C13" s="158"/>
      <c r="D13" s="158"/>
      <c r="E13" s="77"/>
      <c r="G13" s="152"/>
    </row>
    <row r="14" spans="1:7">
      <c r="A14" s="145"/>
      <c r="C14" s="149">
        <v>4250</v>
      </c>
      <c r="D14" s="158"/>
      <c r="E14" s="77"/>
      <c r="G14" s="152"/>
    </row>
    <row r="15" spans="1:7">
      <c r="A15" s="145"/>
      <c r="G15" s="155">
        <v>9500</v>
      </c>
    </row>
    <row r="16" spans="1:7">
      <c r="A16" s="145">
        <v>13000</v>
      </c>
      <c r="D16" s="147">
        <v>500</v>
      </c>
      <c r="G16" s="157"/>
    </row>
    <row r="17" spans="3:7">
      <c r="G17" s="157"/>
    </row>
    <row r="18" spans="3:7">
      <c r="C18"/>
      <c r="G18" s="157"/>
    </row>
    <row r="19" spans="3:7">
      <c r="C19" s="143"/>
      <c r="E19" s="146">
        <v>8000</v>
      </c>
      <c r="G19" s="157"/>
    </row>
    <row r="20" spans="3:7">
      <c r="G20" s="157"/>
    </row>
    <row r="21" spans="3:7">
      <c r="G21" s="155">
        <v>8000</v>
      </c>
    </row>
    <row r="22" spans="3:7">
      <c r="G22" s="152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showGridLines="0" workbookViewId="0">
      <selection activeCell="J24" sqref="J24"/>
    </sheetView>
  </sheetViews>
  <sheetFormatPr defaultRowHeight="12.75"/>
  <cols>
    <col min="3" max="4" width="9.140625" style="140"/>
    <col min="6" max="6" width="8" customWidth="1"/>
    <col min="7" max="7" width="6.28515625" customWidth="1"/>
    <col min="8" max="8" width="9.140625" style="69"/>
  </cols>
  <sheetData>
    <row r="2" spans="1:7" s="1" customFormat="1">
      <c r="A2" s="1" t="s">
        <v>167</v>
      </c>
      <c r="C2" s="139"/>
      <c r="D2" s="109" t="s">
        <v>151</v>
      </c>
      <c r="G2" s="153" t="s">
        <v>152</v>
      </c>
    </row>
    <row r="3" spans="1:7">
      <c r="G3" s="69"/>
    </row>
    <row r="4" spans="1:7">
      <c r="G4" s="156">
        <v>7600</v>
      </c>
    </row>
    <row r="5" spans="1:7">
      <c r="G5" s="152"/>
    </row>
    <row r="6" spans="1:7">
      <c r="A6" s="145">
        <v>9000</v>
      </c>
      <c r="D6" s="139">
        <v>3400</v>
      </c>
      <c r="G6" s="152"/>
    </row>
    <row r="7" spans="1:7">
      <c r="A7" s="145"/>
      <c r="G7" s="152"/>
    </row>
    <row r="8" spans="1:7">
      <c r="A8" s="145"/>
      <c r="G8" s="152"/>
    </row>
    <row r="9" spans="1:7">
      <c r="A9" s="145"/>
      <c r="E9" s="148">
        <v>8600</v>
      </c>
      <c r="G9" s="152"/>
    </row>
    <row r="10" spans="1:7">
      <c r="A10" s="145"/>
      <c r="G10" s="156">
        <v>8600</v>
      </c>
    </row>
    <row r="11" spans="1:7">
      <c r="A11" s="145">
        <v>12000</v>
      </c>
      <c r="G11" s="152"/>
    </row>
    <row r="12" spans="1:7">
      <c r="A12" s="145"/>
      <c r="E12" s="146">
        <v>9000</v>
      </c>
      <c r="G12" s="152"/>
    </row>
    <row r="13" spans="1:7">
      <c r="A13" s="145"/>
      <c r="G13" s="152"/>
    </row>
    <row r="14" spans="1:7">
      <c r="A14" s="145"/>
      <c r="C14" s="149">
        <v>4200</v>
      </c>
      <c r="G14" s="152"/>
    </row>
    <row r="15" spans="1:7">
      <c r="A15" s="145"/>
      <c r="G15" s="156">
        <v>9600</v>
      </c>
    </row>
    <row r="16" spans="1:7">
      <c r="A16" s="145">
        <v>13000</v>
      </c>
      <c r="D16" s="139">
        <v>600</v>
      </c>
      <c r="G16" s="152"/>
    </row>
    <row r="17" spans="3:7">
      <c r="G17" s="152"/>
    </row>
    <row r="18" spans="3:7">
      <c r="C18"/>
      <c r="G18" s="152"/>
    </row>
    <row r="19" spans="3:7">
      <c r="C19" s="143"/>
      <c r="E19" s="146">
        <v>8000</v>
      </c>
      <c r="G19" s="152"/>
    </row>
    <row r="20" spans="3:7">
      <c r="G20" s="152"/>
    </row>
    <row r="21" spans="3:7">
      <c r="G21" s="155">
        <v>8000</v>
      </c>
    </row>
    <row r="22" spans="3:7">
      <c r="G22" s="152"/>
    </row>
    <row r="23" spans="3:7">
      <c r="G23" s="152"/>
    </row>
  </sheetData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workbookViewId="0">
      <selection activeCell="J20" sqref="J20"/>
    </sheetView>
  </sheetViews>
  <sheetFormatPr defaultRowHeight="12.75"/>
  <cols>
    <col min="1" max="1" width="8.85546875" style="1"/>
    <col min="2" max="2" width="12.42578125" customWidth="1"/>
  </cols>
  <sheetData>
    <row r="1" spans="1:7">
      <c r="A1" s="1" t="s">
        <v>31</v>
      </c>
    </row>
    <row r="3" spans="1:7">
      <c r="A3" s="1" t="s">
        <v>32</v>
      </c>
      <c r="C3" s="55" t="s">
        <v>33</v>
      </c>
      <c r="D3" s="55" t="s">
        <v>34</v>
      </c>
      <c r="E3" s="55" t="s">
        <v>35</v>
      </c>
      <c r="F3" s="55" t="s">
        <v>36</v>
      </c>
    </row>
    <row r="4" spans="1:7">
      <c r="B4" s="55" t="s">
        <v>37</v>
      </c>
      <c r="C4" s="56">
        <v>38</v>
      </c>
      <c r="D4" s="57">
        <v>75</v>
      </c>
      <c r="E4" s="57">
        <v>44</v>
      </c>
      <c r="F4" s="58">
        <v>27</v>
      </c>
    </row>
    <row r="5" spans="1:7">
      <c r="B5" s="55" t="s">
        <v>38</v>
      </c>
      <c r="C5" s="59">
        <v>34</v>
      </c>
      <c r="D5" s="60">
        <v>76</v>
      </c>
      <c r="E5" s="60">
        <v>43</v>
      </c>
      <c r="F5" s="61">
        <v>25</v>
      </c>
    </row>
    <row r="6" spans="1:7">
      <c r="B6" s="55" t="s">
        <v>39</v>
      </c>
      <c r="C6" s="59">
        <v>41</v>
      </c>
      <c r="D6" s="60">
        <v>71</v>
      </c>
      <c r="E6" s="60">
        <v>41</v>
      </c>
      <c r="F6" s="61">
        <v>26</v>
      </c>
    </row>
    <row r="7" spans="1:7">
      <c r="B7" s="55" t="s">
        <v>40</v>
      </c>
      <c r="C7" s="62">
        <v>33</v>
      </c>
      <c r="D7" s="63">
        <v>80</v>
      </c>
      <c r="E7" s="63">
        <v>45</v>
      </c>
      <c r="F7" s="64">
        <v>30</v>
      </c>
    </row>
    <row r="8" spans="1:7">
      <c r="B8" s="4"/>
      <c r="C8" s="60"/>
      <c r="D8" s="60"/>
      <c r="E8" s="60"/>
      <c r="F8" s="60"/>
    </row>
    <row r="10" spans="1:7">
      <c r="A10" s="1" t="s">
        <v>10</v>
      </c>
      <c r="C10" s="55" t="str">
        <f>C3</f>
        <v>Butterfly</v>
      </c>
      <c r="D10" s="55" t="str">
        <f>D3</f>
        <v>Breast</v>
      </c>
      <c r="E10" s="55" t="str">
        <f>E3</f>
        <v>Back</v>
      </c>
      <c r="F10" s="55" t="str">
        <f>F3</f>
        <v>Free</v>
      </c>
      <c r="G10" s="65" t="s">
        <v>41</v>
      </c>
    </row>
    <row r="11" spans="1:7">
      <c r="B11" s="55" t="str">
        <f>B4</f>
        <v>Todd</v>
      </c>
      <c r="C11" s="66">
        <v>0</v>
      </c>
      <c r="D11" s="67">
        <v>0</v>
      </c>
      <c r="E11" s="67">
        <v>1</v>
      </c>
      <c r="F11" s="68">
        <v>0</v>
      </c>
      <c r="G11" s="69">
        <f>SUM(C11:F11)</f>
        <v>1</v>
      </c>
    </row>
    <row r="12" spans="1:7">
      <c r="B12" s="55" t="str">
        <f>B5</f>
        <v>Betsy</v>
      </c>
      <c r="C12" s="70">
        <v>0</v>
      </c>
      <c r="D12" s="71">
        <v>0</v>
      </c>
      <c r="E12" s="71">
        <v>0</v>
      </c>
      <c r="F12" s="72">
        <v>1</v>
      </c>
      <c r="G12" s="69">
        <f>SUM(C12:F12)</f>
        <v>1</v>
      </c>
    </row>
    <row r="13" spans="1:7">
      <c r="B13" s="55" t="str">
        <f>B6</f>
        <v>Lee</v>
      </c>
      <c r="C13" s="70">
        <v>0</v>
      </c>
      <c r="D13" s="71">
        <v>1</v>
      </c>
      <c r="E13" s="71">
        <v>0</v>
      </c>
      <c r="F13" s="72">
        <v>0</v>
      </c>
      <c r="G13" s="69">
        <f>SUM(C13:F13)</f>
        <v>1</v>
      </c>
    </row>
    <row r="14" spans="1:7">
      <c r="B14" s="55" t="str">
        <f>B7</f>
        <v>Carly</v>
      </c>
      <c r="C14" s="73">
        <v>1</v>
      </c>
      <c r="D14" s="74">
        <v>0</v>
      </c>
      <c r="E14" s="74">
        <v>0</v>
      </c>
      <c r="F14" s="75">
        <v>0</v>
      </c>
      <c r="G14" s="69">
        <f>SUM(C14:F14)</f>
        <v>1</v>
      </c>
    </row>
    <row r="15" spans="1:7">
      <c r="B15" s="65" t="s">
        <v>42</v>
      </c>
      <c r="C15">
        <f>SUM(C11:C14)</f>
        <v>1</v>
      </c>
      <c r="D15">
        <f>SUM(D11:D14)</f>
        <v>1</v>
      </c>
      <c r="E15">
        <f>SUM(E11:E14)</f>
        <v>1</v>
      </c>
      <c r="F15">
        <f>SUM(F11:F14)</f>
        <v>1</v>
      </c>
    </row>
    <row r="17" spans="1:3">
      <c r="A17" s="1" t="s">
        <v>13</v>
      </c>
      <c r="B17" s="65" t="s">
        <v>43</v>
      </c>
      <c r="C17" s="76">
        <f>SUMPRODUCT(C4:F7,C11:F14)</f>
        <v>173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H17"/>
  <sheetViews>
    <sheetView showGridLines="0" workbookViewId="0"/>
  </sheetViews>
  <sheetFormatPr defaultRowHeight="12.75"/>
  <sheetData>
    <row r="17" spans="1:8">
      <c r="A17" s="138"/>
      <c r="H17" s="138"/>
    </row>
  </sheetData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7"/>
  <sheetViews>
    <sheetView workbookViewId="0">
      <selection activeCell="Q20" sqref="Q20"/>
    </sheetView>
  </sheetViews>
  <sheetFormatPr defaultColWidth="8" defaultRowHeight="12.75"/>
  <cols>
    <col min="1" max="1" width="12.7109375" style="77" customWidth="1"/>
    <col min="2" max="2" width="8" style="77" customWidth="1"/>
    <col min="3" max="4" width="7.7109375" style="77" customWidth="1"/>
    <col min="5" max="5" width="8.5703125" style="77" customWidth="1"/>
    <col min="6" max="6" width="4.7109375" style="77" customWidth="1"/>
    <col min="7" max="7" width="9.140625" style="77" customWidth="1"/>
    <col min="8" max="12" width="7.7109375" style="77" customWidth="1"/>
    <col min="13" max="13" width="8.7109375" style="77" customWidth="1"/>
    <col min="14" max="16384" width="8" style="77"/>
  </cols>
  <sheetData>
    <row r="1" spans="1:13">
      <c r="A1" s="1" t="s">
        <v>44</v>
      </c>
    </row>
    <row r="3" spans="1:13">
      <c r="A3" s="1" t="s">
        <v>0</v>
      </c>
      <c r="D3" s="78" t="s">
        <v>45</v>
      </c>
      <c r="J3" s="78" t="s">
        <v>46</v>
      </c>
    </row>
    <row r="4" spans="1:13">
      <c r="C4" s="55" t="s">
        <v>47</v>
      </c>
      <c r="D4" s="55" t="s">
        <v>48</v>
      </c>
      <c r="E4" s="4" t="s">
        <v>5</v>
      </c>
      <c r="H4" s="55" t="s">
        <v>49</v>
      </c>
      <c r="I4" s="55" t="s">
        <v>50</v>
      </c>
      <c r="J4" s="55" t="s">
        <v>51</v>
      </c>
      <c r="K4" s="55" t="s">
        <v>52</v>
      </c>
      <c r="L4" s="55" t="s">
        <v>53</v>
      </c>
    </row>
    <row r="5" spans="1:13">
      <c r="B5" s="55" t="s">
        <v>54</v>
      </c>
      <c r="C5" s="79">
        <v>1.28</v>
      </c>
      <c r="D5" s="80">
        <v>1.36</v>
      </c>
      <c r="E5" s="81">
        <v>2500</v>
      </c>
      <c r="G5" s="55" t="str">
        <f>C4</f>
        <v>D1</v>
      </c>
      <c r="H5" s="82">
        <v>0.6</v>
      </c>
      <c r="I5" s="83">
        <v>0.42</v>
      </c>
      <c r="J5" s="83">
        <v>0.32</v>
      </c>
      <c r="K5" s="83">
        <v>0.44</v>
      </c>
      <c r="L5" s="84">
        <v>0.68</v>
      </c>
    </row>
    <row r="6" spans="1:13">
      <c r="A6" s="78"/>
      <c r="B6" s="55" t="s">
        <v>55</v>
      </c>
      <c r="C6" s="85">
        <v>1.33</v>
      </c>
      <c r="D6" s="86">
        <v>1.38</v>
      </c>
      <c r="E6" s="87">
        <v>2500</v>
      </c>
      <c r="G6" s="55" t="str">
        <f>D4</f>
        <v>D2</v>
      </c>
      <c r="H6" s="88">
        <v>0.56999999999999995</v>
      </c>
      <c r="I6" s="89">
        <v>0.3</v>
      </c>
      <c r="J6" s="89">
        <v>0.4</v>
      </c>
      <c r="K6" s="89">
        <v>0.38</v>
      </c>
      <c r="L6" s="90">
        <v>0.72</v>
      </c>
    </row>
    <row r="7" spans="1:13">
      <c r="A7" s="78"/>
      <c r="B7" s="55" t="s">
        <v>56</v>
      </c>
      <c r="C7" s="91">
        <v>1.68</v>
      </c>
      <c r="D7" s="92">
        <v>1.55</v>
      </c>
      <c r="E7" s="93">
        <v>2500</v>
      </c>
      <c r="G7" s="4" t="s">
        <v>9</v>
      </c>
      <c r="H7" s="94">
        <v>1200</v>
      </c>
      <c r="I7" s="95">
        <v>1300</v>
      </c>
      <c r="J7" s="95">
        <v>1400</v>
      </c>
      <c r="K7" s="95">
        <v>1500</v>
      </c>
      <c r="L7" s="96">
        <v>1600</v>
      </c>
    </row>
    <row r="8" spans="1:13">
      <c r="A8" s="78"/>
      <c r="B8" s="1"/>
      <c r="C8" s="1"/>
      <c r="D8" s="1"/>
    </row>
    <row r="9" spans="1:13">
      <c r="A9" s="1" t="s">
        <v>10</v>
      </c>
      <c r="C9" s="55" t="str">
        <f>C4</f>
        <v>D1</v>
      </c>
      <c r="D9" s="55" t="str">
        <f>D4</f>
        <v>D2</v>
      </c>
      <c r="E9" s="4" t="s">
        <v>11</v>
      </c>
      <c r="H9" s="55" t="str">
        <f>H4</f>
        <v>W1</v>
      </c>
      <c r="I9" s="55" t="str">
        <f>I4</f>
        <v>W2</v>
      </c>
      <c r="J9" s="55" t="str">
        <f>J4</f>
        <v>W3</v>
      </c>
      <c r="K9" s="55" t="str">
        <f>K4</f>
        <v>W4</v>
      </c>
      <c r="L9" s="55" t="str">
        <f>L4</f>
        <v>W5</v>
      </c>
      <c r="M9" s="4" t="s">
        <v>57</v>
      </c>
    </row>
    <row r="10" spans="1:13">
      <c r="B10" s="55" t="str">
        <f>B5</f>
        <v>F1</v>
      </c>
      <c r="C10" s="97">
        <v>2500</v>
      </c>
      <c r="D10" s="98">
        <v>0</v>
      </c>
      <c r="E10" s="99">
        <f>SUM(C10:D10)</f>
        <v>2500</v>
      </c>
      <c r="G10" s="55" t="str">
        <f>G5</f>
        <v>D1</v>
      </c>
      <c r="H10" s="97">
        <v>1200</v>
      </c>
      <c r="I10" s="100">
        <v>0</v>
      </c>
      <c r="J10" s="100">
        <v>1400</v>
      </c>
      <c r="K10" s="100">
        <v>0</v>
      </c>
      <c r="L10" s="98">
        <v>1600</v>
      </c>
      <c r="M10" s="99">
        <f>SUM(H10:L10)</f>
        <v>4200</v>
      </c>
    </row>
    <row r="11" spans="1:13">
      <c r="A11" s="1"/>
      <c r="B11" s="55" t="str">
        <f>B6</f>
        <v>F2</v>
      </c>
      <c r="C11" s="101">
        <v>1700</v>
      </c>
      <c r="D11" s="102">
        <v>800</v>
      </c>
      <c r="E11" s="99">
        <f>SUM(C11:D11)</f>
        <v>2500</v>
      </c>
      <c r="G11" s="55" t="str">
        <f>G6</f>
        <v>D2</v>
      </c>
      <c r="H11" s="103">
        <v>0</v>
      </c>
      <c r="I11" s="104">
        <v>1300</v>
      </c>
      <c r="J11" s="104">
        <v>0</v>
      </c>
      <c r="K11" s="104">
        <v>1500</v>
      </c>
      <c r="L11" s="105">
        <v>0</v>
      </c>
      <c r="M11" s="99">
        <f>SUM(H11:L11)</f>
        <v>2800</v>
      </c>
    </row>
    <row r="12" spans="1:13">
      <c r="A12" s="1"/>
      <c r="B12" s="55" t="str">
        <f>B7</f>
        <v>F3</v>
      </c>
      <c r="C12" s="103">
        <v>0</v>
      </c>
      <c r="D12" s="105">
        <v>2000</v>
      </c>
      <c r="E12" s="99">
        <f>SUM(C12:D12)</f>
        <v>2000</v>
      </c>
      <c r="G12" s="4" t="s">
        <v>12</v>
      </c>
      <c r="H12" s="99">
        <f>SUM(H10:H11)</f>
        <v>1200</v>
      </c>
      <c r="I12" s="99">
        <f>SUM(I10:I11)</f>
        <v>1300</v>
      </c>
      <c r="J12" s="99">
        <f>SUM(J10:J11)</f>
        <v>1400</v>
      </c>
      <c r="K12" s="99">
        <f>SUM(K10:K11)</f>
        <v>1500</v>
      </c>
      <c r="L12" s="99">
        <f>SUM(L10:L11)</f>
        <v>1600</v>
      </c>
    </row>
    <row r="13" spans="1:13">
      <c r="A13" s="1"/>
      <c r="B13" s="4" t="s">
        <v>58</v>
      </c>
      <c r="C13" s="99">
        <f>SUM(C10:C12)</f>
        <v>4200</v>
      </c>
      <c r="D13" s="99">
        <f>SUM(D10:D12)</f>
        <v>2800</v>
      </c>
    </row>
    <row r="14" spans="1:13">
      <c r="A14" s="1"/>
    </row>
    <row r="15" spans="1:13">
      <c r="A15" s="1" t="s">
        <v>13</v>
      </c>
      <c r="C15" s="77" t="s">
        <v>59</v>
      </c>
      <c r="E15" s="106">
        <f>SUMPRODUCT(C5:D7,C10:D12)</f>
        <v>9665</v>
      </c>
      <c r="K15" s="77" t="s">
        <v>60</v>
      </c>
      <c r="M15" s="106">
        <f>SUMPRODUCT(H5:L6,H10:L11)</f>
        <v>3216</v>
      </c>
    </row>
    <row r="16" spans="1:13">
      <c r="A16" s="1"/>
    </row>
    <row r="17" spans="3:5">
      <c r="C17" s="77" t="s">
        <v>14</v>
      </c>
      <c r="E17" s="107">
        <f>E15+M15</f>
        <v>12881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showGridLines="0" workbookViewId="0">
      <selection activeCell="L28" sqref="L28"/>
    </sheetView>
  </sheetViews>
  <sheetFormatPr defaultRowHeight="12.75"/>
  <cols>
    <col min="8" max="8" width="9.140625" style="142"/>
    <col min="11" max="11" width="9.140625" style="69"/>
  </cols>
  <sheetData>
    <row r="3" spans="1:11">
      <c r="K3" s="69">
        <v>1200</v>
      </c>
    </row>
    <row r="7" spans="1:11">
      <c r="H7" s="143">
        <v>1200</v>
      </c>
    </row>
    <row r="8" spans="1:11">
      <c r="A8">
        <v>2500</v>
      </c>
      <c r="K8" s="69">
        <v>1300</v>
      </c>
    </row>
    <row r="9" spans="1:11">
      <c r="D9" s="140">
        <v>2500</v>
      </c>
    </row>
    <row r="10" spans="1:11">
      <c r="H10" s="143">
        <v>1300</v>
      </c>
    </row>
    <row r="13" spans="1:11">
      <c r="A13">
        <v>2500</v>
      </c>
      <c r="C13" s="140"/>
      <c r="D13" s="144">
        <v>1700</v>
      </c>
      <c r="H13" s="143">
        <v>1400</v>
      </c>
      <c r="K13" s="69">
        <v>1400</v>
      </c>
    </row>
    <row r="14" spans="1:11">
      <c r="C14" s="140"/>
    </row>
    <row r="16" spans="1:11">
      <c r="D16" s="140">
        <v>800</v>
      </c>
    </row>
    <row r="17" spans="1:11">
      <c r="A17" s="138"/>
      <c r="H17" s="143">
        <v>1500</v>
      </c>
    </row>
    <row r="18" spans="1:11">
      <c r="A18">
        <v>2500</v>
      </c>
      <c r="D18" s="140">
        <v>2000</v>
      </c>
      <c r="K18" s="69">
        <v>1500</v>
      </c>
    </row>
    <row r="21" spans="1:11">
      <c r="H21" s="143">
        <v>1600</v>
      </c>
    </row>
    <row r="23" spans="1:11">
      <c r="K23" s="69">
        <v>1600</v>
      </c>
    </row>
  </sheetData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showGridLines="0" workbookViewId="0">
      <selection activeCell="J28" sqref="J28"/>
    </sheetView>
  </sheetViews>
  <sheetFormatPr defaultRowHeight="12.75"/>
  <cols>
    <col min="7" max="7" width="6" customWidth="1"/>
    <col min="8" max="8" width="9.140625" style="69"/>
  </cols>
  <sheetData>
    <row r="2" spans="1:7" s="1" customFormat="1">
      <c r="A2" s="1" t="s">
        <v>167</v>
      </c>
      <c r="C2"/>
      <c r="D2"/>
      <c r="E2"/>
      <c r="G2" s="153" t="s">
        <v>152</v>
      </c>
    </row>
    <row r="3" spans="1:7">
      <c r="G3" s="69"/>
    </row>
    <row r="4" spans="1:7">
      <c r="G4" s="151">
        <v>7500</v>
      </c>
    </row>
    <row r="5" spans="1:7">
      <c r="G5" s="152"/>
    </row>
    <row r="6" spans="1:7">
      <c r="A6">
        <v>11000</v>
      </c>
      <c r="G6" s="152"/>
    </row>
    <row r="7" spans="1:7">
      <c r="G7" s="152"/>
    </row>
    <row r="8" spans="1:7">
      <c r="G8" s="152"/>
    </row>
    <row r="9" spans="1:7">
      <c r="G9" s="152"/>
    </row>
    <row r="10" spans="1:7">
      <c r="G10" s="151">
        <v>8500</v>
      </c>
    </row>
    <row r="11" spans="1:7">
      <c r="A11">
        <v>12000</v>
      </c>
      <c r="G11" s="152"/>
    </row>
    <row r="12" spans="1:7">
      <c r="G12" s="152"/>
    </row>
    <row r="13" spans="1:7">
      <c r="G13" s="152"/>
    </row>
    <row r="14" spans="1:7">
      <c r="G14" s="152"/>
    </row>
    <row r="15" spans="1:7">
      <c r="A15" s="138"/>
      <c r="G15" s="151">
        <v>9500</v>
      </c>
    </row>
    <row r="16" spans="1:7">
      <c r="A16">
        <v>13000</v>
      </c>
      <c r="G16" s="152"/>
    </row>
    <row r="17" spans="7:7">
      <c r="G17" s="152"/>
    </row>
    <row r="18" spans="7:7">
      <c r="G18" s="152"/>
    </row>
    <row r="19" spans="7:7">
      <c r="G19" s="152"/>
    </row>
    <row r="20" spans="7:7">
      <c r="G20" s="152"/>
    </row>
    <row r="21" spans="7:7">
      <c r="G21" s="151">
        <v>8000</v>
      </c>
    </row>
    <row r="22" spans="7:7">
      <c r="G22" s="152"/>
    </row>
    <row r="23" spans="7:7">
      <c r="G23" s="152"/>
    </row>
    <row r="24" spans="7:7">
      <c r="G24" s="152"/>
    </row>
    <row r="25" spans="7:7">
      <c r="G25" s="152"/>
    </row>
    <row r="26" spans="7:7">
      <c r="G26" s="152">
        <v>500</v>
      </c>
    </row>
  </sheetData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2"/>
  <sheetViews>
    <sheetView workbookViewId="0">
      <selection activeCell="W20" sqref="W20"/>
    </sheetView>
  </sheetViews>
  <sheetFormatPr defaultColWidth="9.140625" defaultRowHeight="12.75"/>
  <cols>
    <col min="1" max="1" width="9.7109375" style="108" customWidth="1"/>
    <col min="2" max="2" width="9.42578125" style="108" bestFit="1" customWidth="1"/>
    <col min="3" max="17" width="5.28515625" style="108" customWidth="1"/>
    <col min="18" max="18" width="9.85546875" style="108" bestFit="1" customWidth="1"/>
    <col min="19" max="19" width="3.85546875" style="108" customWidth="1"/>
    <col min="20" max="20" width="6.7109375" style="108" customWidth="1"/>
    <col min="21" max="21" width="9.28515625" style="108" customWidth="1"/>
    <col min="22" max="25" width="5.7109375" style="108" customWidth="1"/>
    <col min="26" max="16384" width="9.140625" style="108"/>
  </cols>
  <sheetData>
    <row r="1" spans="1:21">
      <c r="A1" s="1" t="s">
        <v>61</v>
      </c>
      <c r="B1" s="1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>
      <c r="A2" s="1"/>
      <c r="B2" s="1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21">
      <c r="A3" s="1" t="s">
        <v>10</v>
      </c>
      <c r="B3" s="1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</row>
    <row r="4" spans="1:21" s="110" customFormat="1">
      <c r="A4" s="109"/>
      <c r="B4" s="4" t="s">
        <v>62</v>
      </c>
      <c r="C4" s="55" t="s">
        <v>19</v>
      </c>
      <c r="D4" s="55" t="s">
        <v>20</v>
      </c>
      <c r="E4" s="55" t="s">
        <v>21</v>
      </c>
      <c r="F4" s="55" t="s">
        <v>22</v>
      </c>
      <c r="G4" s="55" t="s">
        <v>63</v>
      </c>
      <c r="H4" s="55" t="s">
        <v>23</v>
      </c>
      <c r="I4" s="55" t="s">
        <v>24</v>
      </c>
      <c r="J4" s="55" t="s">
        <v>25</v>
      </c>
      <c r="K4" s="55" t="s">
        <v>26</v>
      </c>
      <c r="L4" s="55" t="s">
        <v>64</v>
      </c>
      <c r="M4" s="55" t="s">
        <v>27</v>
      </c>
      <c r="N4" s="55" t="s">
        <v>28</v>
      </c>
      <c r="O4" s="55" t="s">
        <v>29</v>
      </c>
      <c r="P4" s="55" t="s">
        <v>30</v>
      </c>
      <c r="Q4" s="55" t="s">
        <v>65</v>
      </c>
      <c r="R4" s="55"/>
      <c r="S4" s="77"/>
      <c r="T4" s="55"/>
      <c r="U4" s="55"/>
    </row>
    <row r="5" spans="1:21">
      <c r="A5" s="1"/>
      <c r="B5" s="109"/>
      <c r="C5" s="111">
        <v>0</v>
      </c>
      <c r="D5" s="112">
        <v>0</v>
      </c>
      <c r="E5" s="112">
        <v>9000</v>
      </c>
      <c r="F5" s="112">
        <v>0</v>
      </c>
      <c r="G5" s="112">
        <v>0</v>
      </c>
      <c r="H5" s="112">
        <v>3500</v>
      </c>
      <c r="I5" s="112">
        <v>8500</v>
      </c>
      <c r="J5" s="112">
        <v>0</v>
      </c>
      <c r="K5" s="112">
        <v>0</v>
      </c>
      <c r="L5" s="112">
        <v>0</v>
      </c>
      <c r="M5" s="112">
        <v>4000</v>
      </c>
      <c r="N5" s="112">
        <v>0</v>
      </c>
      <c r="O5" s="112">
        <v>500</v>
      </c>
      <c r="P5" s="112">
        <v>8000</v>
      </c>
      <c r="Q5" s="113">
        <v>500</v>
      </c>
      <c r="R5" s="77"/>
      <c r="S5" s="77"/>
      <c r="T5" s="77"/>
      <c r="U5" s="77"/>
    </row>
    <row r="6" spans="1:21">
      <c r="A6" s="1" t="s">
        <v>13</v>
      </c>
      <c r="B6" s="109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65" t="s">
        <v>66</v>
      </c>
      <c r="S6" s="77"/>
      <c r="T6" s="77"/>
      <c r="U6" s="77"/>
    </row>
    <row r="7" spans="1:21">
      <c r="B7" s="4" t="s">
        <v>67</v>
      </c>
      <c r="C7" s="114">
        <v>0.6</v>
      </c>
      <c r="D7" s="115">
        <v>0.56000000000000005</v>
      </c>
      <c r="E7" s="115">
        <v>0.22</v>
      </c>
      <c r="F7" s="115">
        <v>0.4</v>
      </c>
      <c r="G7" s="115">
        <v>0</v>
      </c>
      <c r="H7" s="115">
        <v>0.36</v>
      </c>
      <c r="I7" s="115">
        <v>0.3</v>
      </c>
      <c r="J7" s="115">
        <v>0.28000000000000003</v>
      </c>
      <c r="K7" s="115">
        <v>0.57999999999999996</v>
      </c>
      <c r="L7" s="115">
        <v>0</v>
      </c>
      <c r="M7" s="115">
        <v>0.65</v>
      </c>
      <c r="N7" s="115">
        <v>0.68</v>
      </c>
      <c r="O7" s="115">
        <v>0.55000000000000004</v>
      </c>
      <c r="P7" s="115">
        <v>0.42</v>
      </c>
      <c r="Q7" s="115">
        <v>0</v>
      </c>
      <c r="R7" s="116">
        <f>SUMPRODUCT(C7:Q7,C5:Q5)</f>
        <v>12025</v>
      </c>
      <c r="S7" s="77"/>
      <c r="T7" s="77"/>
      <c r="U7" s="77"/>
    </row>
    <row r="8" spans="1:21">
      <c r="A8" s="77"/>
      <c r="B8" s="65"/>
      <c r="C8" s="114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77"/>
      <c r="S8" s="77"/>
      <c r="T8" s="77"/>
      <c r="U8" s="77"/>
    </row>
    <row r="9" spans="1:21">
      <c r="A9" s="1" t="s">
        <v>68</v>
      </c>
      <c r="B9" s="4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4" t="s">
        <v>69</v>
      </c>
      <c r="S9" s="4"/>
      <c r="T9" s="4" t="s">
        <v>70</v>
      </c>
      <c r="U9" s="77"/>
    </row>
    <row r="10" spans="1:21">
      <c r="A10"/>
      <c r="B10" s="4" t="s">
        <v>71</v>
      </c>
      <c r="C10">
        <v>1</v>
      </c>
      <c r="D10">
        <v>1</v>
      </c>
      <c r="E10">
        <v>1</v>
      </c>
      <c r="F10">
        <v>1</v>
      </c>
      <c r="G10">
        <v>1</v>
      </c>
      <c r="H10"/>
      <c r="I10"/>
      <c r="J10"/>
      <c r="K10"/>
      <c r="L10"/>
      <c r="M10"/>
      <c r="N10"/>
      <c r="O10"/>
      <c r="P10"/>
      <c r="Q10"/>
      <c r="R10" s="77">
        <f>SUMPRODUCT($C$5:$Q$5,C10:Q10)</f>
        <v>9000</v>
      </c>
      <c r="S10" s="55" t="s">
        <v>72</v>
      </c>
      <c r="T10" s="81">
        <v>9000</v>
      </c>
      <c r="U10" s="77"/>
    </row>
    <row r="11" spans="1:21">
      <c r="A11"/>
      <c r="B11" s="4" t="s">
        <v>73</v>
      </c>
      <c r="C11"/>
      <c r="D11"/>
      <c r="E11"/>
      <c r="F11"/>
      <c r="G11"/>
      <c r="H11">
        <v>1</v>
      </c>
      <c r="I11">
        <v>1</v>
      </c>
      <c r="J11">
        <v>1</v>
      </c>
      <c r="K11">
        <v>1</v>
      </c>
      <c r="L11">
        <v>1</v>
      </c>
      <c r="M11"/>
      <c r="N11"/>
      <c r="O11"/>
      <c r="P11"/>
      <c r="Q11"/>
      <c r="R11" s="77">
        <f t="shared" ref="R11:R17" si="0">SUMPRODUCT($C$5:$Q$5,C11:Q11)</f>
        <v>12000</v>
      </c>
      <c r="S11" s="55" t="s">
        <v>72</v>
      </c>
      <c r="T11" s="87">
        <v>12000</v>
      </c>
      <c r="U11" s="77"/>
    </row>
    <row r="12" spans="1:21">
      <c r="A12"/>
      <c r="B12" s="4" t="s">
        <v>74</v>
      </c>
      <c r="C12"/>
      <c r="D12"/>
      <c r="E12"/>
      <c r="F12"/>
      <c r="G12"/>
      <c r="H12"/>
      <c r="I12"/>
      <c r="J12"/>
      <c r="K12"/>
      <c r="L12"/>
      <c r="M12">
        <v>1</v>
      </c>
      <c r="N12">
        <v>1</v>
      </c>
      <c r="O12">
        <v>1</v>
      </c>
      <c r="P12">
        <v>1</v>
      </c>
      <c r="Q12">
        <v>1</v>
      </c>
      <c r="R12" s="77">
        <f>SUMPRODUCT($C$5:$Q$5,C12:Q12)</f>
        <v>13000</v>
      </c>
      <c r="S12" s="55" t="s">
        <v>72</v>
      </c>
      <c r="T12" s="87">
        <v>13000</v>
      </c>
      <c r="U12" s="77"/>
    </row>
    <row r="13" spans="1:21">
      <c r="A13"/>
      <c r="B13" s="4" t="s">
        <v>75</v>
      </c>
      <c r="C13">
        <v>-1</v>
      </c>
      <c r="D13"/>
      <c r="E13"/>
      <c r="F13"/>
      <c r="G13"/>
      <c r="H13">
        <v>-1</v>
      </c>
      <c r="I13"/>
      <c r="J13"/>
      <c r="K13"/>
      <c r="L13"/>
      <c r="M13">
        <v>-1</v>
      </c>
      <c r="N13"/>
      <c r="O13"/>
      <c r="P13"/>
      <c r="Q13"/>
      <c r="R13" s="77">
        <f t="shared" si="0"/>
        <v>-7500</v>
      </c>
      <c r="S13" s="55" t="s">
        <v>72</v>
      </c>
      <c r="T13" s="87">
        <v>-7500</v>
      </c>
      <c r="U13" s="77"/>
    </row>
    <row r="14" spans="1:21">
      <c r="A14"/>
      <c r="B14" s="4" t="s">
        <v>76</v>
      </c>
      <c r="C14"/>
      <c r="D14">
        <v>-1</v>
      </c>
      <c r="E14"/>
      <c r="F14"/>
      <c r="G14"/>
      <c r="H14"/>
      <c r="I14">
        <v>-1</v>
      </c>
      <c r="J14"/>
      <c r="K14"/>
      <c r="L14"/>
      <c r="M14"/>
      <c r="N14">
        <v>-1</v>
      </c>
      <c r="O14"/>
      <c r="P14"/>
      <c r="Q14"/>
      <c r="R14" s="77">
        <f t="shared" si="0"/>
        <v>-8500</v>
      </c>
      <c r="S14" s="55" t="s">
        <v>72</v>
      </c>
      <c r="T14" s="87">
        <v>-8500</v>
      </c>
      <c r="U14" s="77"/>
    </row>
    <row r="15" spans="1:21">
      <c r="A15"/>
      <c r="B15" s="4" t="s">
        <v>77</v>
      </c>
      <c r="C15"/>
      <c r="D15"/>
      <c r="E15">
        <v>-1</v>
      </c>
      <c r="F15"/>
      <c r="G15"/>
      <c r="H15"/>
      <c r="I15"/>
      <c r="J15">
        <v>-1</v>
      </c>
      <c r="K15"/>
      <c r="L15"/>
      <c r="M15"/>
      <c r="N15"/>
      <c r="O15">
        <v>-1</v>
      </c>
      <c r="P15"/>
      <c r="Q15"/>
      <c r="R15" s="77">
        <f t="shared" si="0"/>
        <v>-9500</v>
      </c>
      <c r="S15" s="55" t="s">
        <v>72</v>
      </c>
      <c r="T15" s="87">
        <v>-9500</v>
      </c>
      <c r="U15" s="77"/>
    </row>
    <row r="16" spans="1:21">
      <c r="A16"/>
      <c r="B16" s="4" t="s">
        <v>78</v>
      </c>
      <c r="C16"/>
      <c r="D16"/>
      <c r="E16"/>
      <c r="F16">
        <v>-1</v>
      </c>
      <c r="G16"/>
      <c r="H16"/>
      <c r="I16"/>
      <c r="J16"/>
      <c r="K16">
        <v>-1</v>
      </c>
      <c r="L16"/>
      <c r="M16"/>
      <c r="N16"/>
      <c r="O16"/>
      <c r="P16">
        <v>-1</v>
      </c>
      <c r="Q16"/>
      <c r="R16" s="77">
        <f t="shared" si="0"/>
        <v>-8000</v>
      </c>
      <c r="S16" s="55" t="s">
        <v>72</v>
      </c>
      <c r="T16" s="87">
        <v>-8000</v>
      </c>
      <c r="U16" s="77"/>
    </row>
    <row r="17" spans="1:21">
      <c r="A17"/>
      <c r="B17" s="4" t="s">
        <v>79</v>
      </c>
      <c r="C17"/>
      <c r="D17"/>
      <c r="E17"/>
      <c r="F17"/>
      <c r="G17">
        <v>-1</v>
      </c>
      <c r="H17"/>
      <c r="I17"/>
      <c r="J17"/>
      <c r="K17"/>
      <c r="L17">
        <v>-1</v>
      </c>
      <c r="M17"/>
      <c r="N17"/>
      <c r="O17"/>
      <c r="P17"/>
      <c r="Q17">
        <v>-1</v>
      </c>
      <c r="R17" s="77">
        <f t="shared" si="0"/>
        <v>-500</v>
      </c>
      <c r="S17" s="55" t="s">
        <v>72</v>
      </c>
      <c r="T17" s="93">
        <v>-500</v>
      </c>
      <c r="U17" s="77"/>
    </row>
    <row r="18" spans="1:2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</row>
    <row r="19" spans="1:2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</row>
    <row r="20" spans="1:2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</row>
    <row r="21" spans="1:2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</row>
    <row r="22" spans="1:21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"/>
  <sheetViews>
    <sheetView showGridLines="0" workbookViewId="0">
      <selection activeCell="C29" sqref="C29"/>
    </sheetView>
  </sheetViews>
  <sheetFormatPr defaultRowHeight="12.75"/>
  <sheetData>
    <row r="14" spans="1:1">
      <c r="A14" s="138"/>
    </row>
  </sheetData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7"/>
  <sheetViews>
    <sheetView showGridLines="0" workbookViewId="0">
      <selection activeCell="G21" sqref="G21"/>
    </sheetView>
  </sheetViews>
  <sheetFormatPr defaultRowHeight="12.75"/>
  <cols>
    <col min="1" max="1" width="9.140625" customWidth="1"/>
  </cols>
  <sheetData>
    <row r="5" spans="1:5">
      <c r="A5" s="69">
        <v>300</v>
      </c>
    </row>
    <row r="6" spans="1:5">
      <c r="A6" s="69"/>
    </row>
    <row r="7" spans="1:5">
      <c r="A7" s="69"/>
      <c r="E7" s="69">
        <v>150</v>
      </c>
    </row>
    <row r="8" spans="1:5">
      <c r="A8" s="69"/>
      <c r="E8" s="69"/>
    </row>
    <row r="9" spans="1:5">
      <c r="A9" s="69">
        <v>600</v>
      </c>
      <c r="E9" s="69"/>
    </row>
    <row r="10" spans="1:5">
      <c r="A10" s="69"/>
      <c r="E10" s="69"/>
    </row>
    <row r="11" spans="1:5">
      <c r="A11" s="69"/>
      <c r="E11" s="69">
        <v>750</v>
      </c>
    </row>
    <row r="12" spans="1:5">
      <c r="A12" s="69"/>
      <c r="E12" s="69"/>
    </row>
    <row r="13" spans="1:5">
      <c r="A13" s="69">
        <v>400</v>
      </c>
      <c r="E13" s="69"/>
    </row>
    <row r="14" spans="1:5">
      <c r="A14" s="69"/>
      <c r="E14" s="69"/>
    </row>
    <row r="15" spans="1:5">
      <c r="A15" s="69"/>
      <c r="E15" s="69">
        <v>550</v>
      </c>
    </row>
    <row r="16" spans="1:5">
      <c r="A16" s="69"/>
    </row>
    <row r="17" spans="1:1">
      <c r="A17" s="69" t="s">
        <v>91</v>
      </c>
    </row>
  </sheetData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3"/>
  <sheetViews>
    <sheetView workbookViewId="0">
      <selection activeCell="U21" sqref="U21"/>
    </sheetView>
  </sheetViews>
  <sheetFormatPr defaultColWidth="9.140625" defaultRowHeight="12.75"/>
  <cols>
    <col min="1" max="1" width="9.7109375" style="108" customWidth="1"/>
    <col min="2" max="2" width="9.42578125" style="108" bestFit="1" customWidth="1"/>
    <col min="3" max="15" width="5.28515625" style="108" customWidth="1"/>
    <col min="16" max="16" width="9.85546875" style="108" bestFit="1" customWidth="1"/>
    <col min="17" max="17" width="3.85546875" style="108" customWidth="1"/>
    <col min="18" max="18" width="6.7109375" style="108" customWidth="1"/>
    <col min="19" max="23" width="5.7109375" style="108" customWidth="1"/>
    <col min="24" max="16384" width="9.140625" style="108"/>
  </cols>
  <sheetData>
    <row r="1" spans="1:19">
      <c r="A1" s="1" t="s">
        <v>80</v>
      </c>
      <c r="B1" s="1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>
      <c r="A2" s="1"/>
      <c r="B2" s="1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>
      <c r="A3" s="1" t="s">
        <v>10</v>
      </c>
      <c r="B3" s="1"/>
      <c r="C3" s="77"/>
      <c r="D3" s="77"/>
      <c r="E3" s="77"/>
      <c r="F3" s="77"/>
      <c r="G3" s="77"/>
      <c r="H3" s="77"/>
      <c r="I3" s="77"/>
      <c r="J3" s="77"/>
      <c r="K3" s="77"/>
      <c r="O3" s="77"/>
      <c r="P3" s="77"/>
      <c r="Q3" s="77"/>
      <c r="R3" s="77"/>
      <c r="S3" s="77"/>
    </row>
    <row r="4" spans="1:19" s="110" customFormat="1">
      <c r="A4" s="109"/>
      <c r="B4" s="4" t="s">
        <v>62</v>
      </c>
      <c r="C4" s="55" t="s">
        <v>81</v>
      </c>
      <c r="D4" s="55" t="s">
        <v>82</v>
      </c>
      <c r="E4" s="55" t="s">
        <v>83</v>
      </c>
      <c r="F4" s="55" t="s">
        <v>84</v>
      </c>
      <c r="G4" s="55" t="s">
        <v>21</v>
      </c>
      <c r="H4" s="55" t="s">
        <v>85</v>
      </c>
      <c r="I4" s="55" t="s">
        <v>86</v>
      </c>
      <c r="J4" s="55" t="s">
        <v>87</v>
      </c>
      <c r="K4" s="55" t="s">
        <v>88</v>
      </c>
      <c r="L4" s="55" t="s">
        <v>89</v>
      </c>
      <c r="M4" s="55" t="s">
        <v>90</v>
      </c>
      <c r="N4" s="55" t="s">
        <v>91</v>
      </c>
      <c r="P4" s="55"/>
      <c r="Q4" s="77"/>
      <c r="R4" s="55"/>
      <c r="S4" s="55"/>
    </row>
    <row r="5" spans="1:19">
      <c r="A5" s="1"/>
      <c r="B5" s="109"/>
      <c r="C5" s="111">
        <v>176.47058823529412</v>
      </c>
      <c r="D5" s="112">
        <v>123.52941176470587</v>
      </c>
      <c r="E5" s="112">
        <v>0</v>
      </c>
      <c r="F5" s="112">
        <v>0</v>
      </c>
      <c r="G5" s="112">
        <v>0</v>
      </c>
      <c r="H5" s="112">
        <v>600</v>
      </c>
      <c r="I5" s="112">
        <v>400</v>
      </c>
      <c r="J5" s="112">
        <v>0</v>
      </c>
      <c r="K5" s="112">
        <v>0</v>
      </c>
      <c r="L5" s="112">
        <v>378.8235294117647</v>
      </c>
      <c r="M5" s="112">
        <v>70</v>
      </c>
      <c r="N5" s="113">
        <v>448.8235294117647</v>
      </c>
      <c r="P5" s="77"/>
      <c r="Q5" s="77"/>
      <c r="R5" s="77"/>
      <c r="S5" s="77"/>
    </row>
    <row r="6" spans="1:19">
      <c r="A6" s="1"/>
      <c r="B6" s="109"/>
      <c r="C6" s="55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P6" s="77"/>
      <c r="Q6" s="77"/>
      <c r="R6" s="77"/>
      <c r="S6" s="77"/>
    </row>
    <row r="7" spans="1:19">
      <c r="A7" s="1"/>
      <c r="B7" s="4" t="s">
        <v>92</v>
      </c>
      <c r="C7" s="117">
        <v>0.85</v>
      </c>
      <c r="D7" s="117">
        <v>0.9</v>
      </c>
      <c r="E7" s="117">
        <v>0.95</v>
      </c>
      <c r="F7" s="117">
        <v>0.6</v>
      </c>
      <c r="G7" s="117">
        <v>0.7</v>
      </c>
      <c r="H7" s="117">
        <v>0.8</v>
      </c>
      <c r="I7" s="117">
        <v>0.65</v>
      </c>
      <c r="J7" s="117">
        <v>0.6</v>
      </c>
      <c r="K7" s="55">
        <v>1</v>
      </c>
      <c r="L7" s="55">
        <v>1</v>
      </c>
      <c r="M7" s="55">
        <v>1</v>
      </c>
      <c r="N7" s="117"/>
      <c r="P7" s="77"/>
      <c r="Q7" s="77"/>
      <c r="R7" s="77"/>
      <c r="S7" s="77"/>
    </row>
    <row r="8" spans="1:19">
      <c r="A8" s="1" t="s">
        <v>13</v>
      </c>
      <c r="B8" s="109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P8" s="77"/>
      <c r="Q8" s="77"/>
      <c r="R8" s="77"/>
      <c r="S8" s="77"/>
    </row>
    <row r="9" spans="1:19">
      <c r="A9" s="118" t="s">
        <v>93</v>
      </c>
      <c r="B9" s="4" t="s">
        <v>94</v>
      </c>
      <c r="C9" s="119">
        <v>25</v>
      </c>
      <c r="D9" s="99">
        <v>20</v>
      </c>
      <c r="E9" s="99">
        <v>18</v>
      </c>
      <c r="F9" s="99">
        <f>C9</f>
        <v>25</v>
      </c>
      <c r="G9" s="99">
        <f>D9</f>
        <v>20</v>
      </c>
      <c r="H9" s="99">
        <f>E9</f>
        <v>18</v>
      </c>
      <c r="I9" s="99">
        <f>D9</f>
        <v>20</v>
      </c>
      <c r="J9" s="99">
        <f>E9</f>
        <v>18</v>
      </c>
      <c r="K9" s="99">
        <v>0</v>
      </c>
      <c r="L9" s="99">
        <v>0</v>
      </c>
      <c r="M9" s="99">
        <v>0</v>
      </c>
      <c r="N9" s="99">
        <v>0</v>
      </c>
      <c r="P9" s="65" t="s">
        <v>95</v>
      </c>
      <c r="Q9" s="77"/>
      <c r="R9" s="77"/>
      <c r="S9" s="77"/>
    </row>
    <row r="10" spans="1:19">
      <c r="A10" s="120" t="s">
        <v>96</v>
      </c>
      <c r="B10" s="4" t="s">
        <v>94</v>
      </c>
      <c r="C10" s="114">
        <f>C7*C9</f>
        <v>21.25</v>
      </c>
      <c r="D10" s="114">
        <f>D7*D9</f>
        <v>18</v>
      </c>
      <c r="E10" s="114">
        <f t="shared" ref="E10:J10" si="0">E7*E9</f>
        <v>17.099999999999998</v>
      </c>
      <c r="F10" s="114">
        <f t="shared" si="0"/>
        <v>15</v>
      </c>
      <c r="G10" s="114">
        <f t="shared" si="0"/>
        <v>14</v>
      </c>
      <c r="H10" s="114">
        <f t="shared" si="0"/>
        <v>14.4</v>
      </c>
      <c r="I10" s="114">
        <f t="shared" si="0"/>
        <v>13</v>
      </c>
      <c r="J10" s="114">
        <f t="shared" si="0"/>
        <v>10.799999999999999</v>
      </c>
      <c r="K10" s="119">
        <f>K7*K9</f>
        <v>0</v>
      </c>
      <c r="L10" s="119">
        <f>L7*L9</f>
        <v>0</v>
      </c>
      <c r="M10" s="119">
        <f>M7*M9</f>
        <v>0</v>
      </c>
      <c r="N10" s="119">
        <f>N7*N9</f>
        <v>0</v>
      </c>
      <c r="P10" s="116">
        <f>SUMPRODUCT(C10:N10,C5:N5)</f>
        <v>19813.529411764706</v>
      </c>
      <c r="Q10" s="77"/>
      <c r="R10" s="77"/>
      <c r="S10" s="77"/>
    </row>
    <row r="11" spans="1:19">
      <c r="A11" s="1" t="s">
        <v>68</v>
      </c>
      <c r="B11" s="4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P11" s="4" t="s">
        <v>69</v>
      </c>
      <c r="Q11" s="4"/>
      <c r="R11" s="4" t="s">
        <v>70</v>
      </c>
      <c r="S11" s="77"/>
    </row>
    <row r="12" spans="1:19">
      <c r="A12"/>
      <c r="B12" s="4" t="s">
        <v>97</v>
      </c>
      <c r="C12" s="77">
        <v>1</v>
      </c>
      <c r="D12" s="77">
        <v>1</v>
      </c>
      <c r="E12" s="77">
        <v>1</v>
      </c>
      <c r="F12" s="77"/>
      <c r="G12" s="77"/>
      <c r="H12" s="77"/>
      <c r="I12" s="77"/>
      <c r="J12" s="77"/>
      <c r="K12" s="77"/>
      <c r="L12" s="77"/>
      <c r="M12" s="77"/>
      <c r="N12" s="77"/>
      <c r="P12" s="77">
        <f t="shared" ref="P12:P18" si="1">SUMPRODUCT($C$5:$N$5,C12:N12)</f>
        <v>300</v>
      </c>
      <c r="Q12" s="55" t="s">
        <v>72</v>
      </c>
      <c r="R12" s="81">
        <v>300</v>
      </c>
      <c r="S12" s="77"/>
    </row>
    <row r="13" spans="1:19">
      <c r="A13"/>
      <c r="B13" s="4" t="s">
        <v>71</v>
      </c>
      <c r="C13" s="77"/>
      <c r="D13" s="77"/>
      <c r="E13" s="77"/>
      <c r="F13" s="77">
        <v>1</v>
      </c>
      <c r="G13" s="77">
        <v>1</v>
      </c>
      <c r="H13" s="77">
        <v>1</v>
      </c>
      <c r="I13" s="77"/>
      <c r="J13" s="77"/>
      <c r="K13" s="77"/>
      <c r="L13" s="77"/>
      <c r="M13" s="77"/>
      <c r="N13" s="77"/>
      <c r="P13" s="77">
        <f t="shared" si="1"/>
        <v>600</v>
      </c>
      <c r="Q13" s="55" t="s">
        <v>72</v>
      </c>
      <c r="R13" s="87">
        <v>600</v>
      </c>
      <c r="S13" s="77"/>
    </row>
    <row r="14" spans="1:19">
      <c r="A14"/>
      <c r="B14" s="4" t="s">
        <v>98</v>
      </c>
      <c r="C14" s="77"/>
      <c r="D14" s="77"/>
      <c r="E14" s="77"/>
      <c r="F14" s="77"/>
      <c r="G14" s="77"/>
      <c r="H14" s="77"/>
      <c r="I14" s="77">
        <v>1</v>
      </c>
      <c r="J14" s="77">
        <v>1</v>
      </c>
      <c r="K14" s="77"/>
      <c r="L14" s="77"/>
      <c r="M14" s="77"/>
      <c r="N14" s="77"/>
      <c r="P14" s="77">
        <f t="shared" si="1"/>
        <v>400</v>
      </c>
      <c r="Q14" s="55" t="s">
        <v>72</v>
      </c>
      <c r="R14" s="87">
        <v>400</v>
      </c>
      <c r="S14" s="77"/>
    </row>
    <row r="15" spans="1:19">
      <c r="A15"/>
      <c r="B15" s="4" t="s">
        <v>99</v>
      </c>
      <c r="C15" s="77"/>
      <c r="D15" s="77"/>
      <c r="E15" s="77"/>
      <c r="F15" s="77"/>
      <c r="G15" s="77"/>
      <c r="H15" s="77"/>
      <c r="I15" s="77"/>
      <c r="J15" s="77"/>
      <c r="K15" s="77">
        <v>1</v>
      </c>
      <c r="L15" s="77">
        <v>1</v>
      </c>
      <c r="M15" s="77">
        <v>1</v>
      </c>
      <c r="N15" s="77">
        <v>-1</v>
      </c>
      <c r="P15" s="77">
        <f t="shared" si="1"/>
        <v>0</v>
      </c>
      <c r="Q15" s="55" t="s">
        <v>72</v>
      </c>
      <c r="R15" s="87">
        <v>0</v>
      </c>
      <c r="S15" s="77"/>
    </row>
    <row r="16" spans="1:19">
      <c r="A16"/>
      <c r="B16" s="4" t="s">
        <v>100</v>
      </c>
      <c r="C16" s="115">
        <f>-C7</f>
        <v>-0.85</v>
      </c>
      <c r="D16" s="115"/>
      <c r="E16" s="115"/>
      <c r="F16" s="115">
        <f>-F7</f>
        <v>-0.6</v>
      </c>
      <c r="G16" s="115"/>
      <c r="H16" s="115"/>
      <c r="I16" s="115"/>
      <c r="J16" s="115"/>
      <c r="K16" s="77">
        <v>-1</v>
      </c>
      <c r="L16" s="77"/>
      <c r="M16" s="77"/>
      <c r="N16" s="115"/>
      <c r="P16" s="77">
        <f t="shared" si="1"/>
        <v>-150</v>
      </c>
      <c r="Q16" s="55" t="s">
        <v>72</v>
      </c>
      <c r="R16" s="87">
        <v>-150</v>
      </c>
      <c r="S16" s="77"/>
    </row>
    <row r="17" spans="1:19">
      <c r="A17"/>
      <c r="B17" s="4" t="s">
        <v>77</v>
      </c>
      <c r="C17" s="115"/>
      <c r="D17" s="115">
        <f>-D7</f>
        <v>-0.9</v>
      </c>
      <c r="E17" s="115"/>
      <c r="F17" s="115"/>
      <c r="G17" s="115">
        <f>-G7</f>
        <v>-0.7</v>
      </c>
      <c r="H17" s="115"/>
      <c r="I17" s="115">
        <f>-I7</f>
        <v>-0.65</v>
      </c>
      <c r="J17" s="115"/>
      <c r="K17" s="77"/>
      <c r="L17" s="77">
        <v>-1</v>
      </c>
      <c r="M17" s="77"/>
      <c r="N17" s="115"/>
      <c r="P17" s="77">
        <f t="shared" si="1"/>
        <v>-750</v>
      </c>
      <c r="Q17" s="55" t="s">
        <v>72</v>
      </c>
      <c r="R17" s="87">
        <v>-750</v>
      </c>
      <c r="S17" s="77"/>
    </row>
    <row r="18" spans="1:19">
      <c r="A18"/>
      <c r="B18" s="4" t="s">
        <v>101</v>
      </c>
      <c r="C18" s="115"/>
      <c r="D18" s="115"/>
      <c r="E18" s="115">
        <f>-E7</f>
        <v>-0.95</v>
      </c>
      <c r="F18" s="115"/>
      <c r="G18" s="115"/>
      <c r="H18" s="115">
        <f>-H7</f>
        <v>-0.8</v>
      </c>
      <c r="I18" s="115"/>
      <c r="J18" s="115">
        <f>-J7</f>
        <v>-0.6</v>
      </c>
      <c r="K18" s="77"/>
      <c r="L18" s="77"/>
      <c r="M18" s="77">
        <v>-1</v>
      </c>
      <c r="N18" s="115"/>
      <c r="P18" s="77">
        <f t="shared" si="1"/>
        <v>-550</v>
      </c>
      <c r="Q18" s="55" t="s">
        <v>72</v>
      </c>
      <c r="R18" s="93">
        <v>-550</v>
      </c>
      <c r="S18" s="77"/>
    </row>
    <row r="19" spans="1:19">
      <c r="A19" s="77"/>
      <c r="S19" s="77"/>
    </row>
    <row r="20" spans="1:19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1:19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1:19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1:19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showGridLines="0" workbookViewId="0">
      <selection activeCell="L19" sqref="L19"/>
    </sheetView>
  </sheetViews>
  <sheetFormatPr defaultRowHeight="12.75"/>
  <sheetData>
    <row r="3" spans="1:10">
      <c r="D3" s="150" t="s">
        <v>104</v>
      </c>
      <c r="J3" s="150" t="s">
        <v>108</v>
      </c>
    </row>
    <row r="4" spans="1:10">
      <c r="B4" s="69" t="s">
        <v>103</v>
      </c>
      <c r="D4" s="150" t="s">
        <v>105</v>
      </c>
      <c r="G4" s="150" t="s">
        <v>113</v>
      </c>
      <c r="J4" s="150" t="s">
        <v>114</v>
      </c>
    </row>
    <row r="5" spans="1:10">
      <c r="D5" s="150" t="s">
        <v>106</v>
      </c>
      <c r="G5" s="150" t="s">
        <v>107</v>
      </c>
    </row>
    <row r="6" spans="1:10">
      <c r="D6" s="150" t="s">
        <v>107</v>
      </c>
      <c r="J6" s="150" t="s">
        <v>154</v>
      </c>
    </row>
    <row r="8" spans="1:10">
      <c r="B8" s="69" t="s">
        <v>104</v>
      </c>
      <c r="D8" s="150" t="s">
        <v>105</v>
      </c>
      <c r="H8" s="69" t="s">
        <v>108</v>
      </c>
      <c r="J8" s="150" t="s">
        <v>109</v>
      </c>
    </row>
    <row r="9" spans="1:10">
      <c r="J9" s="150" t="s">
        <v>155</v>
      </c>
    </row>
    <row r="11" spans="1:10">
      <c r="A11" s="150" t="s">
        <v>112</v>
      </c>
      <c r="D11" s="150" t="s">
        <v>106</v>
      </c>
      <c r="G11" s="150" t="s">
        <v>116</v>
      </c>
    </row>
    <row r="12" spans="1:10">
      <c r="A12" s="150" t="s">
        <v>105</v>
      </c>
      <c r="D12" s="150" t="s">
        <v>113</v>
      </c>
      <c r="G12" s="150" t="s">
        <v>114</v>
      </c>
      <c r="J12" s="150" t="s">
        <v>110</v>
      </c>
    </row>
    <row r="13" spans="1:10">
      <c r="J13" s="150" t="s">
        <v>156</v>
      </c>
    </row>
    <row r="14" spans="1:10">
      <c r="G14" s="150" t="s">
        <v>109</v>
      </c>
    </row>
    <row r="15" spans="1:10">
      <c r="A15" s="150" t="s">
        <v>115</v>
      </c>
      <c r="D15" s="150" t="s">
        <v>107</v>
      </c>
    </row>
    <row r="16" spans="1:10">
      <c r="A16" s="150" t="s">
        <v>106</v>
      </c>
      <c r="D16" s="150" t="s">
        <v>116</v>
      </c>
      <c r="G16" s="150" t="s">
        <v>47</v>
      </c>
      <c r="J16" s="150" t="s">
        <v>157</v>
      </c>
    </row>
    <row r="17" spans="7:10">
      <c r="G17" s="150" t="s">
        <v>110</v>
      </c>
      <c r="J17" s="150" t="s">
        <v>111</v>
      </c>
    </row>
  </sheetData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6"/>
  <sheetViews>
    <sheetView showGridLines="0" workbookViewId="0"/>
  </sheetViews>
  <sheetFormatPr defaultRowHeight="12.75"/>
  <sheetData>
    <row r="5" spans="2:9">
      <c r="B5" s="69" t="s">
        <v>103</v>
      </c>
      <c r="F5" s="69" t="s">
        <v>154</v>
      </c>
      <c r="G5" s="69" t="s">
        <v>155</v>
      </c>
      <c r="H5" s="69" t="s">
        <v>156</v>
      </c>
      <c r="I5" s="69" t="s">
        <v>157</v>
      </c>
    </row>
    <row r="7" spans="2:9">
      <c r="B7" s="150" t="s">
        <v>158</v>
      </c>
      <c r="C7" s="150" t="s">
        <v>159</v>
      </c>
      <c r="D7" s="150" t="s">
        <v>160</v>
      </c>
      <c r="E7" s="150" t="s">
        <v>161</v>
      </c>
      <c r="F7" s="150" t="s">
        <v>162</v>
      </c>
      <c r="G7" s="150" t="s">
        <v>163</v>
      </c>
      <c r="H7" s="150" t="s">
        <v>164</v>
      </c>
      <c r="I7" s="150" t="s">
        <v>165</v>
      </c>
    </row>
    <row r="10" spans="2:9">
      <c r="C10" t="s">
        <v>112</v>
      </c>
      <c r="E10" t="s">
        <v>113</v>
      </c>
      <c r="G10" t="s">
        <v>114</v>
      </c>
    </row>
    <row r="13" spans="2:9">
      <c r="C13" s="69" t="s">
        <v>115</v>
      </c>
      <c r="F13" s="69" t="s">
        <v>116</v>
      </c>
    </row>
    <row r="16" spans="2:9">
      <c r="E16" t="s">
        <v>47</v>
      </c>
    </row>
  </sheetData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23"/>
  <sheetViews>
    <sheetView workbookViewId="0">
      <selection activeCell="V21" sqref="V21"/>
    </sheetView>
  </sheetViews>
  <sheetFormatPr defaultColWidth="9.140625" defaultRowHeight="12.75"/>
  <cols>
    <col min="1" max="1" width="9.7109375" style="108" customWidth="1"/>
    <col min="2" max="2" width="7.5703125" style="108" bestFit="1" customWidth="1"/>
    <col min="3" max="16" width="5.7109375" style="108" customWidth="1"/>
    <col min="17" max="17" width="8.7109375" style="108" customWidth="1"/>
    <col min="18" max="18" width="3.85546875" style="108" customWidth="1"/>
    <col min="19" max="24" width="5.7109375" style="108" customWidth="1"/>
    <col min="25" max="16384" width="9.140625" style="108"/>
  </cols>
  <sheetData>
    <row r="1" spans="1:20">
      <c r="A1" s="1" t="s">
        <v>102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</row>
    <row r="2" spans="1:20">
      <c r="A2" s="1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</row>
    <row r="3" spans="1:20">
      <c r="A3" s="1" t="s">
        <v>10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s="110" customFormat="1">
      <c r="A4" s="109"/>
      <c r="B4" s="55" t="s">
        <v>103</v>
      </c>
      <c r="C4" s="55" t="s">
        <v>104</v>
      </c>
      <c r="D4" s="55" t="s">
        <v>105</v>
      </c>
      <c r="E4" s="55" t="s">
        <v>106</v>
      </c>
      <c r="F4" s="55" t="s">
        <v>107</v>
      </c>
      <c r="G4" s="55" t="s">
        <v>108</v>
      </c>
      <c r="H4" s="55" t="s">
        <v>109</v>
      </c>
      <c r="I4" s="55" t="s">
        <v>110</v>
      </c>
      <c r="J4" s="55" t="s">
        <v>111</v>
      </c>
      <c r="K4" s="55" t="s">
        <v>112</v>
      </c>
      <c r="L4" s="55" t="s">
        <v>113</v>
      </c>
      <c r="M4" s="55" t="s">
        <v>114</v>
      </c>
      <c r="N4" s="55" t="s">
        <v>115</v>
      </c>
      <c r="O4" s="55" t="s">
        <v>116</v>
      </c>
      <c r="P4" s="55" t="s">
        <v>47</v>
      </c>
      <c r="Q4" s="55"/>
      <c r="R4" s="77"/>
      <c r="S4" s="55"/>
      <c r="T4" s="55"/>
    </row>
    <row r="5" spans="1:20">
      <c r="A5" s="1"/>
      <c r="B5" s="121">
        <v>80.882947802231925</v>
      </c>
      <c r="C5" s="122">
        <v>0</v>
      </c>
      <c r="D5" s="123">
        <v>0</v>
      </c>
      <c r="E5" s="123">
        <v>0</v>
      </c>
      <c r="F5" s="123">
        <v>0</v>
      </c>
      <c r="G5" s="123">
        <v>24.761904761904759</v>
      </c>
      <c r="H5" s="123">
        <v>0</v>
      </c>
      <c r="I5" s="123">
        <v>0</v>
      </c>
      <c r="J5" s="123">
        <v>0</v>
      </c>
      <c r="K5" s="123">
        <v>60.049614468898596</v>
      </c>
      <c r="L5" s="123">
        <v>66.655072060477451</v>
      </c>
      <c r="M5" s="123">
        <v>25.225225225225223</v>
      </c>
      <c r="N5" s="123">
        <v>0</v>
      </c>
      <c r="O5" s="123">
        <v>0</v>
      </c>
      <c r="P5" s="124">
        <v>20.833333333333336</v>
      </c>
      <c r="Q5" s="77"/>
      <c r="R5" s="77"/>
      <c r="S5" s="77"/>
      <c r="T5" s="77"/>
    </row>
    <row r="6" spans="1:20">
      <c r="A6" s="1" t="s">
        <v>13</v>
      </c>
      <c r="B6" s="12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77"/>
      <c r="R6" s="77"/>
      <c r="S6" s="77"/>
      <c r="T6" s="77"/>
    </row>
    <row r="7" spans="1:20">
      <c r="A7" s="77"/>
      <c r="B7" s="126">
        <f>B5</f>
        <v>80.882947802231925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77"/>
      <c r="R7" s="77"/>
      <c r="S7" s="77"/>
      <c r="T7" s="77"/>
    </row>
    <row r="8" spans="1:20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</row>
    <row r="9" spans="1:20">
      <c r="A9" s="1" t="s">
        <v>68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</row>
    <row r="10" spans="1:20">
      <c r="A10" s="55" t="s">
        <v>117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</row>
    <row r="11" spans="1:20">
      <c r="A11" s="55">
        <v>0</v>
      </c>
      <c r="B11" s="77">
        <v>-1</v>
      </c>
      <c r="C11" s="77">
        <v>1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1</v>
      </c>
      <c r="L11" s="77">
        <v>0</v>
      </c>
      <c r="M11" s="77">
        <v>0</v>
      </c>
      <c r="N11" s="77">
        <v>1</v>
      </c>
      <c r="O11" s="77">
        <v>0</v>
      </c>
      <c r="P11" s="77">
        <v>1</v>
      </c>
      <c r="Q11" s="77">
        <f t="shared" ref="Q11:Q18" si="0">SUMPRODUCT($B$5:$P$5,B11:P11)</f>
        <v>7.1054273576010019E-15</v>
      </c>
      <c r="R11" s="55" t="s">
        <v>72</v>
      </c>
      <c r="S11" s="81">
        <v>0</v>
      </c>
      <c r="T11" s="77"/>
    </row>
    <row r="12" spans="1:20">
      <c r="A12" s="55">
        <v>1</v>
      </c>
      <c r="B12" s="77">
        <v>0</v>
      </c>
      <c r="C12" s="77">
        <v>-1.05</v>
      </c>
      <c r="D12" s="77">
        <v>1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f t="shared" si="0"/>
        <v>0</v>
      </c>
      <c r="R12" s="55" t="s">
        <v>72</v>
      </c>
      <c r="S12" s="87">
        <v>0</v>
      </c>
      <c r="T12" s="77"/>
    </row>
    <row r="13" spans="1:20">
      <c r="A13" s="55">
        <v>2</v>
      </c>
      <c r="B13" s="77">
        <v>0</v>
      </c>
      <c r="C13" s="77">
        <v>0</v>
      </c>
      <c r="D13" s="77">
        <v>-1.05</v>
      </c>
      <c r="E13" s="77">
        <v>1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-1.1100000000000001</v>
      </c>
      <c r="L13" s="77">
        <v>1</v>
      </c>
      <c r="M13" s="77">
        <v>0</v>
      </c>
      <c r="N13" s="77">
        <v>0</v>
      </c>
      <c r="O13" s="77">
        <v>0</v>
      </c>
      <c r="P13" s="77">
        <v>0</v>
      </c>
      <c r="Q13" s="77">
        <f t="shared" si="0"/>
        <v>0</v>
      </c>
      <c r="R13" s="55" t="s">
        <v>72</v>
      </c>
      <c r="S13" s="87">
        <v>0</v>
      </c>
      <c r="T13" s="77"/>
    </row>
    <row r="14" spans="1:20">
      <c r="A14" s="55">
        <v>3</v>
      </c>
      <c r="B14" s="77">
        <v>0</v>
      </c>
      <c r="C14" s="77">
        <v>0</v>
      </c>
      <c r="D14" s="77">
        <v>0</v>
      </c>
      <c r="E14" s="77">
        <v>-1.05</v>
      </c>
      <c r="F14" s="77">
        <v>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-1.1599999999999999</v>
      </c>
      <c r="O14" s="77">
        <v>1</v>
      </c>
      <c r="P14" s="77">
        <v>0</v>
      </c>
      <c r="Q14" s="77">
        <f t="shared" si="0"/>
        <v>0</v>
      </c>
      <c r="R14" s="55" t="s">
        <v>72</v>
      </c>
      <c r="S14" s="87">
        <v>0</v>
      </c>
      <c r="T14" s="77"/>
    </row>
    <row r="15" spans="1:20">
      <c r="A15" s="55">
        <v>4</v>
      </c>
      <c r="B15" s="77">
        <v>0</v>
      </c>
      <c r="C15" s="77">
        <v>0</v>
      </c>
      <c r="D15" s="77">
        <v>0</v>
      </c>
      <c r="E15" s="77">
        <v>0</v>
      </c>
      <c r="F15" s="77">
        <v>-1.05</v>
      </c>
      <c r="G15" s="77">
        <v>1</v>
      </c>
      <c r="H15" s="77">
        <v>0</v>
      </c>
      <c r="I15" s="77">
        <v>0</v>
      </c>
      <c r="J15" s="77">
        <v>0</v>
      </c>
      <c r="K15" s="77">
        <v>0</v>
      </c>
      <c r="L15" s="77">
        <v>-1.1100000000000001</v>
      </c>
      <c r="M15" s="77">
        <v>1</v>
      </c>
      <c r="N15" s="77">
        <v>0</v>
      </c>
      <c r="O15" s="77">
        <v>0</v>
      </c>
      <c r="P15" s="77">
        <v>0</v>
      </c>
      <c r="Q15" s="77">
        <f t="shared" si="0"/>
        <v>-23.999999999999993</v>
      </c>
      <c r="R15" s="55" t="s">
        <v>72</v>
      </c>
      <c r="S15" s="87">
        <v>-24</v>
      </c>
      <c r="T15" s="77"/>
    </row>
    <row r="16" spans="1:20">
      <c r="A16" s="55">
        <v>5</v>
      </c>
      <c r="B16" s="77">
        <v>0</v>
      </c>
      <c r="C16" s="77">
        <v>0</v>
      </c>
      <c r="D16" s="77">
        <v>0</v>
      </c>
      <c r="E16" s="77">
        <v>0</v>
      </c>
      <c r="F16" s="77">
        <v>0</v>
      </c>
      <c r="G16" s="77">
        <v>-1.05</v>
      </c>
      <c r="H16" s="77">
        <v>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f t="shared" si="0"/>
        <v>-26</v>
      </c>
      <c r="R16" s="55" t="s">
        <v>72</v>
      </c>
      <c r="S16" s="87">
        <v>-26</v>
      </c>
      <c r="T16" s="77"/>
    </row>
    <row r="17" spans="1:20">
      <c r="A17" s="55">
        <v>6</v>
      </c>
      <c r="B17" s="77">
        <v>0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-1.05</v>
      </c>
      <c r="I17" s="77">
        <v>1</v>
      </c>
      <c r="J17" s="77">
        <v>0</v>
      </c>
      <c r="K17" s="77">
        <v>0</v>
      </c>
      <c r="L17" s="77">
        <v>0</v>
      </c>
      <c r="M17" s="77">
        <v>-1.1100000000000001</v>
      </c>
      <c r="N17" s="77">
        <v>0</v>
      </c>
      <c r="O17" s="77">
        <v>-1.1599999999999999</v>
      </c>
      <c r="P17" s="77">
        <v>0</v>
      </c>
      <c r="Q17" s="77">
        <f t="shared" si="0"/>
        <v>-28</v>
      </c>
      <c r="R17" s="55" t="s">
        <v>72</v>
      </c>
      <c r="S17" s="87">
        <v>-28</v>
      </c>
      <c r="T17" s="77"/>
    </row>
    <row r="18" spans="1:20">
      <c r="A18" s="55">
        <v>7</v>
      </c>
      <c r="B18" s="77">
        <v>0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-1.05</v>
      </c>
      <c r="J18" s="77">
        <v>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-1.44</v>
      </c>
      <c r="Q18" s="99">
        <f t="shared" si="0"/>
        <v>-30.000000000000004</v>
      </c>
      <c r="R18" s="55" t="s">
        <v>72</v>
      </c>
      <c r="S18" s="93">
        <v>-30</v>
      </c>
      <c r="T18" s="77"/>
    </row>
    <row r="19" spans="1:20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1:20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1:20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1:20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1:20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6"/>
  <sheetViews>
    <sheetView showGridLines="0" workbookViewId="0"/>
  </sheetViews>
  <sheetFormatPr defaultRowHeight="12.75"/>
  <sheetData>
    <row r="5" spans="2:9">
      <c r="B5" s="69" t="s">
        <v>103</v>
      </c>
      <c r="F5" s="69">
        <v>24</v>
      </c>
      <c r="G5" s="69">
        <v>26</v>
      </c>
      <c r="H5" s="69">
        <v>28</v>
      </c>
      <c r="I5" s="69">
        <v>30</v>
      </c>
    </row>
    <row r="7" spans="2:9">
      <c r="B7" s="150" t="s">
        <v>153</v>
      </c>
      <c r="C7" s="150" t="s">
        <v>153</v>
      </c>
      <c r="D7" s="150" t="s">
        <v>153</v>
      </c>
      <c r="E7" s="150" t="s">
        <v>153</v>
      </c>
      <c r="F7" s="150" t="s">
        <v>162</v>
      </c>
      <c r="G7" s="150" t="s">
        <v>153</v>
      </c>
      <c r="H7" s="150" t="s">
        <v>153</v>
      </c>
      <c r="I7" s="150" t="s">
        <v>153</v>
      </c>
    </row>
    <row r="10" spans="2:9">
      <c r="C10" t="s">
        <v>112</v>
      </c>
      <c r="E10" t="s">
        <v>113</v>
      </c>
      <c r="G10" t="s">
        <v>114</v>
      </c>
    </row>
    <row r="13" spans="2:9">
      <c r="C13" s="69" t="s">
        <v>153</v>
      </c>
      <c r="F13" s="69" t="s">
        <v>153</v>
      </c>
    </row>
    <row r="16" spans="2:9">
      <c r="E16" t="s">
        <v>47</v>
      </c>
    </row>
  </sheetData>
  <pageMargins left="0.75" right="0.75" top="1" bottom="1" header="0.5" footer="0.5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showGridLines="0" workbookViewId="0"/>
  </sheetViews>
  <sheetFormatPr defaultRowHeight="12.75"/>
  <sheetData>
    <row r="3" spans="2:10">
      <c r="H3" t="s">
        <v>121</v>
      </c>
    </row>
    <row r="7" spans="2:10">
      <c r="H7" t="s">
        <v>126</v>
      </c>
      <c r="J7" t="s">
        <v>130</v>
      </c>
    </row>
    <row r="9" spans="2:10">
      <c r="B9" t="s">
        <v>119</v>
      </c>
      <c r="E9" s="150" t="s">
        <v>122</v>
      </c>
      <c r="G9" s="69" t="s">
        <v>127</v>
      </c>
    </row>
    <row r="11" spans="2:10">
      <c r="C11" s="150" t="s">
        <v>166</v>
      </c>
      <c r="G11" s="69" t="s">
        <v>128</v>
      </c>
      <c r="H11" s="69" t="s">
        <v>153</v>
      </c>
    </row>
    <row r="12" spans="2:10">
      <c r="J12" t="s">
        <v>131</v>
      </c>
    </row>
    <row r="13" spans="2:10">
      <c r="F13" s="69" t="s">
        <v>124</v>
      </c>
      <c r="H13" t="s">
        <v>129</v>
      </c>
    </row>
    <row r="15" spans="2:10">
      <c r="D15" s="150" t="s">
        <v>123</v>
      </c>
    </row>
    <row r="16" spans="2:10">
      <c r="H16" t="s">
        <v>125</v>
      </c>
    </row>
  </sheetData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28"/>
  <sheetViews>
    <sheetView workbookViewId="0">
      <selection activeCell="U29" sqref="U29"/>
    </sheetView>
  </sheetViews>
  <sheetFormatPr defaultColWidth="9.140625" defaultRowHeight="12.75"/>
  <cols>
    <col min="1" max="1" width="15.7109375" style="77" customWidth="1"/>
    <col min="2" max="4" width="6.28515625" style="77" customWidth="1"/>
    <col min="5" max="14" width="5.7109375" style="77" customWidth="1"/>
    <col min="15" max="15" width="8.7109375" style="77" customWidth="1"/>
    <col min="16" max="42" width="4.7109375" style="77" customWidth="1"/>
    <col min="43" max="16384" width="9.140625" style="77"/>
  </cols>
  <sheetData>
    <row r="1" spans="1:17" ht="12.75" customHeight="1">
      <c r="A1" s="1" t="s">
        <v>118</v>
      </c>
      <c r="Q1" s="55"/>
    </row>
    <row r="2" spans="1:17" ht="12.75" customHeight="1">
      <c r="A2" s="1"/>
      <c r="Q2" s="55"/>
    </row>
    <row r="3" spans="1:17" ht="12.75" customHeight="1">
      <c r="A3" s="1" t="s">
        <v>10</v>
      </c>
      <c r="B3" s="55" t="s">
        <v>119</v>
      </c>
      <c r="C3" s="55" t="s">
        <v>120</v>
      </c>
      <c r="D3" s="55" t="s">
        <v>121</v>
      </c>
      <c r="E3" s="55" t="s">
        <v>122</v>
      </c>
      <c r="F3" s="55" t="s">
        <v>123</v>
      </c>
      <c r="G3" s="55" t="s">
        <v>124</v>
      </c>
      <c r="H3" s="55" t="s">
        <v>125</v>
      </c>
      <c r="I3" s="55" t="s">
        <v>126</v>
      </c>
      <c r="J3" s="55" t="s">
        <v>127</v>
      </c>
      <c r="K3" s="55" t="s">
        <v>128</v>
      </c>
      <c r="L3" s="55" t="s">
        <v>129</v>
      </c>
      <c r="M3" s="55" t="s">
        <v>130</v>
      </c>
      <c r="N3" s="55" t="s">
        <v>131</v>
      </c>
      <c r="O3" s="127"/>
      <c r="P3" s="55"/>
      <c r="Q3" s="127"/>
    </row>
    <row r="4" spans="1:17" ht="12.75" customHeight="1">
      <c r="A4" s="127" t="s">
        <v>132</v>
      </c>
      <c r="B4" s="128">
        <v>49.333333333333336</v>
      </c>
      <c r="C4" s="129">
        <v>29.6</v>
      </c>
      <c r="D4" s="129">
        <v>19.733333333333334</v>
      </c>
      <c r="E4" s="129">
        <v>9.6</v>
      </c>
      <c r="F4" s="129">
        <v>20</v>
      </c>
      <c r="G4" s="129">
        <v>12.8</v>
      </c>
      <c r="H4" s="129">
        <v>8</v>
      </c>
      <c r="I4" s="123">
        <v>8</v>
      </c>
      <c r="J4" s="123">
        <v>1.6000000000000003</v>
      </c>
      <c r="K4" s="123">
        <v>8</v>
      </c>
      <c r="L4" s="123">
        <v>4.8000000000000007</v>
      </c>
      <c r="M4" s="129">
        <v>16</v>
      </c>
      <c r="N4" s="130">
        <v>6.4000000000000012</v>
      </c>
      <c r="P4" s="55"/>
    </row>
    <row r="5" spans="1:17" ht="12.75" customHeight="1">
      <c r="A5" s="1" t="s">
        <v>13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P5" s="55"/>
    </row>
    <row r="6" spans="1:17" ht="12.75" customHeight="1">
      <c r="A6" s="127" t="s">
        <v>133</v>
      </c>
      <c r="D6" s="77">
        <v>36</v>
      </c>
      <c r="H6" s="77">
        <v>44</v>
      </c>
      <c r="M6" s="77">
        <v>50</v>
      </c>
      <c r="N6" s="77">
        <v>55</v>
      </c>
      <c r="P6" s="55"/>
    </row>
    <row r="7" spans="1:17" ht="12.75" customHeight="1">
      <c r="A7" s="127" t="s">
        <v>134</v>
      </c>
      <c r="B7" s="77">
        <v>5</v>
      </c>
      <c r="F7" s="77">
        <v>6</v>
      </c>
      <c r="P7" s="55"/>
    </row>
    <row r="8" spans="1:17" ht="12.75" customHeight="1">
      <c r="A8" s="127" t="s">
        <v>134</v>
      </c>
      <c r="B8" s="131">
        <v>28</v>
      </c>
      <c r="P8" s="55"/>
    </row>
    <row r="9" spans="1:17" ht="12.75" customHeight="1">
      <c r="A9" s="127" t="s">
        <v>135</v>
      </c>
      <c r="B9" s="94">
        <f t="shared" ref="B9:N9" si="0">B6-B7-B8</f>
        <v>-33</v>
      </c>
      <c r="C9" s="95">
        <f t="shared" si="0"/>
        <v>0</v>
      </c>
      <c r="D9" s="95">
        <f t="shared" si="0"/>
        <v>36</v>
      </c>
      <c r="E9" s="95">
        <f t="shared" si="0"/>
        <v>0</v>
      </c>
      <c r="F9" s="95">
        <f t="shared" si="0"/>
        <v>-6</v>
      </c>
      <c r="G9" s="95">
        <f t="shared" si="0"/>
        <v>0</v>
      </c>
      <c r="H9" s="95">
        <f t="shared" si="0"/>
        <v>44</v>
      </c>
      <c r="I9" s="95">
        <f t="shared" si="0"/>
        <v>0</v>
      </c>
      <c r="J9" s="95">
        <f t="shared" si="0"/>
        <v>0</v>
      </c>
      <c r="K9" s="95">
        <f t="shared" si="0"/>
        <v>0</v>
      </c>
      <c r="L9" s="95">
        <f t="shared" si="0"/>
        <v>0</v>
      </c>
      <c r="M9" s="95">
        <f t="shared" si="0"/>
        <v>50</v>
      </c>
      <c r="N9" s="96">
        <f t="shared" si="0"/>
        <v>55</v>
      </c>
      <c r="O9" s="132">
        <f>SUMPRODUCT(B9:N9,$B$4:$N$4)</f>
        <v>466.40000000000015</v>
      </c>
      <c r="P9" s="133"/>
    </row>
    <row r="10" spans="1:17" ht="12.75" customHeight="1">
      <c r="A10" s="1" t="s">
        <v>68</v>
      </c>
      <c r="O10" s="120" t="s">
        <v>69</v>
      </c>
      <c r="P10" s="4"/>
      <c r="Q10" s="120" t="s">
        <v>70</v>
      </c>
    </row>
    <row r="11" spans="1:17" ht="12.75" customHeight="1">
      <c r="A11" s="1"/>
      <c r="O11" s="120"/>
      <c r="P11" s="4"/>
      <c r="Q11" s="120"/>
    </row>
    <row r="12" spans="1:17" ht="12.75" customHeight="1">
      <c r="A12" s="127" t="s">
        <v>136</v>
      </c>
      <c r="B12" s="115">
        <v>-0.6</v>
      </c>
      <c r="C12" s="77">
        <v>1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134">
        <f>SUMPRODUCT(B12:N12,$B$4:$N$4)</f>
        <v>0</v>
      </c>
      <c r="P12" s="55" t="s">
        <v>72</v>
      </c>
      <c r="Q12" s="81">
        <v>0</v>
      </c>
    </row>
    <row r="13" spans="1:17" ht="12.75" customHeight="1">
      <c r="A13" s="127" t="s">
        <v>136</v>
      </c>
      <c r="B13" s="99">
        <v>-0.4</v>
      </c>
      <c r="C13" s="99">
        <v>0</v>
      </c>
      <c r="D13" s="99">
        <v>1</v>
      </c>
      <c r="E13" s="99">
        <v>0</v>
      </c>
      <c r="F13" s="99">
        <v>0</v>
      </c>
      <c r="G13" s="99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134">
        <f t="shared" ref="O13:O26" si="1">SUMPRODUCT(B13:N13,$B$4:$N$4)</f>
        <v>0</v>
      </c>
      <c r="P13" s="55" t="s">
        <v>72</v>
      </c>
      <c r="Q13" s="87">
        <v>0</v>
      </c>
    </row>
    <row r="14" spans="1:17" ht="12.75" customHeight="1">
      <c r="A14" s="135" t="s">
        <v>137</v>
      </c>
      <c r="B14" s="99">
        <v>0</v>
      </c>
      <c r="C14" s="99">
        <v>-1</v>
      </c>
      <c r="D14" s="99">
        <v>0</v>
      </c>
      <c r="E14" s="99">
        <v>1</v>
      </c>
      <c r="F14" s="99">
        <v>1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134">
        <f t="shared" si="1"/>
        <v>0</v>
      </c>
      <c r="P14" s="55" t="s">
        <v>72</v>
      </c>
      <c r="Q14" s="87">
        <v>0</v>
      </c>
    </row>
    <row r="15" spans="1:17" ht="12.75" customHeight="1">
      <c r="A15" s="135" t="s">
        <v>138</v>
      </c>
      <c r="B15" s="99">
        <v>0</v>
      </c>
      <c r="C15" s="99">
        <v>0</v>
      </c>
      <c r="D15" s="99">
        <v>0</v>
      </c>
      <c r="E15" s="99">
        <v>0</v>
      </c>
      <c r="F15" s="115">
        <v>-0.64</v>
      </c>
      <c r="G15" s="99">
        <v>1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134">
        <f t="shared" si="1"/>
        <v>0</v>
      </c>
      <c r="P15" s="55" t="s">
        <v>72</v>
      </c>
      <c r="Q15" s="87">
        <v>0</v>
      </c>
    </row>
    <row r="16" spans="1:17" ht="12.75" customHeight="1">
      <c r="A16" s="135" t="s">
        <v>138</v>
      </c>
      <c r="B16" s="99">
        <v>0</v>
      </c>
      <c r="C16" s="77">
        <v>0</v>
      </c>
      <c r="D16" s="77">
        <v>0</v>
      </c>
      <c r="E16" s="99">
        <v>0</v>
      </c>
      <c r="F16" s="115">
        <v>-0.4</v>
      </c>
      <c r="G16" s="99">
        <v>0</v>
      </c>
      <c r="H16" s="77">
        <v>1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134">
        <f t="shared" si="1"/>
        <v>0</v>
      </c>
      <c r="P16" s="55" t="s">
        <v>72</v>
      </c>
      <c r="Q16" s="87">
        <v>0</v>
      </c>
    </row>
    <row r="17" spans="1:17" ht="12.75" customHeight="1">
      <c r="A17" s="135" t="s">
        <v>139</v>
      </c>
      <c r="B17" s="99">
        <v>0</v>
      </c>
      <c r="C17" s="99">
        <v>0</v>
      </c>
      <c r="D17" s="99">
        <v>0</v>
      </c>
      <c r="E17" s="99">
        <v>-1</v>
      </c>
      <c r="F17" s="99">
        <v>0</v>
      </c>
      <c r="G17" s="99">
        <v>0</v>
      </c>
      <c r="H17" s="99">
        <v>0</v>
      </c>
      <c r="I17" s="99">
        <v>1</v>
      </c>
      <c r="J17" s="99">
        <v>1</v>
      </c>
      <c r="K17" s="99">
        <v>0</v>
      </c>
      <c r="L17" s="99">
        <v>0</v>
      </c>
      <c r="M17" s="99">
        <v>0</v>
      </c>
      <c r="N17" s="99">
        <v>0</v>
      </c>
      <c r="O17" s="134">
        <f t="shared" si="1"/>
        <v>6.6613381477509392E-16</v>
      </c>
      <c r="P17" s="55" t="s">
        <v>72</v>
      </c>
      <c r="Q17" s="87">
        <v>0</v>
      </c>
    </row>
    <row r="18" spans="1:17" ht="12.75" customHeight="1">
      <c r="A18" s="135" t="s">
        <v>140</v>
      </c>
      <c r="B18" s="99">
        <v>0</v>
      </c>
      <c r="C18" s="99">
        <v>0</v>
      </c>
      <c r="D18" s="99">
        <v>0</v>
      </c>
      <c r="E18" s="99">
        <v>0</v>
      </c>
      <c r="F18" s="99">
        <v>0</v>
      </c>
      <c r="G18" s="99">
        <v>-1</v>
      </c>
      <c r="H18" s="99">
        <v>0</v>
      </c>
      <c r="I18" s="99">
        <v>0</v>
      </c>
      <c r="J18" s="99">
        <v>0</v>
      </c>
      <c r="K18" s="99">
        <v>1</v>
      </c>
      <c r="L18" s="99">
        <v>1</v>
      </c>
      <c r="M18" s="99">
        <v>0</v>
      </c>
      <c r="N18" s="99">
        <v>0</v>
      </c>
      <c r="O18" s="134">
        <f t="shared" si="1"/>
        <v>0</v>
      </c>
      <c r="P18" s="55" t="s">
        <v>72</v>
      </c>
      <c r="Q18" s="87">
        <v>0</v>
      </c>
    </row>
    <row r="19" spans="1:17" ht="12.75" customHeight="1">
      <c r="A19" s="135" t="s">
        <v>141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-1</v>
      </c>
      <c r="J19" s="99">
        <v>0</v>
      </c>
      <c r="K19" s="99">
        <v>-1</v>
      </c>
      <c r="L19" s="99">
        <v>0</v>
      </c>
      <c r="M19" s="99">
        <v>1</v>
      </c>
      <c r="N19" s="99">
        <v>0</v>
      </c>
      <c r="O19" s="134">
        <f t="shared" si="1"/>
        <v>0</v>
      </c>
      <c r="P19" s="55" t="s">
        <v>72</v>
      </c>
      <c r="Q19" s="87">
        <v>0</v>
      </c>
    </row>
    <row r="20" spans="1:17" ht="12.75" customHeight="1">
      <c r="A20" s="135" t="s">
        <v>142</v>
      </c>
      <c r="B20" s="99">
        <v>0</v>
      </c>
      <c r="C20" s="99">
        <v>0</v>
      </c>
      <c r="D20" s="99">
        <v>0</v>
      </c>
      <c r="E20" s="99">
        <v>0</v>
      </c>
      <c r="F20" s="99">
        <v>0</v>
      </c>
      <c r="G20" s="99">
        <v>0</v>
      </c>
      <c r="H20" s="99">
        <v>0</v>
      </c>
      <c r="I20" s="99">
        <v>0</v>
      </c>
      <c r="J20" s="99">
        <v>-1</v>
      </c>
      <c r="K20" s="99">
        <v>0</v>
      </c>
      <c r="L20" s="99">
        <v>-1</v>
      </c>
      <c r="M20" s="99">
        <v>0</v>
      </c>
      <c r="N20" s="99">
        <v>1</v>
      </c>
      <c r="O20" s="134">
        <f t="shared" si="1"/>
        <v>0</v>
      </c>
      <c r="P20" s="55" t="s">
        <v>72</v>
      </c>
      <c r="Q20" s="87">
        <v>0</v>
      </c>
    </row>
    <row r="21" spans="1:17" ht="12.75" customHeight="1">
      <c r="A21" s="135" t="s">
        <v>143</v>
      </c>
      <c r="B21" s="99">
        <v>0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115">
        <v>-0.5</v>
      </c>
      <c r="J21" s="99">
        <v>0</v>
      </c>
      <c r="K21" s="115">
        <v>0.5</v>
      </c>
      <c r="L21" s="99">
        <v>0</v>
      </c>
      <c r="M21" s="99">
        <v>0</v>
      </c>
      <c r="N21" s="99">
        <v>0</v>
      </c>
      <c r="O21" s="134">
        <f t="shared" si="1"/>
        <v>0</v>
      </c>
      <c r="P21" s="55" t="s">
        <v>144</v>
      </c>
      <c r="Q21" s="87">
        <v>0</v>
      </c>
    </row>
    <row r="22" spans="1:17" ht="12.75" customHeight="1">
      <c r="A22" s="135" t="s">
        <v>145</v>
      </c>
      <c r="B22" s="99">
        <v>0</v>
      </c>
      <c r="C22" s="99">
        <v>0</v>
      </c>
      <c r="D22" s="99">
        <v>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115">
        <v>-0.75</v>
      </c>
      <c r="K22" s="99">
        <v>0</v>
      </c>
      <c r="L22" s="115">
        <v>0.25</v>
      </c>
      <c r="M22" s="99">
        <v>0</v>
      </c>
      <c r="N22" s="99">
        <v>0</v>
      </c>
      <c r="O22" s="134">
        <f t="shared" si="1"/>
        <v>0</v>
      </c>
      <c r="P22" s="55" t="s">
        <v>144</v>
      </c>
      <c r="Q22" s="87">
        <v>0</v>
      </c>
    </row>
    <row r="23" spans="1:17" ht="12.75" customHeight="1">
      <c r="A23" s="135" t="s">
        <v>146</v>
      </c>
      <c r="B23" s="99">
        <v>1</v>
      </c>
      <c r="C23" s="99">
        <v>0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134">
        <f t="shared" si="1"/>
        <v>49.333333333333336</v>
      </c>
      <c r="P23" s="55" t="s">
        <v>147</v>
      </c>
      <c r="Q23" s="87">
        <v>50</v>
      </c>
    </row>
    <row r="24" spans="1:17" ht="12.75" customHeight="1">
      <c r="A24" s="135" t="s">
        <v>148</v>
      </c>
      <c r="B24" s="99">
        <v>0</v>
      </c>
      <c r="C24" s="99">
        <v>0</v>
      </c>
      <c r="D24" s="99">
        <v>0</v>
      </c>
      <c r="E24" s="99">
        <v>0</v>
      </c>
      <c r="F24" s="99">
        <v>1</v>
      </c>
      <c r="G24" s="99">
        <v>0</v>
      </c>
      <c r="H24" s="99">
        <v>0</v>
      </c>
      <c r="I24" s="99">
        <v>0</v>
      </c>
      <c r="J24" s="99">
        <v>0</v>
      </c>
      <c r="K24" s="99">
        <v>0</v>
      </c>
      <c r="L24" s="99">
        <v>0</v>
      </c>
      <c r="M24" s="99">
        <v>0</v>
      </c>
      <c r="N24" s="99">
        <v>0</v>
      </c>
      <c r="O24" s="134">
        <f t="shared" si="1"/>
        <v>20</v>
      </c>
      <c r="P24" s="55" t="s">
        <v>147</v>
      </c>
      <c r="Q24" s="87">
        <v>20</v>
      </c>
    </row>
    <row r="25" spans="1:17" ht="12.75" customHeight="1">
      <c r="A25" s="135" t="s">
        <v>149</v>
      </c>
      <c r="B25" s="77">
        <v>0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1</v>
      </c>
      <c r="N25" s="99">
        <v>0</v>
      </c>
      <c r="O25" s="134">
        <f t="shared" si="1"/>
        <v>16</v>
      </c>
      <c r="P25" s="55" t="s">
        <v>147</v>
      </c>
      <c r="Q25" s="136">
        <v>16</v>
      </c>
    </row>
    <row r="26" spans="1:17" ht="12.75" customHeight="1">
      <c r="A26" s="135" t="s">
        <v>150</v>
      </c>
      <c r="B26" s="77">
        <v>0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>
        <v>0</v>
      </c>
      <c r="N26" s="99">
        <v>1</v>
      </c>
      <c r="O26" s="134">
        <f t="shared" si="1"/>
        <v>6.4000000000000012</v>
      </c>
      <c r="P26" s="55" t="s">
        <v>147</v>
      </c>
      <c r="Q26" s="137">
        <v>16</v>
      </c>
    </row>
    <row r="27" spans="1:17" ht="12.75" customHeight="1"/>
    <row r="28" spans="1:17" ht="12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"/>
  <sheetViews>
    <sheetView workbookViewId="0">
      <selection activeCell="K21" sqref="K21"/>
    </sheetView>
  </sheetViews>
  <sheetFormatPr defaultColWidth="9.5703125" defaultRowHeight="12.75"/>
  <cols>
    <col min="1" max="16384" width="9.5703125" style="2"/>
  </cols>
  <sheetData>
    <row r="1" spans="1:7">
      <c r="A1" s="1" t="s">
        <v>16</v>
      </c>
    </row>
    <row r="3" spans="1:7">
      <c r="A3" s="1" t="s">
        <v>0</v>
      </c>
    </row>
    <row r="4" spans="1:7">
      <c r="A4" s="1"/>
      <c r="B4" s="26" t="s">
        <v>15</v>
      </c>
      <c r="C4" s="25" t="s">
        <v>1</v>
      </c>
      <c r="D4" s="3" t="s">
        <v>2</v>
      </c>
      <c r="E4" s="3" t="s">
        <v>3</v>
      </c>
      <c r="F4" s="3" t="s">
        <v>4</v>
      </c>
      <c r="G4" s="4" t="s">
        <v>5</v>
      </c>
    </row>
    <row r="5" spans="1:7">
      <c r="A5" s="1"/>
      <c r="B5" s="24" t="s">
        <v>6</v>
      </c>
      <c r="C5" s="9">
        <v>0.6</v>
      </c>
      <c r="D5" s="6">
        <v>0.56000000000000005</v>
      </c>
      <c r="E5" s="6">
        <v>0.22</v>
      </c>
      <c r="F5" s="7">
        <v>0.4</v>
      </c>
      <c r="G5" s="28">
        <v>9000</v>
      </c>
    </row>
    <row r="6" spans="1:7">
      <c r="A6" s="1"/>
      <c r="B6" s="24" t="s">
        <v>7</v>
      </c>
      <c r="C6" s="9">
        <v>0.36</v>
      </c>
      <c r="D6" s="9">
        <v>0.3</v>
      </c>
      <c r="E6" s="9">
        <v>0.28000000000000003</v>
      </c>
      <c r="F6" s="10">
        <v>0.57999999999999996</v>
      </c>
      <c r="G6" s="29">
        <v>12000</v>
      </c>
    </row>
    <row r="7" spans="1:7">
      <c r="A7" s="1"/>
      <c r="B7" s="24" t="s">
        <v>8</v>
      </c>
      <c r="C7" s="12">
        <v>0.65</v>
      </c>
      <c r="D7" s="12">
        <v>0.68</v>
      </c>
      <c r="E7" s="12">
        <v>0.55000000000000004</v>
      </c>
      <c r="F7" s="13">
        <v>0.42</v>
      </c>
      <c r="G7" s="30">
        <v>13000</v>
      </c>
    </row>
    <row r="8" spans="1:7">
      <c r="A8" s="1"/>
      <c r="B8" s="4" t="s">
        <v>9</v>
      </c>
      <c r="C8" s="31">
        <v>7500</v>
      </c>
      <c r="D8" s="32">
        <v>8500</v>
      </c>
      <c r="E8" s="32">
        <v>9500</v>
      </c>
      <c r="F8" s="33">
        <v>8000</v>
      </c>
    </row>
    <row r="9" spans="1:7">
      <c r="A9" s="1"/>
    </row>
    <row r="10" spans="1:7">
      <c r="A10" s="1" t="s">
        <v>10</v>
      </c>
    </row>
    <row r="11" spans="1:7">
      <c r="A11" s="1"/>
      <c r="C11" s="3" t="s">
        <v>1</v>
      </c>
      <c r="D11" s="3" t="s">
        <v>2</v>
      </c>
      <c r="E11" s="3" t="s">
        <v>3</v>
      </c>
      <c r="F11" s="3" t="s">
        <v>4</v>
      </c>
      <c r="G11" s="4" t="s">
        <v>11</v>
      </c>
    </row>
    <row r="12" spans="1:7">
      <c r="A12" s="1"/>
      <c r="B12" s="3" t="s">
        <v>6</v>
      </c>
      <c r="C12" s="15">
        <v>0</v>
      </c>
      <c r="D12" s="16">
        <v>4000</v>
      </c>
      <c r="E12" s="16">
        <v>5000</v>
      </c>
      <c r="F12" s="17">
        <v>0</v>
      </c>
      <c r="G12" s="14">
        <f>SUM(C12:F12)</f>
        <v>9000</v>
      </c>
    </row>
    <row r="13" spans="1:7">
      <c r="A13" s="1"/>
      <c r="B13" s="3" t="s">
        <v>7</v>
      </c>
      <c r="C13" s="18">
        <v>7500</v>
      </c>
      <c r="D13" s="19">
        <v>4500</v>
      </c>
      <c r="E13" s="19">
        <v>0</v>
      </c>
      <c r="F13" s="20">
        <v>0</v>
      </c>
      <c r="G13" s="14">
        <f>SUM(C13:F13)</f>
        <v>12000</v>
      </c>
    </row>
    <row r="14" spans="1:7">
      <c r="A14" s="1"/>
      <c r="B14" s="3" t="s">
        <v>8</v>
      </c>
      <c r="C14" s="21">
        <v>0</v>
      </c>
      <c r="D14" s="22">
        <v>0</v>
      </c>
      <c r="E14" s="22">
        <v>4500</v>
      </c>
      <c r="F14" s="23">
        <v>8000</v>
      </c>
      <c r="G14" s="14">
        <f>SUM(C14:F14)</f>
        <v>12500</v>
      </c>
    </row>
    <row r="15" spans="1:7">
      <c r="A15" s="1"/>
      <c r="B15" s="4" t="s">
        <v>12</v>
      </c>
      <c r="C15" s="14">
        <f>SUM(C12:C14)</f>
        <v>7500</v>
      </c>
      <c r="D15" s="14">
        <f>SUM(D12:D14)</f>
        <v>8500</v>
      </c>
      <c r="E15" s="14">
        <f>SUM(E12:E14)</f>
        <v>9500</v>
      </c>
      <c r="F15" s="14">
        <f>SUM(F12:F14)</f>
        <v>8000</v>
      </c>
    </row>
    <row r="16" spans="1:7">
      <c r="A16" s="1"/>
    </row>
    <row r="17" spans="1:3">
      <c r="A17" s="1" t="s">
        <v>13</v>
      </c>
    </row>
    <row r="18" spans="1:3">
      <c r="A18" s="1"/>
      <c r="B18" s="2" t="s">
        <v>14</v>
      </c>
      <c r="C18" s="27">
        <f>SUMPRODUCT(C5:F7,C12:F14)</f>
        <v>13225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8"/>
  <sheetViews>
    <sheetView workbookViewId="0">
      <selection activeCell="J21" sqref="J21"/>
    </sheetView>
  </sheetViews>
  <sheetFormatPr defaultColWidth="9.5703125" defaultRowHeight="12.75"/>
  <cols>
    <col min="1" max="16384" width="9.5703125" style="2"/>
  </cols>
  <sheetData>
    <row r="1" spans="1:7">
      <c r="A1" s="1" t="s">
        <v>16</v>
      </c>
    </row>
    <row r="3" spans="1:7">
      <c r="A3" s="1" t="s">
        <v>0</v>
      </c>
    </row>
    <row r="4" spans="1:7">
      <c r="A4" s="1"/>
      <c r="B4" s="26" t="s">
        <v>15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</row>
    <row r="5" spans="1:7">
      <c r="A5" s="1"/>
      <c r="B5" s="3" t="s">
        <v>6</v>
      </c>
      <c r="C5" s="5">
        <v>0.6</v>
      </c>
      <c r="D5" s="6">
        <v>0.56000000000000005</v>
      </c>
      <c r="E5" s="6">
        <v>0.22</v>
      </c>
      <c r="F5" s="7">
        <v>0.4</v>
      </c>
      <c r="G5" s="28">
        <v>9000</v>
      </c>
    </row>
    <row r="6" spans="1:7">
      <c r="A6" s="1"/>
      <c r="B6" s="3" t="s">
        <v>7</v>
      </c>
      <c r="C6" s="8">
        <v>0.36</v>
      </c>
      <c r="D6" s="9">
        <v>0.3</v>
      </c>
      <c r="E6" s="9">
        <v>0.28000000000000003</v>
      </c>
      <c r="F6" s="10">
        <v>0.57999999999999996</v>
      </c>
      <c r="G6" s="29">
        <v>12000</v>
      </c>
    </row>
    <row r="7" spans="1:7">
      <c r="A7" s="1"/>
      <c r="B7" s="3" t="s">
        <v>8</v>
      </c>
      <c r="C7" s="11">
        <v>0.65</v>
      </c>
      <c r="D7" s="12">
        <v>0.68</v>
      </c>
      <c r="E7" s="12">
        <v>0.55000000000000004</v>
      </c>
      <c r="F7" s="13">
        <v>0.42</v>
      </c>
      <c r="G7" s="30">
        <v>13000</v>
      </c>
    </row>
    <row r="8" spans="1:7">
      <c r="A8" s="1"/>
      <c r="B8" s="4" t="s">
        <v>9</v>
      </c>
      <c r="C8" s="31">
        <v>7500</v>
      </c>
      <c r="D8" s="32">
        <v>8500</v>
      </c>
      <c r="E8" s="32">
        <v>9500</v>
      </c>
      <c r="F8" s="33">
        <v>8000</v>
      </c>
    </row>
    <row r="9" spans="1:7">
      <c r="A9" s="1"/>
    </row>
    <row r="10" spans="1:7">
      <c r="A10" s="1" t="s">
        <v>10</v>
      </c>
    </row>
    <row r="11" spans="1:7">
      <c r="A11" s="1"/>
      <c r="C11" s="3" t="s">
        <v>1</v>
      </c>
      <c r="D11" s="3" t="s">
        <v>2</v>
      </c>
      <c r="E11" s="3" t="s">
        <v>3</v>
      </c>
      <c r="F11" s="3" t="s">
        <v>4</v>
      </c>
      <c r="G11" s="4" t="s">
        <v>11</v>
      </c>
    </row>
    <row r="12" spans="1:7">
      <c r="A12" s="1"/>
      <c r="B12" s="3" t="s">
        <v>6</v>
      </c>
      <c r="C12" s="15">
        <v>0</v>
      </c>
      <c r="D12" s="16">
        <v>0</v>
      </c>
      <c r="E12" s="16">
        <v>9000</v>
      </c>
      <c r="F12" s="17">
        <v>0</v>
      </c>
      <c r="G12" s="14">
        <f>SUM(C12:F12)</f>
        <v>9000</v>
      </c>
    </row>
    <row r="13" spans="1:7">
      <c r="A13" s="1"/>
      <c r="B13" s="3" t="s">
        <v>7</v>
      </c>
      <c r="C13" s="18">
        <v>3500</v>
      </c>
      <c r="D13" s="19">
        <v>8500</v>
      </c>
      <c r="E13" s="19">
        <v>0</v>
      </c>
      <c r="F13" s="20">
        <v>0</v>
      </c>
      <c r="G13" s="14">
        <f>SUM(C13:F13)</f>
        <v>12000</v>
      </c>
    </row>
    <row r="14" spans="1:7">
      <c r="A14" s="1"/>
      <c r="B14" s="3" t="s">
        <v>8</v>
      </c>
      <c r="C14" s="21">
        <v>4000</v>
      </c>
      <c r="D14" s="22">
        <v>0</v>
      </c>
      <c r="E14" s="22">
        <v>500</v>
      </c>
      <c r="F14" s="23">
        <v>8000</v>
      </c>
      <c r="G14" s="14">
        <f>SUM(C14:F14)</f>
        <v>12500</v>
      </c>
    </row>
    <row r="15" spans="1:7">
      <c r="A15" s="1"/>
      <c r="B15" s="4" t="s">
        <v>12</v>
      </c>
      <c r="C15" s="14">
        <f>SUM(C12:C14)</f>
        <v>7500</v>
      </c>
      <c r="D15" s="14">
        <f>SUM(D12:D14)</f>
        <v>8500</v>
      </c>
      <c r="E15" s="14">
        <f>SUM(E12:E14)</f>
        <v>9500</v>
      </c>
      <c r="F15" s="14">
        <f>SUM(F12:F14)</f>
        <v>8000</v>
      </c>
    </row>
    <row r="16" spans="1:7">
      <c r="A16" s="1"/>
    </row>
    <row r="17" spans="1:3">
      <c r="A17" s="1" t="s">
        <v>13</v>
      </c>
    </row>
    <row r="18" spans="1:3">
      <c r="A18" s="1"/>
      <c r="B18" s="2" t="s">
        <v>14</v>
      </c>
      <c r="C18" s="27">
        <f>SUMPRODUCT(C5:F7,C12:F14)</f>
        <v>12025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workbookViewId="0">
      <selection activeCell="I26" sqref="I26"/>
    </sheetView>
  </sheetViews>
  <sheetFormatPr defaultRowHeight="12.75"/>
  <cols>
    <col min="1" max="1" width="8" customWidth="1"/>
    <col min="3" max="4" width="9.140625" style="140"/>
    <col min="5" max="5" width="7.5703125" customWidth="1"/>
    <col min="6" max="6" width="11.85546875" customWidth="1"/>
    <col min="7" max="7" width="6.28515625" style="152" customWidth="1"/>
    <col min="8" max="8" width="9.140625" style="69"/>
  </cols>
  <sheetData>
    <row r="2" spans="1:7" s="1" customFormat="1">
      <c r="A2" s="1" t="s">
        <v>167</v>
      </c>
      <c r="C2" s="139"/>
      <c r="D2" s="109" t="s">
        <v>151</v>
      </c>
      <c r="G2" s="153" t="s">
        <v>152</v>
      </c>
    </row>
    <row r="4" spans="1:7">
      <c r="G4" s="151">
        <v>7500</v>
      </c>
    </row>
    <row r="6" spans="1:7">
      <c r="A6">
        <v>9000</v>
      </c>
      <c r="D6" s="140">
        <v>3500</v>
      </c>
    </row>
    <row r="9" spans="1:7">
      <c r="E9" s="143">
        <v>8500</v>
      </c>
    </row>
    <row r="10" spans="1:7">
      <c r="G10" s="151">
        <v>8500</v>
      </c>
    </row>
    <row r="11" spans="1:7">
      <c r="A11">
        <v>12000</v>
      </c>
    </row>
    <row r="12" spans="1:7">
      <c r="E12" s="143">
        <v>9000</v>
      </c>
    </row>
    <row r="14" spans="1:7">
      <c r="C14" s="144">
        <v>4000</v>
      </c>
    </row>
    <row r="15" spans="1:7">
      <c r="A15" s="138"/>
      <c r="G15" s="151">
        <v>9500</v>
      </c>
    </row>
    <row r="16" spans="1:7">
      <c r="A16">
        <v>13000</v>
      </c>
      <c r="D16" s="140">
        <v>500</v>
      </c>
    </row>
    <row r="18" spans="3:7">
      <c r="C18"/>
    </row>
    <row r="19" spans="3:7">
      <c r="C19" s="143"/>
      <c r="E19" s="143">
        <v>8000</v>
      </c>
    </row>
    <row r="21" spans="3:7">
      <c r="G21" s="151">
        <v>8000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8"/>
  <sheetViews>
    <sheetView workbookViewId="0">
      <selection activeCell="G5" sqref="G5"/>
    </sheetView>
  </sheetViews>
  <sheetFormatPr defaultColWidth="9.5703125" defaultRowHeight="12.75"/>
  <cols>
    <col min="1" max="16384" width="9.5703125" style="2"/>
  </cols>
  <sheetData>
    <row r="1" spans="1:7">
      <c r="A1" s="1" t="s">
        <v>16</v>
      </c>
    </row>
    <row r="3" spans="1:7">
      <c r="A3" s="1" t="s">
        <v>0</v>
      </c>
    </row>
    <row r="4" spans="1:7">
      <c r="A4" s="1"/>
      <c r="B4" s="26" t="s">
        <v>15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</row>
    <row r="5" spans="1:7">
      <c r="A5" s="1"/>
      <c r="B5" s="3" t="s">
        <v>6</v>
      </c>
      <c r="C5" s="5">
        <v>0.6</v>
      </c>
      <c r="D5" s="6">
        <v>0.56000000000000005</v>
      </c>
      <c r="E5" s="6">
        <v>0.22</v>
      </c>
      <c r="F5" s="7">
        <v>0.4</v>
      </c>
      <c r="G5" s="28">
        <v>9000</v>
      </c>
    </row>
    <row r="6" spans="1:7">
      <c r="A6" s="1"/>
      <c r="B6" s="3" t="s">
        <v>7</v>
      </c>
      <c r="C6" s="8">
        <v>0.36</v>
      </c>
      <c r="D6" s="9">
        <v>0.3</v>
      </c>
      <c r="E6" s="9">
        <v>0.28000000000000003</v>
      </c>
      <c r="F6" s="10">
        <v>0.57999999999999996</v>
      </c>
      <c r="G6" s="29">
        <v>12000</v>
      </c>
    </row>
    <row r="7" spans="1:7">
      <c r="A7" s="1"/>
      <c r="B7" s="3" t="s">
        <v>8</v>
      </c>
      <c r="C7" s="11">
        <v>0.65</v>
      </c>
      <c r="D7" s="12">
        <v>0.68</v>
      </c>
      <c r="E7" s="12">
        <v>0.55000000000000004</v>
      </c>
      <c r="F7" s="13">
        <v>0.42</v>
      </c>
      <c r="G7" s="30">
        <v>13000</v>
      </c>
    </row>
    <row r="8" spans="1:7">
      <c r="A8" s="1"/>
      <c r="B8" s="4" t="s">
        <v>9</v>
      </c>
      <c r="C8" s="31">
        <v>7500</v>
      </c>
      <c r="D8" s="32">
        <v>8500</v>
      </c>
      <c r="E8" s="32">
        <v>9500</v>
      </c>
      <c r="F8" s="33">
        <v>8000</v>
      </c>
    </row>
    <row r="9" spans="1:7">
      <c r="A9" s="1"/>
    </row>
    <row r="10" spans="1:7">
      <c r="A10" s="1" t="s">
        <v>10</v>
      </c>
    </row>
    <row r="11" spans="1:7">
      <c r="A11" s="1"/>
      <c r="C11" s="3" t="s">
        <v>1</v>
      </c>
      <c r="D11" s="3" t="s">
        <v>2</v>
      </c>
      <c r="E11" s="3" t="s">
        <v>3</v>
      </c>
      <c r="F11" s="3" t="s">
        <v>4</v>
      </c>
      <c r="G11" s="4" t="s">
        <v>11</v>
      </c>
    </row>
    <row r="12" spans="1:7">
      <c r="A12" s="1"/>
      <c r="B12" s="3" t="s">
        <v>6</v>
      </c>
      <c r="C12" s="15">
        <v>0</v>
      </c>
      <c r="D12" s="16">
        <v>0</v>
      </c>
      <c r="E12" s="16">
        <v>9000</v>
      </c>
      <c r="F12" s="17">
        <v>0</v>
      </c>
      <c r="G12" s="14">
        <f>SUM(C12:F12)</f>
        <v>9000</v>
      </c>
    </row>
    <row r="13" spans="1:7">
      <c r="A13" s="1"/>
      <c r="B13" s="3" t="s">
        <v>7</v>
      </c>
      <c r="C13" s="18">
        <v>3500</v>
      </c>
      <c r="D13" s="19">
        <v>8500</v>
      </c>
      <c r="E13" s="19">
        <v>0</v>
      </c>
      <c r="F13" s="20">
        <v>0</v>
      </c>
      <c r="G13" s="14">
        <f>SUM(C13:F13)</f>
        <v>12000</v>
      </c>
    </row>
    <row r="14" spans="1:7">
      <c r="A14" s="1"/>
      <c r="B14" s="3" t="s">
        <v>8</v>
      </c>
      <c r="C14" s="21">
        <v>4000</v>
      </c>
      <c r="D14" s="22">
        <v>0</v>
      </c>
      <c r="E14" s="22">
        <v>500</v>
      </c>
      <c r="F14" s="23">
        <v>8000</v>
      </c>
      <c r="G14" s="14">
        <f>SUM(C14:F14)</f>
        <v>12500</v>
      </c>
    </row>
    <row r="15" spans="1:7">
      <c r="A15" s="1"/>
      <c r="B15" s="4" t="s">
        <v>12</v>
      </c>
      <c r="C15" s="14">
        <f>SUM(C12:C14)</f>
        <v>7500</v>
      </c>
      <c r="D15" s="14">
        <f>SUM(D12:D14)</f>
        <v>8500</v>
      </c>
      <c r="E15" s="14">
        <f>SUM(E12:E14)</f>
        <v>9500</v>
      </c>
      <c r="F15" s="14">
        <f>SUM(F12:F14)</f>
        <v>8000</v>
      </c>
    </row>
    <row r="16" spans="1:7">
      <c r="A16" s="1"/>
    </row>
    <row r="17" spans="1:3">
      <c r="A17" s="1" t="s">
        <v>13</v>
      </c>
    </row>
    <row r="18" spans="1:3">
      <c r="A18" s="1"/>
      <c r="B18" s="2" t="s">
        <v>14</v>
      </c>
      <c r="C18" s="27">
        <f>SUMPRODUCT(C5:F7,C12:F14)</f>
        <v>12025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workbookViewId="0">
      <selection activeCell="J19" sqref="J19"/>
    </sheetView>
  </sheetViews>
  <sheetFormatPr defaultColWidth="9.5703125" defaultRowHeight="12.75"/>
  <cols>
    <col min="1" max="16384" width="9.5703125" style="2"/>
  </cols>
  <sheetData>
    <row r="1" spans="1:8">
      <c r="A1" s="1" t="s">
        <v>16</v>
      </c>
    </row>
    <row r="3" spans="1:8">
      <c r="A3" s="1" t="s">
        <v>0</v>
      </c>
    </row>
    <row r="4" spans="1:8">
      <c r="A4" s="1"/>
      <c r="B4" s="26" t="s">
        <v>15</v>
      </c>
      <c r="C4" s="3" t="s">
        <v>1</v>
      </c>
      <c r="D4" s="3" t="s">
        <v>2</v>
      </c>
      <c r="E4" s="3"/>
      <c r="F4" s="3" t="s">
        <v>3</v>
      </c>
      <c r="G4" s="3" t="s">
        <v>4</v>
      </c>
      <c r="H4" s="4" t="s">
        <v>5</v>
      </c>
    </row>
    <row r="5" spans="1:8">
      <c r="A5" s="1"/>
      <c r="B5" s="3" t="s">
        <v>6</v>
      </c>
      <c r="C5" s="5">
        <v>0.6</v>
      </c>
      <c r="D5" s="6">
        <v>0.56000000000000005</v>
      </c>
      <c r="E5" s="6"/>
      <c r="F5" s="6">
        <v>0.22</v>
      </c>
      <c r="G5" s="7">
        <v>0.4</v>
      </c>
      <c r="H5" s="28">
        <v>9000</v>
      </c>
    </row>
    <row r="6" spans="1:8">
      <c r="A6" s="1"/>
      <c r="B6" s="3" t="s">
        <v>7</v>
      </c>
      <c r="C6" s="8">
        <v>0.36</v>
      </c>
      <c r="D6" s="9">
        <v>0.3</v>
      </c>
      <c r="E6" s="9"/>
      <c r="F6" s="9">
        <v>0.28000000000000003</v>
      </c>
      <c r="G6" s="10">
        <v>0.57999999999999996</v>
      </c>
      <c r="H6" s="29">
        <v>12000</v>
      </c>
    </row>
    <row r="7" spans="1:8">
      <c r="A7" s="1"/>
      <c r="B7" s="3" t="s">
        <v>8</v>
      </c>
      <c r="C7" s="11">
        <v>0.65</v>
      </c>
      <c r="D7" s="12">
        <v>0.68</v>
      </c>
      <c r="E7" s="12"/>
      <c r="F7" s="12">
        <v>0.55000000000000004</v>
      </c>
      <c r="G7" s="13">
        <v>0.42</v>
      </c>
      <c r="H7" s="30">
        <v>13000</v>
      </c>
    </row>
    <row r="8" spans="1:8">
      <c r="A8" s="1"/>
      <c r="B8" s="4" t="s">
        <v>9</v>
      </c>
      <c r="C8" s="31">
        <v>7500</v>
      </c>
      <c r="D8" s="32">
        <v>8500</v>
      </c>
      <c r="E8" s="32"/>
      <c r="F8" s="32">
        <v>9500</v>
      </c>
      <c r="G8" s="33">
        <v>8000</v>
      </c>
    </row>
    <row r="9" spans="1:8">
      <c r="A9" s="1"/>
    </row>
    <row r="10" spans="1:8">
      <c r="A10" s="1" t="s">
        <v>10</v>
      </c>
    </row>
    <row r="11" spans="1:8">
      <c r="A11" s="1"/>
      <c r="C11" s="3" t="s">
        <v>1</v>
      </c>
      <c r="D11" s="3" t="s">
        <v>2</v>
      </c>
      <c r="E11" s="3"/>
      <c r="F11" s="3" t="s">
        <v>3</v>
      </c>
      <c r="G11" s="3" t="s">
        <v>4</v>
      </c>
      <c r="H11" s="4" t="s">
        <v>11</v>
      </c>
    </row>
    <row r="12" spans="1:8">
      <c r="A12" s="1"/>
      <c r="B12" s="3" t="s">
        <v>6</v>
      </c>
      <c r="C12" s="15">
        <v>0</v>
      </c>
      <c r="D12" s="16">
        <v>0</v>
      </c>
      <c r="E12" s="16"/>
      <c r="F12" s="16">
        <v>9000</v>
      </c>
      <c r="G12" s="17">
        <v>0</v>
      </c>
      <c r="H12" s="14">
        <f>SUM(C12:G12)</f>
        <v>9000</v>
      </c>
    </row>
    <row r="13" spans="1:8">
      <c r="A13" s="1"/>
      <c r="B13" s="3" t="s">
        <v>7</v>
      </c>
      <c r="C13" s="18">
        <v>3500</v>
      </c>
      <c r="D13" s="19">
        <v>8500</v>
      </c>
      <c r="E13" s="19"/>
      <c r="F13" s="19">
        <v>0</v>
      </c>
      <c r="G13" s="20">
        <v>0</v>
      </c>
      <c r="H13" s="14">
        <f>SUM(C13:G13)</f>
        <v>12000</v>
      </c>
    </row>
    <row r="14" spans="1:8">
      <c r="A14" s="1"/>
      <c r="B14" s="3" t="s">
        <v>8</v>
      </c>
      <c r="C14" s="21">
        <v>4000</v>
      </c>
      <c r="D14" s="22">
        <v>0</v>
      </c>
      <c r="E14" s="22"/>
      <c r="F14" s="22">
        <v>500</v>
      </c>
      <c r="G14" s="23">
        <v>8000</v>
      </c>
      <c r="H14" s="14">
        <f>SUM(C14:G14)</f>
        <v>12500</v>
      </c>
    </row>
    <row r="15" spans="1:8">
      <c r="A15" s="1"/>
      <c r="B15" s="4" t="s">
        <v>12</v>
      </c>
      <c r="C15" s="14">
        <f>SUM(C12:C14)</f>
        <v>7500</v>
      </c>
      <c r="D15" s="14">
        <f>SUM(D12:D14)</f>
        <v>8500</v>
      </c>
      <c r="E15" s="14"/>
      <c r="F15" s="14">
        <f>SUM(F12:F14)</f>
        <v>9500</v>
      </c>
      <c r="G15" s="14">
        <f>SUM(G12:G14)</f>
        <v>8000</v>
      </c>
    </row>
    <row r="16" spans="1:8">
      <c r="A16" s="1"/>
    </row>
    <row r="17" spans="1:3">
      <c r="A17" s="1" t="s">
        <v>13</v>
      </c>
    </row>
    <row r="18" spans="1:3">
      <c r="A18" s="1"/>
      <c r="B18" s="2" t="s">
        <v>14</v>
      </c>
      <c r="C18" s="27">
        <f>SUMPRODUCT(C5:G7,C12:G14)</f>
        <v>12025</v>
      </c>
    </row>
  </sheetData>
  <pageMargins left="0.75" right="0.75" top="1" bottom="1" header="0.5" footer="0.5"/>
  <pageSetup scale="53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workbookViewId="0">
      <selection activeCell="I21" sqref="I21"/>
    </sheetView>
  </sheetViews>
  <sheetFormatPr defaultColWidth="9.5703125" defaultRowHeight="12.75"/>
  <cols>
    <col min="1" max="16384" width="9.5703125" style="2"/>
  </cols>
  <sheetData>
    <row r="1" spans="1:7">
      <c r="A1" s="1" t="s">
        <v>16</v>
      </c>
    </row>
    <row r="3" spans="1:7">
      <c r="A3" s="1" t="s">
        <v>0</v>
      </c>
    </row>
    <row r="4" spans="1:7">
      <c r="A4" s="1"/>
      <c r="B4" s="26" t="s">
        <v>15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</row>
    <row r="5" spans="1:7">
      <c r="A5" s="1"/>
      <c r="B5" s="3" t="s">
        <v>6</v>
      </c>
      <c r="C5" s="5">
        <v>0.6</v>
      </c>
      <c r="D5" s="6">
        <v>0.56000000000000005</v>
      </c>
      <c r="E5" s="6">
        <v>0.22</v>
      </c>
      <c r="F5" s="7">
        <v>0.4</v>
      </c>
      <c r="G5" s="28">
        <v>9000</v>
      </c>
    </row>
    <row r="6" spans="1:7">
      <c r="A6" s="1"/>
      <c r="B6" s="3" t="s">
        <v>7</v>
      </c>
      <c r="C6" s="8">
        <v>0.36</v>
      </c>
      <c r="D6" s="9">
        <v>0.3</v>
      </c>
      <c r="E6" s="9">
        <v>0.28000000000000003</v>
      </c>
      <c r="F6" s="10">
        <v>0.57999999999999996</v>
      </c>
      <c r="G6" s="29">
        <v>12000</v>
      </c>
    </row>
    <row r="7" spans="1:7">
      <c r="A7" s="1"/>
      <c r="B7" s="3" t="s">
        <v>8</v>
      </c>
      <c r="C7" s="11">
        <v>0.65</v>
      </c>
      <c r="D7" s="12">
        <v>0.68</v>
      </c>
      <c r="E7" s="12">
        <v>0.55000000000000004</v>
      </c>
      <c r="F7" s="13">
        <v>0.42</v>
      </c>
      <c r="G7" s="30">
        <v>13000</v>
      </c>
    </row>
    <row r="8" spans="1:7">
      <c r="A8" s="1"/>
      <c r="B8" s="4" t="s">
        <v>9</v>
      </c>
      <c r="C8" s="31">
        <v>7500</v>
      </c>
      <c r="D8" s="32">
        <v>8500</v>
      </c>
      <c r="E8" s="32">
        <v>9500</v>
      </c>
      <c r="F8" s="33">
        <v>8000</v>
      </c>
    </row>
    <row r="9" spans="1:7">
      <c r="A9" s="1"/>
    </row>
    <row r="10" spans="1:7">
      <c r="A10" s="1" t="s">
        <v>10</v>
      </c>
    </row>
    <row r="11" spans="1:7">
      <c r="A11" s="1"/>
      <c r="C11" s="3" t="s">
        <v>1</v>
      </c>
      <c r="D11" s="3" t="s">
        <v>2</v>
      </c>
      <c r="E11" s="3" t="s">
        <v>3</v>
      </c>
      <c r="F11" s="3" t="s">
        <v>4</v>
      </c>
      <c r="G11" s="4" t="s">
        <v>11</v>
      </c>
    </row>
    <row r="12" spans="1:7">
      <c r="A12" s="1"/>
      <c r="B12" s="3" t="s">
        <v>6</v>
      </c>
      <c r="C12" s="15">
        <v>0</v>
      </c>
      <c r="D12" s="16">
        <v>0</v>
      </c>
      <c r="E12" s="16">
        <v>9000</v>
      </c>
      <c r="F12" s="17">
        <v>0</v>
      </c>
      <c r="G12" s="14">
        <f>SUM(C12:F12)</f>
        <v>9000</v>
      </c>
    </row>
    <row r="13" spans="1:7">
      <c r="A13" s="1"/>
      <c r="B13" s="3" t="s">
        <v>7</v>
      </c>
      <c r="C13" s="18">
        <v>3500</v>
      </c>
      <c r="D13" s="19">
        <v>8500</v>
      </c>
      <c r="E13" s="19">
        <v>0</v>
      </c>
      <c r="F13" s="20">
        <v>0</v>
      </c>
      <c r="G13" s="14">
        <f>SUM(C13:F13)</f>
        <v>12000</v>
      </c>
    </row>
    <row r="14" spans="1:7">
      <c r="A14" s="1"/>
      <c r="B14" s="3" t="s">
        <v>8</v>
      </c>
      <c r="C14" s="21">
        <v>4000</v>
      </c>
      <c r="D14" s="22">
        <v>0</v>
      </c>
      <c r="E14" s="22">
        <v>500</v>
      </c>
      <c r="F14" s="23">
        <v>8000</v>
      </c>
      <c r="G14" s="14">
        <f>SUM(C14:F14)</f>
        <v>12500</v>
      </c>
    </row>
    <row r="15" spans="1:7">
      <c r="A15" s="1"/>
      <c r="B15" s="4" t="s">
        <v>12</v>
      </c>
      <c r="C15" s="14">
        <f>SUM(C12:C14)</f>
        <v>7500</v>
      </c>
      <c r="D15" s="14">
        <f>SUM(D12:D14)</f>
        <v>8500</v>
      </c>
      <c r="E15" s="14">
        <f>SUM(E12:E14)</f>
        <v>9500</v>
      </c>
      <c r="F15" s="14">
        <f>SUM(F12:F14)</f>
        <v>8000</v>
      </c>
    </row>
    <row r="16" spans="1:7">
      <c r="A16" s="1"/>
    </row>
    <row r="17" spans="1:3">
      <c r="A17" s="1" t="s">
        <v>13</v>
      </c>
    </row>
    <row r="18" spans="1:3">
      <c r="A18" s="1"/>
      <c r="B18" s="2" t="s">
        <v>14</v>
      </c>
      <c r="C18" s="27">
        <f>SUMPRODUCT(C5:F7,C12:F14)</f>
        <v>12025</v>
      </c>
    </row>
  </sheetData>
  <pageMargins left="0.75" right="0.75" top="1" bottom="1" header="0.5" footer="0.5"/>
  <pageSetup scale="5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8"/>
  <sheetViews>
    <sheetView workbookViewId="0">
      <selection activeCell="R12" sqref="R12"/>
    </sheetView>
  </sheetViews>
  <sheetFormatPr defaultRowHeight="12.75"/>
  <cols>
    <col min="1" max="2" width="11.7109375" customWidth="1"/>
    <col min="3" max="3" width="7.7109375" customWidth="1"/>
    <col min="4" max="15" width="6.5703125" customWidth="1"/>
  </cols>
  <sheetData>
    <row r="1" spans="1:15">
      <c r="A1" s="36" t="s">
        <v>18</v>
      </c>
      <c r="B1" s="37" t="s">
        <v>14</v>
      </c>
      <c r="C1" s="37" t="s">
        <v>17</v>
      </c>
      <c r="D1" s="39" t="s">
        <v>19</v>
      </c>
      <c r="E1" s="37" t="s">
        <v>20</v>
      </c>
      <c r="F1" s="37" t="s">
        <v>21</v>
      </c>
      <c r="G1" s="37" t="s">
        <v>22</v>
      </c>
      <c r="H1" s="37" t="s">
        <v>23</v>
      </c>
      <c r="I1" s="37" t="s">
        <v>24</v>
      </c>
      <c r="J1" s="37" t="s">
        <v>25</v>
      </c>
      <c r="K1" s="37" t="s">
        <v>26</v>
      </c>
      <c r="L1" s="37" t="s">
        <v>27</v>
      </c>
      <c r="M1" s="37" t="s">
        <v>28</v>
      </c>
      <c r="N1" s="37" t="s">
        <v>29</v>
      </c>
      <c r="O1" s="38" t="s">
        <v>30</v>
      </c>
    </row>
    <row r="2" spans="1:15">
      <c r="A2" s="34">
        <v>8200</v>
      </c>
      <c r="B2" s="49">
        <v>11848</v>
      </c>
      <c r="C2" s="52"/>
      <c r="D2" s="40">
        <v>0</v>
      </c>
      <c r="E2" s="41">
        <v>0</v>
      </c>
      <c r="F2" s="41">
        <v>9000</v>
      </c>
      <c r="G2" s="41">
        <v>0</v>
      </c>
      <c r="H2" s="41">
        <v>3800</v>
      </c>
      <c r="I2" s="41">
        <v>8200</v>
      </c>
      <c r="J2" s="41">
        <v>0</v>
      </c>
      <c r="K2" s="41">
        <v>0</v>
      </c>
      <c r="L2" s="41">
        <v>3700</v>
      </c>
      <c r="M2" s="41">
        <v>0</v>
      </c>
      <c r="N2" s="41">
        <v>500</v>
      </c>
      <c r="O2" s="42">
        <v>8000</v>
      </c>
    </row>
    <row r="3" spans="1:15">
      <c r="A3" s="34">
        <v>8300</v>
      </c>
      <c r="B3" s="50">
        <v>11907</v>
      </c>
      <c r="C3" s="53">
        <v>0.59</v>
      </c>
      <c r="D3" s="43">
        <v>0</v>
      </c>
      <c r="E3" s="44">
        <v>0</v>
      </c>
      <c r="F3" s="44">
        <v>9000</v>
      </c>
      <c r="G3" s="44">
        <v>0</v>
      </c>
      <c r="H3" s="44">
        <v>3700</v>
      </c>
      <c r="I3" s="44">
        <v>8300</v>
      </c>
      <c r="J3" s="44">
        <v>0</v>
      </c>
      <c r="K3" s="44">
        <v>0</v>
      </c>
      <c r="L3" s="44">
        <v>3800</v>
      </c>
      <c r="M3" s="44">
        <v>0</v>
      </c>
      <c r="N3" s="44">
        <v>500</v>
      </c>
      <c r="O3" s="45">
        <v>8000</v>
      </c>
    </row>
    <row r="4" spans="1:15">
      <c r="A4" s="34">
        <v>8400</v>
      </c>
      <c r="B4" s="50">
        <v>11966</v>
      </c>
      <c r="C4" s="53">
        <v>0.59</v>
      </c>
      <c r="D4" s="43">
        <v>0</v>
      </c>
      <c r="E4" s="44">
        <v>0</v>
      </c>
      <c r="F4" s="44">
        <v>9000</v>
      </c>
      <c r="G4" s="44">
        <v>0</v>
      </c>
      <c r="H4" s="44">
        <v>3600</v>
      </c>
      <c r="I4" s="44">
        <v>8400</v>
      </c>
      <c r="J4" s="44">
        <v>0</v>
      </c>
      <c r="K4" s="44">
        <v>0</v>
      </c>
      <c r="L4" s="44">
        <v>3900</v>
      </c>
      <c r="M4" s="44">
        <v>0</v>
      </c>
      <c r="N4" s="44">
        <v>500</v>
      </c>
      <c r="O4" s="45">
        <v>8000</v>
      </c>
    </row>
    <row r="5" spans="1:15">
      <c r="A5" s="34">
        <v>8500</v>
      </c>
      <c r="B5" s="50">
        <v>12025</v>
      </c>
      <c r="C5" s="53">
        <v>0.59</v>
      </c>
      <c r="D5" s="43">
        <v>0</v>
      </c>
      <c r="E5" s="44">
        <v>0</v>
      </c>
      <c r="F5" s="44">
        <v>9000</v>
      </c>
      <c r="G5" s="44">
        <v>0</v>
      </c>
      <c r="H5" s="44">
        <v>3500</v>
      </c>
      <c r="I5" s="44">
        <v>8500</v>
      </c>
      <c r="J5" s="44">
        <v>0</v>
      </c>
      <c r="K5" s="44">
        <v>0</v>
      </c>
      <c r="L5" s="44">
        <v>4000</v>
      </c>
      <c r="M5" s="44">
        <v>0</v>
      </c>
      <c r="N5" s="44">
        <v>500</v>
      </c>
      <c r="O5" s="45">
        <v>8000</v>
      </c>
    </row>
    <row r="6" spans="1:15">
      <c r="A6" s="34">
        <v>8600</v>
      </c>
      <c r="B6" s="50">
        <v>12084</v>
      </c>
      <c r="C6" s="53">
        <v>0.59</v>
      </c>
      <c r="D6" s="43">
        <v>0</v>
      </c>
      <c r="E6" s="44">
        <v>0</v>
      </c>
      <c r="F6" s="44">
        <v>9000</v>
      </c>
      <c r="G6" s="44">
        <v>0</v>
      </c>
      <c r="H6" s="44">
        <v>3400</v>
      </c>
      <c r="I6" s="44">
        <v>8600</v>
      </c>
      <c r="J6" s="44">
        <v>0</v>
      </c>
      <c r="K6" s="44">
        <v>0</v>
      </c>
      <c r="L6" s="44">
        <v>4100</v>
      </c>
      <c r="M6" s="44">
        <v>0</v>
      </c>
      <c r="N6" s="44">
        <v>500</v>
      </c>
      <c r="O6" s="45">
        <v>8000</v>
      </c>
    </row>
    <row r="7" spans="1:15">
      <c r="A7" s="34">
        <v>8700</v>
      </c>
      <c r="B7" s="50">
        <v>12143</v>
      </c>
      <c r="C7" s="53">
        <v>0.59</v>
      </c>
      <c r="D7" s="43">
        <v>0</v>
      </c>
      <c r="E7" s="44">
        <v>0</v>
      </c>
      <c r="F7" s="44">
        <v>9000</v>
      </c>
      <c r="G7" s="44">
        <v>0</v>
      </c>
      <c r="H7" s="44">
        <v>3300</v>
      </c>
      <c r="I7" s="44">
        <v>8700</v>
      </c>
      <c r="J7" s="44">
        <v>0</v>
      </c>
      <c r="K7" s="44">
        <v>0</v>
      </c>
      <c r="L7" s="44">
        <v>4200</v>
      </c>
      <c r="M7" s="44">
        <v>0</v>
      </c>
      <c r="N7" s="44">
        <v>500</v>
      </c>
      <c r="O7" s="45">
        <v>8000</v>
      </c>
    </row>
    <row r="8" spans="1:15">
      <c r="A8" s="35">
        <v>8800</v>
      </c>
      <c r="B8" s="51">
        <v>12202</v>
      </c>
      <c r="C8" s="54">
        <v>0.59</v>
      </c>
      <c r="D8" s="46">
        <v>0</v>
      </c>
      <c r="E8" s="47">
        <v>0</v>
      </c>
      <c r="F8" s="47">
        <v>9000</v>
      </c>
      <c r="G8" s="47">
        <v>0</v>
      </c>
      <c r="H8" s="47">
        <v>3200</v>
      </c>
      <c r="I8" s="47">
        <v>8800</v>
      </c>
      <c r="J8" s="47">
        <v>0</v>
      </c>
      <c r="K8" s="47">
        <v>0</v>
      </c>
      <c r="L8" s="47">
        <v>4300</v>
      </c>
      <c r="M8" s="47">
        <v>0</v>
      </c>
      <c r="N8" s="47">
        <v>500</v>
      </c>
      <c r="O8" s="48">
        <v>8000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10</vt:i4>
      </vt:variant>
    </vt:vector>
  </HeadingPairs>
  <TitlesOfParts>
    <vt:vector size="37" baseType="lpstr">
      <vt:lpstr>10.1</vt:lpstr>
      <vt:lpstr>10.2</vt:lpstr>
      <vt:lpstr>10.3</vt:lpstr>
      <vt:lpstr>10.4</vt:lpstr>
      <vt:lpstr>10.5</vt:lpstr>
      <vt:lpstr>10.6</vt:lpstr>
      <vt:lpstr>10.7</vt:lpstr>
      <vt:lpstr>10.8</vt:lpstr>
      <vt:lpstr>10.9</vt:lpstr>
      <vt:lpstr>10.10</vt:lpstr>
      <vt:lpstr>10.11</vt:lpstr>
      <vt:lpstr>10.12</vt:lpstr>
      <vt:lpstr>10.13</vt:lpstr>
      <vt:lpstr>10.14</vt:lpstr>
      <vt:lpstr>10.15</vt:lpstr>
      <vt:lpstr>10.16</vt:lpstr>
      <vt:lpstr>10.17</vt:lpstr>
      <vt:lpstr>10.18</vt:lpstr>
      <vt:lpstr>10.19</vt:lpstr>
      <vt:lpstr>10.20</vt:lpstr>
      <vt:lpstr>10.21</vt:lpstr>
      <vt:lpstr>10.22</vt:lpstr>
      <vt:lpstr>10.23</vt:lpstr>
      <vt:lpstr>10.24</vt:lpstr>
      <vt:lpstr>10.25</vt:lpstr>
      <vt:lpstr>10.26</vt:lpstr>
      <vt:lpstr>10.27</vt:lpstr>
      <vt:lpstr>'10.8'!Capacities</vt:lpstr>
      <vt:lpstr>'10.8'!Demands</vt:lpstr>
      <vt:lpstr>'10.4'!Print_Area</vt:lpstr>
      <vt:lpstr>'10.6'!Print_Area</vt:lpstr>
      <vt:lpstr>'10.7'!Print_Area</vt:lpstr>
      <vt:lpstr>'10.8'!Print_Area</vt:lpstr>
      <vt:lpstr>Receipts</vt:lpstr>
      <vt:lpstr>'10.8'!Sent</vt:lpstr>
      <vt:lpstr>'10.8'!Shipments</vt:lpstr>
      <vt:lpstr>TotalCost</vt:lpstr>
    </vt:vector>
  </TitlesOfParts>
  <Company>The Tuck School at Dartmouth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Baker, Kenneth R.</cp:lastModifiedBy>
  <cp:lastPrinted>2005-08-15T17:43:46Z</cp:lastPrinted>
  <dcterms:created xsi:type="dcterms:W3CDTF">2005-08-11T19:09:27Z</dcterms:created>
  <dcterms:modified xsi:type="dcterms:W3CDTF">2016-01-25T20:58:55Z</dcterms:modified>
</cp:coreProperties>
</file>