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20339T\Desktop\"/>
    </mc:Choice>
  </mc:AlternateContent>
  <bookViews>
    <workbookView xWindow="735" yWindow="255" windowWidth="14940" windowHeight="7695" tabRatio="897"/>
  </bookViews>
  <sheets>
    <sheet name="11.1" sheetId="10" r:id="rId1"/>
    <sheet name="11.4" sheetId="11" r:id="rId2"/>
    <sheet name="11.5" sheetId="12" r:id="rId3"/>
    <sheet name="11.6" sheetId="8" r:id="rId4"/>
    <sheet name="11.7" sheetId="6" r:id="rId5"/>
    <sheet name="11.9" sheetId="13" r:id="rId6"/>
    <sheet name="11.10" sheetId="14" r:id="rId7"/>
    <sheet name="11.11" sheetId="18" r:id="rId8"/>
    <sheet name="11.12" sheetId="21" r:id="rId9"/>
    <sheet name="11.13" sheetId="20" r:id="rId10"/>
    <sheet name="11.14" sheetId="19" r:id="rId11"/>
    <sheet name="11.15" sheetId="31" r:id="rId12"/>
    <sheet name="11.16" sheetId="22" r:id="rId13"/>
    <sheet name="11.17" sheetId="23" r:id="rId14"/>
    <sheet name="11.18" sheetId="24" r:id="rId15"/>
    <sheet name="11.20" sheetId="25" r:id="rId16"/>
    <sheet name="11.21" sheetId="26" r:id="rId17"/>
    <sheet name="11.22" sheetId="27" r:id="rId18"/>
    <sheet name="11.23" sheetId="28" r:id="rId19"/>
    <sheet name="11.24" sheetId="29" r:id="rId20"/>
    <sheet name="11.25" sheetId="30" r:id="rId21"/>
  </sheets>
  <definedNames>
    <definedName name="coin_cuttype" localSheetId="0" hidden="1">1</definedName>
    <definedName name="coin_cuttype" localSheetId="7" hidden="1">1</definedName>
    <definedName name="coin_cuttype" localSheetId="12" hidden="1">1</definedName>
    <definedName name="coin_cuttype" localSheetId="13" hidden="1">1</definedName>
    <definedName name="coin_cuttype" localSheetId="14" hidden="1">1</definedName>
    <definedName name="coin_cuttype" localSheetId="15" hidden="1">1</definedName>
    <definedName name="coin_cuttype" localSheetId="16" hidden="1">1</definedName>
    <definedName name="coin_cuttype" localSheetId="17" hidden="1">1</definedName>
    <definedName name="coin_cuttype" localSheetId="18" hidden="1">1</definedName>
    <definedName name="coin_cuttype" localSheetId="19" hidden="1">1</definedName>
    <definedName name="coin_cuttype" localSheetId="20" hidden="1">1</definedName>
    <definedName name="coin_cuttype" localSheetId="5" hidden="1">1</definedName>
    <definedName name="coin_dualtol" localSheetId="0" hidden="1">0.0000001</definedName>
    <definedName name="coin_dualtol" localSheetId="7" hidden="1">0.0000001</definedName>
    <definedName name="coin_dualtol" localSheetId="12" hidden="1">0.0000001</definedName>
    <definedName name="coin_dualtol" localSheetId="13" hidden="1">0.0000001</definedName>
    <definedName name="coin_dualtol" localSheetId="14" hidden="1">0.0000001</definedName>
    <definedName name="coin_dualtol" localSheetId="15" hidden="1">0.0000001</definedName>
    <definedName name="coin_dualtol" localSheetId="16" hidden="1">0.0000001</definedName>
    <definedName name="coin_dualtol" localSheetId="17" hidden="1">0.0000001</definedName>
    <definedName name="coin_dualtol" localSheetId="18" hidden="1">0.0000001</definedName>
    <definedName name="coin_dualtol" localSheetId="19" hidden="1">0.0000001</definedName>
    <definedName name="coin_dualtol" localSheetId="20" hidden="1">0.0000001</definedName>
    <definedName name="coin_dualtol" localSheetId="5" hidden="1">0.0000001</definedName>
    <definedName name="coin_heurs" localSheetId="0" hidden="1">1</definedName>
    <definedName name="coin_heurs" localSheetId="7" hidden="1">1</definedName>
    <definedName name="coin_heurs" localSheetId="12" hidden="1">1</definedName>
    <definedName name="coin_heurs" localSheetId="13" hidden="1">1</definedName>
    <definedName name="coin_heurs" localSheetId="14" hidden="1">1</definedName>
    <definedName name="coin_heurs" localSheetId="15" hidden="1">1</definedName>
    <definedName name="coin_heurs" localSheetId="16" hidden="1">1</definedName>
    <definedName name="coin_heurs" localSheetId="17" hidden="1">1</definedName>
    <definedName name="coin_heurs" localSheetId="18" hidden="1">1</definedName>
    <definedName name="coin_heurs" localSheetId="19" hidden="1">1</definedName>
    <definedName name="coin_heurs" localSheetId="20" hidden="1">1</definedName>
    <definedName name="coin_heurs" localSheetId="5" hidden="1">1</definedName>
    <definedName name="coin_integerpresolve" localSheetId="0" hidden="1">1</definedName>
    <definedName name="coin_integerpresolve" localSheetId="7" hidden="1">1</definedName>
    <definedName name="coin_integerpresolve" localSheetId="12" hidden="1">1</definedName>
    <definedName name="coin_integerpresolve" localSheetId="13" hidden="1">1</definedName>
    <definedName name="coin_integerpresolve" localSheetId="14" hidden="1">1</definedName>
    <definedName name="coin_integerpresolve" localSheetId="15" hidden="1">1</definedName>
    <definedName name="coin_integerpresolve" localSheetId="16" hidden="1">1</definedName>
    <definedName name="coin_integerpresolve" localSheetId="17" hidden="1">1</definedName>
    <definedName name="coin_integerpresolve" localSheetId="18" hidden="1">1</definedName>
    <definedName name="coin_integerpresolve" localSheetId="19" hidden="1">1</definedName>
    <definedName name="coin_integerpresolve" localSheetId="20" hidden="1">1</definedName>
    <definedName name="coin_integerpresolve" localSheetId="5" hidden="1">1</definedName>
    <definedName name="coin_presolve1" localSheetId="0" hidden="1">1</definedName>
    <definedName name="coin_presolve1" localSheetId="7" hidden="1">1</definedName>
    <definedName name="coin_presolve1" localSheetId="12" hidden="1">1</definedName>
    <definedName name="coin_presolve1" localSheetId="13" hidden="1">1</definedName>
    <definedName name="coin_presolve1" localSheetId="14" hidden="1">1</definedName>
    <definedName name="coin_presolve1" localSheetId="15" hidden="1">1</definedName>
    <definedName name="coin_presolve1" localSheetId="16" hidden="1">1</definedName>
    <definedName name="coin_presolve1" localSheetId="17" hidden="1">1</definedName>
    <definedName name="coin_presolve1" localSheetId="18" hidden="1">1</definedName>
    <definedName name="coin_presolve1" localSheetId="19" hidden="1">1</definedName>
    <definedName name="coin_presolve1" localSheetId="20" hidden="1">1</definedName>
    <definedName name="coin_presolve1" localSheetId="5" hidden="1">1</definedName>
    <definedName name="coin_primaltol" localSheetId="0" hidden="1">0.0000001</definedName>
    <definedName name="coin_primaltol" localSheetId="7" hidden="1">0.0000001</definedName>
    <definedName name="coin_primaltol" localSheetId="12" hidden="1">0.0000001</definedName>
    <definedName name="coin_primaltol" localSheetId="13" hidden="1">0.0000001</definedName>
    <definedName name="coin_primaltol" localSheetId="14" hidden="1">0.0000001</definedName>
    <definedName name="coin_primaltol" localSheetId="15" hidden="1">0.0000001</definedName>
    <definedName name="coin_primaltol" localSheetId="16" hidden="1">0.0000001</definedName>
    <definedName name="coin_primaltol" localSheetId="17" hidden="1">0.0000001</definedName>
    <definedName name="coin_primaltol" localSheetId="18" hidden="1">0.0000001</definedName>
    <definedName name="coin_primaltol" localSheetId="19" hidden="1">0.0000001</definedName>
    <definedName name="coin_primaltol" localSheetId="20" hidden="1">0.0000001</definedName>
    <definedName name="coin_primaltol" localSheetId="5" hidden="1">0.0000001</definedName>
    <definedName name="LSGRGeng_RelaxBounds" localSheetId="14" hidden="1">2</definedName>
    <definedName name="param_cuthi" localSheetId="14" hidden="1">2E+30</definedName>
    <definedName name="param_cutlo" localSheetId="14" hidden="1">-2E+30</definedName>
    <definedName name="param_epstep" localSheetId="14" hidden="1">0.000001</definedName>
    <definedName name="param_iisbnd" localSheetId="14" hidden="1">0</definedName>
    <definedName name="solver_adj" localSheetId="0" hidden="1">'11.1'!$B$5:$D$5</definedName>
    <definedName name="solver_adj" localSheetId="6" hidden="1">'11.10'!$C$4:$I$4</definedName>
    <definedName name="solver_adj" localSheetId="7" hidden="1">'11.11'!$C$4:$I$4</definedName>
    <definedName name="solver_adj" localSheetId="8" hidden="1">'11.12'!$C$5:$G$5</definedName>
    <definedName name="solver_adj" localSheetId="9" hidden="1">'11.13'!$C$5:$G$5</definedName>
    <definedName name="solver_adj" localSheetId="10" hidden="1">'11.14'!$C$5:$G$5</definedName>
    <definedName name="solver_adj" localSheetId="12" hidden="1">'11.16'!$C$5:$E$5</definedName>
    <definedName name="solver_adj" localSheetId="13" hidden="1">'11.17'!$C$5:$E$6</definedName>
    <definedName name="solver_adj" localSheetId="14" hidden="1">'11.18'!$C$5:$E$5</definedName>
    <definedName name="solver_adj" localSheetId="15" hidden="1">'11.20'!$C$5:$E$6</definedName>
    <definedName name="solver_adj" localSheetId="16" hidden="1">'11.21'!$B$14:$L$19</definedName>
    <definedName name="solver_adj" localSheetId="17" hidden="1">'11.22'!$B$14:$L$19</definedName>
    <definedName name="solver_adj" localSheetId="18" hidden="1">'11.23'!$B$14:$L$19</definedName>
    <definedName name="solver_adj" localSheetId="19" hidden="1">'11.24'!$B$22:$L$27</definedName>
    <definedName name="solver_adj" localSheetId="20" hidden="1">'11.25'!$C$20:$K$27</definedName>
    <definedName name="solver_adj" localSheetId="1" hidden="1">'11.4'!$B$5:$D$5</definedName>
    <definedName name="solver_adj" localSheetId="2" hidden="1">'11.5'!$C$5:$G$5</definedName>
    <definedName name="solver_adj" localSheetId="3" hidden="1">'11.6'!$C$5:$G$5</definedName>
    <definedName name="solver_adj" localSheetId="4" hidden="1">'11.7'!$C$5:$G$5</definedName>
    <definedName name="solver_adj" localSheetId="5" hidden="1">'11.9'!$C$5:$G$5</definedName>
    <definedName name="solver_adj_ob" localSheetId="0" hidden="1">1</definedName>
    <definedName name="solver_adj_ob" localSheetId="7" hidden="1">1</definedName>
    <definedName name="solver_adj_ob" localSheetId="8" hidden="1">1</definedName>
    <definedName name="solver_adj_ob" localSheetId="9" hidden="1">1</definedName>
    <definedName name="solver_adj_ob" localSheetId="10" hidden="1">1</definedName>
    <definedName name="solver_adj_ob" localSheetId="12" hidden="1">1</definedName>
    <definedName name="solver_adj_ob" localSheetId="13" hidden="1">1</definedName>
    <definedName name="solver_adj_ob" localSheetId="14" hidden="1">1</definedName>
    <definedName name="solver_adj_ob" localSheetId="15" hidden="1">1</definedName>
    <definedName name="solver_adj_ob" localSheetId="16" hidden="1">1</definedName>
    <definedName name="solver_adj_ob" localSheetId="17" hidden="1">1</definedName>
    <definedName name="solver_adj_ob" localSheetId="18" hidden="1">1</definedName>
    <definedName name="solver_adj_ob" localSheetId="19" hidden="1">1</definedName>
    <definedName name="solver_adj_ob" localSheetId="20" hidden="1">1</definedName>
    <definedName name="solver_adj_ob" localSheetId="5" hidden="1">1</definedName>
    <definedName name="solver_adj_ob1" localSheetId="8" hidden="1">1</definedName>
    <definedName name="solver_cct" localSheetId="0" hidden="1">20</definedName>
    <definedName name="solver_cct" localSheetId="6" hidden="1">20</definedName>
    <definedName name="solver_cct" localSheetId="7" hidden="1">20</definedName>
    <definedName name="solver_cct" localSheetId="1" hidden="1">20</definedName>
    <definedName name="solver_cct" localSheetId="2" hidden="1">20</definedName>
    <definedName name="solver_cct" localSheetId="3" hidden="1">20</definedName>
    <definedName name="solver_cct" localSheetId="4" hidden="1">20</definedName>
    <definedName name="solver_cct" localSheetId="5" hidden="1">20</definedName>
    <definedName name="solver_cgt" localSheetId="0" hidden="1">1</definedName>
    <definedName name="solver_cgt" localSheetId="6" hidden="1">1</definedName>
    <definedName name="solver_cgt" localSheetId="7" hidden="1">1</definedName>
    <definedName name="solver_cgt" localSheetId="1" hidden="1">1</definedName>
    <definedName name="solver_cgt" localSheetId="2" hidden="1">1</definedName>
    <definedName name="solver_cgt" localSheetId="3" hidden="1">1</definedName>
    <definedName name="solver_cgt" localSheetId="4" hidden="1">1</definedName>
    <definedName name="solver_cgt" localSheetId="5" hidden="1">1</definedName>
    <definedName name="solver_cha" localSheetId="0" hidden="1">0</definedName>
    <definedName name="solver_cha" localSheetId="7" hidden="1">0</definedName>
    <definedName name="solver_cha" localSheetId="8" hidden="1">0</definedName>
    <definedName name="solver_cha" localSheetId="9" hidden="1">0</definedName>
    <definedName name="solver_cha" localSheetId="10" hidden="1">0</definedName>
    <definedName name="solver_cha" localSheetId="12" hidden="1">0</definedName>
    <definedName name="solver_cha" localSheetId="13" hidden="1">0</definedName>
    <definedName name="solver_cha" localSheetId="14" hidden="1">0</definedName>
    <definedName name="solver_cha" localSheetId="15" hidden="1">0</definedName>
    <definedName name="solver_cha" localSheetId="16" hidden="1">0</definedName>
    <definedName name="solver_cha" localSheetId="17" hidden="1">0</definedName>
    <definedName name="solver_cha" localSheetId="18" hidden="1">0</definedName>
    <definedName name="solver_cha" localSheetId="19" hidden="1">0</definedName>
    <definedName name="solver_cha" localSheetId="20" hidden="1">0</definedName>
    <definedName name="solver_cha" localSheetId="5" hidden="1">0</definedName>
    <definedName name="solver_chc1" localSheetId="0" hidden="1">0</definedName>
    <definedName name="solver_chc1" localSheetId="7" hidden="1">0</definedName>
    <definedName name="solver_chc1" localSheetId="8" hidden="1">0</definedName>
    <definedName name="solver_chc1" localSheetId="9" hidden="1">0</definedName>
    <definedName name="solver_chc1" localSheetId="10" hidden="1">0</definedName>
    <definedName name="solver_chc1" localSheetId="12" hidden="1">0</definedName>
    <definedName name="solver_chc1" localSheetId="13" hidden="1">0</definedName>
    <definedName name="solver_chc1" localSheetId="14" hidden="1">0</definedName>
    <definedName name="solver_chc1" localSheetId="15" hidden="1">0</definedName>
    <definedName name="solver_chc1" localSheetId="16" hidden="1">0</definedName>
    <definedName name="solver_chc1" localSheetId="17" hidden="1">0</definedName>
    <definedName name="solver_chc1" localSheetId="18" hidden="1">0</definedName>
    <definedName name="solver_chc1" localSheetId="19" hidden="1">0</definedName>
    <definedName name="solver_chc1" localSheetId="20" hidden="1">0</definedName>
    <definedName name="solver_chc1" localSheetId="5" hidden="1">0</definedName>
    <definedName name="solver_chc2" localSheetId="0" hidden="1">0</definedName>
    <definedName name="solver_chc2" localSheetId="7" hidden="1">0</definedName>
    <definedName name="solver_chc2" localSheetId="8" hidden="1">0</definedName>
    <definedName name="solver_chc2" localSheetId="9" hidden="1">0</definedName>
    <definedName name="solver_chc2" localSheetId="10" hidden="1">0</definedName>
    <definedName name="solver_chc2" localSheetId="13" hidden="1">0</definedName>
    <definedName name="solver_chc2" localSheetId="14" hidden="1">0</definedName>
    <definedName name="solver_chc2" localSheetId="15" hidden="1">0</definedName>
    <definedName name="solver_chc2" localSheetId="16" hidden="1">0</definedName>
    <definedName name="solver_chc2" localSheetId="17" hidden="1">0</definedName>
    <definedName name="solver_chc2" localSheetId="18" hidden="1">0</definedName>
    <definedName name="solver_chc2" localSheetId="19" hidden="1">0</definedName>
    <definedName name="solver_chc2" localSheetId="20" hidden="1">0</definedName>
    <definedName name="solver_chc2" localSheetId="5" hidden="1">0</definedName>
    <definedName name="solver_chc3" localSheetId="8" hidden="1">0</definedName>
    <definedName name="solver_chc3" localSheetId="9" hidden="1">0</definedName>
    <definedName name="solver_chc3" localSheetId="10" hidden="1">0</definedName>
    <definedName name="solver_chc3" localSheetId="13" hidden="1">0</definedName>
    <definedName name="solver_chc3" localSheetId="15" hidden="1">0</definedName>
    <definedName name="solver_chc3" localSheetId="16" hidden="1">0</definedName>
    <definedName name="solver_chc3" localSheetId="17" hidden="1">0</definedName>
    <definedName name="solver_chc3" localSheetId="18" hidden="1">0</definedName>
    <definedName name="solver_chc3" localSheetId="19" hidden="1">0</definedName>
    <definedName name="solver_chc3" localSheetId="20" hidden="1">0</definedName>
    <definedName name="solver_chc4" localSheetId="9" hidden="1">0</definedName>
    <definedName name="solver_chc4" localSheetId="15" hidden="1">0</definedName>
    <definedName name="solver_chc4" localSheetId="16" hidden="1">0</definedName>
    <definedName name="solver_chc4" localSheetId="17" hidden="1">0</definedName>
    <definedName name="solver_chc4" localSheetId="18" hidden="1">0</definedName>
    <definedName name="solver_chc5" localSheetId="9" hidden="1">0</definedName>
    <definedName name="solver_chn" localSheetId="0" hidden="1">4</definedName>
    <definedName name="solver_chn" localSheetId="7" hidden="1">4</definedName>
    <definedName name="solver_chn" localSheetId="8" hidden="1">4</definedName>
    <definedName name="solver_chn" localSheetId="9" hidden="1">4</definedName>
    <definedName name="solver_chn" localSheetId="10" hidden="1">4</definedName>
    <definedName name="solver_chn" localSheetId="12" hidden="1">4</definedName>
    <definedName name="solver_chn" localSheetId="13" hidden="1">4</definedName>
    <definedName name="solver_chn" localSheetId="14" hidden="1">4</definedName>
    <definedName name="solver_chn" localSheetId="15" hidden="1">4</definedName>
    <definedName name="solver_chn" localSheetId="16" hidden="1">4</definedName>
    <definedName name="solver_chn" localSheetId="17" hidden="1">4</definedName>
    <definedName name="solver_chn" localSheetId="18" hidden="1">4</definedName>
    <definedName name="solver_chn" localSheetId="19" hidden="1">4</definedName>
    <definedName name="solver_chn" localSheetId="20" hidden="1">4</definedName>
    <definedName name="solver_chn" localSheetId="5" hidden="1">4</definedName>
    <definedName name="solver_chp1" localSheetId="0" hidden="1">0</definedName>
    <definedName name="solver_chp1" localSheetId="7" hidden="1">0</definedName>
    <definedName name="solver_chp1" localSheetId="8" hidden="1">0</definedName>
    <definedName name="solver_chp1" localSheetId="9" hidden="1">0</definedName>
    <definedName name="solver_chp1" localSheetId="10" hidden="1">0</definedName>
    <definedName name="solver_chp1" localSheetId="12" hidden="1">0</definedName>
    <definedName name="solver_chp1" localSheetId="13" hidden="1">0</definedName>
    <definedName name="solver_chp1" localSheetId="14" hidden="1">0</definedName>
    <definedName name="solver_chp1" localSheetId="15" hidden="1">0</definedName>
    <definedName name="solver_chp1" localSheetId="16" hidden="1">0</definedName>
    <definedName name="solver_chp1" localSheetId="17" hidden="1">0</definedName>
    <definedName name="solver_chp1" localSheetId="18" hidden="1">0</definedName>
    <definedName name="solver_chp1" localSheetId="19" hidden="1">0</definedName>
    <definedName name="solver_chp1" localSheetId="20" hidden="1">0</definedName>
    <definedName name="solver_chp1" localSheetId="5" hidden="1">0</definedName>
    <definedName name="solver_chp2" localSheetId="0" hidden="1">0</definedName>
    <definedName name="solver_chp2" localSheetId="7" hidden="1">0</definedName>
    <definedName name="solver_chp2" localSheetId="8" hidden="1">0</definedName>
    <definedName name="solver_chp2" localSheetId="9" hidden="1">0</definedName>
    <definedName name="solver_chp2" localSheetId="10" hidden="1">0</definedName>
    <definedName name="solver_chp2" localSheetId="13" hidden="1">0</definedName>
    <definedName name="solver_chp2" localSheetId="14" hidden="1">0</definedName>
    <definedName name="solver_chp2" localSheetId="15" hidden="1">0</definedName>
    <definedName name="solver_chp2" localSheetId="16" hidden="1">0</definedName>
    <definedName name="solver_chp2" localSheetId="17" hidden="1">0</definedName>
    <definedName name="solver_chp2" localSheetId="18" hidden="1">0</definedName>
    <definedName name="solver_chp2" localSheetId="19" hidden="1">0</definedName>
    <definedName name="solver_chp2" localSheetId="20" hidden="1">0</definedName>
    <definedName name="solver_chp2" localSheetId="5" hidden="1">0</definedName>
    <definedName name="solver_chp3" localSheetId="8" hidden="1">0</definedName>
    <definedName name="solver_chp3" localSheetId="9" hidden="1">0</definedName>
    <definedName name="solver_chp3" localSheetId="10" hidden="1">0</definedName>
    <definedName name="solver_chp3" localSheetId="13" hidden="1">0</definedName>
    <definedName name="solver_chp3" localSheetId="15" hidden="1">0</definedName>
    <definedName name="solver_chp3" localSheetId="16" hidden="1">0</definedName>
    <definedName name="solver_chp3" localSheetId="17" hidden="1">0</definedName>
    <definedName name="solver_chp3" localSheetId="18" hidden="1">0</definedName>
    <definedName name="solver_chp3" localSheetId="19" hidden="1">0</definedName>
    <definedName name="solver_chp3" localSheetId="20" hidden="1">0</definedName>
    <definedName name="solver_chp4" localSheetId="9" hidden="1">0</definedName>
    <definedName name="solver_chp4" localSheetId="15" hidden="1">0</definedName>
    <definedName name="solver_chp4" localSheetId="16" hidden="1">0</definedName>
    <definedName name="solver_chp4" localSheetId="17" hidden="1">0</definedName>
    <definedName name="solver_chp4" localSheetId="18" hidden="1">0</definedName>
    <definedName name="solver_chp5" localSheetId="9" hidden="1">0</definedName>
    <definedName name="solver_cht" localSheetId="0" hidden="1">0</definedName>
    <definedName name="solver_cht" localSheetId="7" hidden="1">0</definedName>
    <definedName name="solver_cht" localSheetId="8" hidden="1">0</definedName>
    <definedName name="solver_cht" localSheetId="9" hidden="1">0</definedName>
    <definedName name="solver_cht" localSheetId="10" hidden="1">0</definedName>
    <definedName name="solver_cht" localSheetId="12" hidden="1">0</definedName>
    <definedName name="solver_cht" localSheetId="13" hidden="1">0</definedName>
    <definedName name="solver_cht" localSheetId="14" hidden="1">0</definedName>
    <definedName name="solver_cht" localSheetId="15" hidden="1">0</definedName>
    <definedName name="solver_cht" localSheetId="16" hidden="1">0</definedName>
    <definedName name="solver_cht" localSheetId="17" hidden="1">0</definedName>
    <definedName name="solver_cht" localSheetId="18" hidden="1">0</definedName>
    <definedName name="solver_cht" localSheetId="19" hidden="1">0</definedName>
    <definedName name="solver_cht" localSheetId="20" hidden="1">0</definedName>
    <definedName name="solver_cht" localSheetId="5" hidden="1">0</definedName>
    <definedName name="solver_cir1" localSheetId="0" hidden="1">1</definedName>
    <definedName name="solver_cir1" localSheetId="6" hidden="1">1</definedName>
    <definedName name="solver_cir1" localSheetId="7" hidden="1">1</definedName>
    <definedName name="solver_cir1" localSheetId="8" hidden="1">1</definedName>
    <definedName name="solver_cir1" localSheetId="9" hidden="1">1</definedName>
    <definedName name="solver_cir1" localSheetId="10" hidden="1">1</definedName>
    <definedName name="solver_cir1" localSheetId="12" hidden="1">1</definedName>
    <definedName name="solver_cir1" localSheetId="13" hidden="1">1</definedName>
    <definedName name="solver_cir1" localSheetId="14" hidden="1">1</definedName>
    <definedName name="solver_cir1" localSheetId="15" hidden="1">1</definedName>
    <definedName name="solver_cir1" localSheetId="16" hidden="1">1</definedName>
    <definedName name="solver_cir1" localSheetId="17" hidden="1">1</definedName>
    <definedName name="solver_cir1" localSheetId="18" hidden="1">1</definedName>
    <definedName name="solver_cir1" localSheetId="19" hidden="1">1</definedName>
    <definedName name="solver_cir1" localSheetId="20" hidden="1">1</definedName>
    <definedName name="solver_cir1" localSheetId="1" hidden="1">1</definedName>
    <definedName name="solver_cir1" localSheetId="2" hidden="1">1</definedName>
    <definedName name="solver_cir1" localSheetId="3" hidden="1">1</definedName>
    <definedName name="solver_cir1" localSheetId="4" hidden="1">1</definedName>
    <definedName name="solver_cir1" localSheetId="5" hidden="1">1</definedName>
    <definedName name="solver_cir2" localSheetId="0" hidden="1">1</definedName>
    <definedName name="solver_cir2" localSheetId="6" hidden="1">1</definedName>
    <definedName name="solver_cir2" localSheetId="7" hidden="1">1</definedName>
    <definedName name="solver_cir2" localSheetId="8" hidden="1">1</definedName>
    <definedName name="solver_cir2" localSheetId="9" hidden="1">1</definedName>
    <definedName name="solver_cir2" localSheetId="10" hidden="1">1</definedName>
    <definedName name="solver_cir2" localSheetId="13" hidden="1">1</definedName>
    <definedName name="solver_cir2" localSheetId="14" hidden="1">1</definedName>
    <definedName name="solver_cir2" localSheetId="15" hidden="1">1</definedName>
    <definedName name="solver_cir2" localSheetId="16" hidden="1">1</definedName>
    <definedName name="solver_cir2" localSheetId="17" hidden="1">1</definedName>
    <definedName name="solver_cir2" localSheetId="18" hidden="1">1</definedName>
    <definedName name="solver_cir2" localSheetId="19" hidden="1">1</definedName>
    <definedName name="solver_cir2" localSheetId="20" hidden="1">1</definedName>
    <definedName name="solver_cir2" localSheetId="1" hidden="1">1</definedName>
    <definedName name="solver_cir2" localSheetId="2" hidden="1">1</definedName>
    <definedName name="solver_cir2" localSheetId="3" hidden="1">1</definedName>
    <definedName name="solver_cir2" localSheetId="4" hidden="1">1</definedName>
    <definedName name="solver_cir2" localSheetId="5" hidden="1">1</definedName>
    <definedName name="solver_cir3" localSheetId="8" hidden="1">1</definedName>
    <definedName name="solver_cir3" localSheetId="9" hidden="1">1</definedName>
    <definedName name="solver_cir3" localSheetId="10" hidden="1">1</definedName>
    <definedName name="solver_cir3" localSheetId="13" hidden="1">1</definedName>
    <definedName name="solver_cir3" localSheetId="15" hidden="1">1</definedName>
    <definedName name="solver_cir3" localSheetId="16" hidden="1">1</definedName>
    <definedName name="solver_cir3" localSheetId="17" hidden="1">1</definedName>
    <definedName name="solver_cir3" localSheetId="18" hidden="1">1</definedName>
    <definedName name="solver_cir3" localSheetId="19" hidden="1">1</definedName>
    <definedName name="solver_cir3" localSheetId="20" hidden="1">1</definedName>
    <definedName name="solver_cir4" localSheetId="9" hidden="1">1</definedName>
    <definedName name="solver_cir4" localSheetId="15" hidden="1">1</definedName>
    <definedName name="solver_cir4" localSheetId="16" hidden="1">1</definedName>
    <definedName name="solver_cir4" localSheetId="17" hidden="1">1</definedName>
    <definedName name="solver_cir4" localSheetId="18" hidden="1">1</definedName>
    <definedName name="solver_cir5" localSheetId="9" hidden="1">1</definedName>
    <definedName name="solver_con" localSheetId="0" hidden="1">" "</definedName>
    <definedName name="solver_con" localSheetId="7" hidden="1">" "</definedName>
    <definedName name="solver_con" localSheetId="8" hidden="1">" "</definedName>
    <definedName name="solver_con" localSheetId="9" hidden="1">" "</definedName>
    <definedName name="solver_con" localSheetId="10" hidden="1">" "</definedName>
    <definedName name="solver_con" localSheetId="12" hidden="1">" "</definedName>
    <definedName name="solver_con" localSheetId="13" hidden="1">" "</definedName>
    <definedName name="solver_con" localSheetId="14" hidden="1">" "</definedName>
    <definedName name="solver_con" localSheetId="15" hidden="1">" "</definedName>
    <definedName name="solver_con" localSheetId="16" hidden="1">" "</definedName>
    <definedName name="solver_con" localSheetId="17" hidden="1">" "</definedName>
    <definedName name="solver_con" localSheetId="18" hidden="1">" "</definedName>
    <definedName name="solver_con" localSheetId="19" hidden="1">" "</definedName>
    <definedName name="solver_con" localSheetId="20" hidden="1">" "</definedName>
    <definedName name="solver_con" localSheetId="5" hidden="1">" "</definedName>
    <definedName name="solver_con1" localSheetId="0" hidden="1">" "</definedName>
    <definedName name="solver_con1" localSheetId="7" hidden="1">" "</definedName>
    <definedName name="solver_con1" localSheetId="8" hidden="1">" "</definedName>
    <definedName name="solver_con1" localSheetId="9" hidden="1">" "</definedName>
    <definedName name="solver_con1" localSheetId="10" hidden="1">" "</definedName>
    <definedName name="solver_con1" localSheetId="12" hidden="1">" "</definedName>
    <definedName name="solver_con1" localSheetId="13" hidden="1">" "</definedName>
    <definedName name="solver_con1" localSheetId="14" hidden="1">" "</definedName>
    <definedName name="solver_con1" localSheetId="15" hidden="1">" "</definedName>
    <definedName name="solver_con1" localSheetId="16" hidden="1">" "</definedName>
    <definedName name="solver_con1" localSheetId="17" hidden="1">" "</definedName>
    <definedName name="solver_con1" localSheetId="18" hidden="1">" "</definedName>
    <definedName name="solver_con1" localSheetId="19" hidden="1">" "</definedName>
    <definedName name="solver_con1" localSheetId="20" hidden="1">" "</definedName>
    <definedName name="solver_con1" localSheetId="5" hidden="1">" "</definedName>
    <definedName name="solver_con2" localSheetId="0" hidden="1">" "</definedName>
    <definedName name="solver_con2" localSheetId="7" hidden="1">" "</definedName>
    <definedName name="solver_con2" localSheetId="8" hidden="1">" "</definedName>
    <definedName name="solver_con2" localSheetId="9" hidden="1">" "</definedName>
    <definedName name="solver_con2" localSheetId="10" hidden="1">" "</definedName>
    <definedName name="solver_con2" localSheetId="13" hidden="1">" "</definedName>
    <definedName name="solver_con2" localSheetId="14" hidden="1">" "</definedName>
    <definedName name="solver_con2" localSheetId="15" hidden="1">" "</definedName>
    <definedName name="solver_con2" localSheetId="16" hidden="1">" "</definedName>
    <definedName name="solver_con2" localSheetId="17" hidden="1">" "</definedName>
    <definedName name="solver_con2" localSheetId="18" hidden="1">" "</definedName>
    <definedName name="solver_con2" localSheetId="19" hidden="1">" "</definedName>
    <definedName name="solver_con2" localSheetId="20" hidden="1">" "</definedName>
    <definedName name="solver_con2" localSheetId="5" hidden="1">" "</definedName>
    <definedName name="solver_con3" localSheetId="8" hidden="1">" "</definedName>
    <definedName name="solver_con3" localSheetId="9" hidden="1">" "</definedName>
    <definedName name="solver_con3" localSheetId="10" hidden="1">" "</definedName>
    <definedName name="solver_con3" localSheetId="13" hidden="1">" "</definedName>
    <definedName name="solver_con3" localSheetId="15" hidden="1">" "</definedName>
    <definedName name="solver_con3" localSheetId="16" hidden="1">" "</definedName>
    <definedName name="solver_con3" localSheetId="17" hidden="1">" "</definedName>
    <definedName name="solver_con3" localSheetId="18" hidden="1">" "</definedName>
    <definedName name="solver_con3" localSheetId="19" hidden="1">" "</definedName>
    <definedName name="solver_con3" localSheetId="20" hidden="1">" "</definedName>
    <definedName name="solver_con4" localSheetId="9" hidden="1">" "</definedName>
    <definedName name="solver_con4" localSheetId="15" hidden="1">" "</definedName>
    <definedName name="solver_con4" localSheetId="16" hidden="1">" "</definedName>
    <definedName name="solver_con4" localSheetId="17" hidden="1">" "</definedName>
    <definedName name="solver_con4" localSheetId="18" hidden="1">" "</definedName>
    <definedName name="solver_con5" localSheetId="9" hidden="1">" "</definedName>
    <definedName name="solver_cvg" localSheetId="0" hidden="1">0.0001</definedName>
    <definedName name="solver_cvg" localSheetId="6" hidden="1">0.0001</definedName>
    <definedName name="solver_cvg" localSheetId="7" hidden="1">0.0001</definedName>
    <definedName name="solver_cvg" localSheetId="14" hidden="1">0.0001</definedName>
    <definedName name="solver_cvg" localSheetId="1" hidden="1">0.0001</definedName>
    <definedName name="solver_cvg" localSheetId="2" hidden="1">0.001</definedName>
    <definedName name="solver_cvg" localSheetId="3" hidden="1">0.001</definedName>
    <definedName name="solver_cvg" localSheetId="4" hidden="1">0.001</definedName>
    <definedName name="solver_cvg" localSheetId="5" hidden="1">0.001</definedName>
    <definedName name="solver_dia" localSheetId="0" hidden="1">5</definedName>
    <definedName name="solver_dia" localSheetId="6" hidden="1">5</definedName>
    <definedName name="solver_dia" localSheetId="7" hidden="1">5</definedName>
    <definedName name="solver_dia" localSheetId="8" hidden="1">5</definedName>
    <definedName name="solver_dia" localSheetId="9" hidden="1">5</definedName>
    <definedName name="solver_dia" localSheetId="10" hidden="1">5</definedName>
    <definedName name="solver_dia" localSheetId="12" hidden="1">5</definedName>
    <definedName name="solver_dia" localSheetId="13" hidden="1">5</definedName>
    <definedName name="solver_dia" localSheetId="14" hidden="1">5</definedName>
    <definedName name="solver_dia" localSheetId="15" hidden="1">5</definedName>
    <definedName name="solver_dia" localSheetId="16" hidden="1">5</definedName>
    <definedName name="solver_dia" localSheetId="17" hidden="1">5</definedName>
    <definedName name="solver_dia" localSheetId="18" hidden="1">5</definedName>
    <definedName name="solver_dia" localSheetId="19" hidden="1">5</definedName>
    <definedName name="solver_dia" localSheetId="20" hidden="1">5</definedName>
    <definedName name="solver_dia" localSheetId="1" hidden="1">5</definedName>
    <definedName name="solver_dia" localSheetId="2" hidden="1">5</definedName>
    <definedName name="solver_dia" localSheetId="3" hidden="1">5</definedName>
    <definedName name="solver_dia" localSheetId="4" hidden="1">5</definedName>
    <definedName name="solver_dia" localSheetId="5" hidden="1">5</definedName>
    <definedName name="solver_dimcalc" localSheetId="17" hidden="1">0</definedName>
    <definedName name="solver_dimcalc" localSheetId="18" hidden="1">0</definedName>
    <definedName name="solver_dimcalc" localSheetId="20" hidden="1">0</definedName>
    <definedName name="solver_drv" localSheetId="0" hidden="1">1</definedName>
    <definedName name="solver_drv" localSheetId="6" hidden="1">1</definedName>
    <definedName name="solver_drv" localSheetId="7" hidden="1">1</definedName>
    <definedName name="solver_drv" localSheetId="12" hidden="1">1</definedName>
    <definedName name="solver_drv" localSheetId="13" hidden="1">1</definedName>
    <definedName name="solver_drv" localSheetId="14" hidden="1">1</definedName>
    <definedName name="solver_drv" localSheetId="15" hidden="1">1</definedName>
    <definedName name="solver_drv" localSheetId="16" hidden="1">1</definedName>
    <definedName name="solver_drv" localSheetId="17" hidden="1">1</definedName>
    <definedName name="solver_drv" localSheetId="18" hidden="1">1</definedName>
    <definedName name="solver_drv" localSheetId="19" hidden="1">1</definedName>
    <definedName name="solver_drv" localSheetId="2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ua" localSheetId="0" hidden="1">1</definedName>
    <definedName name="solver_dua" localSheetId="6" hidden="1">1</definedName>
    <definedName name="solver_dua" localSheetId="7" hidden="1">1</definedName>
    <definedName name="solver_dua" localSheetId="1" hidden="1">1</definedName>
    <definedName name="solver_dua" localSheetId="2" hidden="1">1</definedName>
    <definedName name="solver_dua" localSheetId="3" hidden="1">1</definedName>
    <definedName name="solver_dua" localSheetId="4" hidden="1">1</definedName>
    <definedName name="solver_dua" localSheetId="5" hidden="1">1</definedName>
    <definedName name="solver_eng" localSheetId="0" hidden="1">2</definedName>
    <definedName name="solver_eng" localSheetId="6" hidden="1">2</definedName>
    <definedName name="solver_eng" localSheetId="7" hidden="1">2</definedName>
    <definedName name="solver_eng" localSheetId="12" hidden="1">2</definedName>
    <definedName name="solver_eng" localSheetId="13" hidden="1">2</definedName>
    <definedName name="solver_eng" localSheetId="14" hidden="1">2</definedName>
    <definedName name="solver_eng" localSheetId="15" hidden="1">2</definedName>
    <definedName name="solver_eng" localSheetId="16" hidden="1">2</definedName>
    <definedName name="solver_eng" localSheetId="17" hidden="1">2</definedName>
    <definedName name="solver_eng" localSheetId="18" hidden="1">2</definedName>
    <definedName name="solver_eng" localSheetId="19" hidden="1">2</definedName>
    <definedName name="solver_eng" localSheetId="2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st" localSheetId="0" hidden="1">1</definedName>
    <definedName name="solver_est" localSheetId="6" hidden="1">1</definedName>
    <definedName name="solver_est" localSheetId="7" hidden="1">1</definedName>
    <definedName name="solver_est" localSheetId="1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val" hidden="1">0</definedName>
    <definedName name="solver_gct" localSheetId="0" hidden="1">20</definedName>
    <definedName name="solver_gct" localSheetId="6" hidden="1">20</definedName>
    <definedName name="solver_gct" localSheetId="7" hidden="1">20</definedName>
    <definedName name="solver_gct" localSheetId="1" hidden="1">20</definedName>
    <definedName name="solver_gct" localSheetId="2" hidden="1">20</definedName>
    <definedName name="solver_gct" localSheetId="3" hidden="1">20</definedName>
    <definedName name="solver_gct" localSheetId="4" hidden="1">20</definedName>
    <definedName name="solver_gct" localSheetId="5" hidden="1">20</definedName>
    <definedName name="solver_gop" localSheetId="0" hidden="1">1</definedName>
    <definedName name="solver_gop" localSheetId="6" hidden="1">1</definedName>
    <definedName name="solver_gop" localSheetId="7" hidden="1">1</definedName>
    <definedName name="solver_gop" localSheetId="1" hidden="1">1</definedName>
    <definedName name="solver_gop" localSheetId="2" hidden="1">1</definedName>
    <definedName name="solver_gop" localSheetId="3" hidden="1">1</definedName>
    <definedName name="solver_gop" localSheetId="4" hidden="1">1</definedName>
    <definedName name="solver_gop" localSheetId="5" hidden="1">1</definedName>
    <definedName name="solver_iao" localSheetId="0" hidden="1">0</definedName>
    <definedName name="solver_iao" localSheetId="6" hidden="1">0</definedName>
    <definedName name="solver_iao" localSheetId="7" hidden="1">0</definedName>
    <definedName name="solver_iao" localSheetId="8" hidden="1">0</definedName>
    <definedName name="solver_iao" localSheetId="9" hidden="1">0</definedName>
    <definedName name="solver_iao" localSheetId="10" hidden="1">0</definedName>
    <definedName name="solver_iao" localSheetId="12" hidden="1">0</definedName>
    <definedName name="solver_iao" localSheetId="13" hidden="1">0</definedName>
    <definedName name="solver_iao" localSheetId="14" hidden="1">0</definedName>
    <definedName name="solver_iao" localSheetId="15" hidden="1">0</definedName>
    <definedName name="solver_iao" localSheetId="16" hidden="1">0</definedName>
    <definedName name="solver_iao" localSheetId="17" hidden="1">0</definedName>
    <definedName name="solver_iao" localSheetId="18" hidden="1">0</definedName>
    <definedName name="solver_iao" localSheetId="19" hidden="1">0</definedName>
    <definedName name="solver_iao" localSheetId="20" hidden="1">0</definedName>
    <definedName name="solver_iao" localSheetId="1" hidden="1">0</definedName>
    <definedName name="solver_iao" localSheetId="2" hidden="1">0</definedName>
    <definedName name="solver_iao" localSheetId="3" hidden="1">0</definedName>
    <definedName name="solver_iao" localSheetId="4" hidden="1">0</definedName>
    <definedName name="solver_iao" localSheetId="5" hidden="1">0</definedName>
    <definedName name="solver_ibd" localSheetId="0" hidden="1">2</definedName>
    <definedName name="solver_ibd" localSheetId="6" hidden="1">2</definedName>
    <definedName name="solver_ibd" localSheetId="7" hidden="1">2</definedName>
    <definedName name="solver_ibd" localSheetId="1" hidden="1">2</definedName>
    <definedName name="solver_ibd" localSheetId="2" hidden="1">2</definedName>
    <definedName name="solver_ibd" localSheetId="3" hidden="1">2</definedName>
    <definedName name="solver_ibd" localSheetId="4" hidden="1">2</definedName>
    <definedName name="solver_ibd" localSheetId="5" hidden="1">2</definedName>
    <definedName name="solver_ifs" localSheetId="0" hidden="1">0</definedName>
    <definedName name="solver_ifs" localSheetId="6" hidden="1">0</definedName>
    <definedName name="solver_ifs" localSheetId="7" hidden="1">0</definedName>
    <definedName name="solver_ifs" localSheetId="1" hidden="1">0</definedName>
    <definedName name="solver_ifs" localSheetId="2" hidden="1">0</definedName>
    <definedName name="solver_ifs" localSheetId="3" hidden="1">0</definedName>
    <definedName name="solver_ifs" localSheetId="4" hidden="1">0</definedName>
    <definedName name="solver_ifs" localSheetId="5" hidden="1">0</definedName>
    <definedName name="solver_int" localSheetId="0" hidden="1">0</definedName>
    <definedName name="solver_int" localSheetId="7" hidden="1">0</definedName>
    <definedName name="solver_int" localSheetId="8" hidden="1">0</definedName>
    <definedName name="solver_int" localSheetId="9" hidden="1">0</definedName>
    <definedName name="solver_int" localSheetId="10" hidden="1">0</definedName>
    <definedName name="solver_int" localSheetId="12" hidden="1">0</definedName>
    <definedName name="solver_int" localSheetId="13" hidden="1">0</definedName>
    <definedName name="solver_int" localSheetId="14" hidden="1">0</definedName>
    <definedName name="solver_int" localSheetId="15" hidden="1">0</definedName>
    <definedName name="solver_int" localSheetId="16" hidden="1">0</definedName>
    <definedName name="solver_int" localSheetId="17" hidden="1">0</definedName>
    <definedName name="solver_int" localSheetId="18" hidden="1">0</definedName>
    <definedName name="solver_int" localSheetId="19" hidden="1">0</definedName>
    <definedName name="solver_int" localSheetId="20" hidden="1">0</definedName>
    <definedName name="solver_int" localSheetId="5" hidden="1">0</definedName>
    <definedName name="solver_irs" localSheetId="0" hidden="1">0</definedName>
    <definedName name="solver_irs" localSheetId="6" hidden="1">0</definedName>
    <definedName name="solver_irs" localSheetId="7" hidden="1">0</definedName>
    <definedName name="solver_irs" localSheetId="8" hidden="1">0</definedName>
    <definedName name="solver_irs" localSheetId="9" hidden="1">0</definedName>
    <definedName name="solver_irs" localSheetId="10" hidden="1">0</definedName>
    <definedName name="solver_irs" localSheetId="12" hidden="1">0</definedName>
    <definedName name="solver_irs" localSheetId="13" hidden="1">0</definedName>
    <definedName name="solver_irs" localSheetId="14" hidden="1">0</definedName>
    <definedName name="solver_irs" localSheetId="15" hidden="1">0</definedName>
    <definedName name="solver_irs" localSheetId="16" hidden="1">0</definedName>
    <definedName name="solver_irs" localSheetId="17" hidden="1">0</definedName>
    <definedName name="solver_irs" localSheetId="18" hidden="1">0</definedName>
    <definedName name="solver_irs" localSheetId="19" hidden="1">0</definedName>
    <definedName name="solver_irs" localSheetId="20" hidden="1">0</definedName>
    <definedName name="solver_irs" localSheetId="1" hidden="1">0</definedName>
    <definedName name="solver_irs" localSheetId="2" hidden="1">0</definedName>
    <definedName name="solver_irs" localSheetId="3" hidden="1">0</definedName>
    <definedName name="solver_irs" localSheetId="4" hidden="1">0</definedName>
    <definedName name="solver_irs" localSheetId="5" hidden="1">0</definedName>
    <definedName name="solver_ism" localSheetId="0" hidden="1">0</definedName>
    <definedName name="solver_ism" localSheetId="6" hidden="1">0</definedName>
    <definedName name="solver_ism" localSheetId="7" hidden="1">0</definedName>
    <definedName name="solver_ism" localSheetId="8" hidden="1">0</definedName>
    <definedName name="solver_ism" localSheetId="9" hidden="1">0</definedName>
    <definedName name="solver_ism" localSheetId="10" hidden="1">0</definedName>
    <definedName name="solver_ism" localSheetId="12" hidden="1">0</definedName>
    <definedName name="solver_ism" localSheetId="13" hidden="1">0</definedName>
    <definedName name="solver_ism" localSheetId="14" hidden="1">0</definedName>
    <definedName name="solver_ism" localSheetId="15" hidden="1">0</definedName>
    <definedName name="solver_ism" localSheetId="16" hidden="1">0</definedName>
    <definedName name="solver_ism" localSheetId="17" hidden="1">0</definedName>
    <definedName name="solver_ism" localSheetId="18" hidden="1">0</definedName>
    <definedName name="solver_ism" localSheetId="19" hidden="1">0</definedName>
    <definedName name="solver_ism" localSheetId="20" hidden="1">0</definedName>
    <definedName name="solver_ism" localSheetId="1" hidden="1">0</definedName>
    <definedName name="solver_ism" localSheetId="2" hidden="1">0</definedName>
    <definedName name="solver_ism" localSheetId="3" hidden="1">0</definedName>
    <definedName name="solver_ism" localSheetId="4" hidden="1">0</definedName>
    <definedName name="solver_ism" localSheetId="5" hidden="1">0</definedName>
    <definedName name="solver_itr" localSheetId="0" hidden="1">2147483647</definedName>
    <definedName name="solver_itr" localSheetId="6" hidden="1">2147483647</definedName>
    <definedName name="solver_itr" localSheetId="7" hidden="1">2147483647</definedName>
    <definedName name="solver_itr" localSheetId="12" hidden="1">2147483647</definedName>
    <definedName name="solver_itr" localSheetId="13" hidden="1">2147483647</definedName>
    <definedName name="solver_itr" localSheetId="14" hidden="1">2147483647</definedName>
    <definedName name="solver_itr" localSheetId="15" hidden="1">2147483647</definedName>
    <definedName name="solver_itr" localSheetId="16" hidden="1">2147483647</definedName>
    <definedName name="solver_itr" localSheetId="17" hidden="1">2147483647</definedName>
    <definedName name="solver_itr" localSheetId="18" hidden="1">2147483647</definedName>
    <definedName name="solver_itr" localSheetId="19" hidden="1">2147483647</definedName>
    <definedName name="solver_itr" localSheetId="2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kiv" localSheetId="0" hidden="1">2E+30</definedName>
    <definedName name="solver_kiv" localSheetId="7" hidden="1">2E+30</definedName>
    <definedName name="solver_kiv" localSheetId="12" hidden="1">2E+30</definedName>
    <definedName name="solver_kiv" localSheetId="13" hidden="1">2E+30</definedName>
    <definedName name="solver_kiv" localSheetId="14" hidden="1">2E+30</definedName>
    <definedName name="solver_kiv" localSheetId="15" hidden="1">2E+30</definedName>
    <definedName name="solver_kiv" localSheetId="16" hidden="1">2E+30</definedName>
    <definedName name="solver_kiv" localSheetId="17" hidden="1">2E+30</definedName>
    <definedName name="solver_kiv" localSheetId="18" hidden="1">2E+30</definedName>
    <definedName name="solver_kiv" localSheetId="19" hidden="1">2E+30</definedName>
    <definedName name="solver_kiv" localSheetId="20" hidden="1">2E+30</definedName>
    <definedName name="solver_kiv" localSheetId="5" hidden="1">2E+30</definedName>
    <definedName name="solver_lhs_ob1" localSheetId="0" hidden="1">0</definedName>
    <definedName name="solver_lhs_ob1" localSheetId="7" hidden="1">0</definedName>
    <definedName name="solver_lhs_ob1" localSheetId="8" hidden="1">0</definedName>
    <definedName name="solver_lhs_ob1" localSheetId="9" hidden="1">0</definedName>
    <definedName name="solver_lhs_ob1" localSheetId="10" hidden="1">0</definedName>
    <definedName name="solver_lhs_ob1" localSheetId="12" hidden="1">0</definedName>
    <definedName name="solver_lhs_ob1" localSheetId="13" hidden="1">0</definedName>
    <definedName name="solver_lhs_ob1" localSheetId="14" hidden="1">0</definedName>
    <definedName name="solver_lhs_ob1" localSheetId="15" hidden="1">0</definedName>
    <definedName name="solver_lhs_ob1" localSheetId="16" hidden="1">0</definedName>
    <definedName name="solver_lhs_ob1" localSheetId="17" hidden="1">0</definedName>
    <definedName name="solver_lhs_ob1" localSheetId="18" hidden="1">0</definedName>
    <definedName name="solver_lhs_ob1" localSheetId="19" hidden="1">0</definedName>
    <definedName name="solver_lhs_ob1" localSheetId="20" hidden="1">0</definedName>
    <definedName name="solver_lhs_ob1" localSheetId="5" hidden="1">0</definedName>
    <definedName name="solver_lhs_ob2" localSheetId="0" hidden="1">0</definedName>
    <definedName name="solver_lhs_ob2" localSheetId="7" hidden="1">0</definedName>
    <definedName name="solver_lhs_ob2" localSheetId="8" hidden="1">0</definedName>
    <definedName name="solver_lhs_ob2" localSheetId="9" hidden="1">0</definedName>
    <definedName name="solver_lhs_ob2" localSheetId="10" hidden="1">0</definedName>
    <definedName name="solver_lhs_ob2" localSheetId="13" hidden="1">0</definedName>
    <definedName name="solver_lhs_ob2" localSheetId="14" hidden="1">0</definedName>
    <definedName name="solver_lhs_ob2" localSheetId="15" hidden="1">0</definedName>
    <definedName name="solver_lhs_ob2" localSheetId="16" hidden="1">0</definedName>
    <definedName name="solver_lhs_ob2" localSheetId="17" hidden="1">0</definedName>
    <definedName name="solver_lhs_ob2" localSheetId="18" hidden="1">0</definedName>
    <definedName name="solver_lhs_ob2" localSheetId="19" hidden="1">0</definedName>
    <definedName name="solver_lhs_ob2" localSheetId="20" hidden="1">0</definedName>
    <definedName name="solver_lhs_ob2" localSheetId="5" hidden="1">0</definedName>
    <definedName name="solver_lhs_ob3" localSheetId="8" hidden="1">0</definedName>
    <definedName name="solver_lhs_ob3" localSheetId="9" hidden="1">0</definedName>
    <definedName name="solver_lhs_ob3" localSheetId="10" hidden="1">0</definedName>
    <definedName name="solver_lhs_ob3" localSheetId="13" hidden="1">0</definedName>
    <definedName name="solver_lhs_ob3" localSheetId="15" hidden="1">0</definedName>
    <definedName name="solver_lhs_ob3" localSheetId="16" hidden="1">0</definedName>
    <definedName name="solver_lhs_ob3" localSheetId="17" hidden="1">0</definedName>
    <definedName name="solver_lhs_ob3" localSheetId="18" hidden="1">0</definedName>
    <definedName name="solver_lhs_ob3" localSheetId="19" hidden="1">0</definedName>
    <definedName name="solver_lhs_ob3" localSheetId="20" hidden="1">0</definedName>
    <definedName name="solver_lhs_ob4" localSheetId="9" hidden="1">0</definedName>
    <definedName name="solver_lhs_ob4" localSheetId="15" hidden="1">0</definedName>
    <definedName name="solver_lhs_ob4" localSheetId="16" hidden="1">0</definedName>
    <definedName name="solver_lhs_ob4" localSheetId="17" hidden="1">0</definedName>
    <definedName name="solver_lhs_ob4" localSheetId="18" hidden="1">0</definedName>
    <definedName name="solver_lhs_ob5" localSheetId="9" hidden="1">0</definedName>
    <definedName name="solver_lhs1" localSheetId="0" hidden="1">'11.1'!$E$12:$E$17</definedName>
    <definedName name="solver_lhs1" localSheetId="6" hidden="1">'11.10'!$C$4:$I$4</definedName>
    <definedName name="solver_lhs1" localSheetId="7" hidden="1">'11.11'!$C$4:$I$4</definedName>
    <definedName name="solver_lhs1" localSheetId="8" hidden="1">'11.12'!$C$5:$G$5</definedName>
    <definedName name="solver_lhs1" localSheetId="9" hidden="1">'11.13'!$C$5:$G$5</definedName>
    <definedName name="solver_lhs1" localSheetId="10" hidden="1">'11.14'!$H$9</definedName>
    <definedName name="solver_lhs1" localSheetId="12" hidden="1">'11.16'!$F$10:$F$15</definedName>
    <definedName name="solver_lhs1" localSheetId="13" hidden="1">'11.17'!$F$11:$F$13</definedName>
    <definedName name="solver_lhs1" localSheetId="14" hidden="1">'11.18'!$F$11:$F$13</definedName>
    <definedName name="solver_lhs1" localSheetId="15" hidden="1">'11.20'!$F$11:$F$13</definedName>
    <definedName name="solver_lhs1" localSheetId="16" hidden="1">'11.21'!$M$14:$M$19</definedName>
    <definedName name="solver_lhs1" localSheetId="17" hidden="1">'11.22'!$C$20:$L$20</definedName>
    <definedName name="solver_lhs1" localSheetId="18" hidden="1">'11.23'!$N$14:$N$19</definedName>
    <definedName name="solver_lhs1" localSheetId="19" hidden="1">'11.24'!$B$22:$B$27</definedName>
    <definedName name="solver_lhs1" localSheetId="20" hidden="1">'11.25'!$C$20:$C$27</definedName>
    <definedName name="solver_lhs1" localSheetId="1" hidden="1">'11.4'!$B$5:$D$5</definedName>
    <definedName name="solver_lhs1" localSheetId="2" hidden="1">'11.5'!$C$5:$G$5</definedName>
    <definedName name="solver_lhs1" localSheetId="3" hidden="1">'11.6'!$H$9</definedName>
    <definedName name="solver_lhs1" localSheetId="4" hidden="1">'11.7'!$C$5:$G$5</definedName>
    <definedName name="solver_lhs1" localSheetId="5" hidden="1">'11.9'!$C$5:$G$5</definedName>
    <definedName name="solver_lhs2" localSheetId="0" hidden="1">'11.1'!$B$5:$D$5</definedName>
    <definedName name="solver_lhs2" localSheetId="6" hidden="1">'11.10'!$J$9:$J$17</definedName>
    <definedName name="solver_lhs2" localSheetId="7" hidden="1">'11.11'!$J$9:$J$17</definedName>
    <definedName name="solver_lhs2" localSheetId="8" hidden="1">'11.12'!$H$9</definedName>
    <definedName name="solver_lhs2" localSheetId="9" hidden="1">'11.13'!$H$9</definedName>
    <definedName name="solver_lhs2" localSheetId="10" hidden="1">'11.14'!$H$10:$H$12</definedName>
    <definedName name="solver_lhs2" localSheetId="13" hidden="1">'11.17'!$C$16:$E$16</definedName>
    <definedName name="solver_lhs2" localSheetId="14" hidden="1">'11.18'!$C$5:$E$5</definedName>
    <definedName name="solver_lhs2" localSheetId="15" hidden="1">'11.20'!$C$16:$E$16</definedName>
    <definedName name="solver_lhs2" localSheetId="16" hidden="1">'11.21'!$C$22:$L$27</definedName>
    <definedName name="solver_lhs2" localSheetId="17" hidden="1">'11.22'!$M$14:$M$19</definedName>
    <definedName name="solver_lhs2" localSheetId="18" hidden="1">'11.23'!$C$20:$L$20</definedName>
    <definedName name="solver_lhs2" localSheetId="19" hidden="1">'11.24'!$C$28:$L$28</definedName>
    <definedName name="solver_lhs2" localSheetId="20" hidden="1">'11.25'!$M$20:$M$27</definedName>
    <definedName name="solver_lhs2" localSheetId="1" hidden="1">'11.4'!$E$12:$E$17</definedName>
    <definedName name="solver_lhs2" localSheetId="2" hidden="1">'11.5'!$H$9</definedName>
    <definedName name="solver_lhs2" localSheetId="3" hidden="1">'11.6'!$H$9</definedName>
    <definedName name="solver_lhs2" localSheetId="4" hidden="1">'11.7'!$H$9</definedName>
    <definedName name="solver_lhs2" localSheetId="5" hidden="1">'11.9'!$H$9</definedName>
    <definedName name="solver_lhs3" localSheetId="8" hidden="1">'11.12'!$H$10</definedName>
    <definedName name="solver_lhs3" localSheetId="9" hidden="1">'11.13'!$H$11</definedName>
    <definedName name="solver_lhs3" localSheetId="10" hidden="1">'11.14'!$C$5:$G$5</definedName>
    <definedName name="solver_lhs3" localSheetId="13" hidden="1">'11.17'!$C$6:$E$6</definedName>
    <definedName name="solver_lhs3" localSheetId="15" hidden="1">'11.20'!$D$19</definedName>
    <definedName name="solver_lhs3" localSheetId="16" hidden="1">'11.21'!$C$20:$L$20</definedName>
    <definedName name="solver_lhs3" localSheetId="17" hidden="1">'11.22'!$N$14:$N$19</definedName>
    <definedName name="solver_lhs3" localSheetId="18" hidden="1">'11.23'!$M$14:$M$19</definedName>
    <definedName name="solver_lhs3" localSheetId="19" hidden="1">'11.24'!$N$22:$N$27</definedName>
    <definedName name="solver_lhs3" localSheetId="20" hidden="1">'11.25'!$D$28:$K$28</definedName>
    <definedName name="solver_lhs3" localSheetId="2" hidden="1">'11.5'!$H$10</definedName>
    <definedName name="solver_lhs3" localSheetId="3" hidden="1">'11.6'!$H$10</definedName>
    <definedName name="solver_lhs3" localSheetId="4" hidden="1">'11.7'!$H$9</definedName>
    <definedName name="solver_lhs3" localSheetId="5" hidden="1">'11.9'!$H$10</definedName>
    <definedName name="solver_lhs4" localSheetId="9" hidden="1">'11.13'!$H$10</definedName>
    <definedName name="solver_lhs4" localSheetId="15" hidden="1">'11.20'!$C$6:$E$6</definedName>
    <definedName name="solver_lhs4" localSheetId="16" hidden="1">'11.21'!$B$14:$B$19</definedName>
    <definedName name="solver_lhs4" localSheetId="17" hidden="1">'11.22'!$B$14:$B$19</definedName>
    <definedName name="solver_lhs4" localSheetId="18" hidden="1">'11.23'!$B$14:$B$19</definedName>
    <definedName name="solver_lhs4" localSheetId="2" hidden="1">'11.5'!$H$11</definedName>
    <definedName name="solver_lhs4" localSheetId="3" hidden="1">'11.6'!$H$11</definedName>
    <definedName name="solver_lhs4" localSheetId="4" hidden="1">'11.7'!$H$11</definedName>
    <definedName name="solver_lhs4" localSheetId="5" hidden="1">'11.9'!$H$11</definedName>
    <definedName name="solver_lhs5" localSheetId="9" hidden="1">'11.13'!$C$5:$G$5</definedName>
    <definedName name="solver_lhs5" localSheetId="2" hidden="1">'11.5'!$H$11</definedName>
    <definedName name="solver_lhs5" localSheetId="3" hidden="1">'11.6'!$H$11</definedName>
    <definedName name="solver_lhs5" localSheetId="4" hidden="1">'11.7'!$H$11</definedName>
    <definedName name="solver_lhs5" localSheetId="5" hidden="1">'11.9'!$H$11</definedName>
    <definedName name="solver_lin" localSheetId="0" hidden="1">1</definedName>
    <definedName name="solver_lin" localSheetId="6" hidden="1">1</definedName>
    <definedName name="solver_lin" localSheetId="7" hidden="1">1</definedName>
    <definedName name="solver_lin" localSheetId="12" hidden="1">1</definedName>
    <definedName name="solver_lin" localSheetId="13" hidden="1">1</definedName>
    <definedName name="solver_lin" localSheetId="14" hidden="1">1</definedName>
    <definedName name="solver_lin" localSheetId="15" hidden="1">1</definedName>
    <definedName name="solver_lin" localSheetId="16" hidden="1">1</definedName>
    <definedName name="solver_lin" localSheetId="17" hidden="1">1</definedName>
    <definedName name="solver_lin" localSheetId="18" hidden="1">1</definedName>
    <definedName name="solver_lin" localSheetId="19" hidden="1">1</definedName>
    <definedName name="solver_lin" localSheetId="20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lin" localSheetId="5" hidden="1">1</definedName>
    <definedName name="solver_loc" localSheetId="0" hidden="1">1</definedName>
    <definedName name="solver_loc" localSheetId="4" hidden="1">1</definedName>
    <definedName name="solver_lva" localSheetId="0" hidden="1">2</definedName>
    <definedName name="solver_lva" localSheetId="6" hidden="1">2</definedName>
    <definedName name="solver_lva" localSheetId="7" hidden="1">2</definedName>
    <definedName name="solver_lva" localSheetId="14" hidden="1">0</definedName>
    <definedName name="solver_lva" localSheetId="1" hidden="1">2</definedName>
    <definedName name="solver_lva" localSheetId="4" hidden="1">2</definedName>
    <definedName name="solver_mda" localSheetId="0" hidden="1">4</definedName>
    <definedName name="solver_mda" localSheetId="6" hidden="1">1</definedName>
    <definedName name="solver_mda" localSheetId="7" hidden="1">4</definedName>
    <definedName name="solver_mda" localSheetId="8" hidden="1">4</definedName>
    <definedName name="solver_mda" localSheetId="9" hidden="1">4</definedName>
    <definedName name="solver_mda" localSheetId="10" hidden="1">4</definedName>
    <definedName name="solver_mda" localSheetId="12" hidden="1">4</definedName>
    <definedName name="solver_mda" localSheetId="13" hidden="1">4</definedName>
    <definedName name="solver_mda" localSheetId="14" hidden="1">4</definedName>
    <definedName name="solver_mda" localSheetId="15" hidden="1">4</definedName>
    <definedName name="solver_mda" localSheetId="16" hidden="1">4</definedName>
    <definedName name="solver_mda" localSheetId="17" hidden="1">4</definedName>
    <definedName name="solver_mda" localSheetId="18" hidden="1">4</definedName>
    <definedName name="solver_mda" localSheetId="19" hidden="1">4</definedName>
    <definedName name="solver_mda" localSheetId="20" hidden="1">4</definedName>
    <definedName name="solver_mda" localSheetId="1" hidden="1">1</definedName>
    <definedName name="solver_mda" localSheetId="2" hidden="1">1</definedName>
    <definedName name="solver_mda" localSheetId="3" hidden="1">1</definedName>
    <definedName name="solver_mda" localSheetId="4" hidden="1">1</definedName>
    <definedName name="solver_mda" localSheetId="5" hidden="1">4</definedName>
    <definedName name="solver_mip" localSheetId="0" hidden="1">5000</definedName>
    <definedName name="solver_mip" localSheetId="6" hidden="1">5000</definedName>
    <definedName name="solver_mip" localSheetId="7" hidden="1">5000</definedName>
    <definedName name="solver_mip" localSheetId="12" hidden="1">2147483647</definedName>
    <definedName name="solver_mip" localSheetId="13" hidden="1">2147483647</definedName>
    <definedName name="solver_mip" localSheetId="14" hidden="1">2147483647</definedName>
    <definedName name="solver_mip" localSheetId="15" hidden="1">2147483647</definedName>
    <definedName name="solver_mip" localSheetId="16" hidden="1">2147483647</definedName>
    <definedName name="solver_mip" localSheetId="17" hidden="1">2147483647</definedName>
    <definedName name="solver_mip" localSheetId="18" hidden="1">2147483647</definedName>
    <definedName name="solver_mip" localSheetId="19" hidden="1">2147483647</definedName>
    <definedName name="solver_mip" localSheetId="20" hidden="1">2147483647</definedName>
    <definedName name="solver_mip" localSheetId="1" hidden="1">5000</definedName>
    <definedName name="solver_mip" localSheetId="2" hidden="1">1000</definedName>
    <definedName name="solver_mip" localSheetId="3" hidden="1">1000</definedName>
    <definedName name="solver_mip" localSheetId="4" hidden="1">5000</definedName>
    <definedName name="solver_mip" localSheetId="5" hidden="1">1000</definedName>
    <definedName name="solver_mni" localSheetId="0" hidden="1">30</definedName>
    <definedName name="solver_mni" localSheetId="4" hidden="1">30</definedName>
    <definedName name="solver_mod" localSheetId="0" hidden="1">3</definedName>
    <definedName name="solver_mod" localSheetId="6" hidden="1">5</definedName>
    <definedName name="solver_mod" localSheetId="7" hidden="1">3</definedName>
    <definedName name="solver_mod" localSheetId="8" hidden="1">3</definedName>
    <definedName name="solver_mod" localSheetId="9" hidden="1">3</definedName>
    <definedName name="solver_mod" localSheetId="10" hidden="1">3</definedName>
    <definedName name="solver_mod" localSheetId="12" hidden="1">3</definedName>
    <definedName name="solver_mod" localSheetId="13" hidden="1">3</definedName>
    <definedName name="solver_mod" localSheetId="14" hidden="1">3</definedName>
    <definedName name="solver_mod" localSheetId="15" hidden="1">3</definedName>
    <definedName name="solver_mod" localSheetId="16" hidden="1">3</definedName>
    <definedName name="solver_mod" localSheetId="17" hidden="1">3</definedName>
    <definedName name="solver_mod" localSheetId="18" hidden="1">3</definedName>
    <definedName name="solver_mod" localSheetId="19" hidden="1">3</definedName>
    <definedName name="solver_mod" localSheetId="20" hidden="1">3</definedName>
    <definedName name="solver_mod" localSheetId="1" hidden="1">5</definedName>
    <definedName name="solver_mod" localSheetId="2" hidden="1">5</definedName>
    <definedName name="solver_mod" localSheetId="3" hidden="1">5</definedName>
    <definedName name="solver_mod" localSheetId="4" hidden="1">5</definedName>
    <definedName name="solver_mod" localSheetId="5" hidden="1">3</definedName>
    <definedName name="solver_mrt" localSheetId="0" hidden="1">0.075</definedName>
    <definedName name="solver_mrt" localSheetId="4" hidden="1">0.075</definedName>
    <definedName name="solver_msl" localSheetId="0" hidden="1">2</definedName>
    <definedName name="solver_msl" localSheetId="6" hidden="1">2</definedName>
    <definedName name="solver_msl" localSheetId="7" hidden="1">2</definedName>
    <definedName name="solver_msl" localSheetId="14" hidden="1">0</definedName>
    <definedName name="solver_msl" localSheetId="1" hidden="1">2</definedName>
    <definedName name="solver_neg" localSheetId="0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10" hidden="1">1</definedName>
    <definedName name="solver_neg" localSheetId="12" hidden="1">1</definedName>
    <definedName name="solver_neg" localSheetId="13" hidden="1">1</definedName>
    <definedName name="solver_neg" localSheetId="14" hidden="1">1</definedName>
    <definedName name="solver_neg" localSheetId="15" hidden="1">1</definedName>
    <definedName name="solver_neg" localSheetId="16" hidden="1">1</definedName>
    <definedName name="solver_neg" localSheetId="17" hidden="1">1</definedName>
    <definedName name="solver_neg" localSheetId="18" hidden="1">1</definedName>
    <definedName name="solver_neg" localSheetId="19" hidden="1">1</definedName>
    <definedName name="solver_neg" localSheetId="2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0" hidden="1">5000</definedName>
    <definedName name="solver_nod" localSheetId="6" hidden="1">5000</definedName>
    <definedName name="solver_nod" localSheetId="7" hidden="1">5000</definedName>
    <definedName name="solver_nod" localSheetId="12" hidden="1">2147483647</definedName>
    <definedName name="solver_nod" localSheetId="13" hidden="1">2147483647</definedName>
    <definedName name="solver_nod" localSheetId="14" hidden="1">2147483647</definedName>
    <definedName name="solver_nod" localSheetId="15" hidden="1">2147483647</definedName>
    <definedName name="solver_nod" localSheetId="16" hidden="1">2147483647</definedName>
    <definedName name="solver_nod" localSheetId="17" hidden="1">2147483647</definedName>
    <definedName name="solver_nod" localSheetId="18" hidden="1">2147483647</definedName>
    <definedName name="solver_nod" localSheetId="19" hidden="1">2147483647</definedName>
    <definedName name="solver_nod" localSheetId="20" hidden="1">2147483647</definedName>
    <definedName name="solver_nod" localSheetId="1" hidden="1">5000</definedName>
    <definedName name="solver_nod" localSheetId="2" hidden="1">1000</definedName>
    <definedName name="solver_nod" localSheetId="3" hidden="1">1000</definedName>
    <definedName name="solver_nod" localSheetId="4" hidden="1">5000</definedName>
    <definedName name="solver_nod" localSheetId="5" hidden="1">1000</definedName>
    <definedName name="solver_ntr" localSheetId="0" hidden="1">0</definedName>
    <definedName name="solver_ntr" localSheetId="6" hidden="1">0</definedName>
    <definedName name="solver_ntr" localSheetId="7" hidden="1">0</definedName>
    <definedName name="solver_ntr" localSheetId="8" hidden="1">0</definedName>
    <definedName name="solver_ntr" localSheetId="9" hidden="1">0</definedName>
    <definedName name="solver_ntr" localSheetId="10" hidden="1">0</definedName>
    <definedName name="solver_ntr" localSheetId="12" hidden="1">0</definedName>
    <definedName name="solver_ntr" localSheetId="13" hidden="1">0</definedName>
    <definedName name="solver_ntr" localSheetId="14" hidden="1">2</definedName>
    <definedName name="solver_ntr" localSheetId="15" hidden="1">0</definedName>
    <definedName name="solver_ntr" localSheetId="16" hidden="1">0</definedName>
    <definedName name="solver_ntr" localSheetId="17" hidden="1">0</definedName>
    <definedName name="solver_ntr" localSheetId="18" hidden="1">0</definedName>
    <definedName name="solver_ntr" localSheetId="19" hidden="1">0</definedName>
    <definedName name="solver_ntr" localSheetId="20" hidden="1">0</definedName>
    <definedName name="solver_ntr" localSheetId="1" hidden="1">0</definedName>
    <definedName name="solver_ntr" localSheetId="2" hidden="1">0</definedName>
    <definedName name="solver_ntr" localSheetId="3" hidden="1">0</definedName>
    <definedName name="solver_ntr" localSheetId="4" hidden="1">0</definedName>
    <definedName name="solver_ntr" localSheetId="5" hidden="1">0</definedName>
    <definedName name="solver_ntri" hidden="1">1000</definedName>
    <definedName name="solver_num" localSheetId="0" hidden="1">2</definedName>
    <definedName name="solver_num" localSheetId="6" hidden="1">2</definedName>
    <definedName name="solver_num" localSheetId="7" hidden="1">2</definedName>
    <definedName name="solver_num" localSheetId="8" hidden="1">3</definedName>
    <definedName name="solver_num" localSheetId="9" hidden="1">4</definedName>
    <definedName name="solver_num" localSheetId="10" hidden="1">3</definedName>
    <definedName name="solver_num" localSheetId="12" hidden="1">1</definedName>
    <definedName name="solver_num" localSheetId="13" hidden="1">3</definedName>
    <definedName name="solver_num" localSheetId="14" hidden="1">2</definedName>
    <definedName name="solver_num" localSheetId="15" hidden="1">4</definedName>
    <definedName name="solver_num" localSheetId="16" hidden="1">4</definedName>
    <definedName name="solver_num" localSheetId="17" hidden="1">4</definedName>
    <definedName name="solver_num" localSheetId="18" hidden="1">4</definedName>
    <definedName name="solver_num" localSheetId="19" hidden="1">3</definedName>
    <definedName name="solver_num" localSheetId="20" hidden="1">3</definedName>
    <definedName name="solver_num" localSheetId="1" hidden="1">2</definedName>
    <definedName name="solver_num" localSheetId="2" hidden="1">2</definedName>
    <definedName name="solver_num" localSheetId="3" hidden="1">1</definedName>
    <definedName name="solver_num" localSheetId="4" hidden="1">2</definedName>
    <definedName name="solver_num" localSheetId="5" hidden="1">2</definedName>
    <definedName name="solver_nwt" localSheetId="0" hidden="1">1</definedName>
    <definedName name="solver_nwt" localSheetId="6" hidden="1">1</definedName>
    <definedName name="solver_nwt" localSheetId="7" hidden="1">1</definedName>
    <definedName name="solver_nwt" localSheetId="1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bc" localSheetId="0" hidden="1">0</definedName>
    <definedName name="solver_obc" localSheetId="7" hidden="1">0</definedName>
    <definedName name="solver_obc" localSheetId="8" hidden="1">0</definedName>
    <definedName name="solver_obc" localSheetId="9" hidden="1">0</definedName>
    <definedName name="solver_obc" localSheetId="10" hidden="1">0</definedName>
    <definedName name="solver_obc" localSheetId="12" hidden="1">0</definedName>
    <definedName name="solver_obc" localSheetId="13" hidden="1">0</definedName>
    <definedName name="solver_obc" localSheetId="14" hidden="1">0</definedName>
    <definedName name="solver_obc" localSheetId="15" hidden="1">0</definedName>
    <definedName name="solver_obc" localSheetId="16" hidden="1">0</definedName>
    <definedName name="solver_obc" localSheetId="17" hidden="1">0</definedName>
    <definedName name="solver_obc" localSheetId="18" hidden="1">0</definedName>
    <definedName name="solver_obc" localSheetId="19" hidden="1">0</definedName>
    <definedName name="solver_obc" localSheetId="20" hidden="1">0</definedName>
    <definedName name="solver_obc" localSheetId="5" hidden="1">0</definedName>
    <definedName name="solver_obp" localSheetId="0" hidden="1">0</definedName>
    <definedName name="solver_obp" localSheetId="7" hidden="1">0</definedName>
    <definedName name="solver_obp" localSheetId="8" hidden="1">0</definedName>
    <definedName name="solver_obp" localSheetId="9" hidden="1">0</definedName>
    <definedName name="solver_obp" localSheetId="10" hidden="1">0</definedName>
    <definedName name="solver_obp" localSheetId="12" hidden="1">0</definedName>
    <definedName name="solver_obp" localSheetId="13" hidden="1">0</definedName>
    <definedName name="solver_obp" localSheetId="14" hidden="1">0</definedName>
    <definedName name="solver_obp" localSheetId="15" hidden="1">0</definedName>
    <definedName name="solver_obp" localSheetId="16" hidden="1">0</definedName>
    <definedName name="solver_obp" localSheetId="17" hidden="1">0</definedName>
    <definedName name="solver_obp" localSheetId="18" hidden="1">0</definedName>
    <definedName name="solver_obp" localSheetId="19" hidden="1">0</definedName>
    <definedName name="solver_obp" localSheetId="20" hidden="1">0</definedName>
    <definedName name="solver_obp" localSheetId="5" hidden="1">0</definedName>
    <definedName name="solver_ofx" localSheetId="0" hidden="1">2</definedName>
    <definedName name="solver_ofx" localSheetId="6" hidden="1">2</definedName>
    <definedName name="solver_ofx" localSheetId="7" hidden="1">2</definedName>
    <definedName name="solver_ofx" localSheetId="1" hidden="1">2</definedName>
    <definedName name="solver_ofx" localSheetId="2" hidden="1">2</definedName>
    <definedName name="solver_ofx" localSheetId="3" hidden="1">2</definedName>
    <definedName name="solver_ofx" localSheetId="4" hidden="1">2</definedName>
    <definedName name="solver_ofx" localSheetId="5" hidden="1">2</definedName>
    <definedName name="solver_opt" localSheetId="0" hidden="1">'11.1'!$E$8</definedName>
    <definedName name="solver_opt" localSheetId="6" hidden="1">'11.10'!$J$6</definedName>
    <definedName name="solver_opt" localSheetId="7" hidden="1">'11.11'!$J$6</definedName>
    <definedName name="solver_opt" localSheetId="8" hidden="1">'11.12'!$H$7</definedName>
    <definedName name="solver_opt" localSheetId="9" hidden="1">'11.13'!$H$7</definedName>
    <definedName name="solver_opt" localSheetId="10" hidden="1">'11.14'!$H$7</definedName>
    <definedName name="solver_opt" localSheetId="12" hidden="1">'11.16'!$F$8</definedName>
    <definedName name="solver_opt" localSheetId="13" hidden="1">'11.17'!$F$9</definedName>
    <definedName name="solver_opt" localSheetId="14" hidden="1">'11.18'!$F$9</definedName>
    <definedName name="solver_opt" localSheetId="15" hidden="1">'11.20'!$F$9</definedName>
    <definedName name="solver_opt" localSheetId="16" hidden="1">'11.21'!$B$11</definedName>
    <definedName name="solver_opt" localSheetId="17" hidden="1">'11.22'!$B$11</definedName>
    <definedName name="solver_opt" localSheetId="18" hidden="1">'11.23'!$B$11</definedName>
    <definedName name="solver_opt" localSheetId="19" hidden="1">'11.24'!$B$11</definedName>
    <definedName name="solver_opt" localSheetId="20" hidden="1">'11.25'!$E$17</definedName>
    <definedName name="solver_opt" localSheetId="1" hidden="1">'11.4'!$E$8</definedName>
    <definedName name="solver_opt" localSheetId="2" hidden="1">'11.5'!$H$7</definedName>
    <definedName name="solver_opt" localSheetId="3" hidden="1">'11.6'!$H$7</definedName>
    <definedName name="solver_opt" localSheetId="4" hidden="1">'11.7'!$H$7</definedName>
    <definedName name="solver_opt" localSheetId="5" hidden="1">'11.9'!$H$7</definedName>
    <definedName name="solver_opt_ob" localSheetId="0" hidden="1">1</definedName>
    <definedName name="solver_opt_ob" localSheetId="7" hidden="1">1</definedName>
    <definedName name="solver_opt_ob" localSheetId="8" hidden="1">1</definedName>
    <definedName name="solver_opt_ob" localSheetId="9" hidden="1">1</definedName>
    <definedName name="solver_opt_ob" localSheetId="10" hidden="1">1</definedName>
    <definedName name="solver_opt_ob" localSheetId="12" hidden="1">1</definedName>
    <definedName name="solver_opt_ob" localSheetId="13" hidden="1">1</definedName>
    <definedName name="solver_opt_ob" localSheetId="14" hidden="1">1</definedName>
    <definedName name="solver_opt_ob" localSheetId="15" hidden="1">1</definedName>
    <definedName name="solver_opt_ob" localSheetId="16" hidden="1">1</definedName>
    <definedName name="solver_opt_ob" localSheetId="17" hidden="1">1</definedName>
    <definedName name="solver_opt_ob" localSheetId="18" hidden="1">1</definedName>
    <definedName name="solver_opt_ob" localSheetId="19" hidden="1">1</definedName>
    <definedName name="solver_opt_ob" localSheetId="20" hidden="1">1</definedName>
    <definedName name="solver_opt_ob" localSheetId="5" hidden="1">1</definedName>
    <definedName name="solver_phr" localSheetId="0" hidden="1">2</definedName>
    <definedName name="solver_phr" localSheetId="6" hidden="1">2</definedName>
    <definedName name="solver_phr" localSheetId="7" hidden="1">2</definedName>
    <definedName name="solver_phr" localSheetId="1" hidden="1">2</definedName>
    <definedName name="solver_phr" localSheetId="2" hidden="1">2</definedName>
    <definedName name="solver_phr" localSheetId="3" hidden="1">2</definedName>
    <definedName name="solver_phr" localSheetId="4" hidden="1">2</definedName>
    <definedName name="solver_phr" localSheetId="5" hidden="1">2</definedName>
    <definedName name="solver_piv" localSheetId="0" hidden="1">0.000001</definedName>
    <definedName name="solver_piv" localSheetId="6" hidden="1">0.000001</definedName>
    <definedName name="solver_piv" localSheetId="7" hidden="1">0.000001</definedName>
    <definedName name="solver_piv" localSheetId="1" hidden="1">0.000001</definedName>
    <definedName name="solver_piv" localSheetId="2" hidden="1">0.000001</definedName>
    <definedName name="solver_piv" localSheetId="3" hidden="1">0.000001</definedName>
    <definedName name="solver_piv" localSheetId="4" hidden="1">0.000001</definedName>
    <definedName name="solver_piv" localSheetId="5" hidden="1">0.000001</definedName>
    <definedName name="solver_pre" localSheetId="0" hidden="1">0.000001</definedName>
    <definedName name="solver_pre" localSheetId="6" hidden="1">0.000001</definedName>
    <definedName name="solver_pre" localSheetId="7" hidden="1">0.000001</definedName>
    <definedName name="solver_pre" localSheetId="14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o" localSheetId="0" hidden="1">2</definedName>
    <definedName name="solver_pro" localSheetId="6" hidden="1">2</definedName>
    <definedName name="solver_pro" localSheetId="7" hidden="1">2</definedName>
    <definedName name="solver_pro" localSheetId="1" hidden="1">2</definedName>
    <definedName name="solver_pro" localSheetId="2" hidden="1">2</definedName>
    <definedName name="solver_pro" localSheetId="3" hidden="1">2</definedName>
    <definedName name="solver_pro" localSheetId="4" hidden="1">2</definedName>
    <definedName name="solver_pro" localSheetId="5" hidden="1">2</definedName>
    <definedName name="solver_psi" localSheetId="0" hidden="1">0</definedName>
    <definedName name="solver_psi" localSheetId="7" hidden="1">0</definedName>
    <definedName name="solver_psi" localSheetId="8" hidden="1">0</definedName>
    <definedName name="solver_psi" localSheetId="9" hidden="1">0</definedName>
    <definedName name="solver_psi" localSheetId="10" hidden="1">0</definedName>
    <definedName name="solver_psi" localSheetId="12" hidden="1">0</definedName>
    <definedName name="solver_psi" localSheetId="13" hidden="1">0</definedName>
    <definedName name="solver_psi" localSheetId="14" hidden="1">0</definedName>
    <definedName name="solver_psi" localSheetId="15" hidden="1">0</definedName>
    <definedName name="solver_psi" localSheetId="16" hidden="1">0</definedName>
    <definedName name="solver_psi" localSheetId="17" hidden="1">0</definedName>
    <definedName name="solver_psi" localSheetId="18" hidden="1">0</definedName>
    <definedName name="solver_psi" localSheetId="19" hidden="1">0</definedName>
    <definedName name="solver_psi" localSheetId="20" hidden="1">0</definedName>
    <definedName name="solver_psi" localSheetId="5" hidden="1">0</definedName>
    <definedName name="solver_rbv" localSheetId="0" hidden="1">1</definedName>
    <definedName name="solver_rbv" localSheetId="6" hidden="1">1</definedName>
    <definedName name="solver_rbv" localSheetId="7" hidden="1">1</definedName>
    <definedName name="solver_rbv" localSheetId="14" hidden="1">1</definedName>
    <definedName name="solver_rbv" localSheetId="1" hidden="1">1</definedName>
    <definedName name="solver_rbv" localSheetId="4" hidden="1">1</definedName>
    <definedName name="solver_rdp" localSheetId="0" hidden="1">0</definedName>
    <definedName name="solver_rdp" localSheetId="6" hidden="1">0</definedName>
    <definedName name="solver_rdp" localSheetId="7" hidden="1">0</definedName>
    <definedName name="solver_rdp" localSheetId="8" hidden="1">0</definedName>
    <definedName name="solver_rdp" localSheetId="9" hidden="1">0</definedName>
    <definedName name="solver_rdp" localSheetId="10" hidden="1">0</definedName>
    <definedName name="solver_rdp" localSheetId="12" hidden="1">0</definedName>
    <definedName name="solver_rdp" localSheetId="13" hidden="1">0</definedName>
    <definedName name="solver_rdp" localSheetId="14" hidden="1">0</definedName>
    <definedName name="solver_rdp" localSheetId="15" hidden="1">0</definedName>
    <definedName name="solver_rdp" localSheetId="16" hidden="1">0</definedName>
    <definedName name="solver_rdp" localSheetId="17" hidden="1">0</definedName>
    <definedName name="solver_rdp" localSheetId="18" hidden="1">0</definedName>
    <definedName name="solver_rdp" localSheetId="19" hidden="1">0</definedName>
    <definedName name="solver_rdp" localSheetId="20" hidden="1">0</definedName>
    <definedName name="solver_rdp" localSheetId="1" hidden="1">0</definedName>
    <definedName name="solver_rdp" localSheetId="2" hidden="1">0</definedName>
    <definedName name="solver_rdp" localSheetId="3" hidden="1">0</definedName>
    <definedName name="solver_rdp" localSheetId="4" hidden="1">0</definedName>
    <definedName name="solver_rdp" localSheetId="5" hidden="1">0</definedName>
    <definedName name="solver_reco1" localSheetId="14" hidden="1">0</definedName>
    <definedName name="solver_reco1" localSheetId="17" hidden="1">0</definedName>
    <definedName name="solver_reco1" localSheetId="18" hidden="1">0</definedName>
    <definedName name="solver_reco1" localSheetId="20" hidden="1">0</definedName>
    <definedName name="solver_reco2" localSheetId="0" hidden="1">0</definedName>
    <definedName name="solver_reco2" localSheetId="14" hidden="1">0</definedName>
    <definedName name="solver_reco2" localSheetId="17" hidden="1">0</definedName>
    <definedName name="solver_reco2" localSheetId="18" hidden="1">0</definedName>
    <definedName name="solver_reco2" localSheetId="20" hidden="1">0</definedName>
    <definedName name="solver_reco3" localSheetId="17" hidden="1">0</definedName>
    <definedName name="solver_reco3" localSheetId="18" hidden="1">0</definedName>
    <definedName name="solver_reco3" localSheetId="20" hidden="1">0</definedName>
    <definedName name="solver_reco4" localSheetId="17" hidden="1">0</definedName>
    <definedName name="solver_reco4" localSheetId="18" hidden="1">0</definedName>
    <definedName name="solver_red" localSheetId="0" hidden="1">0.000001</definedName>
    <definedName name="solver_red" localSheetId="6" hidden="1">0.000001</definedName>
    <definedName name="solver_red" localSheetId="7" hidden="1">0.000001</definedName>
    <definedName name="solver_red" localSheetId="1" hidden="1">0.000001</definedName>
    <definedName name="solver_red" localSheetId="2" hidden="1">0.000001</definedName>
    <definedName name="solver_red" localSheetId="3" hidden="1">0.000001</definedName>
    <definedName name="solver_red" localSheetId="4" hidden="1">0.000001</definedName>
    <definedName name="solver_red" localSheetId="5" hidden="1">0.000001</definedName>
    <definedName name="solver_rel1" localSheetId="0" hidden="1">1</definedName>
    <definedName name="solver_rel1" localSheetId="6" hidden="1">5</definedName>
    <definedName name="solver_rel1" localSheetId="7" hidden="1">5</definedName>
    <definedName name="solver_rel1" localSheetId="8" hidden="1">5</definedName>
    <definedName name="solver_rel1" localSheetId="9" hidden="1">5</definedName>
    <definedName name="solver_rel1" localSheetId="10" hidden="1">1</definedName>
    <definedName name="solver_rel1" localSheetId="12" hidden="1">1</definedName>
    <definedName name="solver_rel1" localSheetId="13" hidden="1">1</definedName>
    <definedName name="solver_rel1" localSheetId="14" hidden="1">1</definedName>
    <definedName name="solver_rel1" localSheetId="15" hidden="1">1</definedName>
    <definedName name="solver_rel1" localSheetId="16" hidden="1">1</definedName>
    <definedName name="solver_rel1" localSheetId="17" hidden="1">2</definedName>
    <definedName name="solver_rel1" localSheetId="18" hidden="1">1</definedName>
    <definedName name="solver_rel1" localSheetId="19" hidden="1">5</definedName>
    <definedName name="solver_rel1" localSheetId="20" hidden="1">5</definedName>
    <definedName name="solver_rel1" localSheetId="1" hidden="1">4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1" localSheetId="5" hidden="1">5</definedName>
    <definedName name="solver_rel2" localSheetId="0" hidden="1">4</definedName>
    <definedName name="solver_rel2" localSheetId="6" hidden="1">3</definedName>
    <definedName name="solver_rel2" localSheetId="7" hidden="1">3</definedName>
    <definedName name="solver_rel2" localSheetId="8" hidden="1">1</definedName>
    <definedName name="solver_rel2" localSheetId="9" hidden="1">1</definedName>
    <definedName name="solver_rel2" localSheetId="10" hidden="1">3</definedName>
    <definedName name="solver_rel2" localSheetId="13" hidden="1">1</definedName>
    <definedName name="solver_rel2" localSheetId="14" hidden="1">1</definedName>
    <definedName name="solver_rel2" localSheetId="15" hidden="1">1</definedName>
    <definedName name="solver_rel2" localSheetId="16" hidden="1">1</definedName>
    <definedName name="solver_rel2" localSheetId="17" hidden="1">1</definedName>
    <definedName name="solver_rel2" localSheetId="18" hidden="1">2</definedName>
    <definedName name="solver_rel2" localSheetId="19" hidden="1">2</definedName>
    <definedName name="solver_rel2" localSheetId="20" hidden="1">1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el3" localSheetId="8" hidden="1">3</definedName>
    <definedName name="solver_rel3" localSheetId="9" hidden="1">1</definedName>
    <definedName name="solver_rel3" localSheetId="10" hidden="1">5</definedName>
    <definedName name="solver_rel3" localSheetId="13" hidden="1">5</definedName>
    <definedName name="solver_rel3" localSheetId="15" hidden="1">3</definedName>
    <definedName name="solver_rel3" localSheetId="16" hidden="1">3</definedName>
    <definedName name="solver_rel3" localSheetId="17" hidden="1">1</definedName>
    <definedName name="solver_rel3" localSheetId="18" hidden="1">1</definedName>
    <definedName name="solver_rel3" localSheetId="19" hidden="1">1</definedName>
    <definedName name="solver_rel3" localSheetId="20" hidden="1">3</definedName>
    <definedName name="solver_rel3" localSheetId="2" hidden="1">3</definedName>
    <definedName name="solver_rel3" localSheetId="3" hidden="1">3</definedName>
    <definedName name="solver_rel3" localSheetId="4" hidden="1">1</definedName>
    <definedName name="solver_rel3" localSheetId="5" hidden="1">3</definedName>
    <definedName name="solver_rel4" localSheetId="9" hidden="1">3</definedName>
    <definedName name="solver_rel4" localSheetId="15" hidden="1">5</definedName>
    <definedName name="solver_rel4" localSheetId="16" hidden="1">5</definedName>
    <definedName name="solver_rel4" localSheetId="17" hidden="1">5</definedName>
    <definedName name="solver_rel4" localSheetId="18" hidden="1">5</definedName>
    <definedName name="solver_rel4" localSheetId="2" hidden="1">1</definedName>
    <definedName name="solver_rel4" localSheetId="3" hidden="1">1</definedName>
    <definedName name="solver_rel4" localSheetId="4" hidden="1">1</definedName>
    <definedName name="solver_rel4" localSheetId="5" hidden="1">1</definedName>
    <definedName name="solver_rel5" localSheetId="9" hidden="1">5</definedName>
    <definedName name="solver_rel5" localSheetId="2" hidden="1">1</definedName>
    <definedName name="solver_rel5" localSheetId="3" hidden="1">1</definedName>
    <definedName name="solver_rel5" localSheetId="4" hidden="1">1</definedName>
    <definedName name="solver_rel5" localSheetId="5" hidden="1">1</definedName>
    <definedName name="solver_reo" localSheetId="0" hidden="1">2</definedName>
    <definedName name="solver_reo" localSheetId="2" hidden="1">2</definedName>
    <definedName name="solver_reo" localSheetId="3" hidden="1">2</definedName>
    <definedName name="solver_reo" localSheetId="4" hidden="1">2</definedName>
    <definedName name="solver_reo" localSheetId="5" hidden="1">2</definedName>
    <definedName name="solver_rep" localSheetId="0" hidden="1">2</definedName>
    <definedName name="solver_rep" localSheetId="6" hidden="1">2</definedName>
    <definedName name="solver_rep" localSheetId="7" hidden="1">2</definedName>
    <definedName name="solver_rep" localSheetId="12" hidden="1">0</definedName>
    <definedName name="solver_rep" localSheetId="13" hidden="1">0</definedName>
    <definedName name="solver_rep" localSheetId="14" hidden="1">0</definedName>
    <definedName name="solver_rep" localSheetId="15" hidden="1">0</definedName>
    <definedName name="solver_rep" localSheetId="16" hidden="1">0</definedName>
    <definedName name="solver_rep" localSheetId="17" hidden="1">0</definedName>
    <definedName name="solver_rep" localSheetId="18" hidden="1">0</definedName>
    <definedName name="solver_rep" localSheetId="19" hidden="1">0</definedName>
    <definedName name="solver_rep" localSheetId="20" hidden="1">0</definedName>
    <definedName name="solver_rep" localSheetId="1" hidden="1">2</definedName>
    <definedName name="solver_rep" localSheetId="2" hidden="1">2</definedName>
    <definedName name="solver_rep" localSheetId="3" hidden="1">2</definedName>
    <definedName name="solver_rep" localSheetId="4" hidden="1">2</definedName>
    <definedName name="solver_rep" localSheetId="5" hidden="1">2</definedName>
    <definedName name="solver_rhs1" localSheetId="0" hidden="1">'11.1'!$G$12:$G$17</definedName>
    <definedName name="solver_rhs1" localSheetId="6" hidden="1">binary</definedName>
    <definedName name="solver_rhs1" localSheetId="10" hidden="1">'11.14'!$J$9</definedName>
    <definedName name="solver_rhs1" localSheetId="12" hidden="1">'11.16'!$H$10:$H$15</definedName>
    <definedName name="solver_rhs1" localSheetId="13" hidden="1">'11.17'!$H$11:$H$13</definedName>
    <definedName name="solver_rhs1" localSheetId="14" hidden="1">'11.18'!$H$11:$H$13</definedName>
    <definedName name="solver_rhs1" localSheetId="15" hidden="1">'11.20'!$H$11:$H$13</definedName>
    <definedName name="solver_rhs1" localSheetId="16" hidden="1">'11.21'!$M$4:$M$9</definedName>
    <definedName name="solver_rhs1" localSheetId="17" hidden="1">'11.22'!$C$10:$L$10</definedName>
    <definedName name="solver_rhs1" localSheetId="18" hidden="1">0</definedName>
    <definedName name="solver_rhs1" localSheetId="1" hidden="1">integer</definedName>
    <definedName name="solver_rhs1" localSheetId="2" hidden="1">1</definedName>
    <definedName name="solver_rhs1" localSheetId="3" hidden="1">'11.6'!$J$9</definedName>
    <definedName name="solver_rhs1" localSheetId="4" hidden="1">1</definedName>
    <definedName name="solver_rhs2" localSheetId="0" hidden="1">integer</definedName>
    <definedName name="solver_rhs2" localSheetId="6" hidden="1">'11.10'!$L$9:$L$17</definedName>
    <definedName name="solver_rhs2" localSheetId="7" hidden="1">'11.11'!$L$9:$L$17</definedName>
    <definedName name="solver_rhs2" localSheetId="8" hidden="1">'11.12'!$J$9</definedName>
    <definedName name="solver_rhs2" localSheetId="9" hidden="1">'11.13'!$J$9</definedName>
    <definedName name="solver_rhs2" localSheetId="10" hidden="1">'11.14'!$J$10:$J$12</definedName>
    <definedName name="solver_rhs2" localSheetId="13" hidden="1">0</definedName>
    <definedName name="solver_rhs2" localSheetId="14" hidden="1">'11.18'!$C$15:$E$15</definedName>
    <definedName name="solver_rhs2" localSheetId="15" hidden="1">0</definedName>
    <definedName name="solver_rhs2" localSheetId="16" hidden="1">0</definedName>
    <definedName name="solver_rhs2" localSheetId="17" hidden="1">'11.22'!$M$4:$M$9</definedName>
    <definedName name="solver_rhs2" localSheetId="18" hidden="1">'11.23'!$C$10:$L$10</definedName>
    <definedName name="solver_rhs2" localSheetId="19" hidden="1">1</definedName>
    <definedName name="solver_rhs2" localSheetId="20" hidden="1">0</definedName>
    <definedName name="solver_rhs2" localSheetId="1" hidden="1">'11.4'!$G$12:$G$17</definedName>
    <definedName name="solver_rhs2" localSheetId="2" hidden="1">'11.5'!$J$9</definedName>
    <definedName name="solver_rhs2" localSheetId="3" hidden="1">'11.6'!$J$9</definedName>
    <definedName name="solver_rhs2" localSheetId="4" hidden="1">'11.7'!$J$9</definedName>
    <definedName name="solver_rhs2" localSheetId="5" hidden="1">'11.9'!$J$9</definedName>
    <definedName name="solver_rhs3" localSheetId="8" hidden="1">'11.12'!$J$10</definedName>
    <definedName name="solver_rhs3" localSheetId="9" hidden="1">'11.13'!$J$11</definedName>
    <definedName name="solver_rhs3" localSheetId="15" hidden="1">0</definedName>
    <definedName name="solver_rhs3" localSheetId="16" hidden="1">'11.21'!$C$10:$L$10</definedName>
    <definedName name="solver_rhs3" localSheetId="17" hidden="1">0</definedName>
    <definedName name="solver_rhs3" localSheetId="18" hidden="1">'11.23'!$M$4:$M$9</definedName>
    <definedName name="solver_rhs3" localSheetId="19" hidden="1">0</definedName>
    <definedName name="solver_rhs3" localSheetId="20" hidden="1">'11.25'!$D$4:$K$4</definedName>
    <definedName name="solver_rhs3" localSheetId="2" hidden="1">'11.5'!$J$10</definedName>
    <definedName name="solver_rhs3" localSheetId="3" hidden="1">'11.6'!$J$10</definedName>
    <definedName name="solver_rhs3" localSheetId="4" hidden="1">'11.7'!$J$9</definedName>
    <definedName name="solver_rhs3" localSheetId="5" hidden="1">'11.9'!$J$10</definedName>
    <definedName name="solver_rhs4" localSheetId="9" hidden="1">'11.13'!$J$10</definedName>
    <definedName name="solver_rhs4" localSheetId="2" hidden="1">'11.5'!$J$11</definedName>
    <definedName name="solver_rhs4" localSheetId="3" hidden="1">'11.6'!$J$11</definedName>
    <definedName name="solver_rhs4" localSheetId="4" hidden="1">'11.7'!$J$11</definedName>
    <definedName name="solver_rhs4" localSheetId="5" hidden="1">'11.9'!$J$11</definedName>
    <definedName name="solver_rhs5" localSheetId="9" hidden="1">binary</definedName>
    <definedName name="solver_rhs5" localSheetId="2" hidden="1">'11.5'!$J$11</definedName>
    <definedName name="solver_rhs5" localSheetId="3" hidden="1">'11.6'!$J$11</definedName>
    <definedName name="solver_rhs5" localSheetId="4" hidden="1">'11.7'!$J$11</definedName>
    <definedName name="solver_rhs5" localSheetId="5" hidden="1">'11.9'!$J$11</definedName>
    <definedName name="solver_rlx" localSheetId="0" hidden="1">0</definedName>
    <definedName name="solver_rlx" localSheetId="6" hidden="1">2</definedName>
    <definedName name="solver_rlx" localSheetId="7" hidden="1">0</definedName>
    <definedName name="solver_rlx" localSheetId="8" hidden="1">0</definedName>
    <definedName name="solver_rlx" localSheetId="9" hidden="1">0</definedName>
    <definedName name="solver_rlx" localSheetId="10" hidden="1">0</definedName>
    <definedName name="solver_rlx" localSheetId="12" hidden="1">0</definedName>
    <definedName name="solver_rlx" localSheetId="13" hidden="1">0</definedName>
    <definedName name="solver_rlx" localSheetId="14" hidden="1">0</definedName>
    <definedName name="solver_rlx" localSheetId="15" hidden="1">0</definedName>
    <definedName name="solver_rlx" localSheetId="16" hidden="1">0</definedName>
    <definedName name="solver_rlx" localSheetId="17" hidden="1">0</definedName>
    <definedName name="solver_rlx" localSheetId="18" hidden="1">0</definedName>
    <definedName name="solver_rlx" localSheetId="19" hidden="1">0</definedName>
    <definedName name="solver_rlx" localSheetId="20" hidden="1">0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0</definedName>
    <definedName name="solver_rsd" localSheetId="14" hidden="1">0</definedName>
    <definedName name="solver_rsmp" hidden="1">2</definedName>
    <definedName name="solver_rtr" localSheetId="0" hidden="1">0</definedName>
    <definedName name="solver_rtr" localSheetId="6" hidden="1">0</definedName>
    <definedName name="solver_rtr" localSheetId="7" hidden="1">0</definedName>
    <definedName name="solver_rtr" localSheetId="8" hidden="1">0</definedName>
    <definedName name="solver_rtr" localSheetId="9" hidden="1">0</definedName>
    <definedName name="solver_rtr" localSheetId="10" hidden="1">0</definedName>
    <definedName name="solver_rtr" localSheetId="12" hidden="1">0</definedName>
    <definedName name="solver_rtr" localSheetId="13" hidden="1">0</definedName>
    <definedName name="solver_rtr" localSheetId="14" hidden="1">0</definedName>
    <definedName name="solver_rtr" localSheetId="15" hidden="1">0</definedName>
    <definedName name="solver_rtr" localSheetId="16" hidden="1">0</definedName>
    <definedName name="solver_rtr" localSheetId="17" hidden="1">0</definedName>
    <definedName name="solver_rtr" localSheetId="18" hidden="1">0</definedName>
    <definedName name="solver_rtr" localSheetId="19" hidden="1">0</definedName>
    <definedName name="solver_rtr" localSheetId="20" hidden="1">0</definedName>
    <definedName name="solver_rtr" localSheetId="1" hidden="1">0</definedName>
    <definedName name="solver_rtr" localSheetId="2" hidden="1">0</definedName>
    <definedName name="solver_rtr" localSheetId="3" hidden="1">0</definedName>
    <definedName name="solver_rtr" localSheetId="4" hidden="1">0</definedName>
    <definedName name="solver_rtr" localSheetId="5" hidden="1">0</definedName>
    <definedName name="solver_rxc1" localSheetId="0" hidden="1">1</definedName>
    <definedName name="solver_rxc1" localSheetId="7" hidden="1">1</definedName>
    <definedName name="solver_rxc1" localSheetId="8" hidden="1">1</definedName>
    <definedName name="solver_rxc1" localSheetId="9" hidden="1">1</definedName>
    <definedName name="solver_rxc1" localSheetId="10" hidden="1">1</definedName>
    <definedName name="solver_rxc1" localSheetId="12" hidden="1">1</definedName>
    <definedName name="solver_rxc1" localSheetId="13" hidden="1">1</definedName>
    <definedName name="solver_rxc1" localSheetId="14" hidden="1">1</definedName>
    <definedName name="solver_rxc1" localSheetId="15" hidden="1">1</definedName>
    <definedName name="solver_rxc1" localSheetId="16" hidden="1">1</definedName>
    <definedName name="solver_rxc1" localSheetId="17" hidden="1">1</definedName>
    <definedName name="solver_rxc1" localSheetId="18" hidden="1">1</definedName>
    <definedName name="solver_rxc1" localSheetId="19" hidden="1">1</definedName>
    <definedName name="solver_rxc1" localSheetId="20" hidden="1">1</definedName>
    <definedName name="solver_rxc1" localSheetId="5" hidden="1">1</definedName>
    <definedName name="solver_rxc2" localSheetId="0" hidden="1">1</definedName>
    <definedName name="solver_rxc2" localSheetId="7" hidden="1">1</definedName>
    <definedName name="solver_rxc2" localSheetId="8" hidden="1">1</definedName>
    <definedName name="solver_rxc2" localSheetId="9" hidden="1">1</definedName>
    <definedName name="solver_rxc2" localSheetId="10" hidden="1">1</definedName>
    <definedName name="solver_rxc2" localSheetId="13" hidden="1">1</definedName>
    <definedName name="solver_rxc2" localSheetId="14" hidden="1">1</definedName>
    <definedName name="solver_rxc2" localSheetId="15" hidden="1">1</definedName>
    <definedName name="solver_rxc2" localSheetId="16" hidden="1">1</definedName>
    <definedName name="solver_rxc2" localSheetId="17" hidden="1">1</definedName>
    <definedName name="solver_rxc2" localSheetId="18" hidden="1">1</definedName>
    <definedName name="solver_rxc2" localSheetId="19" hidden="1">1</definedName>
    <definedName name="solver_rxc2" localSheetId="20" hidden="1">1</definedName>
    <definedName name="solver_rxc2" localSheetId="5" hidden="1">1</definedName>
    <definedName name="solver_rxc3" localSheetId="8" hidden="1">1</definedName>
    <definedName name="solver_rxc3" localSheetId="9" hidden="1">1</definedName>
    <definedName name="solver_rxc3" localSheetId="10" hidden="1">1</definedName>
    <definedName name="solver_rxc3" localSheetId="13" hidden="1">1</definedName>
    <definedName name="solver_rxc3" localSheetId="15" hidden="1">1</definedName>
    <definedName name="solver_rxc3" localSheetId="16" hidden="1">1</definedName>
    <definedName name="solver_rxc3" localSheetId="17" hidden="1">1</definedName>
    <definedName name="solver_rxc3" localSheetId="18" hidden="1">0</definedName>
    <definedName name="solver_rxc3" localSheetId="19" hidden="1">1</definedName>
    <definedName name="solver_rxc3" localSheetId="20" hidden="1">1</definedName>
    <definedName name="solver_rxc4" localSheetId="9" hidden="1">1</definedName>
    <definedName name="solver_rxc4" localSheetId="15" hidden="1">1</definedName>
    <definedName name="solver_rxc4" localSheetId="16" hidden="1">1</definedName>
    <definedName name="solver_rxc4" localSheetId="17" hidden="1">1</definedName>
    <definedName name="solver_rxc4" localSheetId="18" hidden="1">1</definedName>
    <definedName name="solver_rxc5" localSheetId="9" hidden="1">1</definedName>
    <definedName name="solver_rxv" localSheetId="0" hidden="1">1</definedName>
    <definedName name="solver_rxv" localSheetId="7" hidden="1">1</definedName>
    <definedName name="solver_rxv" localSheetId="8" hidden="1">1</definedName>
    <definedName name="solver_rxv" localSheetId="9" hidden="1">1</definedName>
    <definedName name="solver_rxv" localSheetId="10" hidden="1">1</definedName>
    <definedName name="solver_rxv" localSheetId="12" hidden="1">1</definedName>
    <definedName name="solver_rxv" localSheetId="13" hidden="1">1</definedName>
    <definedName name="solver_rxv" localSheetId="14" hidden="1">1</definedName>
    <definedName name="solver_rxv" localSheetId="15" hidden="1">1</definedName>
    <definedName name="solver_rxv" localSheetId="16" hidden="1">1</definedName>
    <definedName name="solver_rxv" localSheetId="17" hidden="1">1</definedName>
    <definedName name="solver_rxv" localSheetId="18" hidden="1">1</definedName>
    <definedName name="solver_rxv" localSheetId="19" hidden="1">1</definedName>
    <definedName name="solver_rxv" localSheetId="20" hidden="1">1</definedName>
    <definedName name="solver_rxv" localSheetId="5" hidden="1">1</definedName>
    <definedName name="solver_scl" localSheetId="0" hidden="1">2</definedName>
    <definedName name="solver_scl" localSheetId="6" hidden="1">2</definedName>
    <definedName name="solver_scl" localSheetId="7" hidden="1">2</definedName>
    <definedName name="solver_scl" localSheetId="12" hidden="1">0</definedName>
    <definedName name="solver_scl" localSheetId="13" hidden="1">0</definedName>
    <definedName name="solver_scl" localSheetId="14" hidden="1">0</definedName>
    <definedName name="solver_scl" localSheetId="15" hidden="1">0</definedName>
    <definedName name="solver_scl" localSheetId="16" hidden="1">0</definedName>
    <definedName name="solver_scl" localSheetId="17" hidden="1">0</definedName>
    <definedName name="solver_scl" localSheetId="18" hidden="1">0</definedName>
    <definedName name="solver_scl" localSheetId="19" hidden="1">0</definedName>
    <definedName name="solver_scl" localSheetId="20" hidden="1">0</definedName>
    <definedName name="solver_scl" localSheetId="1" hidden="1">2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eed" hidden="1">0</definedName>
    <definedName name="solver_sel" localSheetId="0" hidden="1">1</definedName>
    <definedName name="solver_sel" localSheetId="6" hidden="1">1</definedName>
    <definedName name="solver_sel" localSheetId="7" hidden="1">1</definedName>
    <definedName name="solver_sel" localSheetId="8" hidden="1">1</definedName>
    <definedName name="solver_sel" localSheetId="9" hidden="1">1</definedName>
    <definedName name="solver_sel" localSheetId="10" hidden="1">1</definedName>
    <definedName name="solver_sel" localSheetId="12" hidden="1">1</definedName>
    <definedName name="solver_sel" localSheetId="13" hidden="1">1</definedName>
    <definedName name="solver_sel" localSheetId="14" hidden="1">1</definedName>
    <definedName name="solver_sel" localSheetId="15" hidden="1">1</definedName>
    <definedName name="solver_sel" localSheetId="16" hidden="1">1</definedName>
    <definedName name="solver_sel" localSheetId="17" hidden="1">1</definedName>
    <definedName name="solver_sel" localSheetId="18" hidden="1">1</definedName>
    <definedName name="solver_sel" localSheetId="19" hidden="1">1</definedName>
    <definedName name="solver_sel" localSheetId="20" hidden="1">1</definedName>
    <definedName name="solver_sel" localSheetId="1" hidden="1">1</definedName>
    <definedName name="solver_sel" localSheetId="2" hidden="1">1</definedName>
    <definedName name="solver_sel" localSheetId="3" hidden="1">1</definedName>
    <definedName name="solver_sel" localSheetId="4" hidden="1">1</definedName>
    <definedName name="solver_sel" localSheetId="5" hidden="1">1</definedName>
    <definedName name="solver_sho" localSheetId="0" hidden="1">2</definedName>
    <definedName name="solver_sho" localSheetId="6" hidden="1">2</definedName>
    <definedName name="solver_sho" localSheetId="7" hidden="1">2</definedName>
    <definedName name="solver_sho" localSheetId="12" hidden="1">0</definedName>
    <definedName name="solver_sho" localSheetId="13" hidden="1">0</definedName>
    <definedName name="solver_sho" localSheetId="14" hidden="1">0</definedName>
    <definedName name="solver_sho" localSheetId="15" hidden="1">0</definedName>
    <definedName name="solver_sho" localSheetId="16" hidden="1">0</definedName>
    <definedName name="solver_sho" localSheetId="17" hidden="1">0</definedName>
    <definedName name="solver_sho" localSheetId="18" hidden="1">0</definedName>
    <definedName name="solver_sho" localSheetId="19" hidden="1">0</definedName>
    <definedName name="solver_sho" localSheetId="20" hidden="1">0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lv" localSheetId="0" hidden="1">0</definedName>
    <definedName name="solver_slv" localSheetId="7" hidden="1">0</definedName>
    <definedName name="solver_slv" localSheetId="8" hidden="1">0</definedName>
    <definedName name="solver_slv" localSheetId="9" hidden="1">0</definedName>
    <definedName name="solver_slv" localSheetId="10" hidden="1">0</definedName>
    <definedName name="solver_slv" localSheetId="12" hidden="1">0</definedName>
    <definedName name="solver_slv" localSheetId="13" hidden="1">0</definedName>
    <definedName name="solver_slv" localSheetId="14" hidden="1">0</definedName>
    <definedName name="solver_slv" localSheetId="15" hidden="1">0</definedName>
    <definedName name="solver_slv" localSheetId="16" hidden="1">0</definedName>
    <definedName name="solver_slv" localSheetId="17" hidden="1">0</definedName>
    <definedName name="solver_slv" localSheetId="18" hidden="1">0</definedName>
    <definedName name="solver_slv" localSheetId="19" hidden="1">0</definedName>
    <definedName name="solver_slv" localSheetId="20" hidden="1">0</definedName>
    <definedName name="solver_slv" localSheetId="5" hidden="1">0</definedName>
    <definedName name="solver_slvu" localSheetId="0" hidden="1">0</definedName>
    <definedName name="solver_slvu" localSheetId="7" hidden="1">0</definedName>
    <definedName name="solver_slvu" localSheetId="8" hidden="1">0</definedName>
    <definedName name="solver_slvu" localSheetId="9" hidden="1">0</definedName>
    <definedName name="solver_slvu" localSheetId="10" hidden="1">0</definedName>
    <definedName name="solver_slvu" localSheetId="12" hidden="1">0</definedName>
    <definedName name="solver_slvu" localSheetId="13" hidden="1">0</definedName>
    <definedName name="solver_slvu" localSheetId="14" hidden="1">0</definedName>
    <definedName name="solver_slvu" localSheetId="15" hidden="1">0</definedName>
    <definedName name="solver_slvu" localSheetId="16" hidden="1">0</definedName>
    <definedName name="solver_slvu" localSheetId="17" hidden="1">0</definedName>
    <definedName name="solver_slvu" localSheetId="18" hidden="1">0</definedName>
    <definedName name="solver_slvu" localSheetId="19" hidden="1">0</definedName>
    <definedName name="solver_slvu" localSheetId="20" hidden="1">0</definedName>
    <definedName name="solver_slvu" localSheetId="5" hidden="1">0</definedName>
    <definedName name="solver_spid" localSheetId="0" hidden="1">" "</definedName>
    <definedName name="solver_spid" localSheetId="7" hidden="1">" "</definedName>
    <definedName name="solver_spid" localSheetId="8" hidden="1">" "</definedName>
    <definedName name="solver_spid" localSheetId="9" hidden="1">" "</definedName>
    <definedName name="solver_spid" localSheetId="10" hidden="1">" "</definedName>
    <definedName name="solver_spid" localSheetId="12" hidden="1">" "</definedName>
    <definedName name="solver_spid" localSheetId="13" hidden="1">" "</definedName>
    <definedName name="solver_spid" localSheetId="14" hidden="1">" "</definedName>
    <definedName name="solver_spid" localSheetId="15" hidden="1">" "</definedName>
    <definedName name="solver_spid" localSheetId="16" hidden="1">" "</definedName>
    <definedName name="solver_spid" localSheetId="17" hidden="1">" "</definedName>
    <definedName name="solver_spid" localSheetId="18" hidden="1">" "</definedName>
    <definedName name="solver_spid" localSheetId="19" hidden="1">" "</definedName>
    <definedName name="solver_spid" localSheetId="20" hidden="1">" "</definedName>
    <definedName name="solver_spid" localSheetId="5" hidden="1">" "</definedName>
    <definedName name="solver_srvr" localSheetId="0" hidden="1">" "</definedName>
    <definedName name="solver_srvr" localSheetId="7" hidden="1">" "</definedName>
    <definedName name="solver_srvr" localSheetId="8" hidden="1">" "</definedName>
    <definedName name="solver_srvr" localSheetId="9" hidden="1">" "</definedName>
    <definedName name="solver_srvr" localSheetId="10" hidden="1">" "</definedName>
    <definedName name="solver_srvr" localSheetId="12" hidden="1">" "</definedName>
    <definedName name="solver_srvr" localSheetId="13" hidden="1">" "</definedName>
    <definedName name="solver_srvr" localSheetId="14" hidden="1">" "</definedName>
    <definedName name="solver_srvr" localSheetId="15" hidden="1">" "</definedName>
    <definedName name="solver_srvr" localSheetId="16" hidden="1">" "</definedName>
    <definedName name="solver_srvr" localSheetId="17" hidden="1">" "</definedName>
    <definedName name="solver_srvr" localSheetId="18" hidden="1">" "</definedName>
    <definedName name="solver_srvr" localSheetId="19" hidden="1">" "</definedName>
    <definedName name="solver_srvr" localSheetId="20" hidden="1">" "</definedName>
    <definedName name="solver_srvr" localSheetId="5" hidden="1">" "</definedName>
    <definedName name="solver_ssz" localSheetId="0" hidden="1">100</definedName>
    <definedName name="solver_ssz" localSheetId="6" hidden="1">0</definedName>
    <definedName name="solver_ssz" localSheetId="7" hidden="1">0</definedName>
    <definedName name="solver_ssz" localSheetId="14" hidden="1">0</definedName>
    <definedName name="solver_ssz" localSheetId="1" hidden="1">0</definedName>
    <definedName name="solver_ssz" localSheetId="4" hidden="1">100</definedName>
    <definedName name="solver_std" localSheetId="0" hidden="1">0</definedName>
    <definedName name="solver_std" localSheetId="4" hidden="1">0</definedName>
    <definedName name="solver_tim" localSheetId="0" hidden="1">2147483647</definedName>
    <definedName name="solver_tim" localSheetId="6" hidden="1">2147483647</definedName>
    <definedName name="solver_tim" localSheetId="7" hidden="1">2147483647</definedName>
    <definedName name="solver_tim" localSheetId="12" hidden="1">2147483647</definedName>
    <definedName name="solver_tim" localSheetId="13" hidden="1">2147483647</definedName>
    <definedName name="solver_tim" localSheetId="14" hidden="1">2147483647</definedName>
    <definedName name="solver_tim" localSheetId="15" hidden="1">2147483647</definedName>
    <definedName name="solver_tim" localSheetId="16" hidden="1">2147483647</definedName>
    <definedName name="solver_tim" localSheetId="17" hidden="1">2147483647</definedName>
    <definedName name="solver_tim" localSheetId="18" hidden="1">2147483647</definedName>
    <definedName name="solver_tim" localSheetId="19" hidden="1">2147483647</definedName>
    <definedName name="solver_tim" localSheetId="2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ms" localSheetId="0" hidden="1">2</definedName>
    <definedName name="solver_tms" localSheetId="6" hidden="1">2</definedName>
    <definedName name="solver_tms" localSheetId="7" hidden="1">2</definedName>
    <definedName name="solver_tms" localSheetId="14" hidden="1">0</definedName>
    <definedName name="solver_tms" localSheetId="1" hidden="1">2</definedName>
    <definedName name="solver_tol" localSheetId="0" hidden="1">0</definedName>
    <definedName name="solver_tol" localSheetId="6" hidden="1">0.05</definedName>
    <definedName name="solver_tol" localSheetId="7" hidden="1">0.05</definedName>
    <definedName name="solver_tol" localSheetId="12" hidden="1">0</definedName>
    <definedName name="solver_tol" localSheetId="13" hidden="1">0</definedName>
    <definedName name="solver_tol" localSheetId="14" hidden="1">0</definedName>
    <definedName name="solver_tol" localSheetId="15" hidden="1">0</definedName>
    <definedName name="solver_tol" localSheetId="16" hidden="1">0</definedName>
    <definedName name="solver_tol" localSheetId="17" hidden="1">0</definedName>
    <definedName name="solver_tol" localSheetId="18" hidden="1">0</definedName>
    <definedName name="solver_tol" localSheetId="19" hidden="1">0</definedName>
    <definedName name="solver_tol" localSheetId="20" hidden="1">0</definedName>
    <definedName name="solver_tol" localSheetId="1" hidden="1">0</definedName>
    <definedName name="solver_tol" localSheetId="2" hidden="1">0</definedName>
    <definedName name="solver_tol" localSheetId="3" hidden="1">0</definedName>
    <definedName name="solver_tol" localSheetId="4" hidden="1">0</definedName>
    <definedName name="solver_tol" localSheetId="5" hidden="1">0</definedName>
    <definedName name="solver_typ" localSheetId="0" hidden="1">1</definedName>
    <definedName name="solver_typ" localSheetId="6" hidden="1">2</definedName>
    <definedName name="solver_typ" localSheetId="7" hidden="1">2</definedName>
    <definedName name="solver_typ" localSheetId="8" hidden="1">1</definedName>
    <definedName name="solver_typ" localSheetId="9" hidden="1">1</definedName>
    <definedName name="solver_typ" localSheetId="10" hidden="1">1</definedName>
    <definedName name="solver_typ" localSheetId="12" hidden="1">1</definedName>
    <definedName name="solver_typ" localSheetId="13" hidden="1">1</definedName>
    <definedName name="solver_typ" localSheetId="14" hidden="1">1</definedName>
    <definedName name="solver_typ" localSheetId="15" hidden="1">1</definedName>
    <definedName name="solver_typ" localSheetId="16" hidden="1">2</definedName>
    <definedName name="solver_typ" localSheetId="17" hidden="1">2</definedName>
    <definedName name="solver_typ" localSheetId="18" hidden="1">2</definedName>
    <definedName name="solver_typ" localSheetId="19" hidden="1">2</definedName>
    <definedName name="solver_typ" localSheetId="20" hidden="1">2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umod" localSheetId="0" hidden="1">1</definedName>
    <definedName name="solver_umod" localSheetId="7" hidden="1">1</definedName>
    <definedName name="solver_umod" localSheetId="8" hidden="1">1</definedName>
    <definedName name="solver_umod" localSheetId="9" hidden="1">1</definedName>
    <definedName name="solver_umod" localSheetId="10" hidden="1">1</definedName>
    <definedName name="solver_umod" localSheetId="12" hidden="1">1</definedName>
    <definedName name="solver_umod" localSheetId="13" hidden="1">1</definedName>
    <definedName name="solver_umod" localSheetId="14" hidden="1">1</definedName>
    <definedName name="solver_umod" localSheetId="15" hidden="1">1</definedName>
    <definedName name="solver_umod" localSheetId="16" hidden="1">1</definedName>
    <definedName name="solver_umod" localSheetId="17" hidden="1">1</definedName>
    <definedName name="solver_umod" localSheetId="18" hidden="1">1</definedName>
    <definedName name="solver_umod" localSheetId="19" hidden="1">1</definedName>
    <definedName name="solver_umod" localSheetId="20" hidden="1">1</definedName>
    <definedName name="solver_umod" localSheetId="5" hidden="1">1</definedName>
    <definedName name="solver_urs" localSheetId="0" hidden="1">0</definedName>
    <definedName name="solver_urs" localSheetId="7" hidden="1">0</definedName>
    <definedName name="solver_urs" localSheetId="8" hidden="1">0</definedName>
    <definedName name="solver_urs" localSheetId="9" hidden="1">0</definedName>
    <definedName name="solver_urs" localSheetId="10" hidden="1">0</definedName>
    <definedName name="solver_urs" localSheetId="12" hidden="1">0</definedName>
    <definedName name="solver_urs" localSheetId="13" hidden="1">0</definedName>
    <definedName name="solver_urs" localSheetId="14" hidden="1">0</definedName>
    <definedName name="solver_urs" localSheetId="15" hidden="1">0</definedName>
    <definedName name="solver_urs" localSheetId="16" hidden="1">0</definedName>
    <definedName name="solver_urs" localSheetId="17" hidden="1">0</definedName>
    <definedName name="solver_urs" localSheetId="18" hidden="1">0</definedName>
    <definedName name="solver_urs" localSheetId="19" hidden="1">0</definedName>
    <definedName name="solver_urs" localSheetId="20" hidden="1">0</definedName>
    <definedName name="solver_urs" localSheetId="5" hidden="1">0</definedName>
    <definedName name="solver_userid" localSheetId="0" hidden="1">8458</definedName>
    <definedName name="solver_userid" localSheetId="6" hidden="1">8458</definedName>
    <definedName name="solver_userid" localSheetId="7" hidden="1">8458</definedName>
    <definedName name="solver_userid" localSheetId="8" hidden="1">8458</definedName>
    <definedName name="solver_userid" localSheetId="9" hidden="1">8458</definedName>
    <definedName name="solver_userid" localSheetId="10" hidden="1">8458</definedName>
    <definedName name="solver_userid" localSheetId="12" hidden="1">8458</definedName>
    <definedName name="solver_userid" localSheetId="13" hidden="1">8458</definedName>
    <definedName name="solver_userid" localSheetId="14" hidden="1">8458</definedName>
    <definedName name="solver_userid" localSheetId="15" hidden="1">8458</definedName>
    <definedName name="solver_userid" localSheetId="16" hidden="1">8458</definedName>
    <definedName name="solver_userid" localSheetId="17" hidden="1">8458</definedName>
    <definedName name="solver_userid" localSheetId="18" hidden="1">8458</definedName>
    <definedName name="solver_userid" localSheetId="19" hidden="1">8458</definedName>
    <definedName name="solver_userid" localSheetId="20" hidden="1">8458</definedName>
    <definedName name="solver_userid" localSheetId="1" hidden="1">8458</definedName>
    <definedName name="solver_userid" localSheetId="2" hidden="1">8458</definedName>
    <definedName name="solver_userid" localSheetId="3" hidden="1">8458</definedName>
    <definedName name="solver_userid" localSheetId="4" hidden="1">8458</definedName>
    <definedName name="solver_userid" localSheetId="5" hidden="1">8458</definedName>
    <definedName name="solver_val" localSheetId="0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12" hidden="1">0</definedName>
    <definedName name="solver_val" localSheetId="13" hidden="1">0</definedName>
    <definedName name="solver_val" localSheetId="14" hidden="1">0</definedName>
    <definedName name="solver_val" localSheetId="15" hidden="1">0</definedName>
    <definedName name="solver_val" localSheetId="16" hidden="1">0</definedName>
    <definedName name="solver_val" localSheetId="17" hidden="1">0</definedName>
    <definedName name="solver_val" localSheetId="18" hidden="1">0</definedName>
    <definedName name="solver_val" localSheetId="19" hidden="1">0</definedName>
    <definedName name="solver_val" localSheetId="2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r" localSheetId="0" hidden="1">" "</definedName>
    <definedName name="solver_var" localSheetId="7" hidden="1">" "</definedName>
    <definedName name="solver_var" localSheetId="8" hidden="1">" "</definedName>
    <definedName name="solver_var" localSheetId="9" hidden="1">" "</definedName>
    <definedName name="solver_var" localSheetId="10" hidden="1">" "</definedName>
    <definedName name="solver_var" localSheetId="12" hidden="1">" "</definedName>
    <definedName name="solver_var" localSheetId="13" hidden="1">" "</definedName>
    <definedName name="solver_var" localSheetId="14" hidden="1">" "</definedName>
    <definedName name="solver_var" localSheetId="15" hidden="1">" "</definedName>
    <definedName name="solver_var" localSheetId="16" hidden="1">" "</definedName>
    <definedName name="solver_var" localSheetId="17" hidden="1">" "</definedName>
    <definedName name="solver_var" localSheetId="18" hidden="1">" "</definedName>
    <definedName name="solver_var" localSheetId="19" hidden="1">" "</definedName>
    <definedName name="solver_var" localSheetId="20" hidden="1">" "</definedName>
    <definedName name="solver_var" localSheetId="5" hidden="1">" "</definedName>
    <definedName name="solver_ver" localSheetId="0" hidden="1">16</definedName>
    <definedName name="solver_ver" localSheetId="6" hidden="1">6</definedName>
    <definedName name="solver_ver" localSheetId="7" hidden="1">12</definedName>
    <definedName name="solver_ver" localSheetId="8" hidden="1">12</definedName>
    <definedName name="solver_ver" localSheetId="9" hidden="1">12</definedName>
    <definedName name="solver_ver" localSheetId="10" hidden="1">12</definedName>
    <definedName name="solver_ver" localSheetId="12" hidden="1">12</definedName>
    <definedName name="solver_ver" localSheetId="13" hidden="1">12</definedName>
    <definedName name="solver_ver" localSheetId="14" hidden="1">16</definedName>
    <definedName name="solver_ver" localSheetId="15" hidden="1">12</definedName>
    <definedName name="solver_ver" localSheetId="16" hidden="1">12</definedName>
    <definedName name="solver_ver" localSheetId="17" hidden="1">12</definedName>
    <definedName name="solver_ver" localSheetId="18" hidden="1">12</definedName>
    <definedName name="solver_ver" localSheetId="19" hidden="1">12</definedName>
    <definedName name="solver_ver" localSheetId="20" hidden="1">12</definedName>
    <definedName name="solver_ver" localSheetId="1" hidden="1">6</definedName>
    <definedName name="solver_ver" localSheetId="2" hidden="1">6</definedName>
    <definedName name="solver_ver" localSheetId="3" hidden="1">6</definedName>
    <definedName name="solver_ver" localSheetId="4" hidden="1">2</definedName>
    <definedName name="solver_ver" localSheetId="5" hidden="1">12</definedName>
    <definedName name="solver_vir" localSheetId="0" hidden="1">1</definedName>
    <definedName name="solver_vir" localSheetId="6" hidden="1">1</definedName>
    <definedName name="solver_vir" localSheetId="7" hidden="1">1</definedName>
    <definedName name="solver_vir" localSheetId="8" hidden="1">1</definedName>
    <definedName name="solver_vir" localSheetId="9" hidden="1">1</definedName>
    <definedName name="solver_vir" localSheetId="10" hidden="1">1</definedName>
    <definedName name="solver_vir" localSheetId="12" hidden="1">1</definedName>
    <definedName name="solver_vir" localSheetId="13" hidden="1">1</definedName>
    <definedName name="solver_vir" localSheetId="14" hidden="1">1</definedName>
    <definedName name="solver_vir" localSheetId="15" hidden="1">1</definedName>
    <definedName name="solver_vir" localSheetId="16" hidden="1">1</definedName>
    <definedName name="solver_vir" localSheetId="17" hidden="1">1</definedName>
    <definedName name="solver_vir" localSheetId="18" hidden="1">1</definedName>
    <definedName name="solver_vir" localSheetId="19" hidden="1">1</definedName>
    <definedName name="solver_vir" localSheetId="20" hidden="1">1</definedName>
    <definedName name="solver_vir" localSheetId="1" hidden="1">1</definedName>
    <definedName name="solver_vir" localSheetId="2" hidden="1">1</definedName>
    <definedName name="solver_vir" localSheetId="3" hidden="1">1</definedName>
    <definedName name="solver_vir" localSheetId="4" hidden="1">1</definedName>
    <definedName name="solver_vir" localSheetId="5" hidden="1">1</definedName>
    <definedName name="solver_vol" localSheetId="0" hidden="1">0</definedName>
    <definedName name="solver_vol" localSheetId="7" hidden="1">0</definedName>
    <definedName name="solver_vol" localSheetId="8" hidden="1">0</definedName>
    <definedName name="solver_vol" localSheetId="9" hidden="1">0</definedName>
    <definedName name="solver_vol" localSheetId="10" hidden="1">0</definedName>
    <definedName name="solver_vol" localSheetId="12" hidden="1">0</definedName>
    <definedName name="solver_vol" localSheetId="13" hidden="1">0</definedName>
    <definedName name="solver_vol" localSheetId="14" hidden="1">0</definedName>
    <definedName name="solver_vol" localSheetId="15" hidden="1">0</definedName>
    <definedName name="solver_vol" localSheetId="16" hidden="1">0</definedName>
    <definedName name="solver_vol" localSheetId="17" hidden="1">0</definedName>
    <definedName name="solver_vol" localSheetId="18" hidden="1">0</definedName>
    <definedName name="solver_vol" localSheetId="19" hidden="1">0</definedName>
    <definedName name="solver_vol" localSheetId="20" hidden="1">0</definedName>
    <definedName name="solver_vol" localSheetId="5" hidden="1">0</definedName>
    <definedName name="solver_vst" localSheetId="0" hidden="1">0</definedName>
    <definedName name="solver_vst" localSheetId="7" hidden="1">0</definedName>
    <definedName name="solver_vst" localSheetId="8" hidden="1">0</definedName>
    <definedName name="solver_vst" localSheetId="9" hidden="1">0</definedName>
    <definedName name="solver_vst" localSheetId="10" hidden="1">0</definedName>
    <definedName name="solver_vst" localSheetId="12" hidden="1">0</definedName>
    <definedName name="solver_vst" localSheetId="13" hidden="1">0</definedName>
    <definedName name="solver_vst" localSheetId="14" hidden="1">0</definedName>
    <definedName name="solver_vst" localSheetId="15" hidden="1">0</definedName>
    <definedName name="solver_vst" localSheetId="16" hidden="1">0</definedName>
    <definedName name="solver_vst" localSheetId="17" hidden="1">0</definedName>
    <definedName name="solver_vst" localSheetId="18" hidden="1">0</definedName>
    <definedName name="solver_vst" localSheetId="19" hidden="1">0</definedName>
    <definedName name="solver_vst" localSheetId="20" hidden="1">0</definedName>
    <definedName name="solver_vst" localSheetId="5" hidden="1">0</definedName>
  </definedNames>
  <calcPr calcId="162913"/>
</workbook>
</file>

<file path=xl/calcChain.xml><?xml version="1.0" encoding="utf-8"?>
<calcChain xmlns="http://schemas.openxmlformats.org/spreadsheetml/2006/main">
  <c r="K28" i="30" l="1"/>
  <c r="J28" i="30"/>
  <c r="I28" i="30"/>
  <c r="H28" i="30"/>
  <c r="G28" i="30"/>
  <c r="F28" i="30"/>
  <c r="E28" i="30"/>
  <c r="D28" i="30"/>
  <c r="L27" i="30"/>
  <c r="B27" i="30"/>
  <c r="L26" i="30"/>
  <c r="B26" i="30"/>
  <c r="L25" i="30"/>
  <c r="B25" i="30"/>
  <c r="L24" i="30"/>
  <c r="B24" i="30"/>
  <c r="L23" i="30"/>
  <c r="B23" i="30"/>
  <c r="L22" i="30"/>
  <c r="B22" i="30"/>
  <c r="L21" i="30"/>
  <c r="B21" i="30"/>
  <c r="L20" i="30"/>
  <c r="B20" i="30"/>
  <c r="C9" i="30"/>
  <c r="C10" i="30" s="1"/>
  <c r="C11" i="30" s="1"/>
  <c r="C12" i="30" s="1"/>
  <c r="C13" i="30" s="1"/>
  <c r="C14" i="30" s="1"/>
  <c r="C15" i="30" s="1"/>
  <c r="K7" i="30"/>
  <c r="K11" i="30" s="1"/>
  <c r="J7" i="30"/>
  <c r="J13" i="30" s="1"/>
  <c r="I7" i="30"/>
  <c r="I11" i="30" s="1"/>
  <c r="H7" i="30"/>
  <c r="H12" i="30" s="1"/>
  <c r="G7" i="30"/>
  <c r="G11" i="30" s="1"/>
  <c r="F7" i="30"/>
  <c r="F8" i="30" s="1"/>
  <c r="E7" i="30"/>
  <c r="E8" i="30" s="1"/>
  <c r="D7" i="30"/>
  <c r="L4" i="30"/>
  <c r="L28" i="29"/>
  <c r="K28" i="29"/>
  <c r="J28" i="29"/>
  <c r="I28" i="29"/>
  <c r="H28" i="29"/>
  <c r="G28" i="29"/>
  <c r="F28" i="29"/>
  <c r="E28" i="29"/>
  <c r="D28" i="29"/>
  <c r="C28" i="29"/>
  <c r="M27" i="29"/>
  <c r="N27" i="29" s="1"/>
  <c r="A27" i="29"/>
  <c r="M26" i="29"/>
  <c r="N26" i="29" s="1"/>
  <c r="A26" i="29"/>
  <c r="M25" i="29"/>
  <c r="N25" i="29" s="1"/>
  <c r="A25" i="29"/>
  <c r="M24" i="29"/>
  <c r="N24" i="29" s="1"/>
  <c r="A24" i="29"/>
  <c r="M23" i="29"/>
  <c r="N23" i="29" s="1"/>
  <c r="A23" i="29"/>
  <c r="M22" i="29"/>
  <c r="N22" i="29" s="1"/>
  <c r="A22" i="29"/>
  <c r="L19" i="29"/>
  <c r="K19" i="29"/>
  <c r="J19" i="29"/>
  <c r="I19" i="29"/>
  <c r="H19" i="29"/>
  <c r="G19" i="29"/>
  <c r="F19" i="29"/>
  <c r="E19" i="29"/>
  <c r="D19" i="29"/>
  <c r="C19" i="29"/>
  <c r="L18" i="29"/>
  <c r="K18" i="29"/>
  <c r="J18" i="29"/>
  <c r="I18" i="29"/>
  <c r="H18" i="29"/>
  <c r="G18" i="29"/>
  <c r="F18" i="29"/>
  <c r="E18" i="29"/>
  <c r="D18" i="29"/>
  <c r="C18" i="29"/>
  <c r="L17" i="29"/>
  <c r="K17" i="29"/>
  <c r="J17" i="29"/>
  <c r="I17" i="29"/>
  <c r="H17" i="29"/>
  <c r="G17" i="29"/>
  <c r="F17" i="29"/>
  <c r="E17" i="29"/>
  <c r="D17" i="29"/>
  <c r="C17" i="29"/>
  <c r="L16" i="29"/>
  <c r="K16" i="29"/>
  <c r="J16" i="29"/>
  <c r="I16" i="29"/>
  <c r="H16" i="29"/>
  <c r="G16" i="29"/>
  <c r="F16" i="29"/>
  <c r="E16" i="29"/>
  <c r="D16" i="29"/>
  <c r="C16" i="29"/>
  <c r="L15" i="29"/>
  <c r="K15" i="29"/>
  <c r="J15" i="29"/>
  <c r="I15" i="29"/>
  <c r="H15" i="29"/>
  <c r="G15" i="29"/>
  <c r="F15" i="29"/>
  <c r="E15" i="29"/>
  <c r="D15" i="29"/>
  <c r="C15" i="29"/>
  <c r="L14" i="29"/>
  <c r="K14" i="29"/>
  <c r="J14" i="29"/>
  <c r="I14" i="29"/>
  <c r="H14" i="29"/>
  <c r="G14" i="29"/>
  <c r="F14" i="29"/>
  <c r="E14" i="29"/>
  <c r="D14" i="29"/>
  <c r="C14" i="29"/>
  <c r="L20" i="28"/>
  <c r="K20" i="28"/>
  <c r="J20" i="28"/>
  <c r="I20" i="28"/>
  <c r="H20" i="28"/>
  <c r="G20" i="28"/>
  <c r="F20" i="28"/>
  <c r="E20" i="28"/>
  <c r="D20" i="28"/>
  <c r="C20" i="28"/>
  <c r="M19" i="28"/>
  <c r="N19" i="28" s="1"/>
  <c r="A19" i="28"/>
  <c r="M18" i="28"/>
  <c r="N18" i="28" s="1"/>
  <c r="A18" i="28"/>
  <c r="M17" i="28"/>
  <c r="N17" i="28" s="1"/>
  <c r="A17" i="28"/>
  <c r="M16" i="28"/>
  <c r="N16" i="28" s="1"/>
  <c r="A16" i="28"/>
  <c r="M15" i="28"/>
  <c r="N15" i="28" s="1"/>
  <c r="A15" i="28"/>
  <c r="M14" i="28"/>
  <c r="N14" i="28" s="1"/>
  <c r="A14" i="28"/>
  <c r="B11" i="28"/>
  <c r="M10" i="28"/>
  <c r="L20" i="27"/>
  <c r="K20" i="27"/>
  <c r="J20" i="27"/>
  <c r="I20" i="27"/>
  <c r="H20" i="27"/>
  <c r="G20" i="27"/>
  <c r="F20" i="27"/>
  <c r="E20" i="27"/>
  <c r="D20" i="27"/>
  <c r="C20" i="27"/>
  <c r="M19" i="27"/>
  <c r="A19" i="27"/>
  <c r="M18" i="27"/>
  <c r="N18" i="27" s="1"/>
  <c r="A18" i="27"/>
  <c r="M17" i="27"/>
  <c r="A17" i="27"/>
  <c r="M16" i="27"/>
  <c r="N16" i="27" s="1"/>
  <c r="A16" i="27"/>
  <c r="M15" i="27"/>
  <c r="N15" i="27" s="1"/>
  <c r="A15" i="27"/>
  <c r="M14" i="27"/>
  <c r="N14" i="27" s="1"/>
  <c r="A14" i="27"/>
  <c r="B11" i="27"/>
  <c r="M9" i="27"/>
  <c r="M7" i="27"/>
  <c r="L20" i="26"/>
  <c r="K20" i="26"/>
  <c r="J20" i="26"/>
  <c r="I20" i="26"/>
  <c r="H20" i="26"/>
  <c r="G20" i="26"/>
  <c r="F20" i="26"/>
  <c r="E20" i="26"/>
  <c r="D20" i="26"/>
  <c r="C20" i="26"/>
  <c r="M19" i="26"/>
  <c r="A19" i="26"/>
  <c r="M18" i="26"/>
  <c r="A18" i="26"/>
  <c r="M17" i="26"/>
  <c r="A17" i="26"/>
  <c r="M16" i="26"/>
  <c r="A16" i="26"/>
  <c r="M15" i="26"/>
  <c r="A15" i="26"/>
  <c r="M14" i="26"/>
  <c r="A14" i="26"/>
  <c r="B11" i="26"/>
  <c r="M9" i="26"/>
  <c r="M7" i="26"/>
  <c r="D19" i="25"/>
  <c r="E16" i="25"/>
  <c r="D16" i="25"/>
  <c r="C16" i="25"/>
  <c r="F13" i="25"/>
  <c r="F12" i="25"/>
  <c r="F11" i="25"/>
  <c r="F9" i="25"/>
  <c r="F13" i="24"/>
  <c r="F12" i="24"/>
  <c r="F11" i="24"/>
  <c r="E6" i="24"/>
  <c r="D6" i="24"/>
  <c r="C6" i="24"/>
  <c r="E16" i="23"/>
  <c r="D16" i="23"/>
  <c r="C16" i="23"/>
  <c r="F13" i="23"/>
  <c r="F12" i="23"/>
  <c r="F11" i="23"/>
  <c r="F9" i="23"/>
  <c r="F17" i="22"/>
  <c r="F15" i="22"/>
  <c r="F14" i="22"/>
  <c r="F13" i="22"/>
  <c r="F12" i="22"/>
  <c r="F11" i="22"/>
  <c r="F10" i="22"/>
  <c r="F8" i="22"/>
  <c r="F19" i="22" s="1"/>
  <c r="H11" i="20"/>
  <c r="H10" i="20"/>
  <c r="H9" i="20"/>
  <c r="H7" i="20"/>
  <c r="H10" i="21"/>
  <c r="H9" i="21"/>
  <c r="H7" i="21"/>
  <c r="H12" i="19"/>
  <c r="H11" i="19"/>
  <c r="H10" i="19"/>
  <c r="H9" i="19"/>
  <c r="H7" i="19"/>
  <c r="B11" i="29" l="1"/>
  <c r="I12" i="30"/>
  <c r="M10" i="27"/>
  <c r="G8" i="30"/>
  <c r="K13" i="30"/>
  <c r="I8" i="30"/>
  <c r="K14" i="30"/>
  <c r="M20" i="27"/>
  <c r="M20" i="28"/>
  <c r="N19" i="27"/>
  <c r="M27" i="30"/>
  <c r="K8" i="30"/>
  <c r="K12" i="30"/>
  <c r="M20" i="26"/>
  <c r="I13" i="30"/>
  <c r="M20" i="30"/>
  <c r="M22" i="30"/>
  <c r="M24" i="30"/>
  <c r="M26" i="30"/>
  <c r="M10" i="26"/>
  <c r="K27" i="26" s="1"/>
  <c r="N17" i="27"/>
  <c r="F9" i="30"/>
  <c r="J9" i="30"/>
  <c r="J10" i="30"/>
  <c r="H11" i="30"/>
  <c r="J11" i="30"/>
  <c r="M21" i="30"/>
  <c r="M23" i="30"/>
  <c r="M25" i="30"/>
  <c r="H9" i="30"/>
  <c r="H10" i="30"/>
  <c r="H8" i="30"/>
  <c r="J8" i="30"/>
  <c r="G9" i="30"/>
  <c r="I9" i="30"/>
  <c r="K9" i="30"/>
  <c r="G10" i="30"/>
  <c r="I10" i="30"/>
  <c r="K10" i="30"/>
  <c r="J12" i="30"/>
  <c r="E27" i="26"/>
  <c r="G26" i="26"/>
  <c r="I25" i="26"/>
  <c r="K24" i="26"/>
  <c r="C24" i="26"/>
  <c r="E23" i="26"/>
  <c r="G22" i="26"/>
  <c r="J27" i="26"/>
  <c r="L26" i="26"/>
  <c r="D26" i="26"/>
  <c r="F25" i="26"/>
  <c r="H24" i="26"/>
  <c r="J23" i="26"/>
  <c r="L22" i="26"/>
  <c r="D22" i="26"/>
  <c r="F9" i="24"/>
  <c r="F22" i="26" l="1"/>
  <c r="L23" i="26"/>
  <c r="F26" i="26"/>
  <c r="L27" i="26"/>
  <c r="G23" i="26"/>
  <c r="K25" i="26"/>
  <c r="H22" i="26"/>
  <c r="F23" i="26"/>
  <c r="D24" i="26"/>
  <c r="L24" i="26"/>
  <c r="J25" i="26"/>
  <c r="H26" i="26"/>
  <c r="F27" i="26"/>
  <c r="C22" i="26"/>
  <c r="K22" i="26"/>
  <c r="I23" i="26"/>
  <c r="G24" i="26"/>
  <c r="E25" i="26"/>
  <c r="C26" i="26"/>
  <c r="K26" i="26"/>
  <c r="I27" i="26"/>
  <c r="D23" i="26"/>
  <c r="J24" i="26"/>
  <c r="H25" i="26"/>
  <c r="D27" i="26"/>
  <c r="I22" i="26"/>
  <c r="E24" i="26"/>
  <c r="C25" i="26"/>
  <c r="I26" i="26"/>
  <c r="G27" i="26"/>
  <c r="J22" i="26"/>
  <c r="H23" i="26"/>
  <c r="F24" i="26"/>
  <c r="D25" i="26"/>
  <c r="L25" i="26"/>
  <c r="J26" i="26"/>
  <c r="H27" i="26"/>
  <c r="E22" i="26"/>
  <c r="C23" i="26"/>
  <c r="K23" i="26"/>
  <c r="I24" i="26"/>
  <c r="G25" i="26"/>
  <c r="E26" i="26"/>
  <c r="C27" i="26"/>
  <c r="E17" i="30"/>
  <c r="E8" i="10"/>
  <c r="E12" i="10"/>
  <c r="E13" i="10"/>
  <c r="E14" i="10"/>
  <c r="E15" i="10"/>
  <c r="E16" i="10"/>
  <c r="E17" i="10"/>
  <c r="E8" i="11"/>
  <c r="E12" i="11"/>
  <c r="E13" i="11"/>
  <c r="E14" i="11"/>
  <c r="E15" i="11"/>
  <c r="E16" i="11"/>
  <c r="E17" i="11"/>
  <c r="H7" i="12"/>
  <c r="H9" i="12"/>
  <c r="H7" i="8"/>
  <c r="H9" i="8"/>
  <c r="H7" i="6"/>
  <c r="H9" i="6"/>
  <c r="H7" i="13"/>
  <c r="H9" i="13"/>
  <c r="J6" i="14"/>
  <c r="J9" i="14"/>
  <c r="J10" i="14"/>
  <c r="J11" i="14"/>
  <c r="J12" i="14"/>
  <c r="J13" i="14"/>
  <c r="J14" i="14"/>
  <c r="J15" i="14"/>
  <c r="J16" i="14"/>
  <c r="J17" i="14"/>
  <c r="J6" i="18"/>
  <c r="J9" i="18"/>
  <c r="J10" i="18"/>
  <c r="J11" i="18"/>
  <c r="J12" i="18"/>
  <c r="J13" i="18"/>
  <c r="J14" i="18"/>
  <c r="J15" i="18"/>
  <c r="J16" i="18"/>
  <c r="J17" i="18"/>
</calcChain>
</file>

<file path=xl/sharedStrings.xml><?xml version="1.0" encoding="utf-8"?>
<sst xmlns="http://schemas.openxmlformats.org/spreadsheetml/2006/main" count="499" uniqueCount="115">
  <si>
    <t>Decisions</t>
  </si>
  <si>
    <t>Objective</t>
  </si>
  <si>
    <t>Constraints</t>
  </si>
  <si>
    <t>&gt;=</t>
  </si>
  <si>
    <t>Capital Budgeting</t>
  </si>
  <si>
    <t>P1</t>
  </si>
  <si>
    <t>P2</t>
  </si>
  <si>
    <t>P3</t>
  </si>
  <si>
    <t>P4</t>
  </si>
  <si>
    <t>P5</t>
  </si>
  <si>
    <t>1 for Yes</t>
  </si>
  <si>
    <t>NPV</t>
  </si>
  <si>
    <t>Capital</t>
  </si>
  <si>
    <t>&lt;=</t>
  </si>
  <si>
    <t xml:space="preserve"> </t>
  </si>
  <si>
    <t>Profit</t>
  </si>
  <si>
    <t>Allocation:  Furniture Production</t>
  </si>
  <si>
    <t>Decision Variables</t>
  </si>
  <si>
    <t>C</t>
  </si>
  <si>
    <t>D</t>
  </si>
  <si>
    <t>T</t>
  </si>
  <si>
    <t>Product mix</t>
  </si>
  <si>
    <t>Objective Function</t>
  </si>
  <si>
    <t>Total</t>
  </si>
  <si>
    <t>LHS</t>
  </si>
  <si>
    <t>RHS</t>
  </si>
  <si>
    <t>Fabrication</t>
  </si>
  <si>
    <t>Assembly</t>
  </si>
  <si>
    <t>Shipping</t>
  </si>
  <si>
    <t>Chair market</t>
  </si>
  <si>
    <t>Desk market</t>
  </si>
  <si>
    <t>Table market</t>
  </si>
  <si>
    <t>Site</t>
  </si>
  <si>
    <t>S1</t>
  </si>
  <si>
    <t>S2</t>
  </si>
  <si>
    <t>S3</t>
  </si>
  <si>
    <t>S4</t>
  </si>
  <si>
    <t>S5</t>
  </si>
  <si>
    <t>S6</t>
  </si>
  <si>
    <t>S7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</si>
  <si>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</si>
  <si>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</si>
  <si>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</si>
  <si>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</si>
  <si>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</si>
  <si>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</si>
  <si>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</si>
  <si>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</si>
  <si>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</si>
  <si>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Set Covering</t>
  </si>
  <si>
    <t>1=Yes</t>
  </si>
  <si>
    <t>cover?</t>
  </si>
  <si>
    <t>Sites</t>
  </si>
  <si>
    <t>Product Mix (Kernel)</t>
  </si>
  <si>
    <t>Linear Programming Analysis</t>
  </si>
  <si>
    <t>F1</t>
  </si>
  <si>
    <t>F2</t>
  </si>
  <si>
    <t>F3</t>
  </si>
  <si>
    <t>K-units</t>
  </si>
  <si>
    <t>Variable profit</t>
  </si>
  <si>
    <t>X</t>
  </si>
  <si>
    <t>Y</t>
  </si>
  <si>
    <t>Z</t>
  </si>
  <si>
    <t>Fixed costs</t>
  </si>
  <si>
    <t>Net Profit</t>
  </si>
  <si>
    <t>Product Mix with Fixed Costs</t>
  </si>
  <si>
    <t>binary</t>
  </si>
  <si>
    <t>Fixed cost</t>
  </si>
  <si>
    <t>K$</t>
  </si>
  <si>
    <t>demand</t>
  </si>
  <si>
    <t>linking</t>
  </si>
  <si>
    <t>minimum</t>
  </si>
  <si>
    <t>Warehouse Location</t>
  </si>
  <si>
    <t>Fixed Cost</t>
  </si>
  <si>
    <t>Alb</t>
  </si>
  <si>
    <t>Boise</t>
  </si>
  <si>
    <t>Dall</t>
  </si>
  <si>
    <t>Denv</t>
  </si>
  <si>
    <t>Hous</t>
  </si>
  <si>
    <t>Okla</t>
  </si>
  <si>
    <t>Phoe</t>
  </si>
  <si>
    <t>Salt</t>
  </si>
  <si>
    <t>SanA</t>
  </si>
  <si>
    <t>Wich</t>
  </si>
  <si>
    <t>Capacity</t>
  </si>
  <si>
    <t>Albuquerque</t>
  </si>
  <si>
    <t>Dallas</t>
  </si>
  <si>
    <t>Denver</t>
  </si>
  <si>
    <t>Houston</t>
  </si>
  <si>
    <t>Phoenix</t>
  </si>
  <si>
    <t>San Antonio</t>
  </si>
  <si>
    <t>Volume</t>
  </si>
  <si>
    <t>Open?</t>
  </si>
  <si>
    <t>Shipments</t>
  </si>
  <si>
    <t>Sent</t>
  </si>
  <si>
    <t>Received</t>
  </si>
  <si>
    <t>Linking</t>
  </si>
  <si>
    <t>Centers</t>
  </si>
  <si>
    <t>Assortment Problem</t>
  </si>
  <si>
    <t>Data</t>
  </si>
  <si>
    <t>Weight</t>
  </si>
  <si>
    <t>Demand</t>
  </si>
  <si>
    <t>Line</t>
  </si>
  <si>
    <t>Weight Demanded</t>
  </si>
  <si>
    <t>Material</t>
  </si>
  <si>
    <t>Produced</t>
  </si>
  <si>
    <t>Cost</t>
  </si>
  <si>
    <t>Total Cost</t>
  </si>
  <si>
    <t>Produce</t>
  </si>
  <si>
    <t>Sum</t>
  </si>
  <si>
    <t>logical</t>
  </si>
  <si>
    <r>
      <t>F</t>
    </r>
    <r>
      <rPr>
        <sz val="10"/>
        <rFont val="Arial"/>
      </rPr>
      <t xml:space="preserve"> + </t>
    </r>
    <r>
      <rPr>
        <i/>
        <sz val="10"/>
        <rFont val="Arial"/>
        <family val="2"/>
      </rPr>
      <t>cx</t>
    </r>
  </si>
  <si>
    <r>
      <t xml:space="preserve">slope </t>
    </r>
    <r>
      <rPr>
        <i/>
        <sz val="10"/>
        <rFont val="Arial"/>
        <family val="2"/>
      </rPr>
      <t>c</t>
    </r>
  </si>
  <si>
    <t>F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</si>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</sst>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"/>
    <numFmt numFmtId="165" formatCode="&quot;$&quot;#,##0"/>
    <numFmt numFmtId="166" formatCode="_(* #,##0_);_(* \(#,##0\);_(* &quot;-&quot;??_);_(@_)"/>
  </numFmts>
  <fonts count="1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0" fontId="1" fillId="0" borderId="0"/>
  </cellStyleXfs>
  <cellXfs count="17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1" xfId="0" applyNumberFormat="1" applyFill="1" applyBorder="1"/>
    <xf numFmtId="0" fontId="0" fillId="2" borderId="2" xfId="0" applyNumberFormat="1" applyFill="1" applyBorder="1"/>
    <xf numFmtId="0" fontId="0" fillId="2" borderId="3" xfId="0" applyNumberFormat="1" applyFill="1" applyBorder="1"/>
    <xf numFmtId="164" fontId="0" fillId="3" borderId="4" xfId="0" applyNumberFormat="1" applyFill="1" applyBorder="1"/>
    <xf numFmtId="0" fontId="0" fillId="0" borderId="4" xfId="0" applyBorder="1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4" fillId="0" borderId="0" xfId="0" applyFont="1" applyAlignment="1">
      <alignment horizontal="center"/>
    </xf>
    <xf numFmtId="165" fontId="1" fillId="3" borderId="4" xfId="0" applyNumberFormat="1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1" fontId="0" fillId="0" borderId="0" xfId="0" applyNumberFormat="1"/>
    <xf numFmtId="164" fontId="0" fillId="0" borderId="4" xfId="0" applyNumberFormat="1" applyBorder="1"/>
    <xf numFmtId="164" fontId="0" fillId="0" borderId="0" xfId="0" applyNumberForma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2" borderId="1" xfId="0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8" fillId="0" borderId="0" xfId="0" applyFont="1" applyAlignment="1">
      <alignment horizontal="right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0" xfId="0" applyFill="1" applyBorder="1" applyAlignment="1">
      <alignment horizontal="center"/>
    </xf>
    <xf numFmtId="0" fontId="0" fillId="0" borderId="7" xfId="0" applyFill="1" applyBorder="1"/>
    <xf numFmtId="0" fontId="0" fillId="0" borderId="7" xfId="0" applyBorder="1"/>
    <xf numFmtId="0" fontId="10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4" fillId="0" borderId="0" xfId="0" applyFont="1" applyAlignment="1">
      <alignment horizontal="right"/>
    </xf>
    <xf numFmtId="2" fontId="0" fillId="0" borderId="0" xfId="0" applyNumberFormat="1"/>
    <xf numFmtId="0" fontId="0" fillId="3" borderId="4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3" fontId="1" fillId="0" borderId="5" xfId="0" applyNumberFormat="1" applyFont="1" applyBorder="1"/>
    <xf numFmtId="2" fontId="1" fillId="0" borderId="8" xfId="0" applyNumberFormat="1" applyFont="1" applyBorder="1"/>
    <xf numFmtId="2" fontId="1" fillId="0" borderId="9" xfId="0" applyNumberFormat="1" applyFont="1" applyBorder="1"/>
    <xf numFmtId="2" fontId="1" fillId="0" borderId="10" xfId="0" applyNumberFormat="1" applyFont="1" applyBorder="1"/>
    <xf numFmtId="166" fontId="1" fillId="0" borderId="5" xfId="1" applyNumberFormat="1" applyFont="1" applyFill="1" applyBorder="1"/>
    <xf numFmtId="3" fontId="1" fillId="0" borderId="6" xfId="0" applyNumberFormat="1" applyFont="1" applyBorder="1"/>
    <xf numFmtId="2" fontId="1" fillId="0" borderId="11" xfId="0" applyNumberFormat="1" applyFont="1" applyBorder="1"/>
    <xf numFmtId="2" fontId="1" fillId="0" borderId="0" xfId="0" applyNumberFormat="1" applyFont="1" applyBorder="1"/>
    <xf numFmtId="2" fontId="1" fillId="0" borderId="12" xfId="0" applyNumberFormat="1" applyFont="1" applyBorder="1"/>
    <xf numFmtId="166" fontId="1" fillId="0" borderId="6" xfId="1" applyNumberFormat="1" applyFont="1" applyFill="1" applyBorder="1"/>
    <xf numFmtId="166" fontId="1" fillId="0" borderId="7" xfId="1" applyNumberFormat="1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66" fontId="1" fillId="0" borderId="0" xfId="1" applyNumberFormat="1" applyFont="1" applyFill="1" applyBorder="1"/>
    <xf numFmtId="166" fontId="1" fillId="3" borderId="4" xfId="1" applyNumberFormat="1" applyFont="1" applyFill="1" applyBorder="1"/>
    <xf numFmtId="3" fontId="1" fillId="2" borderId="5" xfId="0" applyNumberFormat="1" applyFont="1" applyFill="1" applyBorder="1" applyAlignment="1">
      <alignment horizontal="center"/>
    </xf>
    <xf numFmtId="1" fontId="1" fillId="2" borderId="8" xfId="0" applyNumberFormat="1" applyFont="1" applyFill="1" applyBorder="1"/>
    <xf numFmtId="1" fontId="1" fillId="2" borderId="9" xfId="0" applyNumberFormat="1" applyFont="1" applyFill="1" applyBorder="1"/>
    <xf numFmtId="1" fontId="1" fillId="2" borderId="10" xfId="0" applyNumberFormat="1" applyFont="1" applyFill="1" applyBorder="1"/>
    <xf numFmtId="3" fontId="1" fillId="0" borderId="0" xfId="0" applyNumberFormat="1" applyFont="1"/>
    <xf numFmtId="3" fontId="1" fillId="2" borderId="6" xfId="0" applyNumberFormat="1" applyFont="1" applyFill="1" applyBorder="1" applyAlignment="1">
      <alignment horizontal="center"/>
    </xf>
    <xf numFmtId="1" fontId="1" fillId="2" borderId="11" xfId="0" applyNumberFormat="1" applyFont="1" applyFill="1" applyBorder="1"/>
    <xf numFmtId="1" fontId="1" fillId="2" borderId="0" xfId="0" applyNumberFormat="1" applyFont="1" applyFill="1" applyBorder="1"/>
    <xf numFmtId="1" fontId="1" fillId="2" borderId="12" xfId="0" applyNumberFormat="1" applyFont="1" applyFill="1" applyBorder="1"/>
    <xf numFmtId="3" fontId="1" fillId="2" borderId="7" xfId="0" applyNumberFormat="1" applyFont="1" applyFill="1" applyBorder="1" applyAlignment="1">
      <alignment horizontal="center"/>
    </xf>
    <xf numFmtId="1" fontId="1" fillId="2" borderId="13" xfId="0" applyNumberFormat="1" applyFont="1" applyFill="1" applyBorder="1"/>
    <xf numFmtId="1" fontId="1" fillId="2" borderId="14" xfId="0" applyNumberFormat="1" applyFont="1" applyFill="1" applyBorder="1"/>
    <xf numFmtId="1" fontId="1" fillId="2" borderId="15" xfId="0" applyNumberFormat="1" applyFont="1" applyFill="1" applyBorder="1"/>
    <xf numFmtId="1" fontId="1" fillId="0" borderId="0" xfId="0" applyNumberFormat="1" applyFont="1"/>
    <xf numFmtId="166" fontId="1" fillId="0" borderId="4" xfId="1" applyNumberFormat="1" applyFont="1" applyFill="1" applyBorder="1"/>
    <xf numFmtId="3" fontId="1" fillId="0" borderId="8" xfId="0" applyNumberFormat="1" applyFont="1" applyFill="1" applyBorder="1"/>
    <xf numFmtId="3" fontId="1" fillId="0" borderId="9" xfId="0" applyNumberFormat="1" applyFont="1" applyFill="1" applyBorder="1"/>
    <xf numFmtId="3" fontId="1" fillId="0" borderId="10" xfId="0" applyNumberFormat="1" applyFont="1" applyFill="1" applyBorder="1"/>
    <xf numFmtId="3" fontId="1" fillId="0" borderId="11" xfId="0" applyNumberFormat="1" applyFont="1" applyFill="1" applyBorder="1"/>
    <xf numFmtId="3" fontId="1" fillId="0" borderId="0" xfId="0" applyNumberFormat="1" applyFont="1" applyFill="1" applyBorder="1"/>
    <xf numFmtId="3" fontId="1" fillId="0" borderId="12" xfId="0" applyNumberFormat="1" applyFont="1" applyFill="1" applyBorder="1"/>
    <xf numFmtId="3" fontId="1" fillId="0" borderId="13" xfId="0" applyNumberFormat="1" applyFont="1" applyFill="1" applyBorder="1"/>
    <xf numFmtId="3" fontId="1" fillId="0" borderId="14" xfId="0" applyNumberFormat="1" applyFont="1" applyFill="1" applyBorder="1"/>
    <xf numFmtId="3" fontId="1" fillId="0" borderId="15" xfId="0" applyNumberFormat="1" applyFont="1" applyFill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7" xfId="0" applyNumberFormat="1" applyBorder="1"/>
    <xf numFmtId="3" fontId="1" fillId="0" borderId="7" xfId="0" applyNumberFormat="1" applyFont="1" applyBorder="1"/>
    <xf numFmtId="1" fontId="1" fillId="0" borderId="4" xfId="0" applyNumberFormat="1" applyFont="1" applyFill="1" applyBorder="1" applyAlignment="1">
      <alignment horizontal="center"/>
    </xf>
    <xf numFmtId="3" fontId="1" fillId="0" borderId="8" xfId="1" applyNumberFormat="1" applyFont="1" applyBorder="1"/>
    <xf numFmtId="3" fontId="1" fillId="0" borderId="9" xfId="1" applyNumberFormat="1" applyFont="1" applyBorder="1"/>
    <xf numFmtId="3" fontId="1" fillId="0" borderId="10" xfId="1" applyNumberFormat="1" applyFont="1" applyBorder="1"/>
    <xf numFmtId="3" fontId="1" fillId="0" borderId="11" xfId="1" applyNumberFormat="1" applyFont="1" applyBorder="1"/>
    <xf numFmtId="3" fontId="1" fillId="0" borderId="0" xfId="1" applyNumberFormat="1" applyFont="1" applyBorder="1"/>
    <xf numFmtId="3" fontId="1" fillId="0" borderId="12" xfId="1" applyNumberFormat="1" applyFont="1" applyBorder="1"/>
    <xf numFmtId="3" fontId="1" fillId="0" borderId="13" xfId="1" applyNumberFormat="1" applyFont="1" applyBorder="1"/>
    <xf numFmtId="3" fontId="1" fillId="0" borderId="14" xfId="1" applyNumberFormat="1" applyFont="1" applyBorder="1"/>
    <xf numFmtId="3" fontId="1" fillId="0" borderId="15" xfId="1" applyNumberFormat="1" applyFont="1" applyBorder="1"/>
    <xf numFmtId="0" fontId="1" fillId="0" borderId="0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" fontId="12" fillId="2" borderId="8" xfId="0" applyNumberFormat="1" applyFont="1" applyFill="1" applyBorder="1"/>
    <xf numFmtId="1" fontId="12" fillId="2" borderId="9" xfId="0" applyNumberFormat="1" applyFont="1" applyFill="1" applyBorder="1"/>
    <xf numFmtId="1" fontId="12" fillId="2" borderId="10" xfId="0" applyNumberFormat="1" applyFont="1" applyFill="1" applyBorder="1"/>
    <xf numFmtId="1" fontId="12" fillId="2" borderId="11" xfId="0" applyNumberFormat="1" applyFont="1" applyFill="1" applyBorder="1"/>
    <xf numFmtId="1" fontId="12" fillId="2" borderId="0" xfId="0" applyNumberFormat="1" applyFont="1" applyFill="1" applyBorder="1"/>
    <xf numFmtId="1" fontId="12" fillId="2" borderId="12" xfId="0" applyNumberFormat="1" applyFont="1" applyFill="1" applyBorder="1"/>
    <xf numFmtId="1" fontId="12" fillId="2" borderId="13" xfId="0" applyNumberFormat="1" applyFont="1" applyFill="1" applyBorder="1"/>
    <xf numFmtId="1" fontId="12" fillId="2" borderId="14" xfId="0" applyNumberFormat="1" applyFont="1" applyFill="1" applyBorder="1"/>
    <xf numFmtId="1" fontId="12" fillId="2" borderId="15" xfId="0" applyNumberFormat="1" applyFont="1" applyFill="1" applyBorder="1"/>
    <xf numFmtId="1" fontId="12" fillId="0" borderId="0" xfId="0" applyNumberFormat="1" applyFont="1"/>
    <xf numFmtId="0" fontId="13" fillId="0" borderId="0" xfId="0" applyFont="1"/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Font="1" applyBorder="1"/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8" xfId="0" applyFont="1" applyBorder="1"/>
    <xf numFmtId="164" fontId="12" fillId="0" borderId="9" xfId="0" applyNumberFormat="1" applyFont="1" applyBorder="1"/>
    <xf numFmtId="164" fontId="12" fillId="0" borderId="10" xfId="0" applyNumberFormat="1" applyFont="1" applyBorder="1"/>
    <xf numFmtId="0" fontId="12" fillId="0" borderId="4" xfId="0" applyFont="1" applyFill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1" xfId="0" applyFont="1" applyBorder="1"/>
    <xf numFmtId="0" fontId="12" fillId="0" borderId="0" xfId="0" applyFont="1" applyBorder="1"/>
    <xf numFmtId="164" fontId="12" fillId="0" borderId="0" xfId="0" applyNumberFormat="1" applyFont="1" applyBorder="1"/>
    <xf numFmtId="164" fontId="12" fillId="0" borderId="12" xfId="0" applyNumberFormat="1" applyFont="1" applyBorder="1"/>
    <xf numFmtId="0" fontId="12" fillId="0" borderId="13" xfId="0" applyFont="1" applyBorder="1"/>
    <xf numFmtId="0" fontId="12" fillId="0" borderId="14" xfId="0" applyFont="1" applyBorder="1"/>
    <xf numFmtId="0" fontId="12" fillId="0" borderId="15" xfId="0" applyFont="1" applyBorder="1"/>
    <xf numFmtId="0" fontId="12" fillId="0" borderId="0" xfId="0" applyFont="1" applyBorder="1" applyAlignment="1">
      <alignment horizontal="center"/>
    </xf>
    <xf numFmtId="3" fontId="12" fillId="3" borderId="4" xfId="0" applyNumberFormat="1" applyFont="1" applyFill="1" applyBorder="1"/>
    <xf numFmtId="0" fontId="12" fillId="2" borderId="8" xfId="0" applyFont="1" applyFill="1" applyBorder="1" applyAlignment="1">
      <alignment horizontal="center"/>
    </xf>
    <xf numFmtId="1" fontId="12" fillId="0" borderId="5" xfId="0" applyNumberFormat="1" applyFont="1" applyBorder="1"/>
    <xf numFmtId="0" fontId="12" fillId="2" borderId="11" xfId="0" applyFont="1" applyFill="1" applyBorder="1" applyAlignment="1">
      <alignment horizontal="center"/>
    </xf>
    <xf numFmtId="1" fontId="12" fillId="0" borderId="6" xfId="0" applyNumberFormat="1" applyFont="1" applyBorder="1"/>
    <xf numFmtId="0" fontId="12" fillId="2" borderId="13" xfId="0" applyFont="1" applyFill="1" applyBorder="1" applyAlignment="1">
      <alignment horizontal="center"/>
    </xf>
    <xf numFmtId="1" fontId="12" fillId="0" borderId="7" xfId="0" applyNumberFormat="1" applyFont="1" applyBorder="1"/>
    <xf numFmtId="0" fontId="1" fillId="0" borderId="0" xfId="2"/>
    <xf numFmtId="0" fontId="4" fillId="0" borderId="0" xfId="2" applyFont="1" applyAlignment="1">
      <alignment horizontal="right"/>
    </xf>
    <xf numFmtId="0" fontId="1" fillId="0" borderId="0" xfId="2" applyAlignment="1">
      <alignment horizontal="right"/>
    </xf>
    <xf numFmtId="0" fontId="4" fillId="0" borderId="0" xfId="2" applyFont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</xdr:col>
      <xdr:colOff>0</xdr:colOff>
      <xdr:row>12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V="1">
          <a:off x="590550" y="323850"/>
          <a:ext cx="0" cy="1619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590550" y="1943100"/>
          <a:ext cx="2952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</xdr:row>
      <xdr:rowOff>85725</xdr:rowOff>
    </xdr:from>
    <xdr:to>
      <xdr:col>6</xdr:col>
      <xdr:colOff>9525</xdr:colOff>
      <xdr:row>8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 flipV="1">
          <a:off x="590550" y="571500"/>
          <a:ext cx="2962275" cy="7239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200025</xdr:colOff>
      <xdr:row>5</xdr:row>
      <xdr:rowOff>152400</xdr:rowOff>
    </xdr:from>
    <xdr:to>
      <xdr:col>3</xdr:col>
      <xdr:colOff>200025</xdr:colOff>
      <xdr:row>6</xdr:row>
      <xdr:rowOff>152400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1971675" y="962025"/>
          <a:ext cx="0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114300</xdr:colOff>
      <xdr:row>7</xdr:row>
      <xdr:rowOff>0</xdr:rowOff>
    </xdr:from>
    <xdr:to>
      <xdr:col>3</xdr:col>
      <xdr:colOff>200025</xdr:colOff>
      <xdr:row>7</xdr:row>
      <xdr:rowOff>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 flipH="1">
          <a:off x="1295400" y="1133475"/>
          <a:ext cx="676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514350</xdr:colOff>
      <xdr:row>8</xdr:row>
      <xdr:rowOff>0</xdr:rowOff>
    </xdr:from>
    <xdr:to>
      <xdr:col>0</xdr:col>
      <xdr:colOff>514350</xdr:colOff>
      <xdr:row>12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514350" y="1295400"/>
          <a:ext cx="0" cy="647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7"/>
  <sheetViews>
    <sheetView tabSelected="1" workbookViewId="0">
      <selection activeCell="I20" sqref="I20"/>
    </sheetView>
  </sheetViews>
  <sheetFormatPr defaultColWidth="7.7109375" defaultRowHeight="12.75" x14ac:dyDescent="0.2"/>
  <cols>
    <col min="1" max="1" width="16" style="10" customWidth="1"/>
    <col min="2" max="4" width="7.7109375" style="10" customWidth="1"/>
    <col min="5" max="5" width="8.7109375" style="10" customWidth="1"/>
    <col min="6" max="6" width="3.7109375" style="11" customWidth="1"/>
    <col min="7" max="7" width="7.7109375" style="10" customWidth="1"/>
    <col min="8" max="8" width="10.42578125" style="10" customWidth="1"/>
    <col min="9" max="16384" width="7.7109375" style="10"/>
  </cols>
  <sheetData>
    <row r="1" spans="1:7" x14ac:dyDescent="0.2">
      <c r="A1" s="9" t="s">
        <v>16</v>
      </c>
    </row>
    <row r="3" spans="1:7" x14ac:dyDescent="0.2">
      <c r="A3" s="9" t="s">
        <v>17</v>
      </c>
    </row>
    <row r="4" spans="1:7" x14ac:dyDescent="0.2">
      <c r="A4" s="9"/>
      <c r="B4" s="12" t="s">
        <v>18</v>
      </c>
      <c r="C4" s="12" t="s">
        <v>19</v>
      </c>
      <c r="D4" s="12" t="s">
        <v>20</v>
      </c>
    </row>
    <row r="5" spans="1:7" x14ac:dyDescent="0.2">
      <c r="A5" s="12" t="s">
        <v>21</v>
      </c>
      <c r="B5" s="13">
        <v>0</v>
      </c>
      <c r="C5" s="14">
        <v>266.66666666666669</v>
      </c>
      <c r="D5" s="15">
        <v>100</v>
      </c>
    </row>
    <row r="6" spans="1:7" x14ac:dyDescent="0.2">
      <c r="A6" s="9"/>
    </row>
    <row r="7" spans="1:7" x14ac:dyDescent="0.2">
      <c r="A7" s="9" t="s">
        <v>22</v>
      </c>
      <c r="E7" s="16" t="s">
        <v>23</v>
      </c>
      <c r="F7" s="16"/>
    </row>
    <row r="8" spans="1:7" x14ac:dyDescent="0.2">
      <c r="A8" s="12" t="s">
        <v>15</v>
      </c>
      <c r="B8" s="10">
        <v>15</v>
      </c>
      <c r="C8" s="10">
        <v>24</v>
      </c>
      <c r="D8" s="10">
        <v>18</v>
      </c>
      <c r="E8" s="17">
        <f>SUMPRODUCT($B$5:$D$5,B8:D8)</f>
        <v>8200</v>
      </c>
    </row>
    <row r="9" spans="1:7" x14ac:dyDescent="0.2">
      <c r="A9" s="9"/>
    </row>
    <row r="10" spans="1:7" x14ac:dyDescent="0.2">
      <c r="A10" s="9"/>
    </row>
    <row r="11" spans="1:7" x14ac:dyDescent="0.2">
      <c r="A11" s="9" t="s">
        <v>2</v>
      </c>
      <c r="E11" s="16" t="s">
        <v>24</v>
      </c>
      <c r="F11" s="16"/>
      <c r="G11" s="16" t="s">
        <v>25</v>
      </c>
    </row>
    <row r="12" spans="1:7" x14ac:dyDescent="0.2">
      <c r="A12" s="12" t="s">
        <v>26</v>
      </c>
      <c r="B12" s="10">
        <v>4</v>
      </c>
      <c r="C12" s="10">
        <v>6</v>
      </c>
      <c r="D12" s="10">
        <v>2</v>
      </c>
      <c r="E12" s="10">
        <f t="shared" ref="E12:E17" si="0">SUMPRODUCT($B$5:$D$5,B12:D12)</f>
        <v>1800</v>
      </c>
      <c r="F12" s="11" t="s">
        <v>13</v>
      </c>
      <c r="G12" s="18">
        <v>1800</v>
      </c>
    </row>
    <row r="13" spans="1:7" x14ac:dyDescent="0.2">
      <c r="A13" s="12" t="s">
        <v>27</v>
      </c>
      <c r="B13" s="10">
        <v>3</v>
      </c>
      <c r="C13" s="10">
        <v>5</v>
      </c>
      <c r="D13" s="10">
        <v>7</v>
      </c>
      <c r="E13" s="10">
        <f t="shared" si="0"/>
        <v>2033.3333333333335</v>
      </c>
      <c r="F13" s="11" t="s">
        <v>13</v>
      </c>
      <c r="G13" s="19">
        <v>2400</v>
      </c>
    </row>
    <row r="14" spans="1:7" x14ac:dyDescent="0.2">
      <c r="A14" s="12" t="s">
        <v>28</v>
      </c>
      <c r="B14" s="10">
        <v>3</v>
      </c>
      <c r="C14" s="10">
        <v>2</v>
      </c>
      <c r="D14" s="10">
        <v>4</v>
      </c>
      <c r="E14" s="10">
        <f t="shared" si="0"/>
        <v>933.33333333333337</v>
      </c>
      <c r="F14" s="11" t="s">
        <v>13</v>
      </c>
      <c r="G14" s="19">
        <v>1500</v>
      </c>
    </row>
    <row r="15" spans="1:7" x14ac:dyDescent="0.2">
      <c r="A15" s="12" t="s">
        <v>29</v>
      </c>
      <c r="B15" s="10">
        <v>1</v>
      </c>
      <c r="C15" s="10">
        <v>0</v>
      </c>
      <c r="D15" s="10">
        <v>0</v>
      </c>
      <c r="E15" s="10">
        <f t="shared" si="0"/>
        <v>0</v>
      </c>
      <c r="F15" s="11" t="s">
        <v>13</v>
      </c>
      <c r="G15" s="19">
        <v>360</v>
      </c>
    </row>
    <row r="16" spans="1:7" x14ac:dyDescent="0.2">
      <c r="A16" s="12" t="s">
        <v>30</v>
      </c>
      <c r="B16" s="10">
        <v>0</v>
      </c>
      <c r="C16" s="10">
        <v>1</v>
      </c>
      <c r="D16" s="10">
        <v>0</v>
      </c>
      <c r="E16" s="10">
        <f t="shared" si="0"/>
        <v>266.66666666666669</v>
      </c>
      <c r="F16" s="11" t="s">
        <v>13</v>
      </c>
      <c r="G16" s="19">
        <v>300</v>
      </c>
    </row>
    <row r="17" spans="1:7" x14ac:dyDescent="0.2">
      <c r="A17" s="12" t="s">
        <v>31</v>
      </c>
      <c r="B17" s="10">
        <v>0</v>
      </c>
      <c r="C17" s="10">
        <v>0</v>
      </c>
      <c r="D17" s="10">
        <v>1</v>
      </c>
      <c r="E17" s="10">
        <f t="shared" si="0"/>
        <v>100</v>
      </c>
      <c r="F17" s="11" t="s">
        <v>13</v>
      </c>
      <c r="G17" s="20">
        <v>100</v>
      </c>
    </row>
  </sheetData>
  <phoneticPr fontId="5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11"/>
  <sheetViews>
    <sheetView workbookViewId="0">
      <selection activeCell="M14" sqref="M14"/>
    </sheetView>
  </sheetViews>
  <sheetFormatPr defaultColWidth="6.7109375" defaultRowHeight="12.75" x14ac:dyDescent="0.2"/>
  <cols>
    <col min="1" max="1" width="6.7109375" customWidth="1"/>
    <col min="2" max="2" width="9" customWidth="1"/>
    <col min="3" max="8" width="6.7109375" customWidth="1"/>
    <col min="9" max="9" width="5" customWidth="1"/>
  </cols>
  <sheetData>
    <row r="1" spans="1:10" x14ac:dyDescent="0.2">
      <c r="A1" s="1" t="s">
        <v>4</v>
      </c>
    </row>
    <row r="2" spans="1:10" x14ac:dyDescent="0.2">
      <c r="A2" s="1"/>
    </row>
    <row r="3" spans="1:10" x14ac:dyDescent="0.2">
      <c r="A3" s="1" t="s">
        <v>0</v>
      </c>
    </row>
    <row r="4" spans="1:10" x14ac:dyDescent="0.2">
      <c r="A4" s="1"/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10" x14ac:dyDescent="0.2">
      <c r="A5" s="1"/>
      <c r="B5" t="s">
        <v>10</v>
      </c>
      <c r="C5" s="4">
        <v>0</v>
      </c>
      <c r="D5" s="5">
        <v>1</v>
      </c>
      <c r="E5" s="5">
        <v>0</v>
      </c>
      <c r="F5" s="5">
        <v>0</v>
      </c>
      <c r="G5" s="6">
        <v>1</v>
      </c>
    </row>
    <row r="6" spans="1:10" x14ac:dyDescent="0.2">
      <c r="A6" s="1" t="s">
        <v>1</v>
      </c>
    </row>
    <row r="7" spans="1:10" x14ac:dyDescent="0.2">
      <c r="A7" s="1"/>
      <c r="B7" t="s">
        <v>11</v>
      </c>
      <c r="C7" s="21">
        <v>10</v>
      </c>
      <c r="D7" s="21">
        <v>17</v>
      </c>
      <c r="E7" s="21">
        <v>16</v>
      </c>
      <c r="F7" s="21">
        <v>8</v>
      </c>
      <c r="G7" s="21">
        <v>14</v>
      </c>
      <c r="H7" s="7">
        <f>SUMPRODUCT($C$5:$G$5,C7:G7)</f>
        <v>31</v>
      </c>
    </row>
    <row r="8" spans="1:10" x14ac:dyDescent="0.2">
      <c r="A8" s="1" t="s">
        <v>2</v>
      </c>
      <c r="C8" t="s">
        <v>14</v>
      </c>
    </row>
    <row r="9" spans="1:10" x14ac:dyDescent="0.2">
      <c r="B9" t="s">
        <v>12</v>
      </c>
      <c r="C9">
        <v>48</v>
      </c>
      <c r="D9">
        <v>96</v>
      </c>
      <c r="E9">
        <v>80</v>
      </c>
      <c r="F9">
        <v>32</v>
      </c>
      <c r="G9">
        <v>64</v>
      </c>
      <c r="H9">
        <f>SUMPRODUCT($C$5:$G$5,C9:G9)</f>
        <v>160</v>
      </c>
      <c r="I9" s="2" t="s">
        <v>13</v>
      </c>
      <c r="J9" s="45">
        <v>160</v>
      </c>
    </row>
    <row r="10" spans="1:10" x14ac:dyDescent="0.2">
      <c r="D10">
        <v>1</v>
      </c>
      <c r="G10">
        <v>1</v>
      </c>
      <c r="H10">
        <f>SUMPRODUCT($C$5:$G$5,C10:G10)</f>
        <v>2</v>
      </c>
      <c r="I10" s="2" t="s">
        <v>3</v>
      </c>
      <c r="J10" s="46">
        <v>1</v>
      </c>
    </row>
    <row r="11" spans="1:10" x14ac:dyDescent="0.2">
      <c r="F11">
        <v>1</v>
      </c>
      <c r="G11">
        <v>1</v>
      </c>
      <c r="H11">
        <f>SUMPRODUCT($C$5:$G$5,C11:G11)</f>
        <v>1</v>
      </c>
      <c r="I11" s="2" t="s">
        <v>13</v>
      </c>
      <c r="J11" s="4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2"/>
  <sheetViews>
    <sheetView workbookViewId="0">
      <selection activeCell="M15" sqref="M15"/>
    </sheetView>
  </sheetViews>
  <sheetFormatPr defaultColWidth="6.7109375" defaultRowHeight="12.75" x14ac:dyDescent="0.2"/>
  <cols>
    <col min="1" max="1" width="6.7109375" customWidth="1"/>
    <col min="2" max="2" width="9" customWidth="1"/>
    <col min="3" max="8" width="6.7109375" customWidth="1"/>
    <col min="9" max="9" width="5" customWidth="1"/>
  </cols>
  <sheetData>
    <row r="1" spans="1:10" x14ac:dyDescent="0.2">
      <c r="A1" s="1" t="s">
        <v>4</v>
      </c>
    </row>
    <row r="2" spans="1:10" x14ac:dyDescent="0.2">
      <c r="A2" s="1"/>
    </row>
    <row r="3" spans="1:10" x14ac:dyDescent="0.2">
      <c r="A3" s="1" t="s">
        <v>0</v>
      </c>
    </row>
    <row r="4" spans="1:10" x14ac:dyDescent="0.2">
      <c r="A4" s="1"/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10" x14ac:dyDescent="0.2">
      <c r="A5" s="1"/>
      <c r="B5" t="s">
        <v>10</v>
      </c>
      <c r="C5" s="4">
        <v>0</v>
      </c>
      <c r="D5" s="5">
        <v>0</v>
      </c>
      <c r="E5" s="5">
        <v>1</v>
      </c>
      <c r="F5" s="5">
        <v>0</v>
      </c>
      <c r="G5" s="6">
        <v>1</v>
      </c>
    </row>
    <row r="6" spans="1:10" x14ac:dyDescent="0.2">
      <c r="A6" s="1" t="s">
        <v>1</v>
      </c>
    </row>
    <row r="7" spans="1:10" x14ac:dyDescent="0.2">
      <c r="A7" s="1"/>
      <c r="B7" t="s">
        <v>11</v>
      </c>
      <c r="C7" s="21">
        <v>10</v>
      </c>
      <c r="D7" s="21">
        <v>17</v>
      </c>
      <c r="E7" s="21">
        <v>16</v>
      </c>
      <c r="F7" s="21">
        <v>8</v>
      </c>
      <c r="G7" s="21">
        <v>14</v>
      </c>
      <c r="H7" s="7">
        <f>SUMPRODUCT($C$5:$G$5,C7:G7)</f>
        <v>30</v>
      </c>
    </row>
    <row r="8" spans="1:10" x14ac:dyDescent="0.2">
      <c r="A8" s="1" t="s">
        <v>2</v>
      </c>
      <c r="C8" t="s">
        <v>14</v>
      </c>
    </row>
    <row r="9" spans="1:10" x14ac:dyDescent="0.2">
      <c r="B9" t="s">
        <v>12</v>
      </c>
      <c r="C9">
        <v>48</v>
      </c>
      <c r="D9">
        <v>96</v>
      </c>
      <c r="E9">
        <v>80</v>
      </c>
      <c r="F9">
        <v>32</v>
      </c>
      <c r="G9">
        <v>64</v>
      </c>
      <c r="H9">
        <f>SUMPRODUCT($C$5:$G$5,C9:G9)</f>
        <v>144</v>
      </c>
      <c r="I9" s="2" t="s">
        <v>13</v>
      </c>
      <c r="J9" s="45">
        <v>160</v>
      </c>
    </row>
    <row r="10" spans="1:10" x14ac:dyDescent="0.2">
      <c r="D10">
        <v>1</v>
      </c>
      <c r="G10">
        <v>1</v>
      </c>
      <c r="H10">
        <f>SUMPRODUCT($C$5:$G$5,C10:G10)</f>
        <v>1</v>
      </c>
      <c r="I10" s="2" t="s">
        <v>3</v>
      </c>
      <c r="J10" s="46">
        <v>1</v>
      </c>
    </row>
    <row r="11" spans="1:10" x14ac:dyDescent="0.2">
      <c r="F11">
        <v>1</v>
      </c>
      <c r="G11">
        <v>1</v>
      </c>
      <c r="H11">
        <f>SUMPRODUCT($C$5:$G$5,C11:G11)</f>
        <v>1</v>
      </c>
      <c r="I11" s="2" t="s">
        <v>13</v>
      </c>
      <c r="J11" s="46">
        <v>1</v>
      </c>
    </row>
    <row r="12" spans="1:10" x14ac:dyDescent="0.2">
      <c r="E12">
        <v>1</v>
      </c>
      <c r="G12">
        <v>-1</v>
      </c>
      <c r="H12">
        <f>SUMPRODUCT($C$5:$G$5,C12:G12)</f>
        <v>0</v>
      </c>
      <c r="I12" s="47" t="s">
        <v>3</v>
      </c>
      <c r="J12" s="4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3"/>
  <sheetViews>
    <sheetView showGridLines="0" workbookViewId="0">
      <selection activeCell="I18" sqref="I18"/>
    </sheetView>
  </sheetViews>
  <sheetFormatPr defaultColWidth="8.85546875" defaultRowHeight="12.75" x14ac:dyDescent="0.2"/>
  <cols>
    <col min="1" max="16384" width="8.85546875" style="168"/>
  </cols>
  <sheetData>
    <row r="4" spans="1:6" x14ac:dyDescent="0.2">
      <c r="E4" s="169" t="s">
        <v>111</v>
      </c>
    </row>
    <row r="8" spans="1:6" x14ac:dyDescent="0.2">
      <c r="D8" s="170" t="s">
        <v>112</v>
      </c>
    </row>
    <row r="10" spans="1:6" x14ac:dyDescent="0.2">
      <c r="A10" s="171" t="s">
        <v>113</v>
      </c>
    </row>
    <row r="13" spans="1:6" x14ac:dyDescent="0.2">
      <c r="F13" s="171" t="s">
        <v>114</v>
      </c>
    </row>
  </sheetData>
  <pageMargins left="0.75" right="0.75" top="1" bottom="1" header="0.5" footer="0.5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19"/>
  <sheetViews>
    <sheetView workbookViewId="0">
      <selection activeCell="K23" sqref="K23"/>
    </sheetView>
  </sheetViews>
  <sheetFormatPr defaultColWidth="6" defaultRowHeight="12.75" x14ac:dyDescent="0.2"/>
  <cols>
    <col min="1" max="1" width="8.140625" customWidth="1"/>
    <col min="2" max="2" width="10.7109375" customWidth="1"/>
    <col min="3" max="6" width="6.7109375" customWidth="1"/>
    <col min="7" max="7" width="4.28515625" customWidth="1"/>
    <col min="8" max="8" width="6.7109375" customWidth="1"/>
    <col min="9" max="16" width="7.7109375" customWidth="1"/>
  </cols>
  <sheetData>
    <row r="1" spans="1:8" x14ac:dyDescent="0.2">
      <c r="A1" s="1" t="s">
        <v>53</v>
      </c>
    </row>
    <row r="2" spans="1:8" x14ac:dyDescent="0.2">
      <c r="A2" s="50" t="s">
        <v>54</v>
      </c>
    </row>
    <row r="3" spans="1:8" x14ac:dyDescent="0.2">
      <c r="A3" s="1" t="s">
        <v>0</v>
      </c>
      <c r="B3" s="51"/>
      <c r="C3" s="51"/>
      <c r="D3" s="51"/>
      <c r="E3" s="51"/>
    </row>
    <row r="4" spans="1:8" x14ac:dyDescent="0.2">
      <c r="A4" s="1"/>
      <c r="B4" s="51"/>
      <c r="C4" s="52" t="s">
        <v>55</v>
      </c>
      <c r="D4" s="52" t="s">
        <v>56</v>
      </c>
      <c r="E4" s="52" t="s">
        <v>57</v>
      </c>
    </row>
    <row r="5" spans="1:8" x14ac:dyDescent="0.2">
      <c r="A5" s="1"/>
      <c r="B5" s="51"/>
      <c r="C5" s="53">
        <v>400</v>
      </c>
      <c r="D5" s="54">
        <v>99.999999999999986</v>
      </c>
      <c r="E5" s="55">
        <v>50</v>
      </c>
      <c r="F5" t="s">
        <v>58</v>
      </c>
    </row>
    <row r="6" spans="1:8" x14ac:dyDescent="0.2">
      <c r="A6" s="1"/>
      <c r="B6" s="51" t="s">
        <v>14</v>
      </c>
      <c r="C6" s="51" t="s">
        <v>14</v>
      </c>
      <c r="D6" s="51" t="s">
        <v>14</v>
      </c>
      <c r="E6" s="51" t="s">
        <v>14</v>
      </c>
      <c r="F6" s="51" t="s">
        <v>14</v>
      </c>
      <c r="G6" s="51" t="s">
        <v>14</v>
      </c>
      <c r="H6" s="51" t="s">
        <v>14</v>
      </c>
    </row>
    <row r="7" spans="1:8" x14ac:dyDescent="0.2">
      <c r="A7" s="1" t="s">
        <v>1</v>
      </c>
    </row>
    <row r="8" spans="1:8" x14ac:dyDescent="0.2">
      <c r="B8" s="56" t="s">
        <v>59</v>
      </c>
      <c r="C8" s="57">
        <v>1.2</v>
      </c>
      <c r="D8" s="57">
        <v>1.8</v>
      </c>
      <c r="E8" s="57">
        <v>2.2000000000000002</v>
      </c>
      <c r="F8" s="58">
        <f>SUMPRODUCT($C$5:$E$5,C8:E8)</f>
        <v>770</v>
      </c>
    </row>
    <row r="9" spans="1:8" x14ac:dyDescent="0.2">
      <c r="A9" s="1" t="s">
        <v>2</v>
      </c>
    </row>
    <row r="10" spans="1:8" x14ac:dyDescent="0.2">
      <c r="B10" s="2" t="s">
        <v>60</v>
      </c>
      <c r="C10">
        <v>3</v>
      </c>
      <c r="D10">
        <v>4</v>
      </c>
      <c r="E10">
        <v>8</v>
      </c>
      <c r="F10">
        <f t="shared" ref="F10:F15" si="0">SUMPRODUCT($C$5:$E$5,C10:E10)</f>
        <v>2000</v>
      </c>
      <c r="G10" s="2" t="s">
        <v>13</v>
      </c>
      <c r="H10" s="45">
        <v>2000</v>
      </c>
    </row>
    <row r="11" spans="1:8" x14ac:dyDescent="0.2">
      <c r="B11" s="2" t="s">
        <v>61</v>
      </c>
      <c r="C11">
        <v>3</v>
      </c>
      <c r="D11">
        <v>5</v>
      </c>
      <c r="E11">
        <v>6</v>
      </c>
      <c r="F11">
        <f t="shared" si="0"/>
        <v>2000</v>
      </c>
      <c r="G11" s="2" t="s">
        <v>13</v>
      </c>
      <c r="H11" s="46">
        <v>2000</v>
      </c>
    </row>
    <row r="12" spans="1:8" x14ac:dyDescent="0.2">
      <c r="B12" s="2" t="s">
        <v>62</v>
      </c>
      <c r="C12">
        <v>2</v>
      </c>
      <c r="D12">
        <v>3</v>
      </c>
      <c r="E12">
        <v>9</v>
      </c>
      <c r="F12">
        <f t="shared" si="0"/>
        <v>1550</v>
      </c>
      <c r="G12" s="2" t="s">
        <v>13</v>
      </c>
      <c r="H12" s="46">
        <v>2000</v>
      </c>
    </row>
    <row r="13" spans="1:8" x14ac:dyDescent="0.2">
      <c r="B13" t="s">
        <v>14</v>
      </c>
      <c r="C13">
        <v>1</v>
      </c>
      <c r="D13" t="s">
        <v>14</v>
      </c>
      <c r="E13" t="s">
        <v>14</v>
      </c>
      <c r="F13">
        <f t="shared" si="0"/>
        <v>400</v>
      </c>
      <c r="G13" s="2" t="s">
        <v>13</v>
      </c>
      <c r="H13" s="46">
        <v>400</v>
      </c>
    </row>
    <row r="14" spans="1:8" x14ac:dyDescent="0.2">
      <c r="B14" t="s">
        <v>14</v>
      </c>
      <c r="C14" t="s">
        <v>14</v>
      </c>
      <c r="D14">
        <v>1</v>
      </c>
      <c r="E14" t="s">
        <v>14</v>
      </c>
      <c r="F14">
        <f t="shared" si="0"/>
        <v>99.999999999999986</v>
      </c>
      <c r="G14" s="2" t="s">
        <v>13</v>
      </c>
      <c r="H14" s="46">
        <v>300</v>
      </c>
    </row>
    <row r="15" spans="1:8" x14ac:dyDescent="0.2">
      <c r="B15" t="s">
        <v>14</v>
      </c>
      <c r="C15" t="s">
        <v>14</v>
      </c>
      <c r="D15" t="s">
        <v>14</v>
      </c>
      <c r="E15">
        <v>1</v>
      </c>
      <c r="F15">
        <f t="shared" si="0"/>
        <v>50</v>
      </c>
      <c r="G15" s="2" t="s">
        <v>13</v>
      </c>
      <c r="H15" s="49">
        <v>50</v>
      </c>
    </row>
    <row r="16" spans="1:8" x14ac:dyDescent="0.2">
      <c r="B16" t="s">
        <v>14</v>
      </c>
      <c r="C16" t="s">
        <v>14</v>
      </c>
      <c r="D16" t="s">
        <v>14</v>
      </c>
      <c r="E16" t="s">
        <v>14</v>
      </c>
      <c r="F16" t="s">
        <v>14</v>
      </c>
    </row>
    <row r="17" spans="2:6" x14ac:dyDescent="0.2">
      <c r="B17" s="3" t="s">
        <v>63</v>
      </c>
      <c r="C17">
        <v>60</v>
      </c>
      <c r="D17">
        <v>200</v>
      </c>
      <c r="E17">
        <v>100</v>
      </c>
      <c r="F17" s="8">
        <f>SUM(C17:E17)</f>
        <v>360</v>
      </c>
    </row>
    <row r="18" spans="2:6" x14ac:dyDescent="0.2">
      <c r="B18" s="3"/>
    </row>
    <row r="19" spans="2:6" x14ac:dyDescent="0.2">
      <c r="B19" s="3" t="s">
        <v>64</v>
      </c>
      <c r="F19" s="58">
        <f>F8-F17</f>
        <v>410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6"/>
  <sheetViews>
    <sheetView workbookViewId="0">
      <selection activeCell="K19" sqref="K19"/>
    </sheetView>
  </sheetViews>
  <sheetFormatPr defaultColWidth="6" defaultRowHeight="12.75" x14ac:dyDescent="0.2"/>
  <cols>
    <col min="1" max="1" width="8.140625" customWidth="1"/>
    <col min="2" max="2" width="10.7109375" customWidth="1"/>
    <col min="3" max="6" width="6.7109375" customWidth="1"/>
    <col min="7" max="7" width="4.28515625" customWidth="1"/>
    <col min="8" max="8" width="6.7109375" customWidth="1"/>
    <col min="9" max="11" width="7.7109375" customWidth="1"/>
  </cols>
  <sheetData>
    <row r="1" spans="1:8" x14ac:dyDescent="0.2">
      <c r="A1" s="1" t="s">
        <v>65</v>
      </c>
    </row>
    <row r="2" spans="1:8" x14ac:dyDescent="0.2">
      <c r="A2" s="1"/>
    </row>
    <row r="3" spans="1:8" x14ac:dyDescent="0.2">
      <c r="A3" s="1" t="s">
        <v>0</v>
      </c>
      <c r="B3" s="51"/>
      <c r="C3" s="51"/>
      <c r="D3" s="51"/>
      <c r="E3" s="51"/>
    </row>
    <row r="4" spans="1:8" x14ac:dyDescent="0.2">
      <c r="A4" s="1"/>
      <c r="B4" s="51"/>
      <c r="C4" s="52" t="s">
        <v>55</v>
      </c>
      <c r="D4" s="52" t="s">
        <v>56</v>
      </c>
      <c r="E4" s="52" t="s">
        <v>57</v>
      </c>
    </row>
    <row r="5" spans="1:8" x14ac:dyDescent="0.2">
      <c r="A5" s="1"/>
      <c r="B5" s="51"/>
      <c r="C5" s="59">
        <v>400</v>
      </c>
      <c r="D5" s="60">
        <v>160</v>
      </c>
      <c r="E5" s="61">
        <v>0</v>
      </c>
      <c r="F5" t="s">
        <v>58</v>
      </c>
    </row>
    <row r="6" spans="1:8" x14ac:dyDescent="0.2">
      <c r="A6" s="1"/>
      <c r="B6" s="51" t="s">
        <v>14</v>
      </c>
      <c r="C6" s="62">
        <v>1</v>
      </c>
      <c r="D6" s="63">
        <v>1</v>
      </c>
      <c r="E6" s="64">
        <v>0</v>
      </c>
      <c r="F6" t="s">
        <v>66</v>
      </c>
    </row>
    <row r="7" spans="1:8" x14ac:dyDescent="0.2">
      <c r="A7" s="1" t="s">
        <v>1</v>
      </c>
    </row>
    <row r="8" spans="1:8" x14ac:dyDescent="0.2">
      <c r="A8" s="1"/>
      <c r="B8" s="3" t="s">
        <v>59</v>
      </c>
      <c r="C8" s="57">
        <v>1.2</v>
      </c>
      <c r="D8" s="57">
        <v>1.8</v>
      </c>
      <c r="E8" s="57">
        <v>2.2000000000000002</v>
      </c>
    </row>
    <row r="9" spans="1:8" x14ac:dyDescent="0.2">
      <c r="B9" s="12" t="s">
        <v>67</v>
      </c>
      <c r="C9">
        <v>60</v>
      </c>
      <c r="D9">
        <v>200</v>
      </c>
      <c r="E9">
        <v>100</v>
      </c>
      <c r="F9" s="58">
        <f>SUMPRODUCT(C5:E5,C8:E8)-SUMPRODUCT($C$6:$E$6,C9:E9)</f>
        <v>508</v>
      </c>
      <c r="G9" t="s">
        <v>68</v>
      </c>
    </row>
    <row r="10" spans="1:8" x14ac:dyDescent="0.2">
      <c r="A10" s="1" t="s">
        <v>2</v>
      </c>
    </row>
    <row r="11" spans="1:8" x14ac:dyDescent="0.2">
      <c r="B11" s="2" t="s">
        <v>60</v>
      </c>
      <c r="C11">
        <v>3</v>
      </c>
      <c r="D11">
        <v>4</v>
      </c>
      <c r="E11">
        <v>8</v>
      </c>
      <c r="F11">
        <f>SUMPRODUCT($C$5:$E$5,C11:E11)</f>
        <v>1840</v>
      </c>
      <c r="G11" s="2" t="s">
        <v>13</v>
      </c>
      <c r="H11" s="45">
        <v>2000</v>
      </c>
    </row>
    <row r="12" spans="1:8" x14ac:dyDescent="0.2">
      <c r="B12" s="2" t="s">
        <v>61</v>
      </c>
      <c r="C12">
        <v>3</v>
      </c>
      <c r="D12">
        <v>5</v>
      </c>
      <c r="E12">
        <v>6</v>
      </c>
      <c r="F12">
        <f>SUMPRODUCT($C$5:$E$5,C12:E12)</f>
        <v>2000</v>
      </c>
      <c r="G12" s="2" t="s">
        <v>13</v>
      </c>
      <c r="H12" s="46">
        <v>2000</v>
      </c>
    </row>
    <row r="13" spans="1:8" x14ac:dyDescent="0.2">
      <c r="B13" s="2" t="s">
        <v>62</v>
      </c>
      <c r="C13">
        <v>2</v>
      </c>
      <c r="D13">
        <v>3</v>
      </c>
      <c r="E13">
        <v>9</v>
      </c>
      <c r="F13">
        <f>SUMPRODUCT($C$5:$E$5,C13:E13)</f>
        <v>1280</v>
      </c>
      <c r="G13" s="2" t="s">
        <v>13</v>
      </c>
      <c r="H13" s="49">
        <v>2000</v>
      </c>
    </row>
    <row r="14" spans="1:8" x14ac:dyDescent="0.2">
      <c r="B14" t="s">
        <v>14</v>
      </c>
      <c r="C14" t="s">
        <v>14</v>
      </c>
      <c r="D14" t="s">
        <v>14</v>
      </c>
      <c r="E14" t="s">
        <v>14</v>
      </c>
      <c r="F14" t="s">
        <v>14</v>
      </c>
      <c r="G14" t="s">
        <v>14</v>
      </c>
      <c r="H14" t="s">
        <v>14</v>
      </c>
    </row>
    <row r="15" spans="1:8" x14ac:dyDescent="0.2">
      <c r="B15" t="s">
        <v>69</v>
      </c>
      <c r="C15">
        <v>400</v>
      </c>
      <c r="D15">
        <v>300</v>
      </c>
      <c r="E15">
        <v>50</v>
      </c>
      <c r="F15" t="s">
        <v>58</v>
      </c>
      <c r="G15" t="s">
        <v>14</v>
      </c>
      <c r="H15" t="s">
        <v>14</v>
      </c>
    </row>
    <row r="16" spans="1:8" x14ac:dyDescent="0.2">
      <c r="B16" t="s">
        <v>70</v>
      </c>
      <c r="C16" s="65">
        <f>C5-C6*C15</f>
        <v>0</v>
      </c>
      <c r="D16" s="66">
        <f>D5-D6*D15</f>
        <v>-140</v>
      </c>
      <c r="E16" s="67">
        <f>E5-E6*E15</f>
        <v>0</v>
      </c>
      <c r="F16" t="s">
        <v>14</v>
      </c>
      <c r="G16" t="s">
        <v>14</v>
      </c>
      <c r="H16" t="s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6"/>
  <sheetViews>
    <sheetView workbookViewId="0">
      <selection activeCell="I20" sqref="I20"/>
    </sheetView>
  </sheetViews>
  <sheetFormatPr defaultColWidth="6" defaultRowHeight="12.75" x14ac:dyDescent="0.2"/>
  <cols>
    <col min="1" max="1" width="8.140625" customWidth="1"/>
    <col min="2" max="2" width="10.7109375" customWidth="1"/>
    <col min="3" max="6" width="6.7109375" customWidth="1"/>
    <col min="7" max="7" width="4.28515625" customWidth="1"/>
    <col min="8" max="8" width="6.7109375" customWidth="1"/>
    <col min="9" max="11" width="7.7109375" customWidth="1"/>
  </cols>
  <sheetData>
    <row r="1" spans="1:8" x14ac:dyDescent="0.2">
      <c r="A1" s="1" t="s">
        <v>65</v>
      </c>
    </row>
    <row r="2" spans="1:8" x14ac:dyDescent="0.2">
      <c r="A2" s="1"/>
    </row>
    <row r="3" spans="1:8" x14ac:dyDescent="0.2">
      <c r="A3" s="1" t="s">
        <v>0</v>
      </c>
      <c r="B3" s="51"/>
      <c r="C3" s="51"/>
      <c r="D3" s="51"/>
      <c r="E3" s="51"/>
    </row>
    <row r="4" spans="1:8" x14ac:dyDescent="0.2">
      <c r="A4" s="1"/>
      <c r="B4" s="51"/>
      <c r="C4" s="52" t="s">
        <v>55</v>
      </c>
      <c r="D4" s="52" t="s">
        <v>56</v>
      </c>
      <c r="E4" s="52" t="s">
        <v>57</v>
      </c>
    </row>
    <row r="5" spans="1:8" x14ac:dyDescent="0.2">
      <c r="A5" s="1"/>
      <c r="B5" s="51"/>
      <c r="C5" s="53">
        <v>400</v>
      </c>
      <c r="D5" s="54">
        <v>99.999999999999915</v>
      </c>
      <c r="E5" s="55">
        <v>50</v>
      </c>
      <c r="F5" t="s">
        <v>58</v>
      </c>
    </row>
    <row r="6" spans="1:8" x14ac:dyDescent="0.2">
      <c r="A6" s="1"/>
      <c r="B6" s="51" t="s">
        <v>14</v>
      </c>
      <c r="C6" s="68">
        <f>IF(C5&gt;0,1,0)</f>
        <v>1</v>
      </c>
      <c r="D6" s="68">
        <f>IF(D5&gt;0,1,0)</f>
        <v>1</v>
      </c>
      <c r="E6" s="68">
        <f>IF(E5&gt;0,1,0)</f>
        <v>1</v>
      </c>
      <c r="F6" s="10" t="s">
        <v>110</v>
      </c>
    </row>
    <row r="7" spans="1:8" x14ac:dyDescent="0.2">
      <c r="A7" s="1" t="s">
        <v>1</v>
      </c>
    </row>
    <row r="8" spans="1:8" x14ac:dyDescent="0.2">
      <c r="A8" s="1"/>
      <c r="B8" s="3" t="s">
        <v>59</v>
      </c>
      <c r="C8" s="57">
        <v>1.2</v>
      </c>
      <c r="D8" s="57">
        <v>1.8</v>
      </c>
      <c r="E8" s="57">
        <v>2.2000000000000002</v>
      </c>
    </row>
    <row r="9" spans="1:8" x14ac:dyDescent="0.2">
      <c r="B9" s="12" t="s">
        <v>67</v>
      </c>
      <c r="C9">
        <v>60</v>
      </c>
      <c r="D9">
        <v>200</v>
      </c>
      <c r="E9">
        <v>100</v>
      </c>
      <c r="F9" s="58">
        <f>SUMPRODUCT(C5:E5,C8:E8)-SUMPRODUCT($C$6:$E$6,C9:E9)</f>
        <v>409.99999999999989</v>
      </c>
      <c r="G9" t="s">
        <v>68</v>
      </c>
    </row>
    <row r="10" spans="1:8" x14ac:dyDescent="0.2">
      <c r="A10" s="1" t="s">
        <v>2</v>
      </c>
    </row>
    <row r="11" spans="1:8" x14ac:dyDescent="0.2">
      <c r="B11" s="2" t="s">
        <v>60</v>
      </c>
      <c r="C11">
        <v>3</v>
      </c>
      <c r="D11">
        <v>4</v>
      </c>
      <c r="E11">
        <v>8</v>
      </c>
      <c r="F11">
        <f>SUMPRODUCT($C$5:$E$5,C11:E11)</f>
        <v>1999.9999999999995</v>
      </c>
      <c r="G11" s="2" t="s">
        <v>13</v>
      </c>
      <c r="H11" s="45">
        <v>2000</v>
      </c>
    </row>
    <row r="12" spans="1:8" x14ac:dyDescent="0.2">
      <c r="B12" s="2" t="s">
        <v>61</v>
      </c>
      <c r="C12">
        <v>3</v>
      </c>
      <c r="D12">
        <v>5</v>
      </c>
      <c r="E12">
        <v>6</v>
      </c>
      <c r="F12">
        <f>SUMPRODUCT($C$5:$E$5,C12:E12)</f>
        <v>1999.9999999999995</v>
      </c>
      <c r="G12" s="2" t="s">
        <v>13</v>
      </c>
      <c r="H12" s="46">
        <v>2000</v>
      </c>
    </row>
    <row r="13" spans="1:8" x14ac:dyDescent="0.2">
      <c r="B13" s="2" t="s">
        <v>62</v>
      </c>
      <c r="C13">
        <v>2</v>
      </c>
      <c r="D13">
        <v>3</v>
      </c>
      <c r="E13">
        <v>9</v>
      </c>
      <c r="F13">
        <f>SUMPRODUCT($C$5:$E$5,C13:E13)</f>
        <v>1549.9999999999998</v>
      </c>
      <c r="G13" s="2" t="s">
        <v>13</v>
      </c>
      <c r="H13" s="49">
        <v>2000</v>
      </c>
    </row>
    <row r="14" spans="1:8" x14ac:dyDescent="0.2">
      <c r="B14" t="s">
        <v>14</v>
      </c>
      <c r="C14" t="s">
        <v>14</v>
      </c>
      <c r="D14" t="s">
        <v>14</v>
      </c>
      <c r="E14" t="s">
        <v>14</v>
      </c>
      <c r="F14" t="s">
        <v>14</v>
      </c>
      <c r="G14" t="s">
        <v>14</v>
      </c>
      <c r="H14" t="s">
        <v>14</v>
      </c>
    </row>
    <row r="15" spans="1:8" x14ac:dyDescent="0.2">
      <c r="B15" t="s">
        <v>69</v>
      </c>
      <c r="C15">
        <v>400</v>
      </c>
      <c r="D15">
        <v>300</v>
      </c>
      <c r="E15">
        <v>50</v>
      </c>
      <c r="F15" t="s">
        <v>58</v>
      </c>
      <c r="G15" t="s">
        <v>14</v>
      </c>
      <c r="H15" t="s">
        <v>14</v>
      </c>
    </row>
    <row r="16" spans="1:8" x14ac:dyDescent="0.2">
      <c r="G16" t="s">
        <v>14</v>
      </c>
      <c r="H16" t="s">
        <v>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19"/>
  <sheetViews>
    <sheetView workbookViewId="0">
      <selection activeCell="K24" sqref="K24"/>
    </sheetView>
  </sheetViews>
  <sheetFormatPr defaultColWidth="6" defaultRowHeight="12.75" x14ac:dyDescent="0.2"/>
  <cols>
    <col min="1" max="1" width="8.140625" customWidth="1"/>
    <col min="2" max="2" width="10.7109375" customWidth="1"/>
    <col min="3" max="8" width="6.7109375" customWidth="1"/>
    <col min="9" max="11" width="7.7109375" customWidth="1"/>
  </cols>
  <sheetData>
    <row r="1" spans="1:8" x14ac:dyDescent="0.2">
      <c r="A1" s="1" t="s">
        <v>65</v>
      </c>
    </row>
    <row r="2" spans="1:8" x14ac:dyDescent="0.2">
      <c r="A2" s="1"/>
    </row>
    <row r="3" spans="1:8" x14ac:dyDescent="0.2">
      <c r="A3" s="1" t="s">
        <v>0</v>
      </c>
      <c r="B3" s="51"/>
      <c r="C3" s="51"/>
      <c r="D3" s="51"/>
      <c r="E3" s="51"/>
    </row>
    <row r="4" spans="1:8" x14ac:dyDescent="0.2">
      <c r="A4" s="1"/>
      <c r="B4" s="51"/>
      <c r="C4" s="52" t="s">
        <v>55</v>
      </c>
      <c r="D4" s="52" t="s">
        <v>56</v>
      </c>
      <c r="E4" s="52" t="s">
        <v>57</v>
      </c>
    </row>
    <row r="5" spans="1:8" x14ac:dyDescent="0.2">
      <c r="A5" s="1"/>
      <c r="B5" s="51"/>
      <c r="C5" s="59">
        <v>249.99999999999997</v>
      </c>
      <c r="D5" s="60">
        <v>250.00000000000003</v>
      </c>
      <c r="E5" s="61">
        <v>0</v>
      </c>
      <c r="F5" t="s">
        <v>58</v>
      </c>
    </row>
    <row r="6" spans="1:8" x14ac:dyDescent="0.2">
      <c r="A6" s="1"/>
      <c r="B6" s="51" t="s">
        <v>14</v>
      </c>
      <c r="C6" s="62">
        <v>1</v>
      </c>
      <c r="D6" s="63">
        <v>1</v>
      </c>
      <c r="E6" s="64">
        <v>0</v>
      </c>
      <c r="F6" t="s">
        <v>66</v>
      </c>
    </row>
    <row r="7" spans="1:8" x14ac:dyDescent="0.2">
      <c r="A7" s="1" t="s">
        <v>1</v>
      </c>
    </row>
    <row r="8" spans="1:8" x14ac:dyDescent="0.2">
      <c r="A8" s="1"/>
      <c r="B8" s="3" t="s">
        <v>59</v>
      </c>
      <c r="C8" s="57">
        <v>1.2</v>
      </c>
      <c r="D8" s="57">
        <v>1.8</v>
      </c>
      <c r="E8" s="57">
        <v>2.2000000000000002</v>
      </c>
    </row>
    <row r="9" spans="1:8" x14ac:dyDescent="0.2">
      <c r="B9" s="12" t="s">
        <v>67</v>
      </c>
      <c r="C9">
        <v>60</v>
      </c>
      <c r="D9">
        <v>200</v>
      </c>
      <c r="E9">
        <v>100</v>
      </c>
      <c r="F9" s="58">
        <f>SUMPRODUCT(C5:E5,C8:E8)-SUMPRODUCT($C$6:$E$6,C9:E9)</f>
        <v>490</v>
      </c>
      <c r="G9" t="s">
        <v>68</v>
      </c>
    </row>
    <row r="10" spans="1:8" x14ac:dyDescent="0.2">
      <c r="A10" s="1" t="s">
        <v>2</v>
      </c>
    </row>
    <row r="11" spans="1:8" x14ac:dyDescent="0.2">
      <c r="B11" s="2" t="s">
        <v>60</v>
      </c>
      <c r="C11">
        <v>3</v>
      </c>
      <c r="D11">
        <v>4</v>
      </c>
      <c r="E11">
        <v>8</v>
      </c>
      <c r="F11">
        <f>SUMPRODUCT($C$5:$E$5,C11:E11)</f>
        <v>1750</v>
      </c>
      <c r="G11" s="2" t="s">
        <v>13</v>
      </c>
      <c r="H11" s="45">
        <v>2000</v>
      </c>
    </row>
    <row r="12" spans="1:8" x14ac:dyDescent="0.2">
      <c r="B12" s="2" t="s">
        <v>61</v>
      </c>
      <c r="C12">
        <v>3</v>
      </c>
      <c r="D12">
        <v>5</v>
      </c>
      <c r="E12">
        <v>6</v>
      </c>
      <c r="F12">
        <f>SUMPRODUCT($C$5:$E$5,C12:E12)</f>
        <v>2000</v>
      </c>
      <c r="G12" s="2" t="s">
        <v>13</v>
      </c>
      <c r="H12" s="46">
        <v>2000</v>
      </c>
    </row>
    <row r="13" spans="1:8" x14ac:dyDescent="0.2">
      <c r="B13" s="2" t="s">
        <v>62</v>
      </c>
      <c r="C13">
        <v>2</v>
      </c>
      <c r="D13">
        <v>3</v>
      </c>
      <c r="E13">
        <v>9</v>
      </c>
      <c r="F13">
        <f>SUMPRODUCT($C$5:$E$5,C13:E13)</f>
        <v>1250</v>
      </c>
      <c r="G13" s="2" t="s">
        <v>13</v>
      </c>
      <c r="H13" s="49">
        <v>2000</v>
      </c>
    </row>
    <row r="14" spans="1:8" x14ac:dyDescent="0.2">
      <c r="B14" t="s">
        <v>14</v>
      </c>
      <c r="C14" t="s">
        <v>14</v>
      </c>
      <c r="D14" t="s">
        <v>14</v>
      </c>
      <c r="E14" t="s">
        <v>14</v>
      </c>
      <c r="F14" t="s">
        <v>14</v>
      </c>
      <c r="G14" t="s">
        <v>14</v>
      </c>
      <c r="H14" t="s">
        <v>14</v>
      </c>
    </row>
    <row r="15" spans="1:8" x14ac:dyDescent="0.2">
      <c r="B15" t="s">
        <v>69</v>
      </c>
      <c r="C15">
        <v>400</v>
      </c>
      <c r="D15">
        <v>300</v>
      </c>
      <c r="E15">
        <v>50</v>
      </c>
      <c r="F15" t="s">
        <v>58</v>
      </c>
      <c r="G15" t="s">
        <v>14</v>
      </c>
      <c r="H15" t="s">
        <v>14</v>
      </c>
    </row>
    <row r="16" spans="1:8" x14ac:dyDescent="0.2">
      <c r="B16" t="s">
        <v>70</v>
      </c>
      <c r="C16" s="65">
        <f>C5-C6*C15</f>
        <v>-150.00000000000003</v>
      </c>
      <c r="D16" s="66">
        <f>D5-D6*D15</f>
        <v>-49.999999999999972</v>
      </c>
      <c r="E16" s="67">
        <f>E5-E6*E15</f>
        <v>0</v>
      </c>
      <c r="F16" t="s">
        <v>14</v>
      </c>
      <c r="G16" t="s">
        <v>14</v>
      </c>
      <c r="H16" t="s">
        <v>14</v>
      </c>
    </row>
    <row r="18" spans="2:4" x14ac:dyDescent="0.2">
      <c r="B18" t="s">
        <v>71</v>
      </c>
      <c r="D18">
        <v>250</v>
      </c>
    </row>
    <row r="19" spans="2:4" x14ac:dyDescent="0.2">
      <c r="D19" s="8">
        <f>D5-D18*D6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M27"/>
  <sheetViews>
    <sheetView workbookViewId="0">
      <selection activeCell="P30" sqref="P30"/>
    </sheetView>
  </sheetViews>
  <sheetFormatPr defaultColWidth="8.85546875" defaultRowHeight="12.75" x14ac:dyDescent="0.2"/>
  <cols>
    <col min="1" max="1" width="11.140625" customWidth="1"/>
    <col min="2" max="2" width="11.28515625" bestFit="1" customWidth="1"/>
    <col min="3" max="12" width="7.42578125" customWidth="1"/>
    <col min="13" max="13" width="9.7109375" customWidth="1"/>
    <col min="14" max="14" width="9.28515625" customWidth="1"/>
  </cols>
  <sheetData>
    <row r="1" spans="1:13" x14ac:dyDescent="0.2">
      <c r="A1" s="1" t="s">
        <v>72</v>
      </c>
      <c r="B1" s="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">
      <c r="A3" s="10"/>
      <c r="B3" s="16" t="s">
        <v>73</v>
      </c>
      <c r="C3" s="11" t="s">
        <v>74</v>
      </c>
      <c r="D3" s="11" t="s">
        <v>75</v>
      </c>
      <c r="E3" s="11" t="s">
        <v>76</v>
      </c>
      <c r="F3" s="11" t="s">
        <v>77</v>
      </c>
      <c r="G3" s="11" t="s">
        <v>78</v>
      </c>
      <c r="H3" s="11" t="s">
        <v>79</v>
      </c>
      <c r="I3" s="11" t="s">
        <v>80</v>
      </c>
      <c r="J3" s="11" t="s">
        <v>81</v>
      </c>
      <c r="K3" s="11" t="s">
        <v>82</v>
      </c>
      <c r="L3" s="11" t="s">
        <v>83</v>
      </c>
      <c r="M3" s="16" t="s">
        <v>84</v>
      </c>
    </row>
    <row r="4" spans="1:13" x14ac:dyDescent="0.2">
      <c r="A4" s="10" t="s">
        <v>85</v>
      </c>
      <c r="B4" s="69">
        <v>140000</v>
      </c>
      <c r="C4" s="70">
        <v>0</v>
      </c>
      <c r="D4" s="71">
        <v>47</v>
      </c>
      <c r="E4" s="71">
        <v>32</v>
      </c>
      <c r="F4" s="71">
        <v>22</v>
      </c>
      <c r="G4" s="71">
        <v>42.5</v>
      </c>
      <c r="H4" s="71">
        <v>27</v>
      </c>
      <c r="I4" s="71">
        <v>23</v>
      </c>
      <c r="J4" s="71">
        <v>30</v>
      </c>
      <c r="K4" s="71">
        <v>36.5</v>
      </c>
      <c r="L4" s="72">
        <v>29.5</v>
      </c>
      <c r="M4" s="73">
        <v>16000</v>
      </c>
    </row>
    <row r="5" spans="1:13" x14ac:dyDescent="0.2">
      <c r="A5" s="10" t="s">
        <v>86</v>
      </c>
      <c r="B5" s="74">
        <v>150000</v>
      </c>
      <c r="C5" s="75">
        <v>32</v>
      </c>
      <c r="D5" s="76">
        <v>79.5</v>
      </c>
      <c r="E5" s="76">
        <v>0</v>
      </c>
      <c r="F5" s="76">
        <v>39</v>
      </c>
      <c r="G5" s="76">
        <v>12.5</v>
      </c>
      <c r="H5" s="76">
        <v>10.5</v>
      </c>
      <c r="I5" s="76">
        <v>50</v>
      </c>
      <c r="J5" s="76">
        <v>63</v>
      </c>
      <c r="K5" s="76">
        <v>13.5</v>
      </c>
      <c r="L5" s="77">
        <v>17</v>
      </c>
      <c r="M5" s="78">
        <v>20000</v>
      </c>
    </row>
    <row r="6" spans="1:13" x14ac:dyDescent="0.2">
      <c r="A6" s="10" t="s">
        <v>87</v>
      </c>
      <c r="B6" s="74">
        <v>100000</v>
      </c>
      <c r="C6" s="75">
        <v>21</v>
      </c>
      <c r="D6" s="76">
        <v>42</v>
      </c>
      <c r="E6" s="76">
        <v>39</v>
      </c>
      <c r="F6" s="76">
        <v>0</v>
      </c>
      <c r="G6" s="76">
        <v>51.5</v>
      </c>
      <c r="H6" s="76">
        <v>31.5</v>
      </c>
      <c r="I6" s="76">
        <v>40.5</v>
      </c>
      <c r="J6" s="76">
        <v>24</v>
      </c>
      <c r="K6" s="76">
        <v>47.5</v>
      </c>
      <c r="L6" s="77">
        <v>26</v>
      </c>
      <c r="M6" s="78">
        <v>10000</v>
      </c>
    </row>
    <row r="7" spans="1:13" x14ac:dyDescent="0.2">
      <c r="A7" s="10" t="s">
        <v>88</v>
      </c>
      <c r="B7" s="74">
        <v>110000</v>
      </c>
      <c r="C7" s="75">
        <v>42.5</v>
      </c>
      <c r="D7" s="76">
        <v>91</v>
      </c>
      <c r="E7" s="76">
        <v>12.5</v>
      </c>
      <c r="F7" s="76">
        <v>51.5</v>
      </c>
      <c r="G7" s="76">
        <v>0</v>
      </c>
      <c r="H7" s="76">
        <v>23</v>
      </c>
      <c r="I7" s="76">
        <v>58</v>
      </c>
      <c r="J7" s="76">
        <v>72</v>
      </c>
      <c r="K7" s="76">
        <v>10</v>
      </c>
      <c r="L7" s="77">
        <v>31</v>
      </c>
      <c r="M7" s="78">
        <f>M6</f>
        <v>10000</v>
      </c>
    </row>
    <row r="8" spans="1:13" x14ac:dyDescent="0.2">
      <c r="A8" s="10" t="s">
        <v>89</v>
      </c>
      <c r="B8" s="74">
        <v>125000</v>
      </c>
      <c r="C8" s="75">
        <v>23</v>
      </c>
      <c r="D8" s="76">
        <v>49</v>
      </c>
      <c r="E8" s="76">
        <v>50</v>
      </c>
      <c r="F8" s="76">
        <v>40.5</v>
      </c>
      <c r="G8" s="76">
        <v>58</v>
      </c>
      <c r="H8" s="76">
        <v>49</v>
      </c>
      <c r="I8" s="76">
        <v>0</v>
      </c>
      <c r="J8" s="76">
        <v>32.5</v>
      </c>
      <c r="K8" s="76">
        <v>50</v>
      </c>
      <c r="L8" s="77">
        <v>52</v>
      </c>
      <c r="M8" s="78">
        <v>12000</v>
      </c>
    </row>
    <row r="9" spans="1:13" x14ac:dyDescent="0.2">
      <c r="A9" s="10" t="s">
        <v>90</v>
      </c>
      <c r="B9" s="112">
        <v>120000</v>
      </c>
      <c r="C9" s="75">
        <v>36.5</v>
      </c>
      <c r="D9" s="76">
        <v>83.5</v>
      </c>
      <c r="E9" s="76">
        <v>13.5</v>
      </c>
      <c r="F9" s="76">
        <v>47.5</v>
      </c>
      <c r="G9" s="76">
        <v>10</v>
      </c>
      <c r="H9" s="76">
        <v>24</v>
      </c>
      <c r="I9" s="76">
        <v>50</v>
      </c>
      <c r="J9" s="76">
        <v>66.5</v>
      </c>
      <c r="K9" s="76">
        <v>0</v>
      </c>
      <c r="L9" s="77">
        <v>32</v>
      </c>
      <c r="M9" s="79">
        <f>M8</f>
        <v>12000</v>
      </c>
    </row>
    <row r="10" spans="1:13" x14ac:dyDescent="0.2">
      <c r="A10" s="16" t="s">
        <v>91</v>
      </c>
      <c r="B10" s="16"/>
      <c r="C10" s="80">
        <v>3200</v>
      </c>
      <c r="D10" s="81">
        <v>2500</v>
      </c>
      <c r="E10" s="81">
        <v>6800</v>
      </c>
      <c r="F10" s="81">
        <v>4000</v>
      </c>
      <c r="G10" s="81">
        <v>9600</v>
      </c>
      <c r="H10" s="81">
        <v>3500</v>
      </c>
      <c r="I10" s="81">
        <v>5000</v>
      </c>
      <c r="J10" s="81">
        <v>1800</v>
      </c>
      <c r="K10" s="81">
        <v>7400</v>
      </c>
      <c r="L10" s="82">
        <v>2700</v>
      </c>
      <c r="M10" s="83">
        <f>SUM(M4:M9)</f>
        <v>80000</v>
      </c>
    </row>
    <row r="11" spans="1:13" x14ac:dyDescent="0.2">
      <c r="A11" s="10"/>
      <c r="B11" s="84">
        <f>SUMPRODUCT(B4:L9,B14:L19)</f>
        <v>884550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x14ac:dyDescent="0.2">
      <c r="A13" s="10"/>
      <c r="B13" s="16" t="s">
        <v>92</v>
      </c>
      <c r="D13" s="10"/>
      <c r="E13" s="10"/>
      <c r="F13" s="10"/>
      <c r="G13" s="16" t="s">
        <v>93</v>
      </c>
      <c r="H13" s="10"/>
      <c r="I13" s="10"/>
      <c r="J13" s="10"/>
      <c r="K13" s="10"/>
      <c r="L13" s="10"/>
      <c r="M13" s="16" t="s">
        <v>94</v>
      </c>
    </row>
    <row r="14" spans="1:13" x14ac:dyDescent="0.2">
      <c r="A14" s="10" t="str">
        <f t="shared" ref="A14:A19" si="0">A4</f>
        <v>Albuquerque</v>
      </c>
      <c r="B14" s="85">
        <v>0</v>
      </c>
      <c r="C14" s="86">
        <v>0</v>
      </c>
      <c r="D14" s="87">
        <v>0</v>
      </c>
      <c r="E14" s="87">
        <v>0</v>
      </c>
      <c r="F14" s="87">
        <v>0</v>
      </c>
      <c r="G14" s="87">
        <v>0</v>
      </c>
      <c r="H14" s="87">
        <v>0</v>
      </c>
      <c r="I14" s="87">
        <v>0</v>
      </c>
      <c r="J14" s="87">
        <v>0</v>
      </c>
      <c r="K14" s="87">
        <v>0</v>
      </c>
      <c r="L14" s="88">
        <v>0</v>
      </c>
      <c r="M14" s="89">
        <f t="shared" ref="M14:M19" si="1">SUM(C14:L14)</f>
        <v>0</v>
      </c>
    </row>
    <row r="15" spans="1:13" x14ac:dyDescent="0.2">
      <c r="A15" s="10" t="str">
        <f t="shared" si="0"/>
        <v>Dallas</v>
      </c>
      <c r="B15" s="90">
        <v>1</v>
      </c>
      <c r="C15" s="91">
        <v>0</v>
      </c>
      <c r="D15" s="92">
        <v>0</v>
      </c>
      <c r="E15" s="92">
        <v>6800</v>
      </c>
      <c r="F15" s="92">
        <v>0</v>
      </c>
      <c r="G15" s="92">
        <v>0</v>
      </c>
      <c r="H15" s="92">
        <v>3500</v>
      </c>
      <c r="I15" s="92">
        <v>0</v>
      </c>
      <c r="J15" s="92">
        <v>0</v>
      </c>
      <c r="K15" s="92">
        <v>7000</v>
      </c>
      <c r="L15" s="93">
        <v>2700</v>
      </c>
      <c r="M15" s="89">
        <f t="shared" si="1"/>
        <v>20000</v>
      </c>
    </row>
    <row r="16" spans="1:13" x14ac:dyDescent="0.2">
      <c r="A16" s="10" t="str">
        <f t="shared" si="0"/>
        <v>Denver</v>
      </c>
      <c r="B16" s="90">
        <v>1</v>
      </c>
      <c r="C16" s="91">
        <v>1700</v>
      </c>
      <c r="D16" s="92">
        <v>2500</v>
      </c>
      <c r="E16" s="92">
        <v>0</v>
      </c>
      <c r="F16" s="92">
        <v>4000</v>
      </c>
      <c r="G16" s="92">
        <v>0</v>
      </c>
      <c r="H16" s="92">
        <v>0</v>
      </c>
      <c r="I16" s="92">
        <v>0</v>
      </c>
      <c r="J16" s="92">
        <v>1800</v>
      </c>
      <c r="K16" s="92">
        <v>0</v>
      </c>
      <c r="L16" s="93">
        <v>0</v>
      </c>
      <c r="M16" s="89">
        <f t="shared" si="1"/>
        <v>10000</v>
      </c>
    </row>
    <row r="17" spans="1:13" x14ac:dyDescent="0.2">
      <c r="A17" s="10" t="str">
        <f t="shared" si="0"/>
        <v>Houston</v>
      </c>
      <c r="B17" s="90">
        <v>1</v>
      </c>
      <c r="C17" s="91">
        <v>0</v>
      </c>
      <c r="D17" s="92">
        <v>0</v>
      </c>
      <c r="E17" s="92">
        <v>0</v>
      </c>
      <c r="F17" s="92">
        <v>0</v>
      </c>
      <c r="G17" s="92">
        <v>9600</v>
      </c>
      <c r="H17" s="92">
        <v>0</v>
      </c>
      <c r="I17" s="92">
        <v>0</v>
      </c>
      <c r="J17" s="92">
        <v>0</v>
      </c>
      <c r="K17" s="92">
        <v>400</v>
      </c>
      <c r="L17" s="93">
        <v>0</v>
      </c>
      <c r="M17" s="89">
        <f t="shared" si="1"/>
        <v>10000</v>
      </c>
    </row>
    <row r="18" spans="1:13" x14ac:dyDescent="0.2">
      <c r="A18" s="10" t="str">
        <f t="shared" si="0"/>
        <v>Phoenix</v>
      </c>
      <c r="B18" s="90">
        <v>1</v>
      </c>
      <c r="C18" s="91">
        <v>1500</v>
      </c>
      <c r="D18" s="92">
        <v>0</v>
      </c>
      <c r="E18" s="92">
        <v>0</v>
      </c>
      <c r="F18" s="92">
        <v>0</v>
      </c>
      <c r="G18" s="92">
        <v>0</v>
      </c>
      <c r="H18" s="92">
        <v>0</v>
      </c>
      <c r="I18" s="92">
        <v>5000</v>
      </c>
      <c r="J18" s="92">
        <v>0</v>
      </c>
      <c r="K18" s="92">
        <v>0</v>
      </c>
      <c r="L18" s="93">
        <v>0</v>
      </c>
      <c r="M18" s="89">
        <f t="shared" si="1"/>
        <v>6500</v>
      </c>
    </row>
    <row r="19" spans="1:13" x14ac:dyDescent="0.2">
      <c r="A19" s="10" t="str">
        <f t="shared" si="0"/>
        <v>San Antonio</v>
      </c>
      <c r="B19" s="94">
        <v>0</v>
      </c>
      <c r="C19" s="95">
        <v>0</v>
      </c>
      <c r="D19" s="96">
        <v>0</v>
      </c>
      <c r="E19" s="96">
        <v>0</v>
      </c>
      <c r="F19" s="96">
        <v>0</v>
      </c>
      <c r="G19" s="96">
        <v>0</v>
      </c>
      <c r="H19" s="96">
        <v>0</v>
      </c>
      <c r="I19" s="96">
        <v>0</v>
      </c>
      <c r="J19" s="96">
        <v>0</v>
      </c>
      <c r="K19" s="96">
        <v>0</v>
      </c>
      <c r="L19" s="97">
        <v>0</v>
      </c>
      <c r="M19" s="89">
        <f t="shared" si="1"/>
        <v>0</v>
      </c>
    </row>
    <row r="20" spans="1:13" x14ac:dyDescent="0.2">
      <c r="A20" s="10"/>
      <c r="B20" s="16" t="s">
        <v>95</v>
      </c>
      <c r="C20" s="98">
        <f>SUM(C14:C19)</f>
        <v>3200</v>
      </c>
      <c r="D20" s="98">
        <f t="shared" ref="D20:L20" si="2">SUM(D14:D19)</f>
        <v>2500</v>
      </c>
      <c r="E20" s="98">
        <f t="shared" si="2"/>
        <v>6800</v>
      </c>
      <c r="F20" s="98">
        <f t="shared" si="2"/>
        <v>4000</v>
      </c>
      <c r="G20" s="98">
        <f t="shared" si="2"/>
        <v>9600</v>
      </c>
      <c r="H20" s="98">
        <f t="shared" si="2"/>
        <v>3500</v>
      </c>
      <c r="I20" s="98">
        <f t="shared" si="2"/>
        <v>5000</v>
      </c>
      <c r="J20" s="98">
        <f>SUM(J14:J19)</f>
        <v>1800</v>
      </c>
      <c r="K20" s="98">
        <f>SUM(K14:K19)</f>
        <v>7400</v>
      </c>
      <c r="L20" s="98">
        <f t="shared" si="2"/>
        <v>2700</v>
      </c>
      <c r="M20" s="99">
        <f>SUM(C20:L20)</f>
        <v>46500</v>
      </c>
    </row>
    <row r="21" spans="1:13" x14ac:dyDescent="0.2">
      <c r="A21" s="10"/>
      <c r="B21" s="10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10"/>
    </row>
    <row r="22" spans="1:13" x14ac:dyDescent="0.2">
      <c r="B22" s="16" t="s">
        <v>96</v>
      </c>
      <c r="C22" s="100">
        <f>C14-$M$10*$B14</f>
        <v>0</v>
      </c>
      <c r="D22" s="101">
        <f t="shared" ref="D22:L25" si="3">D14-$M$10*$B14</f>
        <v>0</v>
      </c>
      <c r="E22" s="101">
        <f t="shared" si="3"/>
        <v>0</v>
      </c>
      <c r="F22" s="101">
        <f t="shared" si="3"/>
        <v>0</v>
      </c>
      <c r="G22" s="101">
        <f t="shared" si="3"/>
        <v>0</v>
      </c>
      <c r="H22" s="101">
        <f t="shared" si="3"/>
        <v>0</v>
      </c>
      <c r="I22" s="101">
        <f t="shared" si="3"/>
        <v>0</v>
      </c>
      <c r="J22" s="101">
        <f t="shared" si="3"/>
        <v>0</v>
      </c>
      <c r="K22" s="101">
        <f t="shared" si="3"/>
        <v>0</v>
      </c>
      <c r="L22" s="102">
        <f t="shared" si="3"/>
        <v>0</v>
      </c>
    </row>
    <row r="23" spans="1:13" x14ac:dyDescent="0.2">
      <c r="C23" s="103">
        <f>C15-$M$10*$B15</f>
        <v>-80000</v>
      </c>
      <c r="D23" s="104">
        <f t="shared" si="3"/>
        <v>-80000</v>
      </c>
      <c r="E23" s="104">
        <f t="shared" si="3"/>
        <v>-73200</v>
      </c>
      <c r="F23" s="104">
        <f t="shared" si="3"/>
        <v>-80000</v>
      </c>
      <c r="G23" s="104">
        <f t="shared" si="3"/>
        <v>-80000</v>
      </c>
      <c r="H23" s="104">
        <f t="shared" si="3"/>
        <v>-76500</v>
      </c>
      <c r="I23" s="104">
        <f t="shared" si="3"/>
        <v>-80000</v>
      </c>
      <c r="J23" s="104">
        <f t="shared" si="3"/>
        <v>-80000</v>
      </c>
      <c r="K23" s="104">
        <f t="shared" si="3"/>
        <v>-73000</v>
      </c>
      <c r="L23" s="105">
        <f t="shared" si="3"/>
        <v>-77300</v>
      </c>
    </row>
    <row r="24" spans="1:13" x14ac:dyDescent="0.2">
      <c r="C24" s="103">
        <f>C16-$M$10*$B16</f>
        <v>-78300</v>
      </c>
      <c r="D24" s="104">
        <f t="shared" si="3"/>
        <v>-77500</v>
      </c>
      <c r="E24" s="104">
        <f t="shared" si="3"/>
        <v>-80000</v>
      </c>
      <c r="F24" s="104">
        <f>F16-$M$10*$B16</f>
        <v>-76000</v>
      </c>
      <c r="G24" s="104">
        <f t="shared" si="3"/>
        <v>-80000</v>
      </c>
      <c r="H24" s="104">
        <f t="shared" si="3"/>
        <v>-80000</v>
      </c>
      <c r="I24" s="104">
        <f t="shared" si="3"/>
        <v>-80000</v>
      </c>
      <c r="J24" s="104">
        <f t="shared" si="3"/>
        <v>-78200</v>
      </c>
      <c r="K24" s="104">
        <f t="shared" si="3"/>
        <v>-80000</v>
      </c>
      <c r="L24" s="105">
        <f t="shared" si="3"/>
        <v>-80000</v>
      </c>
    </row>
    <row r="25" spans="1:13" x14ac:dyDescent="0.2">
      <c r="C25" s="103">
        <f>C17-$M$10*$B17</f>
        <v>-80000</v>
      </c>
      <c r="D25" s="104">
        <f t="shared" si="3"/>
        <v>-80000</v>
      </c>
      <c r="E25" s="104">
        <f t="shared" si="3"/>
        <v>-80000</v>
      </c>
      <c r="F25" s="104">
        <f t="shared" si="3"/>
        <v>-80000</v>
      </c>
      <c r="G25" s="104">
        <f t="shared" si="3"/>
        <v>-70400</v>
      </c>
      <c r="H25" s="104">
        <f t="shared" si="3"/>
        <v>-80000</v>
      </c>
      <c r="I25" s="104">
        <f t="shared" si="3"/>
        <v>-80000</v>
      </c>
      <c r="J25" s="104">
        <f t="shared" si="3"/>
        <v>-80000</v>
      </c>
      <c r="K25" s="104">
        <f t="shared" si="3"/>
        <v>-79600</v>
      </c>
      <c r="L25" s="105">
        <f t="shared" si="3"/>
        <v>-80000</v>
      </c>
    </row>
    <row r="26" spans="1:13" x14ac:dyDescent="0.2">
      <c r="C26" s="103">
        <f t="shared" ref="C26:L27" si="4">C18-$M$10*$B18</f>
        <v>-78500</v>
      </c>
      <c r="D26" s="104">
        <f t="shared" si="4"/>
        <v>-80000</v>
      </c>
      <c r="E26" s="104">
        <f t="shared" si="4"/>
        <v>-80000</v>
      </c>
      <c r="F26" s="104">
        <f t="shared" si="4"/>
        <v>-80000</v>
      </c>
      <c r="G26" s="104">
        <f t="shared" si="4"/>
        <v>-80000</v>
      </c>
      <c r="H26" s="104">
        <f t="shared" si="4"/>
        <v>-80000</v>
      </c>
      <c r="I26" s="104">
        <f t="shared" si="4"/>
        <v>-75000</v>
      </c>
      <c r="J26" s="104">
        <f t="shared" si="4"/>
        <v>-80000</v>
      </c>
      <c r="K26" s="104">
        <f t="shared" si="4"/>
        <v>-80000</v>
      </c>
      <c r="L26" s="105">
        <f t="shared" si="4"/>
        <v>-80000</v>
      </c>
    </row>
    <row r="27" spans="1:13" x14ac:dyDescent="0.2">
      <c r="C27" s="106">
        <f t="shared" si="4"/>
        <v>0</v>
      </c>
      <c r="D27" s="107">
        <f t="shared" si="4"/>
        <v>0</v>
      </c>
      <c r="E27" s="107">
        <f t="shared" si="4"/>
        <v>0</v>
      </c>
      <c r="F27" s="107">
        <f t="shared" si="4"/>
        <v>0</v>
      </c>
      <c r="G27" s="107">
        <f t="shared" si="4"/>
        <v>0</v>
      </c>
      <c r="H27" s="107">
        <f t="shared" si="4"/>
        <v>0</v>
      </c>
      <c r="I27" s="107">
        <f t="shared" si="4"/>
        <v>0</v>
      </c>
      <c r="J27" s="107">
        <f t="shared" si="4"/>
        <v>0</v>
      </c>
      <c r="K27" s="107">
        <f t="shared" si="4"/>
        <v>0</v>
      </c>
      <c r="L27" s="108">
        <f t="shared" si="4"/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N21"/>
  <sheetViews>
    <sheetView workbookViewId="0">
      <selection activeCell="R29" sqref="R29"/>
    </sheetView>
  </sheetViews>
  <sheetFormatPr defaultColWidth="8.85546875" defaultRowHeight="12.75" x14ac:dyDescent="0.2"/>
  <cols>
    <col min="1" max="1" width="12.140625" style="10" customWidth="1"/>
    <col min="2" max="2" width="11.28515625" style="10" bestFit="1" customWidth="1"/>
    <col min="3" max="12" width="7.42578125" style="10" customWidth="1"/>
    <col min="13" max="13" width="9.7109375" style="10" customWidth="1"/>
    <col min="14" max="14" width="9.28515625" style="10" customWidth="1"/>
    <col min="15" max="16384" width="8.85546875" style="10"/>
  </cols>
  <sheetData>
    <row r="1" spans="1:14" x14ac:dyDescent="0.2">
      <c r="A1" s="1" t="s">
        <v>72</v>
      </c>
      <c r="B1" s="1"/>
    </row>
    <row r="3" spans="1:14" x14ac:dyDescent="0.2">
      <c r="B3" s="16" t="s">
        <v>73</v>
      </c>
      <c r="C3" s="11" t="s">
        <v>74</v>
      </c>
      <c r="D3" s="11" t="s">
        <v>75</v>
      </c>
      <c r="E3" s="11" t="s">
        <v>76</v>
      </c>
      <c r="F3" s="11" t="s">
        <v>77</v>
      </c>
      <c r="G3" s="11" t="s">
        <v>78</v>
      </c>
      <c r="H3" s="11" t="s">
        <v>79</v>
      </c>
      <c r="I3" s="11" t="s">
        <v>80</v>
      </c>
      <c r="J3" s="11" t="s">
        <v>81</v>
      </c>
      <c r="K3" s="11" t="s">
        <v>82</v>
      </c>
      <c r="L3" s="11" t="s">
        <v>83</v>
      </c>
      <c r="M3" s="16" t="s">
        <v>84</v>
      </c>
    </row>
    <row r="4" spans="1:14" x14ac:dyDescent="0.2">
      <c r="A4" s="10" t="s">
        <v>85</v>
      </c>
      <c r="B4" s="69">
        <v>140000</v>
      </c>
      <c r="C4" s="70">
        <v>0</v>
      </c>
      <c r="D4" s="71">
        <v>47</v>
      </c>
      <c r="E4" s="71">
        <v>32</v>
      </c>
      <c r="F4" s="71">
        <v>22</v>
      </c>
      <c r="G4" s="71">
        <v>42.5</v>
      </c>
      <c r="H4" s="71">
        <v>27</v>
      </c>
      <c r="I4" s="71">
        <v>23</v>
      </c>
      <c r="J4" s="71">
        <v>30</v>
      </c>
      <c r="K4" s="71">
        <v>36.5</v>
      </c>
      <c r="L4" s="72">
        <v>29.5</v>
      </c>
      <c r="M4" s="73">
        <v>16000</v>
      </c>
    </row>
    <row r="5" spans="1:14" x14ac:dyDescent="0.2">
      <c r="A5" s="10" t="s">
        <v>86</v>
      </c>
      <c r="B5" s="74">
        <v>150000</v>
      </c>
      <c r="C5" s="75">
        <v>32</v>
      </c>
      <c r="D5" s="76">
        <v>79.5</v>
      </c>
      <c r="E5" s="76">
        <v>0</v>
      </c>
      <c r="F5" s="76">
        <v>39</v>
      </c>
      <c r="G5" s="76">
        <v>12.5</v>
      </c>
      <c r="H5" s="76">
        <v>10.5</v>
      </c>
      <c r="I5" s="76">
        <v>50</v>
      </c>
      <c r="J5" s="76">
        <v>63</v>
      </c>
      <c r="K5" s="76">
        <v>13.5</v>
      </c>
      <c r="L5" s="77">
        <v>17</v>
      </c>
      <c r="M5" s="78">
        <v>20000</v>
      </c>
    </row>
    <row r="6" spans="1:14" x14ac:dyDescent="0.2">
      <c r="A6" s="10" t="s">
        <v>87</v>
      </c>
      <c r="B6" s="74">
        <v>100000</v>
      </c>
      <c r="C6" s="75">
        <v>21</v>
      </c>
      <c r="D6" s="76">
        <v>42</v>
      </c>
      <c r="E6" s="76">
        <v>39</v>
      </c>
      <c r="F6" s="76">
        <v>0</v>
      </c>
      <c r="G6" s="76">
        <v>51.5</v>
      </c>
      <c r="H6" s="76">
        <v>31.5</v>
      </c>
      <c r="I6" s="76">
        <v>40.5</v>
      </c>
      <c r="J6" s="76">
        <v>24</v>
      </c>
      <c r="K6" s="76">
        <v>47.5</v>
      </c>
      <c r="L6" s="77">
        <v>26</v>
      </c>
      <c r="M6" s="78">
        <v>10000</v>
      </c>
    </row>
    <row r="7" spans="1:14" x14ac:dyDescent="0.2">
      <c r="A7" s="10" t="s">
        <v>88</v>
      </c>
      <c r="B7" s="74">
        <v>110000</v>
      </c>
      <c r="C7" s="75">
        <v>42.5</v>
      </c>
      <c r="D7" s="76">
        <v>91</v>
      </c>
      <c r="E7" s="76">
        <v>12.5</v>
      </c>
      <c r="F7" s="76">
        <v>51.5</v>
      </c>
      <c r="G7" s="76">
        <v>0</v>
      </c>
      <c r="H7" s="76">
        <v>23</v>
      </c>
      <c r="I7" s="76">
        <v>58</v>
      </c>
      <c r="J7" s="76">
        <v>72</v>
      </c>
      <c r="K7" s="76">
        <v>10</v>
      </c>
      <c r="L7" s="77">
        <v>31</v>
      </c>
      <c r="M7" s="78">
        <f>M6</f>
        <v>10000</v>
      </c>
    </row>
    <row r="8" spans="1:14" x14ac:dyDescent="0.2">
      <c r="A8" s="10" t="s">
        <v>89</v>
      </c>
      <c r="B8" s="74">
        <v>125000</v>
      </c>
      <c r="C8" s="75">
        <v>23</v>
      </c>
      <c r="D8" s="76">
        <v>49</v>
      </c>
      <c r="E8" s="76">
        <v>50</v>
      </c>
      <c r="F8" s="76">
        <v>40.5</v>
      </c>
      <c r="G8" s="76">
        <v>58</v>
      </c>
      <c r="H8" s="76">
        <v>49</v>
      </c>
      <c r="I8" s="76">
        <v>0</v>
      </c>
      <c r="J8" s="76">
        <v>32.5</v>
      </c>
      <c r="K8" s="76">
        <v>50</v>
      </c>
      <c r="L8" s="77">
        <v>52</v>
      </c>
      <c r="M8" s="78">
        <v>12000</v>
      </c>
    </row>
    <row r="9" spans="1:14" x14ac:dyDescent="0.2">
      <c r="A9" s="10" t="s">
        <v>90</v>
      </c>
      <c r="B9" s="112">
        <v>120000</v>
      </c>
      <c r="C9" s="75">
        <v>36.5</v>
      </c>
      <c r="D9" s="76">
        <v>83.5</v>
      </c>
      <c r="E9" s="76">
        <v>13.5</v>
      </c>
      <c r="F9" s="76">
        <v>47.5</v>
      </c>
      <c r="G9" s="76">
        <v>10</v>
      </c>
      <c r="H9" s="76">
        <v>24</v>
      </c>
      <c r="I9" s="76">
        <v>50</v>
      </c>
      <c r="J9" s="76">
        <v>66.5</v>
      </c>
      <c r="K9" s="76">
        <v>0</v>
      </c>
      <c r="L9" s="77">
        <v>32</v>
      </c>
      <c r="M9" s="79">
        <f>M8</f>
        <v>12000</v>
      </c>
    </row>
    <row r="10" spans="1:14" x14ac:dyDescent="0.2">
      <c r="A10" s="16" t="s">
        <v>91</v>
      </c>
      <c r="B10" s="16"/>
      <c r="C10" s="80">
        <v>3200</v>
      </c>
      <c r="D10" s="81">
        <v>2500</v>
      </c>
      <c r="E10" s="81">
        <v>6800</v>
      </c>
      <c r="F10" s="81">
        <v>4000</v>
      </c>
      <c r="G10" s="81">
        <v>9600</v>
      </c>
      <c r="H10" s="81">
        <v>3500</v>
      </c>
      <c r="I10" s="81">
        <v>5000</v>
      </c>
      <c r="J10" s="81">
        <v>1800</v>
      </c>
      <c r="K10" s="81">
        <v>7400</v>
      </c>
      <c r="L10" s="82">
        <v>2700</v>
      </c>
      <c r="M10" s="83">
        <f>SUM(M4:M9)</f>
        <v>80000</v>
      </c>
    </row>
    <row r="11" spans="1:14" x14ac:dyDescent="0.2">
      <c r="B11" s="84">
        <f>SUMPRODUCT(B4:L9,B14:L19)</f>
        <v>884550</v>
      </c>
    </row>
    <row r="13" spans="1:14" x14ac:dyDescent="0.2">
      <c r="B13" s="16" t="s">
        <v>92</v>
      </c>
      <c r="G13" s="16" t="s">
        <v>93</v>
      </c>
      <c r="M13" s="16" t="s">
        <v>94</v>
      </c>
      <c r="N13" s="10" t="s">
        <v>96</v>
      </c>
    </row>
    <row r="14" spans="1:14" x14ac:dyDescent="0.2">
      <c r="A14" s="10" t="str">
        <f t="shared" ref="A14:A19" si="0">A4</f>
        <v>Albuquerque</v>
      </c>
      <c r="B14" s="85">
        <v>0</v>
      </c>
      <c r="C14" s="86">
        <v>0</v>
      </c>
      <c r="D14" s="87">
        <v>0</v>
      </c>
      <c r="E14" s="87">
        <v>0</v>
      </c>
      <c r="F14" s="87">
        <v>0</v>
      </c>
      <c r="G14" s="87">
        <v>0</v>
      </c>
      <c r="H14" s="87">
        <v>0</v>
      </c>
      <c r="I14" s="87">
        <v>0</v>
      </c>
      <c r="J14" s="87">
        <v>0</v>
      </c>
      <c r="K14" s="87">
        <v>0</v>
      </c>
      <c r="L14" s="88">
        <v>0</v>
      </c>
      <c r="M14" s="89">
        <f t="shared" ref="M14:M20" si="1">SUM(C14:L14)</f>
        <v>0</v>
      </c>
      <c r="N14" s="69">
        <f>M14-M4*B14</f>
        <v>0</v>
      </c>
    </row>
    <row r="15" spans="1:14" x14ac:dyDescent="0.2">
      <c r="A15" s="10" t="str">
        <f t="shared" si="0"/>
        <v>Dallas</v>
      </c>
      <c r="B15" s="90">
        <v>1</v>
      </c>
      <c r="C15" s="91">
        <v>0</v>
      </c>
      <c r="D15" s="92">
        <v>0</v>
      </c>
      <c r="E15" s="92">
        <v>6800</v>
      </c>
      <c r="F15" s="92">
        <v>0</v>
      </c>
      <c r="G15" s="92">
        <v>0</v>
      </c>
      <c r="H15" s="92">
        <v>3500</v>
      </c>
      <c r="I15" s="92">
        <v>0</v>
      </c>
      <c r="J15" s="92">
        <v>0</v>
      </c>
      <c r="K15" s="92">
        <v>7000</v>
      </c>
      <c r="L15" s="93">
        <v>2700</v>
      </c>
      <c r="M15" s="89">
        <f t="shared" si="1"/>
        <v>20000</v>
      </c>
      <c r="N15" s="74">
        <f t="shared" ref="N15:N19" si="2">M15-M5*B15</f>
        <v>0</v>
      </c>
    </row>
    <row r="16" spans="1:14" x14ac:dyDescent="0.2">
      <c r="A16" s="10" t="str">
        <f t="shared" si="0"/>
        <v>Denver</v>
      </c>
      <c r="B16" s="90">
        <v>1</v>
      </c>
      <c r="C16" s="91">
        <v>1700</v>
      </c>
      <c r="D16" s="92">
        <v>2500</v>
      </c>
      <c r="E16" s="92">
        <v>0</v>
      </c>
      <c r="F16" s="92">
        <v>4000</v>
      </c>
      <c r="G16" s="92">
        <v>0</v>
      </c>
      <c r="H16" s="92">
        <v>0</v>
      </c>
      <c r="I16" s="92">
        <v>0</v>
      </c>
      <c r="J16" s="92">
        <v>1800</v>
      </c>
      <c r="K16" s="92">
        <v>0</v>
      </c>
      <c r="L16" s="93">
        <v>0</v>
      </c>
      <c r="M16" s="89">
        <f t="shared" si="1"/>
        <v>10000</v>
      </c>
      <c r="N16" s="74">
        <f t="shared" si="2"/>
        <v>0</v>
      </c>
    </row>
    <row r="17" spans="1:14" x14ac:dyDescent="0.2">
      <c r="A17" s="10" t="str">
        <f t="shared" si="0"/>
        <v>Houston</v>
      </c>
      <c r="B17" s="90">
        <v>1</v>
      </c>
      <c r="C17" s="91">
        <v>0</v>
      </c>
      <c r="D17" s="92">
        <v>0</v>
      </c>
      <c r="E17" s="92">
        <v>0</v>
      </c>
      <c r="F17" s="92">
        <v>0</v>
      </c>
      <c r="G17" s="92">
        <v>9600</v>
      </c>
      <c r="H17" s="92">
        <v>0</v>
      </c>
      <c r="I17" s="92">
        <v>0</v>
      </c>
      <c r="J17" s="92">
        <v>0</v>
      </c>
      <c r="K17" s="92">
        <v>400</v>
      </c>
      <c r="L17" s="93">
        <v>0</v>
      </c>
      <c r="M17" s="89">
        <f t="shared" si="1"/>
        <v>10000</v>
      </c>
      <c r="N17" s="74">
        <f t="shared" si="2"/>
        <v>0</v>
      </c>
    </row>
    <row r="18" spans="1:14" x14ac:dyDescent="0.2">
      <c r="A18" s="10" t="str">
        <f t="shared" si="0"/>
        <v>Phoenix</v>
      </c>
      <c r="B18" s="90">
        <v>1</v>
      </c>
      <c r="C18" s="91">
        <v>1500</v>
      </c>
      <c r="D18" s="92">
        <v>0</v>
      </c>
      <c r="E18" s="92">
        <v>0</v>
      </c>
      <c r="F18" s="92">
        <v>0</v>
      </c>
      <c r="G18" s="92">
        <v>0</v>
      </c>
      <c r="H18" s="92">
        <v>0</v>
      </c>
      <c r="I18" s="92">
        <v>5000</v>
      </c>
      <c r="J18" s="92">
        <v>0</v>
      </c>
      <c r="K18" s="92">
        <v>0</v>
      </c>
      <c r="L18" s="93">
        <v>0</v>
      </c>
      <c r="M18" s="89">
        <f t="shared" si="1"/>
        <v>6500</v>
      </c>
      <c r="N18" s="74">
        <f t="shared" si="2"/>
        <v>-5500</v>
      </c>
    </row>
    <row r="19" spans="1:14" x14ac:dyDescent="0.2">
      <c r="A19" s="10" t="str">
        <f t="shared" si="0"/>
        <v>San Antonio</v>
      </c>
      <c r="B19" s="94">
        <v>0</v>
      </c>
      <c r="C19" s="95">
        <v>0</v>
      </c>
      <c r="D19" s="96">
        <v>0</v>
      </c>
      <c r="E19" s="96">
        <v>0</v>
      </c>
      <c r="F19" s="96">
        <v>0</v>
      </c>
      <c r="G19" s="96">
        <v>0</v>
      </c>
      <c r="H19" s="96">
        <v>0</v>
      </c>
      <c r="I19" s="96">
        <v>0</v>
      </c>
      <c r="J19" s="96">
        <v>0</v>
      </c>
      <c r="K19" s="96">
        <v>0</v>
      </c>
      <c r="L19" s="97">
        <v>0</v>
      </c>
      <c r="M19" s="89">
        <f t="shared" si="1"/>
        <v>0</v>
      </c>
      <c r="N19" s="112">
        <f t="shared" si="2"/>
        <v>0</v>
      </c>
    </row>
    <row r="20" spans="1:14" x14ac:dyDescent="0.2">
      <c r="B20" s="16" t="s">
        <v>95</v>
      </c>
      <c r="C20" s="98">
        <f t="shared" ref="C20:L20" si="3">SUM(C14:C19)</f>
        <v>3200</v>
      </c>
      <c r="D20" s="98">
        <f t="shared" si="3"/>
        <v>2500</v>
      </c>
      <c r="E20" s="98">
        <f t="shared" si="3"/>
        <v>6800</v>
      </c>
      <c r="F20" s="98">
        <f t="shared" si="3"/>
        <v>4000</v>
      </c>
      <c r="G20" s="98">
        <f t="shared" si="3"/>
        <v>9600</v>
      </c>
      <c r="H20" s="98">
        <f t="shared" si="3"/>
        <v>3500</v>
      </c>
      <c r="I20" s="98">
        <f t="shared" si="3"/>
        <v>5000</v>
      </c>
      <c r="J20" s="98">
        <f t="shared" si="3"/>
        <v>1800</v>
      </c>
      <c r="K20" s="98">
        <f t="shared" si="3"/>
        <v>7400</v>
      </c>
      <c r="L20" s="98">
        <f t="shared" si="3"/>
        <v>2700</v>
      </c>
      <c r="M20" s="99">
        <f t="shared" si="1"/>
        <v>46500</v>
      </c>
    </row>
    <row r="21" spans="1:14" x14ac:dyDescent="0.2">
      <c r="C21" s="89"/>
      <c r="D21" s="89"/>
      <c r="E21" s="89"/>
      <c r="F21" s="89"/>
      <c r="G21" s="89"/>
      <c r="H21" s="89"/>
      <c r="I21" s="89"/>
      <c r="J21" s="89"/>
      <c r="K21" s="89"/>
      <c r="L21" s="8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21"/>
  <sheetViews>
    <sheetView workbookViewId="0">
      <selection activeCell="Q23" sqref="Q23"/>
    </sheetView>
  </sheetViews>
  <sheetFormatPr defaultColWidth="8.85546875" defaultRowHeight="12.75" x14ac:dyDescent="0.2"/>
  <cols>
    <col min="1" max="1" width="12.28515625" style="10" customWidth="1"/>
    <col min="2" max="2" width="11.28515625" style="10" bestFit="1" customWidth="1"/>
    <col min="3" max="12" width="7.42578125" style="10" customWidth="1"/>
    <col min="13" max="13" width="9.7109375" style="10" customWidth="1"/>
    <col min="14" max="14" width="9.28515625" style="10" customWidth="1"/>
    <col min="15" max="16384" width="8.85546875" style="10"/>
  </cols>
  <sheetData>
    <row r="1" spans="1:14" x14ac:dyDescent="0.2">
      <c r="A1" s="1" t="s">
        <v>72</v>
      </c>
      <c r="B1" s="1"/>
    </row>
    <row r="3" spans="1:14" x14ac:dyDescent="0.2">
      <c r="B3" s="16" t="s">
        <v>73</v>
      </c>
      <c r="C3" s="11" t="s">
        <v>74</v>
      </c>
      <c r="D3" s="11" t="s">
        <v>75</v>
      </c>
      <c r="E3" s="11" t="s">
        <v>76</v>
      </c>
      <c r="F3" s="11" t="s">
        <v>77</v>
      </c>
      <c r="G3" s="11" t="s">
        <v>78</v>
      </c>
      <c r="H3" s="11" t="s">
        <v>79</v>
      </c>
      <c r="I3" s="11" t="s">
        <v>80</v>
      </c>
      <c r="J3" s="11" t="s">
        <v>81</v>
      </c>
      <c r="K3" s="11" t="s">
        <v>82</v>
      </c>
      <c r="L3" s="11" t="s">
        <v>83</v>
      </c>
      <c r="M3" s="16" t="s">
        <v>84</v>
      </c>
    </row>
    <row r="4" spans="1:14" x14ac:dyDescent="0.2">
      <c r="A4" s="10" t="s">
        <v>85</v>
      </c>
      <c r="B4" s="69">
        <v>140000</v>
      </c>
      <c r="C4" s="70">
        <v>0</v>
      </c>
      <c r="D4" s="71">
        <v>47</v>
      </c>
      <c r="E4" s="71">
        <v>32</v>
      </c>
      <c r="F4" s="71">
        <v>22</v>
      </c>
      <c r="G4" s="71">
        <v>42.5</v>
      </c>
      <c r="H4" s="71">
        <v>27</v>
      </c>
      <c r="I4" s="71">
        <v>23</v>
      </c>
      <c r="J4" s="71">
        <v>30</v>
      </c>
      <c r="K4" s="71">
        <v>36.5</v>
      </c>
      <c r="L4" s="72">
        <v>29.5</v>
      </c>
      <c r="M4" s="73">
        <v>46500</v>
      </c>
    </row>
    <row r="5" spans="1:14" x14ac:dyDescent="0.2">
      <c r="A5" s="10" t="s">
        <v>86</v>
      </c>
      <c r="B5" s="74">
        <v>150000</v>
      </c>
      <c r="C5" s="75">
        <v>32</v>
      </c>
      <c r="D5" s="76">
        <v>79.5</v>
      </c>
      <c r="E5" s="76">
        <v>0</v>
      </c>
      <c r="F5" s="76">
        <v>39</v>
      </c>
      <c r="G5" s="76">
        <v>12.5</v>
      </c>
      <c r="H5" s="76">
        <v>10.5</v>
      </c>
      <c r="I5" s="76">
        <v>50</v>
      </c>
      <c r="J5" s="76">
        <v>63</v>
      </c>
      <c r="K5" s="76">
        <v>13.5</v>
      </c>
      <c r="L5" s="77">
        <v>17</v>
      </c>
      <c r="M5" s="78">
        <v>46500</v>
      </c>
    </row>
    <row r="6" spans="1:14" x14ac:dyDescent="0.2">
      <c r="A6" s="10" t="s">
        <v>87</v>
      </c>
      <c r="B6" s="74">
        <v>100000</v>
      </c>
      <c r="C6" s="75">
        <v>21</v>
      </c>
      <c r="D6" s="76">
        <v>42</v>
      </c>
      <c r="E6" s="76">
        <v>39</v>
      </c>
      <c r="F6" s="76">
        <v>0</v>
      </c>
      <c r="G6" s="76">
        <v>51.5</v>
      </c>
      <c r="H6" s="76">
        <v>31.5</v>
      </c>
      <c r="I6" s="76">
        <v>40.5</v>
      </c>
      <c r="J6" s="76">
        <v>24</v>
      </c>
      <c r="K6" s="76">
        <v>47.5</v>
      </c>
      <c r="L6" s="77">
        <v>26</v>
      </c>
      <c r="M6" s="78">
        <v>46500</v>
      </c>
    </row>
    <row r="7" spans="1:14" x14ac:dyDescent="0.2">
      <c r="A7" s="10" t="s">
        <v>88</v>
      </c>
      <c r="B7" s="74">
        <v>110000</v>
      </c>
      <c r="C7" s="75">
        <v>42.5</v>
      </c>
      <c r="D7" s="76">
        <v>91</v>
      </c>
      <c r="E7" s="76">
        <v>12.5</v>
      </c>
      <c r="F7" s="76">
        <v>51.5</v>
      </c>
      <c r="G7" s="76">
        <v>0</v>
      </c>
      <c r="H7" s="76">
        <v>23</v>
      </c>
      <c r="I7" s="76">
        <v>58</v>
      </c>
      <c r="J7" s="76">
        <v>72</v>
      </c>
      <c r="K7" s="76">
        <v>10</v>
      </c>
      <c r="L7" s="77">
        <v>31</v>
      </c>
      <c r="M7" s="78">
        <v>46500</v>
      </c>
    </row>
    <row r="8" spans="1:14" x14ac:dyDescent="0.2">
      <c r="A8" s="10" t="s">
        <v>89</v>
      </c>
      <c r="B8" s="74">
        <v>125000</v>
      </c>
      <c r="C8" s="75">
        <v>23</v>
      </c>
      <c r="D8" s="76">
        <v>49</v>
      </c>
      <c r="E8" s="76">
        <v>50</v>
      </c>
      <c r="F8" s="76">
        <v>40.5</v>
      </c>
      <c r="G8" s="76">
        <v>58</v>
      </c>
      <c r="H8" s="76">
        <v>49</v>
      </c>
      <c r="I8" s="76">
        <v>0</v>
      </c>
      <c r="J8" s="76">
        <v>32.5</v>
      </c>
      <c r="K8" s="76">
        <v>50</v>
      </c>
      <c r="L8" s="77">
        <v>52</v>
      </c>
      <c r="M8" s="78">
        <v>46500</v>
      </c>
    </row>
    <row r="9" spans="1:14" x14ac:dyDescent="0.2">
      <c r="A9" s="10" t="s">
        <v>90</v>
      </c>
      <c r="B9" s="112">
        <v>120000</v>
      </c>
      <c r="C9" s="75">
        <v>36.5</v>
      </c>
      <c r="D9" s="76">
        <v>83.5</v>
      </c>
      <c r="E9" s="76">
        <v>13.5</v>
      </c>
      <c r="F9" s="76">
        <v>47.5</v>
      </c>
      <c r="G9" s="76">
        <v>10</v>
      </c>
      <c r="H9" s="76">
        <v>24</v>
      </c>
      <c r="I9" s="76">
        <v>50</v>
      </c>
      <c r="J9" s="76">
        <v>66.5</v>
      </c>
      <c r="K9" s="76">
        <v>0</v>
      </c>
      <c r="L9" s="77">
        <v>32</v>
      </c>
      <c r="M9" s="79">
        <v>46500</v>
      </c>
    </row>
    <row r="10" spans="1:14" x14ac:dyDescent="0.2">
      <c r="A10" s="16" t="s">
        <v>91</v>
      </c>
      <c r="B10" s="16"/>
      <c r="C10" s="80">
        <v>3200</v>
      </c>
      <c r="D10" s="81">
        <v>2500</v>
      </c>
      <c r="E10" s="81">
        <v>6800</v>
      </c>
      <c r="F10" s="81">
        <v>4000</v>
      </c>
      <c r="G10" s="81">
        <v>9600</v>
      </c>
      <c r="H10" s="81">
        <v>3500</v>
      </c>
      <c r="I10" s="81">
        <v>5000</v>
      </c>
      <c r="J10" s="81">
        <v>1800</v>
      </c>
      <c r="K10" s="81">
        <v>7400</v>
      </c>
      <c r="L10" s="82">
        <v>2700</v>
      </c>
      <c r="M10" s="83">
        <f>SUM(M4:M9)</f>
        <v>279000</v>
      </c>
    </row>
    <row r="11" spans="1:14" x14ac:dyDescent="0.2">
      <c r="B11" s="84">
        <f>SUMPRODUCT(B4:L9,B14:L19)</f>
        <v>857050</v>
      </c>
    </row>
    <row r="13" spans="1:14" x14ac:dyDescent="0.2">
      <c r="B13" s="16" t="s">
        <v>92</v>
      </c>
      <c r="G13" s="16" t="s">
        <v>93</v>
      </c>
      <c r="M13" s="16" t="s">
        <v>94</v>
      </c>
      <c r="N13" s="10" t="s">
        <v>96</v>
      </c>
    </row>
    <row r="14" spans="1:14" x14ac:dyDescent="0.2">
      <c r="A14" s="10" t="str">
        <f t="shared" ref="A14:A19" si="0">A4</f>
        <v>Albuquerque</v>
      </c>
      <c r="B14" s="85">
        <v>0</v>
      </c>
      <c r="C14" s="86">
        <v>0</v>
      </c>
      <c r="D14" s="87">
        <v>0</v>
      </c>
      <c r="E14" s="87">
        <v>0</v>
      </c>
      <c r="F14" s="87">
        <v>0</v>
      </c>
      <c r="G14" s="87">
        <v>0</v>
      </c>
      <c r="H14" s="87">
        <v>0</v>
      </c>
      <c r="I14" s="87">
        <v>0</v>
      </c>
      <c r="J14" s="87">
        <v>0</v>
      </c>
      <c r="K14" s="87">
        <v>0</v>
      </c>
      <c r="L14" s="88">
        <v>0</v>
      </c>
      <c r="M14" s="89">
        <f t="shared" ref="M14:M20" si="1">SUM(C14:L14)</f>
        <v>0</v>
      </c>
      <c r="N14" s="69">
        <f t="shared" ref="N14:N19" si="2">M14-M4*B14</f>
        <v>0</v>
      </c>
    </row>
    <row r="15" spans="1:14" x14ac:dyDescent="0.2">
      <c r="A15" s="10" t="str">
        <f t="shared" si="0"/>
        <v>Dallas</v>
      </c>
      <c r="B15" s="90">
        <v>1</v>
      </c>
      <c r="C15" s="91">
        <v>0</v>
      </c>
      <c r="D15" s="92">
        <v>0</v>
      </c>
      <c r="E15" s="92">
        <v>6800</v>
      </c>
      <c r="F15" s="92">
        <v>0</v>
      </c>
      <c r="G15" s="92">
        <v>0</v>
      </c>
      <c r="H15" s="92">
        <v>3500</v>
      </c>
      <c r="I15" s="92">
        <v>0</v>
      </c>
      <c r="J15" s="92">
        <v>0</v>
      </c>
      <c r="K15" s="92">
        <v>0</v>
      </c>
      <c r="L15" s="93">
        <v>2700</v>
      </c>
      <c r="M15" s="89">
        <f t="shared" si="1"/>
        <v>13000</v>
      </c>
      <c r="N15" s="74">
        <f t="shared" si="2"/>
        <v>-33500</v>
      </c>
    </row>
    <row r="16" spans="1:14" x14ac:dyDescent="0.2">
      <c r="A16" s="10" t="str">
        <f t="shared" si="0"/>
        <v>Denver</v>
      </c>
      <c r="B16" s="90">
        <v>1</v>
      </c>
      <c r="C16" s="91">
        <v>3200</v>
      </c>
      <c r="D16" s="92">
        <v>2500</v>
      </c>
      <c r="E16" s="92">
        <v>0</v>
      </c>
      <c r="F16" s="92">
        <v>4000</v>
      </c>
      <c r="G16" s="92">
        <v>0</v>
      </c>
      <c r="H16" s="92">
        <v>0</v>
      </c>
      <c r="I16" s="92">
        <v>0</v>
      </c>
      <c r="J16" s="92">
        <v>1800</v>
      </c>
      <c r="K16" s="92">
        <v>0</v>
      </c>
      <c r="L16" s="93">
        <v>0</v>
      </c>
      <c r="M16" s="89">
        <f t="shared" si="1"/>
        <v>11500</v>
      </c>
      <c r="N16" s="74">
        <f t="shared" si="2"/>
        <v>-35000</v>
      </c>
    </row>
    <row r="17" spans="1:14" x14ac:dyDescent="0.2">
      <c r="A17" s="10" t="str">
        <f t="shared" si="0"/>
        <v>Houston</v>
      </c>
      <c r="B17" s="90">
        <v>1</v>
      </c>
      <c r="C17" s="91">
        <v>0</v>
      </c>
      <c r="D17" s="92">
        <v>0</v>
      </c>
      <c r="E17" s="92">
        <v>0</v>
      </c>
      <c r="F17" s="92">
        <v>0</v>
      </c>
      <c r="G17" s="92">
        <v>9600</v>
      </c>
      <c r="H17" s="92">
        <v>0</v>
      </c>
      <c r="I17" s="92">
        <v>0</v>
      </c>
      <c r="J17" s="92">
        <v>0</v>
      </c>
      <c r="K17" s="92">
        <v>7400</v>
      </c>
      <c r="L17" s="93">
        <v>0</v>
      </c>
      <c r="M17" s="89">
        <f t="shared" si="1"/>
        <v>17000</v>
      </c>
      <c r="N17" s="74">
        <f t="shared" si="2"/>
        <v>-29500</v>
      </c>
    </row>
    <row r="18" spans="1:14" x14ac:dyDescent="0.2">
      <c r="A18" s="10" t="str">
        <f t="shared" si="0"/>
        <v>Phoenix</v>
      </c>
      <c r="B18" s="90">
        <v>1</v>
      </c>
      <c r="C18" s="91">
        <v>0</v>
      </c>
      <c r="D18" s="92">
        <v>0</v>
      </c>
      <c r="E18" s="92">
        <v>0</v>
      </c>
      <c r="F18" s="92">
        <v>0</v>
      </c>
      <c r="G18" s="92">
        <v>0</v>
      </c>
      <c r="H18" s="92">
        <v>0</v>
      </c>
      <c r="I18" s="92">
        <v>5000</v>
      </c>
      <c r="J18" s="92">
        <v>0</v>
      </c>
      <c r="K18" s="92">
        <v>0</v>
      </c>
      <c r="L18" s="93">
        <v>0</v>
      </c>
      <c r="M18" s="89">
        <f t="shared" si="1"/>
        <v>5000</v>
      </c>
      <c r="N18" s="74">
        <f t="shared" si="2"/>
        <v>-41500</v>
      </c>
    </row>
    <row r="19" spans="1:14" x14ac:dyDescent="0.2">
      <c r="A19" s="10" t="str">
        <f t="shared" si="0"/>
        <v>San Antonio</v>
      </c>
      <c r="B19" s="94">
        <v>0</v>
      </c>
      <c r="C19" s="95">
        <v>0</v>
      </c>
      <c r="D19" s="96">
        <v>0</v>
      </c>
      <c r="E19" s="96">
        <v>0</v>
      </c>
      <c r="F19" s="96">
        <v>0</v>
      </c>
      <c r="G19" s="96">
        <v>0</v>
      </c>
      <c r="H19" s="96">
        <v>0</v>
      </c>
      <c r="I19" s="96">
        <v>0</v>
      </c>
      <c r="J19" s="96">
        <v>0</v>
      </c>
      <c r="K19" s="96">
        <v>0</v>
      </c>
      <c r="L19" s="97">
        <v>0</v>
      </c>
      <c r="M19" s="89">
        <f t="shared" si="1"/>
        <v>0</v>
      </c>
      <c r="N19" s="112">
        <f t="shared" si="2"/>
        <v>0</v>
      </c>
    </row>
    <row r="20" spans="1:14" x14ac:dyDescent="0.2">
      <c r="B20" s="16" t="s">
        <v>95</v>
      </c>
      <c r="C20" s="98">
        <f t="shared" ref="C20:L20" si="3">SUM(C14:C19)</f>
        <v>3200</v>
      </c>
      <c r="D20" s="98">
        <f t="shared" si="3"/>
        <v>2500</v>
      </c>
      <c r="E20" s="98">
        <f t="shared" si="3"/>
        <v>6800</v>
      </c>
      <c r="F20" s="98">
        <f t="shared" si="3"/>
        <v>4000</v>
      </c>
      <c r="G20" s="98">
        <f t="shared" si="3"/>
        <v>9600</v>
      </c>
      <c r="H20" s="98">
        <f t="shared" si="3"/>
        <v>3500</v>
      </c>
      <c r="I20" s="98">
        <f t="shared" si="3"/>
        <v>5000</v>
      </c>
      <c r="J20" s="98">
        <f t="shared" si="3"/>
        <v>1800</v>
      </c>
      <c r="K20" s="98">
        <f t="shared" si="3"/>
        <v>7400</v>
      </c>
      <c r="L20" s="98">
        <f t="shared" si="3"/>
        <v>2700</v>
      </c>
      <c r="M20" s="99">
        <f t="shared" si="1"/>
        <v>46500</v>
      </c>
    </row>
    <row r="21" spans="1:14" x14ac:dyDescent="0.2">
      <c r="C21" s="89"/>
      <c r="D21" s="89"/>
      <c r="E21" s="89"/>
      <c r="F21" s="89"/>
      <c r="G21" s="89"/>
      <c r="H21" s="89"/>
      <c r="I21" s="89"/>
      <c r="J21" s="89"/>
      <c r="K21" s="89"/>
      <c r="L21" s="8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7"/>
  <sheetViews>
    <sheetView workbookViewId="0">
      <selection activeCell="J21" sqref="J21"/>
    </sheetView>
  </sheetViews>
  <sheetFormatPr defaultColWidth="7.7109375" defaultRowHeight="12.75" x14ac:dyDescent="0.2"/>
  <cols>
    <col min="1" max="1" width="16" style="10" customWidth="1"/>
    <col min="2" max="4" width="7.7109375" style="10" customWidth="1"/>
    <col min="5" max="5" width="8.7109375" style="10" customWidth="1"/>
    <col min="6" max="6" width="3.7109375" style="11" customWidth="1"/>
    <col min="7" max="7" width="7.7109375" style="10" customWidth="1"/>
    <col min="8" max="8" width="10.42578125" style="10" customWidth="1"/>
    <col min="9" max="16384" width="7.7109375" style="10"/>
  </cols>
  <sheetData>
    <row r="1" spans="1:7" x14ac:dyDescent="0.2">
      <c r="A1" s="9" t="s">
        <v>16</v>
      </c>
    </row>
    <row r="3" spans="1:7" x14ac:dyDescent="0.2">
      <c r="A3" s="9" t="s">
        <v>17</v>
      </c>
    </row>
    <row r="4" spans="1:7" x14ac:dyDescent="0.2">
      <c r="A4" s="9"/>
      <c r="B4" s="12" t="s">
        <v>18</v>
      </c>
      <c r="C4" s="12" t="s">
        <v>19</v>
      </c>
      <c r="D4" s="12" t="s">
        <v>20</v>
      </c>
    </row>
    <row r="5" spans="1:7" x14ac:dyDescent="0.2">
      <c r="A5" s="12" t="s">
        <v>21</v>
      </c>
      <c r="B5" s="13">
        <v>1</v>
      </c>
      <c r="C5" s="14">
        <v>266</v>
      </c>
      <c r="D5" s="15">
        <v>100</v>
      </c>
    </row>
    <row r="6" spans="1:7" x14ac:dyDescent="0.2">
      <c r="A6" s="9"/>
    </row>
    <row r="7" spans="1:7" x14ac:dyDescent="0.2">
      <c r="A7" s="9" t="s">
        <v>22</v>
      </c>
      <c r="E7" s="16" t="s">
        <v>23</v>
      </c>
      <c r="F7" s="16"/>
    </row>
    <row r="8" spans="1:7" x14ac:dyDescent="0.2">
      <c r="A8" s="12" t="s">
        <v>15</v>
      </c>
      <c r="B8" s="10">
        <v>15</v>
      </c>
      <c r="C8" s="10">
        <v>24</v>
      </c>
      <c r="D8" s="10">
        <v>18</v>
      </c>
      <c r="E8" s="17">
        <f>SUMPRODUCT($B$5:$D$5,B8:D8)</f>
        <v>8199</v>
      </c>
    </row>
    <row r="9" spans="1:7" x14ac:dyDescent="0.2">
      <c r="A9" s="9"/>
    </row>
    <row r="10" spans="1:7" x14ac:dyDescent="0.2">
      <c r="A10" s="9"/>
    </row>
    <row r="11" spans="1:7" x14ac:dyDescent="0.2">
      <c r="A11" s="9" t="s">
        <v>2</v>
      </c>
      <c r="E11" s="16" t="s">
        <v>24</v>
      </c>
      <c r="F11" s="16"/>
      <c r="G11" s="16" t="s">
        <v>25</v>
      </c>
    </row>
    <row r="12" spans="1:7" x14ac:dyDescent="0.2">
      <c r="A12" s="12" t="s">
        <v>26</v>
      </c>
      <c r="B12" s="10">
        <v>4</v>
      </c>
      <c r="C12" s="10">
        <v>6</v>
      </c>
      <c r="D12" s="10">
        <v>2</v>
      </c>
      <c r="E12" s="10">
        <f t="shared" ref="E12:E17" si="0">SUMPRODUCT($B$5:$D$5,B12:D12)</f>
        <v>1800</v>
      </c>
      <c r="F12" s="11" t="s">
        <v>13</v>
      </c>
      <c r="G12" s="18">
        <v>1800</v>
      </c>
    </row>
    <row r="13" spans="1:7" x14ac:dyDescent="0.2">
      <c r="A13" s="12" t="s">
        <v>27</v>
      </c>
      <c r="B13" s="10">
        <v>3</v>
      </c>
      <c r="C13" s="10">
        <v>5</v>
      </c>
      <c r="D13" s="10">
        <v>7</v>
      </c>
      <c r="E13" s="10">
        <f t="shared" si="0"/>
        <v>2033</v>
      </c>
      <c r="F13" s="11" t="s">
        <v>13</v>
      </c>
      <c r="G13" s="19">
        <v>2400</v>
      </c>
    </row>
    <row r="14" spans="1:7" x14ac:dyDescent="0.2">
      <c r="A14" s="12" t="s">
        <v>28</v>
      </c>
      <c r="B14" s="10">
        <v>3</v>
      </c>
      <c r="C14" s="10">
        <v>2</v>
      </c>
      <c r="D14" s="10">
        <v>4</v>
      </c>
      <c r="E14" s="10">
        <f t="shared" si="0"/>
        <v>935</v>
      </c>
      <c r="F14" s="11" t="s">
        <v>13</v>
      </c>
      <c r="G14" s="19">
        <v>1500</v>
      </c>
    </row>
    <row r="15" spans="1:7" x14ac:dyDescent="0.2">
      <c r="A15" s="12" t="s">
        <v>29</v>
      </c>
      <c r="B15" s="10">
        <v>1</v>
      </c>
      <c r="C15" s="10">
        <v>0</v>
      </c>
      <c r="D15" s="10">
        <v>0</v>
      </c>
      <c r="E15" s="10">
        <f t="shared" si="0"/>
        <v>1</v>
      </c>
      <c r="F15" s="11" t="s">
        <v>13</v>
      </c>
      <c r="G15" s="19">
        <v>360</v>
      </c>
    </row>
    <row r="16" spans="1:7" x14ac:dyDescent="0.2">
      <c r="A16" s="12" t="s">
        <v>30</v>
      </c>
      <c r="B16" s="10">
        <v>0</v>
      </c>
      <c r="C16" s="10">
        <v>1</v>
      </c>
      <c r="D16" s="10">
        <v>0</v>
      </c>
      <c r="E16" s="10">
        <f t="shared" si="0"/>
        <v>266</v>
      </c>
      <c r="F16" s="11" t="s">
        <v>13</v>
      </c>
      <c r="G16" s="19">
        <v>300</v>
      </c>
    </row>
    <row r="17" spans="1:7" x14ac:dyDescent="0.2">
      <c r="A17" s="12" t="s">
        <v>31</v>
      </c>
      <c r="B17" s="10">
        <v>0</v>
      </c>
      <c r="C17" s="10">
        <v>0</v>
      </c>
      <c r="D17" s="10">
        <v>1</v>
      </c>
      <c r="E17" s="10">
        <f t="shared" si="0"/>
        <v>100</v>
      </c>
      <c r="F17" s="11" t="s">
        <v>13</v>
      </c>
      <c r="G17" s="20">
        <v>100</v>
      </c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N29"/>
  <sheetViews>
    <sheetView workbookViewId="0">
      <selection activeCell="Q31" sqref="Q31"/>
    </sheetView>
  </sheetViews>
  <sheetFormatPr defaultColWidth="8.85546875" defaultRowHeight="12.75" x14ac:dyDescent="0.2"/>
  <cols>
    <col min="1" max="1" width="11.140625" customWidth="1"/>
    <col min="2" max="2" width="11.28515625" bestFit="1" customWidth="1"/>
    <col min="3" max="12" width="7.42578125" customWidth="1"/>
    <col min="13" max="13" width="9.7109375" customWidth="1"/>
    <col min="14" max="14" width="9.28515625" customWidth="1"/>
  </cols>
  <sheetData>
    <row r="1" spans="1:13" x14ac:dyDescent="0.2">
      <c r="A1" s="1" t="s">
        <v>72</v>
      </c>
      <c r="B1" s="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">
      <c r="A3" s="10"/>
      <c r="C3" s="11" t="s">
        <v>74</v>
      </c>
      <c r="D3" s="11" t="s">
        <v>75</v>
      </c>
      <c r="E3" s="11" t="s">
        <v>76</v>
      </c>
      <c r="F3" s="11" t="s">
        <v>77</v>
      </c>
      <c r="G3" s="11" t="s">
        <v>78</v>
      </c>
      <c r="H3" s="11" t="s">
        <v>79</v>
      </c>
      <c r="I3" s="11" t="s">
        <v>80</v>
      </c>
      <c r="J3" s="11" t="s">
        <v>81</v>
      </c>
      <c r="K3" s="11" t="s">
        <v>82</v>
      </c>
      <c r="L3" s="11" t="s">
        <v>83</v>
      </c>
      <c r="M3" s="11" t="s">
        <v>97</v>
      </c>
    </row>
    <row r="4" spans="1:13" x14ac:dyDescent="0.2">
      <c r="A4" s="10" t="s">
        <v>85</v>
      </c>
      <c r="C4" s="70">
        <v>0</v>
      </c>
      <c r="D4" s="71">
        <v>47</v>
      </c>
      <c r="E4" s="71">
        <v>32</v>
      </c>
      <c r="F4" s="71">
        <v>22</v>
      </c>
      <c r="G4" s="71">
        <v>42.5</v>
      </c>
      <c r="H4" s="71">
        <v>27</v>
      </c>
      <c r="I4" s="71">
        <v>23</v>
      </c>
      <c r="J4" s="71">
        <v>30</v>
      </c>
      <c r="K4" s="71">
        <v>36.5</v>
      </c>
      <c r="L4" s="72">
        <v>29.5</v>
      </c>
      <c r="M4" s="113">
        <v>10</v>
      </c>
    </row>
    <row r="5" spans="1:13" x14ac:dyDescent="0.2">
      <c r="A5" s="10" t="s">
        <v>86</v>
      </c>
      <c r="C5" s="75">
        <v>32</v>
      </c>
      <c r="D5" s="76">
        <v>79.5</v>
      </c>
      <c r="E5" s="76">
        <v>0</v>
      </c>
      <c r="F5" s="76">
        <v>39</v>
      </c>
      <c r="G5" s="76">
        <v>12.5</v>
      </c>
      <c r="H5" s="76">
        <v>10.5</v>
      </c>
      <c r="I5" s="76">
        <v>50</v>
      </c>
      <c r="J5" s="76">
        <v>63</v>
      </c>
      <c r="K5" s="76">
        <v>13.5</v>
      </c>
      <c r="L5" s="77">
        <v>17</v>
      </c>
      <c r="M5" s="10"/>
    </row>
    <row r="6" spans="1:13" x14ac:dyDescent="0.2">
      <c r="A6" s="10" t="s">
        <v>87</v>
      </c>
      <c r="C6" s="75">
        <v>21</v>
      </c>
      <c r="D6" s="76">
        <v>42</v>
      </c>
      <c r="E6" s="76">
        <v>39</v>
      </c>
      <c r="F6" s="76">
        <v>0</v>
      </c>
      <c r="G6" s="76">
        <v>51.5</v>
      </c>
      <c r="H6" s="76">
        <v>31.5</v>
      </c>
      <c r="I6" s="76">
        <v>40.5</v>
      </c>
      <c r="J6" s="76">
        <v>24</v>
      </c>
      <c r="K6" s="76">
        <v>47.5</v>
      </c>
      <c r="L6" s="77">
        <v>26</v>
      </c>
      <c r="M6" s="10"/>
    </row>
    <row r="7" spans="1:13" x14ac:dyDescent="0.2">
      <c r="A7" s="10" t="s">
        <v>88</v>
      </c>
      <c r="C7" s="75">
        <v>42.5</v>
      </c>
      <c r="D7" s="76">
        <v>91</v>
      </c>
      <c r="E7" s="76">
        <v>12.5</v>
      </c>
      <c r="F7" s="76">
        <v>51.5</v>
      </c>
      <c r="G7" s="76">
        <v>0</v>
      </c>
      <c r="H7" s="76">
        <v>23</v>
      </c>
      <c r="I7" s="76">
        <v>58</v>
      </c>
      <c r="J7" s="76">
        <v>72</v>
      </c>
      <c r="K7" s="76">
        <v>10</v>
      </c>
      <c r="L7" s="77">
        <v>31</v>
      </c>
      <c r="M7" s="10"/>
    </row>
    <row r="8" spans="1:13" x14ac:dyDescent="0.2">
      <c r="A8" s="10" t="s">
        <v>89</v>
      </c>
      <c r="C8" s="75">
        <v>23</v>
      </c>
      <c r="D8" s="76">
        <v>49</v>
      </c>
      <c r="E8" s="76">
        <v>50</v>
      </c>
      <c r="F8" s="76">
        <v>40.5</v>
      </c>
      <c r="G8" s="76">
        <v>58</v>
      </c>
      <c r="H8" s="76">
        <v>49</v>
      </c>
      <c r="I8" s="76">
        <v>0</v>
      </c>
      <c r="J8" s="76">
        <v>32.5</v>
      </c>
      <c r="K8" s="76">
        <v>50</v>
      </c>
      <c r="L8" s="77">
        <v>52</v>
      </c>
      <c r="M8" s="10"/>
    </row>
    <row r="9" spans="1:13" x14ac:dyDescent="0.2">
      <c r="A9" s="10" t="s">
        <v>90</v>
      </c>
      <c r="C9" s="75">
        <v>36.5</v>
      </c>
      <c r="D9" s="76">
        <v>83.5</v>
      </c>
      <c r="E9" s="76">
        <v>13.5</v>
      </c>
      <c r="F9" s="76">
        <v>47.5</v>
      </c>
      <c r="G9" s="76">
        <v>10</v>
      </c>
      <c r="H9" s="76">
        <v>24</v>
      </c>
      <c r="I9" s="76">
        <v>50</v>
      </c>
      <c r="J9" s="76">
        <v>66.5</v>
      </c>
      <c r="K9" s="76">
        <v>0</v>
      </c>
      <c r="L9" s="77">
        <v>32</v>
      </c>
      <c r="M9" s="10"/>
    </row>
    <row r="10" spans="1:13" x14ac:dyDescent="0.2">
      <c r="A10" s="16" t="s">
        <v>91</v>
      </c>
      <c r="B10" s="16"/>
      <c r="C10" s="80">
        <v>3200</v>
      </c>
      <c r="D10" s="81">
        <v>2500</v>
      </c>
      <c r="E10" s="81">
        <v>6800</v>
      </c>
      <c r="F10" s="81">
        <v>4000</v>
      </c>
      <c r="G10" s="81">
        <v>9600</v>
      </c>
      <c r="H10" s="81">
        <v>3500</v>
      </c>
      <c r="I10" s="81">
        <v>5000</v>
      </c>
      <c r="J10" s="81">
        <v>1800</v>
      </c>
      <c r="K10" s="81">
        <v>7400</v>
      </c>
      <c r="L10" s="82">
        <v>2700</v>
      </c>
      <c r="M10" s="10"/>
    </row>
    <row r="11" spans="1:13" x14ac:dyDescent="0.2">
      <c r="A11" s="10"/>
      <c r="B11" s="84">
        <f>SUMPRODUCT(B14:L19,B22:L27)</f>
        <v>857050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x14ac:dyDescent="0.2">
      <c r="A13" s="10"/>
      <c r="B13" s="16" t="s">
        <v>73</v>
      </c>
      <c r="C13" s="11" t="s">
        <v>74</v>
      </c>
      <c r="D13" s="11" t="s">
        <v>75</v>
      </c>
      <c r="E13" s="11" t="s">
        <v>76</v>
      </c>
      <c r="F13" s="11" t="s">
        <v>77</v>
      </c>
      <c r="G13" s="11" t="s">
        <v>78</v>
      </c>
      <c r="H13" s="11" t="s">
        <v>79</v>
      </c>
      <c r="I13" s="11" t="s">
        <v>80</v>
      </c>
      <c r="J13" s="11" t="s">
        <v>81</v>
      </c>
      <c r="K13" s="11" t="s">
        <v>82</v>
      </c>
      <c r="L13" s="11" t="s">
        <v>83</v>
      </c>
      <c r="M13" s="10"/>
    </row>
    <row r="14" spans="1:13" x14ac:dyDescent="0.2">
      <c r="A14" s="10" t="s">
        <v>85</v>
      </c>
      <c r="B14" s="69">
        <v>140000</v>
      </c>
      <c r="C14" s="114">
        <f>C4*C$10</f>
        <v>0</v>
      </c>
      <c r="D14" s="115">
        <f t="shared" ref="D14:L14" si="0">D4*D$10</f>
        <v>117500</v>
      </c>
      <c r="E14" s="115">
        <f t="shared" si="0"/>
        <v>217600</v>
      </c>
      <c r="F14" s="115">
        <f t="shared" si="0"/>
        <v>88000</v>
      </c>
      <c r="G14" s="115">
        <f t="shared" si="0"/>
        <v>408000</v>
      </c>
      <c r="H14" s="115">
        <f t="shared" si="0"/>
        <v>94500</v>
      </c>
      <c r="I14" s="115">
        <f t="shared" si="0"/>
        <v>115000</v>
      </c>
      <c r="J14" s="115">
        <f t="shared" si="0"/>
        <v>54000</v>
      </c>
      <c r="K14" s="115">
        <f t="shared" si="0"/>
        <v>270100</v>
      </c>
      <c r="L14" s="116">
        <f t="shared" si="0"/>
        <v>79650</v>
      </c>
      <c r="M14" s="10"/>
    </row>
    <row r="15" spans="1:13" x14ac:dyDescent="0.2">
      <c r="A15" s="10" t="s">
        <v>86</v>
      </c>
      <c r="B15" s="74">
        <v>150000</v>
      </c>
      <c r="C15" s="117">
        <f t="shared" ref="C15:L19" si="1">C5*C$10</f>
        <v>102400</v>
      </c>
      <c r="D15" s="118">
        <f t="shared" si="1"/>
        <v>198750</v>
      </c>
      <c r="E15" s="118">
        <f t="shared" si="1"/>
        <v>0</v>
      </c>
      <c r="F15" s="118">
        <f t="shared" si="1"/>
        <v>156000</v>
      </c>
      <c r="G15" s="118">
        <f t="shared" si="1"/>
        <v>120000</v>
      </c>
      <c r="H15" s="118">
        <f t="shared" si="1"/>
        <v>36750</v>
      </c>
      <c r="I15" s="118">
        <f t="shared" si="1"/>
        <v>250000</v>
      </c>
      <c r="J15" s="118">
        <f t="shared" si="1"/>
        <v>113400</v>
      </c>
      <c r="K15" s="118">
        <f t="shared" si="1"/>
        <v>99900</v>
      </c>
      <c r="L15" s="119">
        <f t="shared" si="1"/>
        <v>45900</v>
      </c>
      <c r="M15" s="10"/>
    </row>
    <row r="16" spans="1:13" x14ac:dyDescent="0.2">
      <c r="A16" s="10" t="s">
        <v>87</v>
      </c>
      <c r="B16" s="74">
        <v>100000</v>
      </c>
      <c r="C16" s="117">
        <f t="shared" si="1"/>
        <v>67200</v>
      </c>
      <c r="D16" s="118">
        <f t="shared" si="1"/>
        <v>105000</v>
      </c>
      <c r="E16" s="118">
        <f t="shared" si="1"/>
        <v>265200</v>
      </c>
      <c r="F16" s="118">
        <f t="shared" si="1"/>
        <v>0</v>
      </c>
      <c r="G16" s="118">
        <f t="shared" si="1"/>
        <v>494400</v>
      </c>
      <c r="H16" s="118">
        <f t="shared" si="1"/>
        <v>110250</v>
      </c>
      <c r="I16" s="118">
        <f t="shared" si="1"/>
        <v>202500</v>
      </c>
      <c r="J16" s="118">
        <f t="shared" si="1"/>
        <v>43200</v>
      </c>
      <c r="K16" s="118">
        <f t="shared" si="1"/>
        <v>351500</v>
      </c>
      <c r="L16" s="119">
        <f t="shared" si="1"/>
        <v>70200</v>
      </c>
      <c r="M16" s="10"/>
    </row>
    <row r="17" spans="1:14" x14ac:dyDescent="0.2">
      <c r="A17" s="10" t="s">
        <v>88</v>
      </c>
      <c r="B17" s="74">
        <v>110000</v>
      </c>
      <c r="C17" s="117">
        <f t="shared" si="1"/>
        <v>136000</v>
      </c>
      <c r="D17" s="118">
        <f t="shared" si="1"/>
        <v>227500</v>
      </c>
      <c r="E17" s="118">
        <f t="shared" si="1"/>
        <v>85000</v>
      </c>
      <c r="F17" s="118">
        <f t="shared" si="1"/>
        <v>206000</v>
      </c>
      <c r="G17" s="118">
        <f t="shared" si="1"/>
        <v>0</v>
      </c>
      <c r="H17" s="118">
        <f t="shared" si="1"/>
        <v>80500</v>
      </c>
      <c r="I17" s="118">
        <f t="shared" si="1"/>
        <v>290000</v>
      </c>
      <c r="J17" s="118">
        <f t="shared" si="1"/>
        <v>129600</v>
      </c>
      <c r="K17" s="118">
        <f t="shared" si="1"/>
        <v>74000</v>
      </c>
      <c r="L17" s="119">
        <f t="shared" si="1"/>
        <v>83700</v>
      </c>
      <c r="M17" s="10"/>
    </row>
    <row r="18" spans="1:14" x14ac:dyDescent="0.2">
      <c r="A18" s="10" t="s">
        <v>89</v>
      </c>
      <c r="B18" s="74">
        <v>125000</v>
      </c>
      <c r="C18" s="117">
        <f t="shared" si="1"/>
        <v>73600</v>
      </c>
      <c r="D18" s="118">
        <f t="shared" si="1"/>
        <v>122500</v>
      </c>
      <c r="E18" s="118">
        <f t="shared" si="1"/>
        <v>340000</v>
      </c>
      <c r="F18" s="118">
        <f t="shared" si="1"/>
        <v>162000</v>
      </c>
      <c r="G18" s="118">
        <f t="shared" si="1"/>
        <v>556800</v>
      </c>
      <c r="H18" s="118">
        <f t="shared" si="1"/>
        <v>171500</v>
      </c>
      <c r="I18" s="118">
        <f t="shared" si="1"/>
        <v>0</v>
      </c>
      <c r="J18" s="118">
        <f t="shared" si="1"/>
        <v>58500</v>
      </c>
      <c r="K18" s="118">
        <f t="shared" si="1"/>
        <v>370000</v>
      </c>
      <c r="L18" s="119">
        <f t="shared" si="1"/>
        <v>140400</v>
      </c>
      <c r="M18" s="10"/>
    </row>
    <row r="19" spans="1:14" x14ac:dyDescent="0.2">
      <c r="A19" s="10" t="s">
        <v>90</v>
      </c>
      <c r="B19" s="112">
        <v>120000</v>
      </c>
      <c r="C19" s="120">
        <f t="shared" si="1"/>
        <v>116800</v>
      </c>
      <c r="D19" s="121">
        <f t="shared" si="1"/>
        <v>208750</v>
      </c>
      <c r="E19" s="121">
        <f t="shared" si="1"/>
        <v>91800</v>
      </c>
      <c r="F19" s="121">
        <f t="shared" si="1"/>
        <v>190000</v>
      </c>
      <c r="G19" s="121">
        <f t="shared" si="1"/>
        <v>96000</v>
      </c>
      <c r="H19" s="121">
        <f t="shared" si="1"/>
        <v>84000</v>
      </c>
      <c r="I19" s="121">
        <f t="shared" si="1"/>
        <v>250000</v>
      </c>
      <c r="J19" s="121">
        <f t="shared" si="1"/>
        <v>119700</v>
      </c>
      <c r="K19" s="121">
        <f t="shared" si="1"/>
        <v>0</v>
      </c>
      <c r="L19" s="122">
        <f t="shared" si="1"/>
        <v>86400</v>
      </c>
      <c r="M19" s="10"/>
    </row>
    <row r="20" spans="1:14" x14ac:dyDescent="0.2">
      <c r="A20" s="16"/>
      <c r="B20" s="16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0"/>
    </row>
    <row r="21" spans="1:14" x14ac:dyDescent="0.2">
      <c r="A21" s="10"/>
      <c r="B21" s="16" t="s">
        <v>92</v>
      </c>
      <c r="D21" s="10"/>
      <c r="E21" s="10"/>
      <c r="F21" s="10"/>
      <c r="G21" s="16" t="s">
        <v>93</v>
      </c>
      <c r="H21" s="10"/>
      <c r="I21" s="10"/>
      <c r="J21" s="10"/>
      <c r="K21" s="10"/>
      <c r="L21" s="10"/>
      <c r="M21" s="16" t="s">
        <v>94</v>
      </c>
      <c r="N21" t="s">
        <v>96</v>
      </c>
    </row>
    <row r="22" spans="1:14" x14ac:dyDescent="0.2">
      <c r="A22" s="10" t="str">
        <f t="shared" ref="A22:A27" si="2">A4</f>
        <v>Albuquerque</v>
      </c>
      <c r="B22" s="85">
        <v>0</v>
      </c>
      <c r="C22" s="86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8">
        <v>0</v>
      </c>
      <c r="M22" s="89">
        <f t="shared" ref="M22:M27" si="3">SUM(C22:L22)</f>
        <v>0</v>
      </c>
      <c r="N22" s="109">
        <f t="shared" ref="N22:N27" si="4">M22-$M$4*B22</f>
        <v>0</v>
      </c>
    </row>
    <row r="23" spans="1:14" x14ac:dyDescent="0.2">
      <c r="A23" s="10" t="str">
        <f t="shared" si="2"/>
        <v>Dallas</v>
      </c>
      <c r="B23" s="90">
        <v>1</v>
      </c>
      <c r="C23" s="91">
        <v>0</v>
      </c>
      <c r="D23" s="92">
        <v>0</v>
      </c>
      <c r="E23" s="92">
        <v>1</v>
      </c>
      <c r="F23" s="92">
        <v>0</v>
      </c>
      <c r="G23" s="92">
        <v>0</v>
      </c>
      <c r="H23" s="92">
        <v>1</v>
      </c>
      <c r="I23" s="92">
        <v>0</v>
      </c>
      <c r="J23" s="92">
        <v>0</v>
      </c>
      <c r="K23" s="92">
        <v>0</v>
      </c>
      <c r="L23" s="93">
        <v>1</v>
      </c>
      <c r="M23" s="89">
        <f t="shared" si="3"/>
        <v>3</v>
      </c>
      <c r="N23" s="110">
        <f t="shared" si="4"/>
        <v>-7</v>
      </c>
    </row>
    <row r="24" spans="1:14" x14ac:dyDescent="0.2">
      <c r="A24" s="10" t="str">
        <f t="shared" si="2"/>
        <v>Denver</v>
      </c>
      <c r="B24" s="90">
        <v>1</v>
      </c>
      <c r="C24" s="91">
        <v>1</v>
      </c>
      <c r="D24" s="92">
        <v>1</v>
      </c>
      <c r="E24" s="92">
        <v>0</v>
      </c>
      <c r="F24" s="92">
        <v>1</v>
      </c>
      <c r="G24" s="92">
        <v>0</v>
      </c>
      <c r="H24" s="92">
        <v>0</v>
      </c>
      <c r="I24" s="92">
        <v>0</v>
      </c>
      <c r="J24" s="92">
        <v>1</v>
      </c>
      <c r="K24" s="92">
        <v>0</v>
      </c>
      <c r="L24" s="93">
        <v>0</v>
      </c>
      <c r="M24" s="89">
        <f t="shared" si="3"/>
        <v>4</v>
      </c>
      <c r="N24" s="110">
        <f t="shared" si="4"/>
        <v>-6</v>
      </c>
    </row>
    <row r="25" spans="1:14" x14ac:dyDescent="0.2">
      <c r="A25" s="10" t="str">
        <f t="shared" si="2"/>
        <v>Houston</v>
      </c>
      <c r="B25" s="90">
        <v>1</v>
      </c>
      <c r="C25" s="91">
        <v>0</v>
      </c>
      <c r="D25" s="92">
        <v>0</v>
      </c>
      <c r="E25" s="92">
        <v>0</v>
      </c>
      <c r="F25" s="92">
        <v>0</v>
      </c>
      <c r="G25" s="92">
        <v>1</v>
      </c>
      <c r="H25" s="92">
        <v>0</v>
      </c>
      <c r="I25" s="92">
        <v>0</v>
      </c>
      <c r="J25" s="92">
        <v>0</v>
      </c>
      <c r="K25" s="92">
        <v>1</v>
      </c>
      <c r="L25" s="93">
        <v>0</v>
      </c>
      <c r="M25" s="89">
        <f t="shared" si="3"/>
        <v>2</v>
      </c>
      <c r="N25" s="110">
        <f t="shared" si="4"/>
        <v>-8</v>
      </c>
    </row>
    <row r="26" spans="1:14" x14ac:dyDescent="0.2">
      <c r="A26" s="10" t="str">
        <f t="shared" si="2"/>
        <v>Phoenix</v>
      </c>
      <c r="B26" s="90">
        <v>1</v>
      </c>
      <c r="C26" s="91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1</v>
      </c>
      <c r="J26" s="92">
        <v>0</v>
      </c>
      <c r="K26" s="92">
        <v>0</v>
      </c>
      <c r="L26" s="93">
        <v>0</v>
      </c>
      <c r="M26" s="89">
        <f t="shared" si="3"/>
        <v>1</v>
      </c>
      <c r="N26" s="110">
        <f t="shared" si="4"/>
        <v>-9</v>
      </c>
    </row>
    <row r="27" spans="1:14" x14ac:dyDescent="0.2">
      <c r="A27" s="10" t="str">
        <f t="shared" si="2"/>
        <v>San Antonio</v>
      </c>
      <c r="B27" s="94">
        <v>0</v>
      </c>
      <c r="C27" s="95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7">
        <v>0</v>
      </c>
      <c r="M27" s="89">
        <f t="shared" si="3"/>
        <v>0</v>
      </c>
      <c r="N27" s="111">
        <f t="shared" si="4"/>
        <v>0</v>
      </c>
    </row>
    <row r="28" spans="1:14" x14ac:dyDescent="0.2">
      <c r="A28" s="10"/>
      <c r="B28" s="16" t="s">
        <v>95</v>
      </c>
      <c r="C28" s="98">
        <f t="shared" ref="C28:L28" si="5">SUM(C22:C27)</f>
        <v>1</v>
      </c>
      <c r="D28" s="98">
        <f t="shared" si="5"/>
        <v>1</v>
      </c>
      <c r="E28" s="98">
        <f t="shared" si="5"/>
        <v>1</v>
      </c>
      <c r="F28" s="98">
        <f t="shared" si="5"/>
        <v>1</v>
      </c>
      <c r="G28" s="98">
        <f t="shared" si="5"/>
        <v>1</v>
      </c>
      <c r="H28" s="98">
        <f t="shared" si="5"/>
        <v>1</v>
      </c>
      <c r="I28" s="98">
        <f t="shared" si="5"/>
        <v>1</v>
      </c>
      <c r="J28" s="98">
        <f t="shared" si="5"/>
        <v>1</v>
      </c>
      <c r="K28" s="98">
        <f t="shared" si="5"/>
        <v>1</v>
      </c>
      <c r="L28" s="98">
        <f t="shared" si="5"/>
        <v>1</v>
      </c>
    </row>
    <row r="29" spans="1:14" x14ac:dyDescent="0.2">
      <c r="A29" s="10"/>
      <c r="B29" s="10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1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M28"/>
  <sheetViews>
    <sheetView workbookViewId="0">
      <selection activeCell="P32" sqref="P32"/>
    </sheetView>
  </sheetViews>
  <sheetFormatPr defaultRowHeight="15" x14ac:dyDescent="0.25"/>
  <cols>
    <col min="1" max="1" width="8.85546875" style="124"/>
    <col min="2" max="2" width="9.7109375" style="125" customWidth="1"/>
    <col min="3" max="11" width="7.7109375" style="125" customWidth="1"/>
    <col min="12" max="14" width="6.7109375" style="125" customWidth="1"/>
    <col min="15" max="16384" width="9.140625" style="125"/>
  </cols>
  <sheetData>
    <row r="1" spans="1:13" x14ac:dyDescent="0.25">
      <c r="A1" s="124" t="s">
        <v>98</v>
      </c>
    </row>
    <row r="3" spans="1:13" x14ac:dyDescent="0.25">
      <c r="A3" s="124" t="s">
        <v>99</v>
      </c>
      <c r="B3" s="138" t="s">
        <v>100</v>
      </c>
      <c r="D3" s="139">
        <v>750</v>
      </c>
      <c r="E3" s="140">
        <v>500</v>
      </c>
      <c r="F3" s="140">
        <v>400</v>
      </c>
      <c r="G3" s="140">
        <v>250</v>
      </c>
      <c r="H3" s="140">
        <v>200</v>
      </c>
      <c r="I3" s="140">
        <v>150</v>
      </c>
      <c r="J3" s="140">
        <v>100</v>
      </c>
      <c r="K3" s="141">
        <v>50</v>
      </c>
      <c r="L3" s="142" t="s">
        <v>23</v>
      </c>
      <c r="M3" s="143"/>
    </row>
    <row r="4" spans="1:13" x14ac:dyDescent="0.25">
      <c r="B4" s="138" t="s">
        <v>101</v>
      </c>
      <c r="D4" s="144">
        <v>100</v>
      </c>
      <c r="E4" s="145">
        <v>200</v>
      </c>
      <c r="F4" s="145">
        <v>500</v>
      </c>
      <c r="G4" s="145">
        <v>1000</v>
      </c>
      <c r="H4" s="145">
        <v>800</v>
      </c>
      <c r="I4" s="145">
        <v>400</v>
      </c>
      <c r="J4" s="145">
        <v>2000</v>
      </c>
      <c r="K4" s="146">
        <v>1000</v>
      </c>
      <c r="L4" s="125">
        <f>SUM(D4:K4)</f>
        <v>6000</v>
      </c>
      <c r="M4" s="143"/>
    </row>
    <row r="6" spans="1:13" x14ac:dyDescent="0.25">
      <c r="B6" s="126" t="s">
        <v>100</v>
      </c>
      <c r="C6" s="126" t="s">
        <v>102</v>
      </c>
      <c r="G6" s="138" t="s">
        <v>103</v>
      </c>
      <c r="M6" s="142" t="s">
        <v>104</v>
      </c>
    </row>
    <row r="7" spans="1:13" x14ac:dyDescent="0.25">
      <c r="B7" s="142" t="s">
        <v>105</v>
      </c>
      <c r="C7" s="142" t="s">
        <v>106</v>
      </c>
      <c r="D7" s="126">
        <f t="shared" ref="D7:K7" si="0">D3</f>
        <v>750</v>
      </c>
      <c r="E7" s="126">
        <f t="shared" si="0"/>
        <v>500</v>
      </c>
      <c r="F7" s="126">
        <f t="shared" si="0"/>
        <v>400</v>
      </c>
      <c r="G7" s="126">
        <f t="shared" si="0"/>
        <v>250</v>
      </c>
      <c r="H7" s="126">
        <f t="shared" si="0"/>
        <v>200</v>
      </c>
      <c r="I7" s="126">
        <f t="shared" si="0"/>
        <v>150</v>
      </c>
      <c r="J7" s="126">
        <f t="shared" si="0"/>
        <v>100</v>
      </c>
      <c r="K7" s="126">
        <f t="shared" si="0"/>
        <v>50</v>
      </c>
      <c r="M7" s="142" t="s">
        <v>106</v>
      </c>
    </row>
    <row r="8" spans="1:13" x14ac:dyDescent="0.25">
      <c r="B8" s="126">
        <v>750</v>
      </c>
      <c r="C8" s="147">
        <v>120</v>
      </c>
      <c r="D8" s="148">
        <v>0</v>
      </c>
      <c r="E8" s="149">
        <f t="shared" ref="E8:K9" si="1">$M$8*($B8-E$7)/1000</f>
        <v>0.5</v>
      </c>
      <c r="F8" s="149">
        <f t="shared" si="1"/>
        <v>0.7</v>
      </c>
      <c r="G8" s="149">
        <f t="shared" si="1"/>
        <v>1</v>
      </c>
      <c r="H8" s="149">
        <f t="shared" si="1"/>
        <v>1.1000000000000001</v>
      </c>
      <c r="I8" s="149">
        <f t="shared" si="1"/>
        <v>1.2</v>
      </c>
      <c r="J8" s="149">
        <f t="shared" si="1"/>
        <v>1.3</v>
      </c>
      <c r="K8" s="150">
        <f t="shared" si="1"/>
        <v>1.4</v>
      </c>
      <c r="M8" s="151">
        <v>2</v>
      </c>
    </row>
    <row r="9" spans="1:13" x14ac:dyDescent="0.25">
      <c r="B9" s="126">
        <v>500</v>
      </c>
      <c r="C9" s="152">
        <f t="shared" ref="C9:C15" si="2">C8</f>
        <v>120</v>
      </c>
      <c r="D9" s="153">
        <v>99</v>
      </c>
      <c r="E9" s="154">
        <v>0</v>
      </c>
      <c r="F9" s="155">
        <f t="shared" si="1"/>
        <v>0.2</v>
      </c>
      <c r="G9" s="155">
        <f t="shared" si="1"/>
        <v>0.5</v>
      </c>
      <c r="H9" s="155">
        <f t="shared" si="1"/>
        <v>0.6</v>
      </c>
      <c r="I9" s="155">
        <f t="shared" si="1"/>
        <v>0.7</v>
      </c>
      <c r="J9" s="155">
        <f t="shared" si="1"/>
        <v>0.8</v>
      </c>
      <c r="K9" s="156">
        <f t="shared" si="1"/>
        <v>0.9</v>
      </c>
    </row>
    <row r="10" spans="1:13" x14ac:dyDescent="0.25">
      <c r="B10" s="126">
        <v>400</v>
      </c>
      <c r="C10" s="152">
        <f t="shared" si="2"/>
        <v>120</v>
      </c>
      <c r="D10" s="153">
        <v>99</v>
      </c>
      <c r="E10" s="154">
        <v>99</v>
      </c>
      <c r="F10" s="154">
        <v>0</v>
      </c>
      <c r="G10" s="155">
        <f>$M$8*($B10-G$7)/1000</f>
        <v>0.3</v>
      </c>
      <c r="H10" s="155">
        <f>$M$8*($B10-H$7)/1000</f>
        <v>0.4</v>
      </c>
      <c r="I10" s="155">
        <f>$M$8*($B10-I$7)/1000</f>
        <v>0.5</v>
      </c>
      <c r="J10" s="155">
        <f>$M$8*($B10-J$7)/1000</f>
        <v>0.6</v>
      </c>
      <c r="K10" s="156">
        <f>$M$8*($B10-K$7)/1000</f>
        <v>0.7</v>
      </c>
    </row>
    <row r="11" spans="1:13" x14ac:dyDescent="0.25">
      <c r="B11" s="126">
        <v>250</v>
      </c>
      <c r="C11" s="152">
        <f t="shared" si="2"/>
        <v>120</v>
      </c>
      <c r="D11" s="153">
        <v>99</v>
      </c>
      <c r="E11" s="154">
        <v>99</v>
      </c>
      <c r="F11" s="154">
        <v>99</v>
      </c>
      <c r="G11" s="154">
        <f>(G$7-$B11)*G$4</f>
        <v>0</v>
      </c>
      <c r="H11" s="155">
        <f>$M$8*($B11-H$7)/1000</f>
        <v>0.1</v>
      </c>
      <c r="I11" s="155">
        <f>$M$8*($B11-I$7)/1000</f>
        <v>0.2</v>
      </c>
      <c r="J11" s="155">
        <f>$M$8*($B11-J$7)/1000</f>
        <v>0.3</v>
      </c>
      <c r="K11" s="156">
        <f>$M$8*($B11-K$7)/1000</f>
        <v>0.4</v>
      </c>
    </row>
    <row r="12" spans="1:13" x14ac:dyDescent="0.25">
      <c r="B12" s="126">
        <v>200</v>
      </c>
      <c r="C12" s="152">
        <f t="shared" si="2"/>
        <v>120</v>
      </c>
      <c r="D12" s="153">
        <v>99</v>
      </c>
      <c r="E12" s="154">
        <v>99</v>
      </c>
      <c r="F12" s="154">
        <v>99</v>
      </c>
      <c r="G12" s="154">
        <v>99</v>
      </c>
      <c r="H12" s="154">
        <f>(H$7-$B12)*H$4</f>
        <v>0</v>
      </c>
      <c r="I12" s="155">
        <f>$M$8*($B12-I$7)/1000</f>
        <v>0.1</v>
      </c>
      <c r="J12" s="155">
        <f>$M$8*($B12-J$7)/1000</f>
        <v>0.2</v>
      </c>
      <c r="K12" s="156">
        <f>$M$8*($B12-K$7)/1000</f>
        <v>0.3</v>
      </c>
    </row>
    <row r="13" spans="1:13" x14ac:dyDescent="0.25">
      <c r="B13" s="126">
        <v>150</v>
      </c>
      <c r="C13" s="152">
        <f t="shared" si="2"/>
        <v>120</v>
      </c>
      <c r="D13" s="153">
        <v>99</v>
      </c>
      <c r="E13" s="154">
        <v>99</v>
      </c>
      <c r="F13" s="154">
        <v>99</v>
      </c>
      <c r="G13" s="154">
        <v>99</v>
      </c>
      <c r="H13" s="154">
        <v>99</v>
      </c>
      <c r="I13" s="154">
        <f>(I$7-$B13)*I$4</f>
        <v>0</v>
      </c>
      <c r="J13" s="155">
        <f>$M$8*($B13-J$7)/1000</f>
        <v>0.1</v>
      </c>
      <c r="K13" s="156">
        <f>$M$8*($B13-K$7)/1000</f>
        <v>0.2</v>
      </c>
    </row>
    <row r="14" spans="1:13" x14ac:dyDescent="0.25">
      <c r="B14" s="126">
        <v>100</v>
      </c>
      <c r="C14" s="152">
        <f t="shared" si="2"/>
        <v>120</v>
      </c>
      <c r="D14" s="153">
        <v>99</v>
      </c>
      <c r="E14" s="154">
        <v>99</v>
      </c>
      <c r="F14" s="154">
        <v>99</v>
      </c>
      <c r="G14" s="154">
        <v>99</v>
      </c>
      <c r="H14" s="154">
        <v>99</v>
      </c>
      <c r="I14" s="154">
        <v>99</v>
      </c>
      <c r="J14" s="154">
        <v>0</v>
      </c>
      <c r="K14" s="156">
        <f>$M$8*($B14-K$7)/1000</f>
        <v>0.1</v>
      </c>
    </row>
    <row r="15" spans="1:13" x14ac:dyDescent="0.25">
      <c r="B15" s="126">
        <v>50</v>
      </c>
      <c r="C15" s="144">
        <f t="shared" si="2"/>
        <v>120</v>
      </c>
      <c r="D15" s="157">
        <v>99</v>
      </c>
      <c r="E15" s="158">
        <v>99</v>
      </c>
      <c r="F15" s="158">
        <v>99</v>
      </c>
      <c r="G15" s="158">
        <v>99</v>
      </c>
      <c r="H15" s="158">
        <v>99</v>
      </c>
      <c r="I15" s="158">
        <v>99</v>
      </c>
      <c r="J15" s="158">
        <v>99</v>
      </c>
      <c r="K15" s="159">
        <v>0</v>
      </c>
    </row>
    <row r="16" spans="1:13" x14ac:dyDescent="0.25">
      <c r="B16" s="126"/>
      <c r="C16" s="160"/>
      <c r="D16" s="154"/>
      <c r="E16" s="154"/>
      <c r="F16" s="154"/>
      <c r="G16" s="154"/>
      <c r="H16" s="154"/>
      <c r="I16" s="154"/>
      <c r="J16" s="154"/>
      <c r="K16" s="154"/>
    </row>
    <row r="17" spans="1:13" x14ac:dyDescent="0.25">
      <c r="A17" s="124" t="s">
        <v>1</v>
      </c>
      <c r="C17" s="125" t="s">
        <v>107</v>
      </c>
      <c r="E17" s="161">
        <f>SUMPRODUCT(C8:K15,C20:K27)</f>
        <v>840</v>
      </c>
      <c r="F17" s="154"/>
      <c r="G17" s="154"/>
      <c r="H17" s="154"/>
      <c r="I17" s="154"/>
      <c r="J17" s="154"/>
      <c r="K17" s="154"/>
    </row>
    <row r="18" spans="1:13" x14ac:dyDescent="0.25">
      <c r="B18" s="154"/>
      <c r="C18" s="142"/>
      <c r="D18" s="154"/>
      <c r="E18" s="154"/>
      <c r="F18" s="154"/>
      <c r="G18" s="154"/>
      <c r="H18" s="154"/>
      <c r="I18" s="154"/>
      <c r="J18" s="154"/>
      <c r="K18" s="154"/>
    </row>
    <row r="19" spans="1:13" x14ac:dyDescent="0.25">
      <c r="A19" s="124" t="s">
        <v>0</v>
      </c>
      <c r="C19" s="126" t="s">
        <v>108</v>
      </c>
      <c r="D19" s="154"/>
      <c r="E19" s="154"/>
      <c r="F19" s="154"/>
      <c r="G19" s="154"/>
      <c r="H19" s="154"/>
      <c r="I19" s="154"/>
      <c r="J19" s="154"/>
      <c r="K19" s="154"/>
      <c r="L19" s="127" t="s">
        <v>109</v>
      </c>
      <c r="M19" s="127" t="s">
        <v>96</v>
      </c>
    </row>
    <row r="20" spans="1:13" x14ac:dyDescent="0.25">
      <c r="B20" s="142">
        <f>B8</f>
        <v>750</v>
      </c>
      <c r="C20" s="162">
        <v>1</v>
      </c>
      <c r="D20" s="128">
        <v>5800</v>
      </c>
      <c r="E20" s="129">
        <v>200</v>
      </c>
      <c r="F20" s="129">
        <v>0</v>
      </c>
      <c r="G20" s="129">
        <v>0</v>
      </c>
      <c r="H20" s="129">
        <v>0</v>
      </c>
      <c r="I20" s="129">
        <v>0</v>
      </c>
      <c r="J20" s="129">
        <v>0</v>
      </c>
      <c r="K20" s="130">
        <v>0</v>
      </c>
      <c r="L20" s="137">
        <f t="shared" ref="L20:L27" si="3">SUM(D20:K20)</f>
        <v>6000</v>
      </c>
      <c r="M20" s="163">
        <f t="shared" ref="M20:M27" si="4">L20-$L$4*C20</f>
        <v>0</v>
      </c>
    </row>
    <row r="21" spans="1:13" x14ac:dyDescent="0.25">
      <c r="B21" s="142">
        <f t="shared" ref="B21:B27" si="5">B9</f>
        <v>500</v>
      </c>
      <c r="C21" s="164">
        <v>0</v>
      </c>
      <c r="D21" s="131">
        <v>0</v>
      </c>
      <c r="E21" s="132">
        <v>0</v>
      </c>
      <c r="F21" s="132">
        <v>0</v>
      </c>
      <c r="G21" s="132">
        <v>0</v>
      </c>
      <c r="H21" s="132">
        <v>0</v>
      </c>
      <c r="I21" s="132">
        <v>0</v>
      </c>
      <c r="J21" s="132">
        <v>0</v>
      </c>
      <c r="K21" s="133">
        <v>0</v>
      </c>
      <c r="L21" s="137">
        <f t="shared" si="3"/>
        <v>0</v>
      </c>
      <c r="M21" s="165">
        <f t="shared" si="4"/>
        <v>0</v>
      </c>
    </row>
    <row r="22" spans="1:13" x14ac:dyDescent="0.25">
      <c r="B22" s="142">
        <f t="shared" si="5"/>
        <v>400</v>
      </c>
      <c r="C22" s="164">
        <v>1</v>
      </c>
      <c r="D22" s="131">
        <v>0</v>
      </c>
      <c r="E22" s="132">
        <v>0</v>
      </c>
      <c r="F22" s="132">
        <v>6000</v>
      </c>
      <c r="G22" s="132">
        <v>0</v>
      </c>
      <c r="H22" s="132">
        <v>0</v>
      </c>
      <c r="I22" s="132">
        <v>0</v>
      </c>
      <c r="J22" s="132">
        <v>0</v>
      </c>
      <c r="K22" s="133">
        <v>0</v>
      </c>
      <c r="L22" s="137">
        <f t="shared" si="3"/>
        <v>6000</v>
      </c>
      <c r="M22" s="165">
        <f t="shared" si="4"/>
        <v>0</v>
      </c>
    </row>
    <row r="23" spans="1:13" x14ac:dyDescent="0.25">
      <c r="B23" s="142">
        <f t="shared" si="5"/>
        <v>250</v>
      </c>
      <c r="C23" s="164">
        <v>1</v>
      </c>
      <c r="D23" s="131">
        <v>0</v>
      </c>
      <c r="E23" s="132">
        <v>0</v>
      </c>
      <c r="F23" s="132">
        <v>0</v>
      </c>
      <c r="G23" s="132">
        <v>6000</v>
      </c>
      <c r="H23" s="132">
        <v>0</v>
      </c>
      <c r="I23" s="132">
        <v>0</v>
      </c>
      <c r="J23" s="132">
        <v>0</v>
      </c>
      <c r="K23" s="133">
        <v>0</v>
      </c>
      <c r="L23" s="137">
        <f t="shared" si="3"/>
        <v>6000</v>
      </c>
      <c r="M23" s="165">
        <f t="shared" si="4"/>
        <v>0</v>
      </c>
    </row>
    <row r="24" spans="1:13" x14ac:dyDescent="0.25">
      <c r="B24" s="142">
        <f t="shared" si="5"/>
        <v>200</v>
      </c>
      <c r="C24" s="164">
        <v>1</v>
      </c>
      <c r="D24" s="131">
        <v>0</v>
      </c>
      <c r="E24" s="132">
        <v>0</v>
      </c>
      <c r="F24" s="132">
        <v>0</v>
      </c>
      <c r="G24" s="132">
        <v>0</v>
      </c>
      <c r="H24" s="132">
        <v>5600</v>
      </c>
      <c r="I24" s="132">
        <v>400</v>
      </c>
      <c r="J24" s="132">
        <v>0</v>
      </c>
      <c r="K24" s="133">
        <v>0</v>
      </c>
      <c r="L24" s="137">
        <f t="shared" si="3"/>
        <v>6000</v>
      </c>
      <c r="M24" s="165">
        <f t="shared" si="4"/>
        <v>0</v>
      </c>
    </row>
    <row r="25" spans="1:13" x14ac:dyDescent="0.25">
      <c r="B25" s="142">
        <f t="shared" si="5"/>
        <v>150</v>
      </c>
      <c r="C25" s="164">
        <v>0</v>
      </c>
      <c r="D25" s="131">
        <v>0</v>
      </c>
      <c r="E25" s="132">
        <v>0</v>
      </c>
      <c r="F25" s="132">
        <v>0</v>
      </c>
      <c r="G25" s="132">
        <v>0</v>
      </c>
      <c r="H25" s="132">
        <v>0</v>
      </c>
      <c r="I25" s="132">
        <v>0</v>
      </c>
      <c r="J25" s="132">
        <v>0</v>
      </c>
      <c r="K25" s="133">
        <v>0</v>
      </c>
      <c r="L25" s="137">
        <f>SUM(D25:K25)</f>
        <v>0</v>
      </c>
      <c r="M25" s="165">
        <f t="shared" si="4"/>
        <v>0</v>
      </c>
    </row>
    <row r="26" spans="1:13" x14ac:dyDescent="0.25">
      <c r="B26" s="142">
        <f t="shared" si="5"/>
        <v>100</v>
      </c>
      <c r="C26" s="164">
        <v>1</v>
      </c>
      <c r="D26" s="131">
        <v>0</v>
      </c>
      <c r="E26" s="132">
        <v>0</v>
      </c>
      <c r="F26" s="132">
        <v>0</v>
      </c>
      <c r="G26" s="132">
        <v>0</v>
      </c>
      <c r="H26" s="132">
        <v>0</v>
      </c>
      <c r="I26" s="132">
        <v>0</v>
      </c>
      <c r="J26" s="132">
        <v>5000</v>
      </c>
      <c r="K26" s="133">
        <v>1000</v>
      </c>
      <c r="L26" s="137">
        <f t="shared" si="3"/>
        <v>6000</v>
      </c>
      <c r="M26" s="165">
        <f t="shared" si="4"/>
        <v>0</v>
      </c>
    </row>
    <row r="27" spans="1:13" x14ac:dyDescent="0.25">
      <c r="B27" s="142">
        <f t="shared" si="5"/>
        <v>50</v>
      </c>
      <c r="C27" s="166">
        <v>0</v>
      </c>
      <c r="D27" s="134">
        <v>0</v>
      </c>
      <c r="E27" s="135">
        <v>0</v>
      </c>
      <c r="F27" s="135">
        <v>0</v>
      </c>
      <c r="G27" s="135">
        <v>0</v>
      </c>
      <c r="H27" s="135">
        <v>0</v>
      </c>
      <c r="I27" s="135">
        <v>0</v>
      </c>
      <c r="J27" s="135">
        <v>0</v>
      </c>
      <c r="K27" s="136">
        <v>0</v>
      </c>
      <c r="L27" s="137">
        <f t="shared" si="3"/>
        <v>0</v>
      </c>
      <c r="M27" s="167">
        <f t="shared" si="4"/>
        <v>0</v>
      </c>
    </row>
    <row r="28" spans="1:13" x14ac:dyDescent="0.25">
      <c r="D28" s="125">
        <f t="shared" ref="D28:K28" si="6">SUM(D20:D27)</f>
        <v>5800</v>
      </c>
      <c r="E28" s="125">
        <f t="shared" si="6"/>
        <v>200</v>
      </c>
      <c r="F28" s="125">
        <f t="shared" si="6"/>
        <v>6000</v>
      </c>
      <c r="G28" s="125">
        <f t="shared" si="6"/>
        <v>6000</v>
      </c>
      <c r="H28" s="125">
        <f t="shared" si="6"/>
        <v>5600</v>
      </c>
      <c r="I28" s="125">
        <f t="shared" si="6"/>
        <v>400</v>
      </c>
      <c r="J28" s="125">
        <f t="shared" si="6"/>
        <v>5000</v>
      </c>
      <c r="K28" s="125">
        <f t="shared" si="6"/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9"/>
  <sheetViews>
    <sheetView workbookViewId="0">
      <selection activeCell="L13" sqref="L13"/>
    </sheetView>
  </sheetViews>
  <sheetFormatPr defaultColWidth="6.7109375" defaultRowHeight="12.75" x14ac:dyDescent="0.2"/>
  <cols>
    <col min="1" max="1" width="6.7109375" customWidth="1"/>
    <col min="2" max="2" width="9" customWidth="1"/>
    <col min="3" max="7" width="6.7109375" customWidth="1"/>
    <col min="8" max="8" width="7.42578125" bestFit="1" customWidth="1"/>
    <col min="9" max="9" width="5" customWidth="1"/>
    <col min="10" max="10" width="8.7109375" customWidth="1"/>
  </cols>
  <sheetData>
    <row r="1" spans="1:10" x14ac:dyDescent="0.2">
      <c r="A1" s="1" t="s">
        <v>4</v>
      </c>
    </row>
    <row r="2" spans="1:10" x14ac:dyDescent="0.2">
      <c r="A2" s="1"/>
    </row>
    <row r="3" spans="1:10" x14ac:dyDescent="0.2">
      <c r="A3" s="1" t="s">
        <v>0</v>
      </c>
    </row>
    <row r="4" spans="1:10" x14ac:dyDescent="0.2">
      <c r="A4" s="1"/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10" x14ac:dyDescent="0.2">
      <c r="A5" s="1"/>
      <c r="B5" t="s">
        <v>10</v>
      </c>
      <c r="C5" s="4">
        <v>0</v>
      </c>
      <c r="D5" s="5">
        <v>1</v>
      </c>
      <c r="E5" s="5">
        <v>0</v>
      </c>
      <c r="F5" s="5">
        <v>1</v>
      </c>
      <c r="G5" s="6">
        <v>0</v>
      </c>
    </row>
    <row r="6" spans="1:10" x14ac:dyDescent="0.2">
      <c r="A6" s="1" t="s">
        <v>1</v>
      </c>
    </row>
    <row r="7" spans="1:10" x14ac:dyDescent="0.2">
      <c r="A7" s="1"/>
      <c r="B7" t="s">
        <v>11</v>
      </c>
      <c r="C7" s="21">
        <v>10</v>
      </c>
      <c r="D7" s="21">
        <v>17</v>
      </c>
      <c r="E7" s="21">
        <v>16</v>
      </c>
      <c r="F7" s="21">
        <v>8</v>
      </c>
      <c r="G7" s="21">
        <v>14</v>
      </c>
      <c r="H7" s="7">
        <f>SUMPRODUCT($C$5:$G$5,C7:G7)</f>
        <v>25</v>
      </c>
    </row>
    <row r="8" spans="1:10" x14ac:dyDescent="0.2">
      <c r="A8" s="1" t="s">
        <v>2</v>
      </c>
      <c r="C8" t="s">
        <v>14</v>
      </c>
    </row>
    <row r="9" spans="1:10" x14ac:dyDescent="0.2">
      <c r="B9" t="s">
        <v>12</v>
      </c>
      <c r="C9">
        <v>48</v>
      </c>
      <c r="D9">
        <v>96</v>
      </c>
      <c r="E9">
        <v>80</v>
      </c>
      <c r="F9">
        <v>32</v>
      </c>
      <c r="G9">
        <v>64</v>
      </c>
      <c r="H9" s="23">
        <f>SUMPRODUCT($C$5:$G$5,C9:G9)</f>
        <v>128</v>
      </c>
      <c r="I9" s="2" t="s">
        <v>13</v>
      </c>
      <c r="J9" s="22">
        <v>160</v>
      </c>
    </row>
  </sheetData>
  <phoneticPr fontId="0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"/>
  <sheetViews>
    <sheetView workbookViewId="0">
      <selection activeCell="M12" sqref="M12"/>
    </sheetView>
  </sheetViews>
  <sheetFormatPr defaultColWidth="6.7109375" defaultRowHeight="12.75" x14ac:dyDescent="0.2"/>
  <cols>
    <col min="1" max="1" width="6.7109375" customWidth="1"/>
    <col min="2" max="2" width="9" customWidth="1"/>
    <col min="3" max="7" width="6.7109375" customWidth="1"/>
    <col min="8" max="8" width="7.42578125" customWidth="1"/>
    <col min="9" max="9" width="5" customWidth="1"/>
  </cols>
  <sheetData>
    <row r="1" spans="1:10" x14ac:dyDescent="0.2">
      <c r="A1" s="1" t="s">
        <v>4</v>
      </c>
    </row>
    <row r="2" spans="1:10" x14ac:dyDescent="0.2">
      <c r="A2" s="1"/>
    </row>
    <row r="3" spans="1:10" x14ac:dyDescent="0.2">
      <c r="A3" s="1" t="s">
        <v>0</v>
      </c>
    </row>
    <row r="4" spans="1:10" x14ac:dyDescent="0.2">
      <c r="A4" s="1"/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10" x14ac:dyDescent="0.2">
      <c r="A5" s="1"/>
      <c r="B5" t="s">
        <v>10</v>
      </c>
      <c r="C5" s="4">
        <v>0</v>
      </c>
      <c r="D5" s="5">
        <v>0</v>
      </c>
      <c r="E5" s="5">
        <v>0</v>
      </c>
      <c r="F5" s="5">
        <v>5</v>
      </c>
      <c r="G5" s="6">
        <v>0</v>
      </c>
    </row>
    <row r="6" spans="1:10" x14ac:dyDescent="0.2">
      <c r="A6" s="1" t="s">
        <v>1</v>
      </c>
    </row>
    <row r="7" spans="1:10" x14ac:dyDescent="0.2">
      <c r="A7" s="1"/>
      <c r="B7" t="s">
        <v>11</v>
      </c>
      <c r="C7" s="21">
        <v>10</v>
      </c>
      <c r="D7" s="21">
        <v>17</v>
      </c>
      <c r="E7" s="21">
        <v>16</v>
      </c>
      <c r="F7" s="21">
        <v>8</v>
      </c>
      <c r="G7" s="21">
        <v>14</v>
      </c>
      <c r="H7" s="7">
        <f>SUMPRODUCT($C$5:$G$5,C7:G7)</f>
        <v>40</v>
      </c>
    </row>
    <row r="8" spans="1:10" x14ac:dyDescent="0.2">
      <c r="A8" s="1" t="s">
        <v>2</v>
      </c>
      <c r="C8" t="s">
        <v>14</v>
      </c>
    </row>
    <row r="9" spans="1:10" x14ac:dyDescent="0.2">
      <c r="B9" t="s">
        <v>12</v>
      </c>
      <c r="C9">
        <v>48</v>
      </c>
      <c r="D9">
        <v>96</v>
      </c>
      <c r="E9">
        <v>80</v>
      </c>
      <c r="F9">
        <v>32</v>
      </c>
      <c r="G9">
        <v>64</v>
      </c>
      <c r="H9">
        <f>SUMPRODUCT($C$5:$G$5,C9:G9)</f>
        <v>160</v>
      </c>
      <c r="I9" s="2" t="s">
        <v>13</v>
      </c>
      <c r="J9" s="8">
        <v>160</v>
      </c>
    </row>
  </sheetData>
  <phoneticPr fontId="0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9"/>
  <sheetViews>
    <sheetView workbookViewId="0">
      <selection activeCell="M12" sqref="M12"/>
    </sheetView>
  </sheetViews>
  <sheetFormatPr defaultColWidth="6.7109375" defaultRowHeight="12.75" x14ac:dyDescent="0.2"/>
  <cols>
    <col min="1" max="1" width="6.7109375" customWidth="1"/>
    <col min="2" max="2" width="9" customWidth="1"/>
    <col min="3" max="7" width="6.7109375" customWidth="1"/>
    <col min="8" max="8" width="7.42578125" bestFit="1" customWidth="1"/>
    <col min="9" max="9" width="5" customWidth="1"/>
    <col min="10" max="10" width="8.7109375" customWidth="1"/>
  </cols>
  <sheetData>
    <row r="1" spans="1:10" x14ac:dyDescent="0.2">
      <c r="A1" s="1" t="s">
        <v>4</v>
      </c>
    </row>
    <row r="2" spans="1:10" x14ac:dyDescent="0.2">
      <c r="A2" s="1"/>
    </row>
    <row r="3" spans="1:10" x14ac:dyDescent="0.2">
      <c r="A3" s="1" t="s">
        <v>0</v>
      </c>
    </row>
    <row r="4" spans="1:10" x14ac:dyDescent="0.2">
      <c r="A4" s="1"/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10" x14ac:dyDescent="0.2">
      <c r="A5" s="1"/>
      <c r="B5" t="s">
        <v>10</v>
      </c>
      <c r="C5" s="4">
        <v>1</v>
      </c>
      <c r="D5" s="5">
        <v>0</v>
      </c>
      <c r="E5" s="5">
        <v>0.2</v>
      </c>
      <c r="F5" s="5">
        <v>1</v>
      </c>
      <c r="G5" s="6">
        <v>1</v>
      </c>
    </row>
    <row r="6" spans="1:10" x14ac:dyDescent="0.2">
      <c r="A6" s="1" t="s">
        <v>1</v>
      </c>
    </row>
    <row r="7" spans="1:10" x14ac:dyDescent="0.2">
      <c r="A7" s="1"/>
      <c r="B7" t="s">
        <v>11</v>
      </c>
      <c r="C7" s="21">
        <v>10</v>
      </c>
      <c r="D7" s="21">
        <v>17</v>
      </c>
      <c r="E7" s="21">
        <v>16</v>
      </c>
      <c r="F7" s="21">
        <v>8</v>
      </c>
      <c r="G7" s="21">
        <v>14</v>
      </c>
      <c r="H7" s="7">
        <f>SUMPRODUCT($C$5:$G$5,C7:G7)</f>
        <v>35.200000000000003</v>
      </c>
    </row>
    <row r="8" spans="1:10" x14ac:dyDescent="0.2">
      <c r="A8" s="1" t="s">
        <v>2</v>
      </c>
      <c r="C8" t="s">
        <v>14</v>
      </c>
    </row>
    <row r="9" spans="1:10" x14ac:dyDescent="0.2">
      <c r="B9" t="s">
        <v>12</v>
      </c>
      <c r="C9">
        <v>48</v>
      </c>
      <c r="D9">
        <v>96</v>
      </c>
      <c r="E9">
        <v>80</v>
      </c>
      <c r="F9">
        <v>32</v>
      </c>
      <c r="G9">
        <v>64</v>
      </c>
      <c r="H9" s="23">
        <f>SUMPRODUCT($C$5:$G$5,C9:G9)</f>
        <v>160</v>
      </c>
      <c r="I9" s="2" t="s">
        <v>13</v>
      </c>
      <c r="J9" s="22">
        <v>160</v>
      </c>
    </row>
  </sheetData>
  <phoneticPr fontId="0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9"/>
  <sheetViews>
    <sheetView workbookViewId="0">
      <selection activeCell="M12" sqref="M12"/>
    </sheetView>
  </sheetViews>
  <sheetFormatPr defaultColWidth="6.7109375" defaultRowHeight="12.75" x14ac:dyDescent="0.2"/>
  <cols>
    <col min="1" max="1" width="6.7109375" customWidth="1"/>
    <col min="2" max="2" width="9" customWidth="1"/>
    <col min="3" max="7" width="6.7109375" customWidth="1"/>
    <col min="8" max="8" width="7.42578125" bestFit="1" customWidth="1"/>
    <col min="9" max="9" width="5" customWidth="1"/>
    <col min="10" max="10" width="8.7109375" customWidth="1"/>
  </cols>
  <sheetData>
    <row r="1" spans="1:10" x14ac:dyDescent="0.2">
      <c r="A1" s="1" t="s">
        <v>4</v>
      </c>
    </row>
    <row r="2" spans="1:10" x14ac:dyDescent="0.2">
      <c r="A2" s="1"/>
    </row>
    <row r="3" spans="1:10" x14ac:dyDescent="0.2">
      <c r="A3" s="1" t="s">
        <v>0</v>
      </c>
    </row>
    <row r="4" spans="1:10" x14ac:dyDescent="0.2">
      <c r="A4" s="1"/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10" x14ac:dyDescent="0.2">
      <c r="A5" s="1"/>
      <c r="B5" t="s">
        <v>10</v>
      </c>
      <c r="C5" s="4">
        <v>1</v>
      </c>
      <c r="D5" s="5">
        <v>0</v>
      </c>
      <c r="E5" s="5">
        <v>1</v>
      </c>
      <c r="F5" s="5">
        <v>1</v>
      </c>
      <c r="G5" s="6">
        <v>0</v>
      </c>
    </row>
    <row r="6" spans="1:10" x14ac:dyDescent="0.2">
      <c r="A6" s="1" t="s">
        <v>1</v>
      </c>
    </row>
    <row r="7" spans="1:10" x14ac:dyDescent="0.2">
      <c r="A7" s="1"/>
      <c r="B7" t="s">
        <v>11</v>
      </c>
      <c r="C7" s="21">
        <v>10</v>
      </c>
      <c r="D7" s="21">
        <v>17</v>
      </c>
      <c r="E7" s="21">
        <v>16</v>
      </c>
      <c r="F7" s="21">
        <v>8</v>
      </c>
      <c r="G7" s="21">
        <v>14</v>
      </c>
      <c r="H7" s="7">
        <f>SUMPRODUCT($C$5:$G$5,C7:G7)</f>
        <v>34</v>
      </c>
    </row>
    <row r="8" spans="1:10" x14ac:dyDescent="0.2">
      <c r="A8" s="1" t="s">
        <v>2</v>
      </c>
      <c r="C8" t="s">
        <v>14</v>
      </c>
    </row>
    <row r="9" spans="1:10" x14ac:dyDescent="0.2">
      <c r="B9" t="s">
        <v>12</v>
      </c>
      <c r="C9">
        <v>48</v>
      </c>
      <c r="D9">
        <v>96</v>
      </c>
      <c r="E9">
        <v>80</v>
      </c>
      <c r="F9">
        <v>32</v>
      </c>
      <c r="G9">
        <v>64</v>
      </c>
      <c r="H9" s="23">
        <f>SUMPRODUCT($C$5:$G$5,C9:G9)</f>
        <v>160</v>
      </c>
      <c r="I9" s="2" t="s">
        <v>13</v>
      </c>
      <c r="J9" s="22">
        <v>160</v>
      </c>
    </row>
  </sheetData>
  <phoneticPr fontId="0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17"/>
  <sheetViews>
    <sheetView zoomScaleNormal="100" workbookViewId="0">
      <selection activeCell="O20" sqref="O20"/>
    </sheetView>
  </sheetViews>
  <sheetFormatPr defaultColWidth="11.42578125" defaultRowHeight="12.75" customHeight="1" x14ac:dyDescent="0.2"/>
  <cols>
    <col min="1" max="1" width="11.42578125" style="25" customWidth="1"/>
    <col min="2" max="2" width="6.42578125" style="24" bestFit="1" customWidth="1"/>
    <col min="3" max="9" width="5.7109375" style="24" customWidth="1"/>
    <col min="10" max="10" width="6.7109375" style="26" customWidth="1"/>
    <col min="11" max="11" width="4.7109375" style="24" customWidth="1"/>
    <col min="12" max="12" width="6.7109375" style="24" customWidth="1"/>
    <col min="13" max="16384" width="11.42578125" style="24"/>
  </cols>
  <sheetData>
    <row r="1" spans="1:12" ht="12.75" customHeight="1" x14ac:dyDescent="0.2">
      <c r="A1" s="25" t="s">
        <v>49</v>
      </c>
    </row>
    <row r="3" spans="1:12" ht="12.75" customHeight="1" x14ac:dyDescent="0.2">
      <c r="A3" s="25" t="s">
        <v>0</v>
      </c>
      <c r="B3" s="35" t="s">
        <v>32</v>
      </c>
      <c r="C3" s="26" t="s">
        <v>33</v>
      </c>
      <c r="D3" s="26" t="s">
        <v>34</v>
      </c>
      <c r="E3" s="26" t="s">
        <v>35</v>
      </c>
      <c r="F3" s="26" t="s">
        <v>36</v>
      </c>
      <c r="G3" s="26" t="s">
        <v>37</v>
      </c>
      <c r="H3" s="26" t="s">
        <v>38</v>
      </c>
      <c r="I3" s="26" t="s">
        <v>39</v>
      </c>
    </row>
    <row r="4" spans="1:12" ht="12.75" customHeight="1" x14ac:dyDescent="0.2">
      <c r="B4" s="24" t="s">
        <v>50</v>
      </c>
      <c r="C4" s="28">
        <v>0</v>
      </c>
      <c r="D4" s="29">
        <v>1</v>
      </c>
      <c r="E4" s="29">
        <v>1</v>
      </c>
      <c r="F4" s="29">
        <v>1</v>
      </c>
      <c r="G4" s="29">
        <v>0</v>
      </c>
      <c r="H4" s="29">
        <v>1</v>
      </c>
      <c r="I4" s="30">
        <v>0</v>
      </c>
    </row>
    <row r="6" spans="1:12" ht="12.75" customHeight="1" x14ac:dyDescent="0.2">
      <c r="A6" s="25" t="s">
        <v>1</v>
      </c>
      <c r="B6" s="27" t="s">
        <v>52</v>
      </c>
      <c r="C6" s="24">
        <v>1</v>
      </c>
      <c r="D6" s="24">
        <v>1</v>
      </c>
      <c r="E6" s="24">
        <v>1</v>
      </c>
      <c r="F6" s="24">
        <v>1</v>
      </c>
      <c r="G6" s="24">
        <v>1</v>
      </c>
      <c r="H6" s="24">
        <v>1</v>
      </c>
      <c r="I6" s="24">
        <v>1</v>
      </c>
      <c r="J6" s="34">
        <f>SUMPRODUCT(C6:I6,$C$4:$I$4)</f>
        <v>4</v>
      </c>
    </row>
    <row r="8" spans="1:12" ht="12.75" customHeight="1" x14ac:dyDescent="0.2">
      <c r="A8" s="25" t="s">
        <v>2</v>
      </c>
      <c r="J8" s="27" t="s">
        <v>51</v>
      </c>
    </row>
    <row r="9" spans="1:12" ht="12.75" customHeight="1" x14ac:dyDescent="0.2">
      <c r="B9" s="27" t="s">
        <v>40</v>
      </c>
      <c r="C9" s="36">
        <v>0</v>
      </c>
      <c r="D9" s="37">
        <v>1</v>
      </c>
      <c r="E9" s="37">
        <v>0</v>
      </c>
      <c r="F9" s="37">
        <v>1</v>
      </c>
      <c r="G9" s="37">
        <v>0</v>
      </c>
      <c r="H9" s="37">
        <v>0</v>
      </c>
      <c r="I9" s="38">
        <v>1</v>
      </c>
      <c r="J9" s="26">
        <f t="shared" ref="J9:J17" si="0">SUMPRODUCT(C9:I9,$C$4:$I$4)</f>
        <v>2</v>
      </c>
      <c r="K9" s="26" t="s">
        <v>3</v>
      </c>
      <c r="L9" s="31">
        <v>1</v>
      </c>
    </row>
    <row r="10" spans="1:12" ht="12.75" customHeight="1" x14ac:dyDescent="0.2">
      <c r="B10" s="27" t="s">
        <v>41</v>
      </c>
      <c r="C10" s="39">
        <v>1</v>
      </c>
      <c r="D10" s="40">
        <v>0</v>
      </c>
      <c r="E10" s="40">
        <v>0</v>
      </c>
      <c r="F10" s="40">
        <v>0</v>
      </c>
      <c r="G10" s="40">
        <v>0</v>
      </c>
      <c r="H10" s="40">
        <v>1</v>
      </c>
      <c r="I10" s="41">
        <v>1</v>
      </c>
      <c r="J10" s="26">
        <f t="shared" si="0"/>
        <v>1</v>
      </c>
      <c r="K10" s="26" t="s">
        <v>3</v>
      </c>
      <c r="L10" s="32">
        <v>1</v>
      </c>
    </row>
    <row r="11" spans="1:12" ht="12.75" customHeight="1" x14ac:dyDescent="0.2">
      <c r="B11" s="27" t="s">
        <v>42</v>
      </c>
      <c r="C11" s="39">
        <v>0</v>
      </c>
      <c r="D11" s="40">
        <v>1</v>
      </c>
      <c r="E11" s="40">
        <v>0</v>
      </c>
      <c r="F11" s="40">
        <v>0</v>
      </c>
      <c r="G11" s="40">
        <v>0</v>
      </c>
      <c r="H11" s="40">
        <v>1</v>
      </c>
      <c r="I11" s="41">
        <v>1</v>
      </c>
      <c r="J11" s="26">
        <f t="shared" si="0"/>
        <v>2</v>
      </c>
      <c r="K11" s="26" t="s">
        <v>3</v>
      </c>
      <c r="L11" s="32">
        <v>1</v>
      </c>
    </row>
    <row r="12" spans="1:12" ht="12.75" customHeight="1" x14ac:dyDescent="0.2">
      <c r="B12" s="27" t="s">
        <v>43</v>
      </c>
      <c r="C12" s="39">
        <v>0</v>
      </c>
      <c r="D12" s="40">
        <v>1</v>
      </c>
      <c r="E12" s="40">
        <v>1</v>
      </c>
      <c r="F12" s="40">
        <v>0</v>
      </c>
      <c r="G12" s="40">
        <v>1</v>
      </c>
      <c r="H12" s="40">
        <v>1</v>
      </c>
      <c r="I12" s="41">
        <v>0</v>
      </c>
      <c r="J12" s="26">
        <f t="shared" si="0"/>
        <v>3</v>
      </c>
      <c r="K12" s="26" t="s">
        <v>3</v>
      </c>
      <c r="L12" s="32">
        <v>1</v>
      </c>
    </row>
    <row r="13" spans="1:12" ht="12.75" customHeight="1" x14ac:dyDescent="0.2">
      <c r="B13" s="27" t="s">
        <v>44</v>
      </c>
      <c r="C13" s="39">
        <v>1</v>
      </c>
      <c r="D13" s="40">
        <v>0</v>
      </c>
      <c r="E13" s="40">
        <v>1</v>
      </c>
      <c r="F13" s="40">
        <v>0</v>
      </c>
      <c r="G13" s="40">
        <v>1</v>
      </c>
      <c r="H13" s="40">
        <v>0</v>
      </c>
      <c r="I13" s="41">
        <v>0</v>
      </c>
      <c r="J13" s="26">
        <f t="shared" si="0"/>
        <v>1</v>
      </c>
      <c r="K13" s="26" t="s">
        <v>3</v>
      </c>
      <c r="L13" s="32">
        <v>1</v>
      </c>
    </row>
    <row r="14" spans="1:12" ht="12.75" customHeight="1" x14ac:dyDescent="0.2">
      <c r="B14" s="27" t="s">
        <v>45</v>
      </c>
      <c r="C14" s="39">
        <v>1</v>
      </c>
      <c r="D14" s="40">
        <v>0</v>
      </c>
      <c r="E14" s="40">
        <v>0</v>
      </c>
      <c r="F14" s="40">
        <v>1</v>
      </c>
      <c r="G14" s="40">
        <v>0</v>
      </c>
      <c r="H14" s="40">
        <v>1</v>
      </c>
      <c r="I14" s="41">
        <v>0</v>
      </c>
      <c r="J14" s="26">
        <f t="shared" si="0"/>
        <v>2</v>
      </c>
      <c r="K14" s="26" t="s">
        <v>3</v>
      </c>
      <c r="L14" s="32">
        <v>1</v>
      </c>
    </row>
    <row r="15" spans="1:12" ht="12.75" customHeight="1" x14ac:dyDescent="0.2">
      <c r="B15" s="27" t="s">
        <v>46</v>
      </c>
      <c r="C15" s="39">
        <v>1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I15" s="41">
        <v>1</v>
      </c>
      <c r="J15" s="26">
        <f t="shared" si="0"/>
        <v>0</v>
      </c>
      <c r="K15" s="26" t="s">
        <v>3</v>
      </c>
      <c r="L15" s="32">
        <v>1</v>
      </c>
    </row>
    <row r="16" spans="1:12" ht="12.75" customHeight="1" x14ac:dyDescent="0.2">
      <c r="B16" s="27" t="s">
        <v>47</v>
      </c>
      <c r="C16" s="39">
        <v>0</v>
      </c>
      <c r="D16" s="40">
        <v>0</v>
      </c>
      <c r="E16" s="40">
        <v>1</v>
      </c>
      <c r="F16" s="40">
        <v>1</v>
      </c>
      <c r="G16" s="40">
        <v>1</v>
      </c>
      <c r="H16" s="40">
        <v>0</v>
      </c>
      <c r="I16" s="41">
        <v>0</v>
      </c>
      <c r="J16" s="26">
        <f t="shared" si="0"/>
        <v>2</v>
      </c>
      <c r="K16" s="26" t="s">
        <v>3</v>
      </c>
      <c r="L16" s="32">
        <v>1</v>
      </c>
    </row>
    <row r="17" spans="2:12" ht="12.75" customHeight="1" x14ac:dyDescent="0.2">
      <c r="B17" s="27" t="s">
        <v>48</v>
      </c>
      <c r="C17" s="42">
        <v>1</v>
      </c>
      <c r="D17" s="43">
        <v>0</v>
      </c>
      <c r="E17" s="43">
        <v>0</v>
      </c>
      <c r="F17" s="43">
        <v>0</v>
      </c>
      <c r="G17" s="43">
        <v>1</v>
      </c>
      <c r="H17" s="43">
        <v>0</v>
      </c>
      <c r="I17" s="44">
        <v>0</v>
      </c>
      <c r="J17" s="26">
        <f t="shared" si="0"/>
        <v>0</v>
      </c>
      <c r="K17" s="26" t="s">
        <v>3</v>
      </c>
      <c r="L17" s="33">
        <v>1</v>
      </c>
    </row>
  </sheetData>
  <phoneticPr fontId="5" type="noConversion"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7"/>
  <sheetViews>
    <sheetView zoomScaleNormal="100" workbookViewId="0">
      <selection activeCell="O20" sqref="O20"/>
    </sheetView>
  </sheetViews>
  <sheetFormatPr defaultColWidth="11.42578125" defaultRowHeight="12.75" customHeight="1" x14ac:dyDescent="0.2"/>
  <cols>
    <col min="1" max="1" width="11.42578125" style="25" customWidth="1"/>
    <col min="2" max="2" width="6.42578125" style="24" bestFit="1" customWidth="1"/>
    <col min="3" max="9" width="5.7109375" style="24" customWidth="1"/>
    <col min="10" max="10" width="6.7109375" style="26" customWidth="1"/>
    <col min="11" max="11" width="4.7109375" style="24" customWidth="1"/>
    <col min="12" max="12" width="6.7109375" style="24" customWidth="1"/>
    <col min="13" max="16384" width="11.42578125" style="24"/>
  </cols>
  <sheetData>
    <row r="1" spans="1:12" ht="12.75" customHeight="1" x14ac:dyDescent="0.2">
      <c r="A1" s="25" t="s">
        <v>49</v>
      </c>
    </row>
    <row r="3" spans="1:12" ht="12.75" customHeight="1" x14ac:dyDescent="0.2">
      <c r="A3" s="25" t="s">
        <v>0</v>
      </c>
      <c r="B3" s="56" t="s">
        <v>32</v>
      </c>
      <c r="C3" s="26" t="s">
        <v>33</v>
      </c>
      <c r="D3" s="26" t="s">
        <v>34</v>
      </c>
      <c r="E3" s="26" t="s">
        <v>35</v>
      </c>
      <c r="F3" s="26" t="s">
        <v>36</v>
      </c>
      <c r="G3" s="26" t="s">
        <v>37</v>
      </c>
      <c r="H3" s="26" t="s">
        <v>38</v>
      </c>
      <c r="I3" s="26" t="s">
        <v>39</v>
      </c>
    </row>
    <row r="4" spans="1:12" ht="12.75" customHeight="1" x14ac:dyDescent="0.2">
      <c r="B4" s="24" t="s">
        <v>50</v>
      </c>
      <c r="C4" s="28">
        <v>0</v>
      </c>
      <c r="D4" s="29">
        <v>0</v>
      </c>
      <c r="E4" s="29">
        <v>0</v>
      </c>
      <c r="F4" s="29">
        <v>0</v>
      </c>
      <c r="G4" s="29">
        <v>1</v>
      </c>
      <c r="H4" s="29">
        <v>1</v>
      </c>
      <c r="I4" s="30">
        <v>1</v>
      </c>
    </row>
    <row r="6" spans="1:12" ht="12.75" customHeight="1" x14ac:dyDescent="0.2">
      <c r="A6" s="25" t="s">
        <v>1</v>
      </c>
      <c r="B6" s="27" t="s">
        <v>52</v>
      </c>
      <c r="C6" s="24">
        <v>1</v>
      </c>
      <c r="D6" s="24">
        <v>1</v>
      </c>
      <c r="E6" s="24">
        <v>1</v>
      </c>
      <c r="F6" s="24">
        <v>1</v>
      </c>
      <c r="G6" s="24">
        <v>1</v>
      </c>
      <c r="H6" s="24">
        <v>1</v>
      </c>
      <c r="I6" s="24">
        <v>1</v>
      </c>
      <c r="J6" s="34">
        <f>SUMPRODUCT(C6:I6,$C$4:$I$4)</f>
        <v>3</v>
      </c>
    </row>
    <row r="8" spans="1:12" ht="12.75" customHeight="1" x14ac:dyDescent="0.2">
      <c r="A8" s="25" t="s">
        <v>2</v>
      </c>
      <c r="J8" s="27" t="s">
        <v>51</v>
      </c>
    </row>
    <row r="9" spans="1:12" ht="12.75" customHeight="1" x14ac:dyDescent="0.2">
      <c r="B9" s="27" t="s">
        <v>40</v>
      </c>
      <c r="C9" s="36">
        <v>0</v>
      </c>
      <c r="D9" s="37">
        <v>1</v>
      </c>
      <c r="E9" s="37">
        <v>0</v>
      </c>
      <c r="F9" s="37">
        <v>1</v>
      </c>
      <c r="G9" s="37">
        <v>0</v>
      </c>
      <c r="H9" s="37">
        <v>0</v>
      </c>
      <c r="I9" s="38">
        <v>1</v>
      </c>
      <c r="J9" s="26">
        <f t="shared" ref="J9:J17" si="0">SUMPRODUCT(C9:I9,$C$4:$I$4)</f>
        <v>1</v>
      </c>
      <c r="K9" s="26" t="s">
        <v>3</v>
      </c>
      <c r="L9" s="31">
        <v>1</v>
      </c>
    </row>
    <row r="10" spans="1:12" ht="12.75" customHeight="1" x14ac:dyDescent="0.2">
      <c r="B10" s="27" t="s">
        <v>41</v>
      </c>
      <c r="C10" s="39">
        <v>1</v>
      </c>
      <c r="D10" s="40">
        <v>0</v>
      </c>
      <c r="E10" s="40">
        <v>0</v>
      </c>
      <c r="F10" s="40">
        <v>0</v>
      </c>
      <c r="G10" s="40">
        <v>0</v>
      </c>
      <c r="H10" s="40">
        <v>1</v>
      </c>
      <c r="I10" s="41">
        <v>1</v>
      </c>
      <c r="J10" s="26">
        <f t="shared" si="0"/>
        <v>2</v>
      </c>
      <c r="K10" s="26" t="s">
        <v>3</v>
      </c>
      <c r="L10" s="32">
        <v>1</v>
      </c>
    </row>
    <row r="11" spans="1:12" ht="12.75" customHeight="1" x14ac:dyDescent="0.2">
      <c r="B11" s="27" t="s">
        <v>42</v>
      </c>
      <c r="C11" s="39">
        <v>0</v>
      </c>
      <c r="D11" s="40">
        <v>1</v>
      </c>
      <c r="E11" s="40">
        <v>0</v>
      </c>
      <c r="F11" s="40">
        <v>0</v>
      </c>
      <c r="G11" s="40">
        <v>0</v>
      </c>
      <c r="H11" s="40">
        <v>1</v>
      </c>
      <c r="I11" s="41">
        <v>1</v>
      </c>
      <c r="J11" s="26">
        <f t="shared" si="0"/>
        <v>2</v>
      </c>
      <c r="K11" s="26" t="s">
        <v>3</v>
      </c>
      <c r="L11" s="32">
        <v>1</v>
      </c>
    </row>
    <row r="12" spans="1:12" ht="12.75" customHeight="1" x14ac:dyDescent="0.2">
      <c r="B12" s="27" t="s">
        <v>43</v>
      </c>
      <c r="C12" s="39">
        <v>0</v>
      </c>
      <c r="D12" s="40">
        <v>1</v>
      </c>
      <c r="E12" s="40">
        <v>1</v>
      </c>
      <c r="F12" s="40">
        <v>0</v>
      </c>
      <c r="G12" s="40">
        <v>1</v>
      </c>
      <c r="H12" s="40">
        <v>1</v>
      </c>
      <c r="I12" s="41">
        <v>0</v>
      </c>
      <c r="J12" s="26">
        <f t="shared" si="0"/>
        <v>2</v>
      </c>
      <c r="K12" s="26" t="s">
        <v>3</v>
      </c>
      <c r="L12" s="32">
        <v>1</v>
      </c>
    </row>
    <row r="13" spans="1:12" ht="12.75" customHeight="1" x14ac:dyDescent="0.2">
      <c r="B13" s="27" t="s">
        <v>44</v>
      </c>
      <c r="C13" s="39">
        <v>1</v>
      </c>
      <c r="D13" s="40">
        <v>0</v>
      </c>
      <c r="E13" s="40">
        <v>1</v>
      </c>
      <c r="F13" s="40">
        <v>0</v>
      </c>
      <c r="G13" s="40">
        <v>1</v>
      </c>
      <c r="H13" s="40">
        <v>0</v>
      </c>
      <c r="I13" s="41">
        <v>0</v>
      </c>
      <c r="J13" s="26">
        <f t="shared" si="0"/>
        <v>1</v>
      </c>
      <c r="K13" s="26" t="s">
        <v>3</v>
      </c>
      <c r="L13" s="32">
        <v>1</v>
      </c>
    </row>
    <row r="14" spans="1:12" ht="12.75" customHeight="1" x14ac:dyDescent="0.2">
      <c r="B14" s="27" t="s">
        <v>45</v>
      </c>
      <c r="C14" s="39">
        <v>1</v>
      </c>
      <c r="D14" s="40">
        <v>0</v>
      </c>
      <c r="E14" s="40">
        <v>0</v>
      </c>
      <c r="F14" s="40">
        <v>1</v>
      </c>
      <c r="G14" s="40">
        <v>0</v>
      </c>
      <c r="H14" s="40">
        <v>1</v>
      </c>
      <c r="I14" s="41">
        <v>0</v>
      </c>
      <c r="J14" s="26">
        <f t="shared" si="0"/>
        <v>1</v>
      </c>
      <c r="K14" s="26" t="s">
        <v>3</v>
      </c>
      <c r="L14" s="32">
        <v>1</v>
      </c>
    </row>
    <row r="15" spans="1:12" ht="12.75" customHeight="1" x14ac:dyDescent="0.2">
      <c r="B15" s="27" t="s">
        <v>46</v>
      </c>
      <c r="C15" s="39">
        <v>1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I15" s="41">
        <v>1</v>
      </c>
      <c r="J15" s="26">
        <f t="shared" si="0"/>
        <v>1</v>
      </c>
      <c r="K15" s="26" t="s">
        <v>3</v>
      </c>
      <c r="L15" s="32">
        <v>1</v>
      </c>
    </row>
    <row r="16" spans="1:12" ht="12.75" customHeight="1" x14ac:dyDescent="0.2">
      <c r="B16" s="27" t="s">
        <v>47</v>
      </c>
      <c r="C16" s="39">
        <v>0</v>
      </c>
      <c r="D16" s="40">
        <v>0</v>
      </c>
      <c r="E16" s="40">
        <v>1</v>
      </c>
      <c r="F16" s="40">
        <v>1</v>
      </c>
      <c r="G16" s="40">
        <v>1</v>
      </c>
      <c r="H16" s="40">
        <v>0</v>
      </c>
      <c r="I16" s="41">
        <v>0</v>
      </c>
      <c r="J16" s="26">
        <f t="shared" si="0"/>
        <v>1</v>
      </c>
      <c r="K16" s="26" t="s">
        <v>3</v>
      </c>
      <c r="L16" s="32">
        <v>1</v>
      </c>
    </row>
    <row r="17" spans="2:12" ht="12.75" customHeight="1" x14ac:dyDescent="0.2">
      <c r="B17" s="27" t="s">
        <v>48</v>
      </c>
      <c r="C17" s="42">
        <v>1</v>
      </c>
      <c r="D17" s="43">
        <v>0</v>
      </c>
      <c r="E17" s="43">
        <v>0</v>
      </c>
      <c r="F17" s="43">
        <v>0</v>
      </c>
      <c r="G17" s="43">
        <v>1</v>
      </c>
      <c r="H17" s="43">
        <v>0</v>
      </c>
      <c r="I17" s="44">
        <v>0</v>
      </c>
      <c r="J17" s="26">
        <f t="shared" si="0"/>
        <v>1</v>
      </c>
      <c r="K17" s="26" t="s">
        <v>3</v>
      </c>
      <c r="L17" s="33">
        <v>1</v>
      </c>
    </row>
  </sheetData>
  <phoneticPr fontId="5" type="noConversion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10"/>
  <sheetViews>
    <sheetView workbookViewId="0">
      <selection activeCell="L14" sqref="L14"/>
    </sheetView>
  </sheetViews>
  <sheetFormatPr defaultColWidth="6.7109375" defaultRowHeight="12.75" x14ac:dyDescent="0.2"/>
  <cols>
    <col min="1" max="1" width="6.7109375" customWidth="1"/>
    <col min="2" max="2" width="9" customWidth="1"/>
    <col min="3" max="8" width="6.7109375" customWidth="1"/>
    <col min="9" max="9" width="5" customWidth="1"/>
  </cols>
  <sheetData>
    <row r="1" spans="1:10" x14ac:dyDescent="0.2">
      <c r="A1" s="1" t="s">
        <v>4</v>
      </c>
    </row>
    <row r="2" spans="1:10" x14ac:dyDescent="0.2">
      <c r="A2" s="1"/>
    </row>
    <row r="3" spans="1:10" x14ac:dyDescent="0.2">
      <c r="A3" s="1" t="s">
        <v>0</v>
      </c>
    </row>
    <row r="4" spans="1:10" x14ac:dyDescent="0.2">
      <c r="A4" s="1"/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10" x14ac:dyDescent="0.2">
      <c r="A5" s="1"/>
      <c r="B5" t="s">
        <v>10</v>
      </c>
      <c r="C5" s="4">
        <v>1</v>
      </c>
      <c r="D5" s="5">
        <v>0</v>
      </c>
      <c r="E5" s="5">
        <v>0</v>
      </c>
      <c r="F5" s="5">
        <v>1</v>
      </c>
      <c r="G5" s="6">
        <v>1</v>
      </c>
    </row>
    <row r="6" spans="1:10" x14ac:dyDescent="0.2">
      <c r="A6" s="1" t="s">
        <v>1</v>
      </c>
    </row>
    <row r="7" spans="1:10" x14ac:dyDescent="0.2">
      <c r="A7" s="1"/>
      <c r="B7" t="s">
        <v>11</v>
      </c>
      <c r="C7" s="21">
        <v>10</v>
      </c>
      <c r="D7" s="21">
        <v>17</v>
      </c>
      <c r="E7" s="21">
        <v>16</v>
      </c>
      <c r="F7" s="21">
        <v>8</v>
      </c>
      <c r="G7" s="21">
        <v>14</v>
      </c>
      <c r="H7" s="7">
        <f>SUMPRODUCT($C$5:$G$5,C7:G7)</f>
        <v>32</v>
      </c>
    </row>
    <row r="8" spans="1:10" x14ac:dyDescent="0.2">
      <c r="A8" s="1" t="s">
        <v>2</v>
      </c>
      <c r="C8" t="s">
        <v>14</v>
      </c>
    </row>
    <row r="9" spans="1:10" x14ac:dyDescent="0.2">
      <c r="B9" t="s">
        <v>12</v>
      </c>
      <c r="C9">
        <v>48</v>
      </c>
      <c r="D9">
        <v>96</v>
      </c>
      <c r="E9">
        <v>80</v>
      </c>
      <c r="F9">
        <v>32</v>
      </c>
      <c r="G9">
        <v>64</v>
      </c>
      <c r="H9">
        <f>SUMPRODUCT($C$5:$G$5,C9:G9)</f>
        <v>144</v>
      </c>
      <c r="I9" s="2" t="s">
        <v>13</v>
      </c>
      <c r="J9" s="45">
        <v>160</v>
      </c>
    </row>
    <row r="10" spans="1:10" x14ac:dyDescent="0.2">
      <c r="D10">
        <v>1</v>
      </c>
      <c r="G10">
        <v>1</v>
      </c>
      <c r="H10">
        <f>SUMPRODUCT($C$5:$G$5,C10:G10)</f>
        <v>1</v>
      </c>
      <c r="I10" s="2" t="s">
        <v>3</v>
      </c>
      <c r="J10" s="4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11.1</vt:lpstr>
      <vt:lpstr>11.4</vt:lpstr>
      <vt:lpstr>11.5</vt:lpstr>
      <vt:lpstr>11.6</vt:lpstr>
      <vt:lpstr>11.7</vt:lpstr>
      <vt:lpstr>11.9</vt:lpstr>
      <vt:lpstr>11.10</vt:lpstr>
      <vt:lpstr>11.11</vt:lpstr>
      <vt:lpstr>11.12</vt:lpstr>
      <vt:lpstr>11.13</vt:lpstr>
      <vt:lpstr>11.14</vt:lpstr>
      <vt:lpstr>11.15</vt:lpstr>
      <vt:lpstr>11.16</vt:lpstr>
      <vt:lpstr>11.17</vt:lpstr>
      <vt:lpstr>11.18</vt:lpstr>
      <vt:lpstr>11.20</vt:lpstr>
      <vt:lpstr>11.21</vt:lpstr>
      <vt:lpstr>11.22</vt:lpstr>
      <vt:lpstr>11.23</vt:lpstr>
      <vt:lpstr>11.24</vt:lpstr>
      <vt:lpstr>11.25</vt:lpstr>
    </vt:vector>
  </TitlesOfParts>
  <Company>Dartmouth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Baker</dc:creator>
  <cp:lastModifiedBy>Baker, Kenneth R.</cp:lastModifiedBy>
  <cp:lastPrinted>2000-04-03T20:02:37Z</cp:lastPrinted>
  <dcterms:created xsi:type="dcterms:W3CDTF">2000-04-03T14:21:55Z</dcterms:created>
  <dcterms:modified xsi:type="dcterms:W3CDTF">2016-01-26T20:56:17Z</dcterms:modified>
</cp:coreProperties>
</file>