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27822G\Documents\Chapter 14 5e\"/>
    </mc:Choice>
  </mc:AlternateContent>
  <bookViews>
    <workbookView xWindow="120" yWindow="120" windowWidth="7320" windowHeight="4830" tabRatio="212" firstSheet="1" activeTab="1"/>
  </bookViews>
  <sheets>
    <sheet name="CB_DATA_" sheetId="11" state="hidden" r:id="rId1"/>
    <sheet name="14.27" sheetId="12" r:id="rId2"/>
    <sheet name="14.29" sheetId="13" r:id="rId3"/>
    <sheet name="14.30" sheetId="4" r:id="rId4"/>
    <sheet name="14.31" sheetId="14" r:id="rId5"/>
  </sheets>
  <definedNames>
    <definedName name="CB_198d4f2aa4374c95baeddc8ff61a1161" localSheetId="3" hidden="1">'14.30'!$G$7</definedName>
    <definedName name="CB_9e7502a70b0d46d19d94437568993cec" localSheetId="3" hidden="1">'14.30'!$G$4</definedName>
    <definedName name="CB_a85eb89527244ea6be13f9910f749e57" localSheetId="3" hidden="1">'14.30'!$G$6</definedName>
    <definedName name="CB_a9ad79ecd4754f66b3ad33260e82b0ce" localSheetId="1" hidden="1">'14.27'!$E$141</definedName>
    <definedName name="CB_b508f91cb11346e99bfdcf3a72bec36e" localSheetId="0" hidden="1">#N/A</definedName>
    <definedName name="CBx_1b3ecb12366246b7b6df5a4da3e63362" localSheetId="0" hidden="1">"'ChartData'!$A$1"</definedName>
    <definedName name="CBx_69385ae5e6704b8ca6eb07f0245c95e6" localSheetId="0" hidden="1">"'15.26'!$A$1"</definedName>
    <definedName name="CBx_cbde0bc9d80d4f49956665d4e51e55df" localSheetId="0" hidden="1">"'CB_DATA_'!$A$1"</definedName>
    <definedName name="CBx_f7ce6db8651345e0b81a0936571b3324" localSheetId="0" hidden="1">"'15.29'!$A$1"</definedName>
    <definedName name="CBx_Sheet_Guid" localSheetId="1" hidden="1">"'69385ae5e6704b8ca6eb07f0245c95e6"</definedName>
    <definedName name="CBx_Sheet_Guid" localSheetId="3" hidden="1">"'f7ce6db8651345e0b81a0936571b3324"</definedName>
    <definedName name="CBx_Sheet_Guid" localSheetId="0" hidden="1">"'cbde0bc9d80d4f49956665d4e51e55df"</definedName>
    <definedName name="solver_bigm" localSheetId="1" hidden="1">1000000</definedName>
    <definedName name="solver_bigm" localSheetId="3" hidden="1">1000000</definedName>
    <definedName name="solver_bnd" localSheetId="1" hidden="1">1</definedName>
    <definedName name="solver_bnd" localSheetId="3" hidden="1">1</definedName>
    <definedName name="solver_cha" localSheetId="1" hidden="1">0</definedName>
    <definedName name="solver_cha" localSheetId="3" hidden="1">0</definedName>
    <definedName name="solver_chn" localSheetId="1" hidden="1">4</definedName>
    <definedName name="solver_chn" localSheetId="3" hidden="1">4</definedName>
    <definedName name="solver_cht" localSheetId="1" hidden="1">0</definedName>
    <definedName name="solver_cht" localSheetId="3" hidden="1">0</definedName>
    <definedName name="solver_corr" hidden="1">1</definedName>
    <definedName name="solver_ctp1" hidden="1">0</definedName>
    <definedName name="solver_ctp2" hidden="1">0</definedName>
    <definedName name="solver_dia" localSheetId="1" hidden="1">1</definedName>
    <definedName name="solver_dia" localSheetId="3" hidden="1">1</definedName>
    <definedName name="solver_disp" hidden="1">0</definedName>
    <definedName name="solver_eval" hidden="1">0</definedName>
    <definedName name="solver_glb" localSheetId="1" hidden="1">-1E+30</definedName>
    <definedName name="solver_glb" localSheetId="3" hidden="1">-1E+30</definedName>
    <definedName name="solver_gub" localSheetId="1" hidden="1">1E+30</definedName>
    <definedName name="solver_gub" localSheetId="3" hidden="1">1E+30</definedName>
    <definedName name="solver_iao" localSheetId="1" hidden="1">0</definedName>
    <definedName name="solver_iao" localSheetId="3" hidden="1">0</definedName>
    <definedName name="solver_inc" localSheetId="1" hidden="1">0</definedName>
    <definedName name="solver_inc" localSheetId="3" hidden="1">0</definedName>
    <definedName name="solver_int" localSheetId="1" hidden="1">0</definedName>
    <definedName name="solver_int" localSheetId="3" hidden="1">0</definedName>
    <definedName name="solver_irs" localSheetId="1" hidden="1">0</definedName>
    <definedName name="solver_irs" localSheetId="3" hidden="1">0</definedName>
    <definedName name="solver_ism" localSheetId="1" hidden="1">0</definedName>
    <definedName name="solver_ism" localSheetId="3" hidden="1">0</definedName>
    <definedName name="solver_lcens" hidden="1">-1E+30</definedName>
    <definedName name="solver_lcut" hidden="1">-1E+30</definedName>
    <definedName name="solver_log" localSheetId="1" hidden="1">1</definedName>
    <definedName name="solver_log" localSheetId="3" hidden="1">1</definedName>
    <definedName name="solver_mda" localSheetId="1" hidden="1">4</definedName>
    <definedName name="solver_mda" localSheetId="3" hidden="1">4</definedName>
    <definedName name="solver_mod" localSheetId="1" hidden="1">4</definedName>
    <definedName name="solver_mod" localSheetId="3" hidden="1">3</definedName>
    <definedName name="solver_nopt" localSheetId="1" hidden="1">1</definedName>
    <definedName name="solver_nopt" localSheetId="3" hidden="1">1</definedName>
    <definedName name="solver_nsim" hidden="1">1</definedName>
    <definedName name="solver_nsopt" localSheetId="3" hidden="1">-1</definedName>
    <definedName name="solver_nssim" hidden="1">-1</definedName>
    <definedName name="solver_ntr" localSheetId="1" hidden="1">0</definedName>
    <definedName name="solver_ntr" localSheetId="3" hidden="1">0</definedName>
    <definedName name="solver_ntri" hidden="1">1000</definedName>
    <definedName name="solver_psi" localSheetId="1" hidden="1">0</definedName>
    <definedName name="solver_psi" localSheetId="3" hidden="1">0</definedName>
    <definedName name="solver_rgen" hidden="1">1</definedName>
    <definedName name="solver_rsmp" hidden="1">2</definedName>
    <definedName name="solver_seed" hidden="1">0</definedName>
    <definedName name="solver_slv" localSheetId="1" hidden="1">0</definedName>
    <definedName name="solver_slv" localSheetId="3" hidden="1">0</definedName>
    <definedName name="solver_slvu" localSheetId="1" hidden="1">0</definedName>
    <definedName name="solver_slvu" localSheetId="3" hidden="1">0</definedName>
    <definedName name="solver_stat" hidden="1">2</definedName>
    <definedName name="solver_strm" hidden="1">0</definedName>
    <definedName name="solver_tree_a" localSheetId="3" hidden="1">1</definedName>
    <definedName name="solver_tree_b" localSheetId="3" hidden="1">1</definedName>
    <definedName name="solver_tree_ce" localSheetId="3" hidden="1">1</definedName>
    <definedName name="solver_tree_dn" localSheetId="3" hidden="1">1</definedName>
    <definedName name="solver_tree_rt" localSheetId="3" hidden="1">1000000000000</definedName>
    <definedName name="solver_typ" localSheetId="1" hidden="1">2</definedName>
    <definedName name="solver_typ" localSheetId="3" hidden="1">2</definedName>
    <definedName name="solver_ucens" hidden="1">1E+30</definedName>
    <definedName name="solver_ucut" hidden="1">1E+30</definedName>
    <definedName name="solver_umod" localSheetId="1" hidden="1">1</definedName>
    <definedName name="solver_umod" localSheetId="3" hidden="1">1</definedName>
    <definedName name="solver_ver" localSheetId="1" hidden="1">9</definedName>
    <definedName name="solver_ver" localSheetId="3" hidden="1">9</definedName>
    <definedName name="solver_vol" localSheetId="1" hidden="1">0</definedName>
    <definedName name="solver_vol" localSheetId="3" hidden="1">0</definedName>
    <definedName name="solvero_CAuDen_G7" localSheetId="3" hidden="1">"System.Boolean:False"</definedName>
    <definedName name="solvero_CDens_G7" localSheetId="3" hidden="1">"System.Int32:25"</definedName>
    <definedName name="solvero_CRMax" hidden="1">"System.Double:Infinity"</definedName>
    <definedName name="solvero_CRMax_G7" localSheetId="3" hidden="1">"System.Double:Infinity"</definedName>
    <definedName name="solvero_CRMin" hidden="1">"System.Double:-Infinity"</definedName>
    <definedName name="solvero_CRMin_G7" localSheetId="3" hidden="1">"System.Double:-Infinity"</definedName>
    <definedName name="solvero_ISpMarker1_E141" localSheetId="1" hidden="1">"RiskSolver.UI.Charts.Marker:100;3;45.179;1;1;0;0;0;Mean;Mean"</definedName>
    <definedName name="solvero_ISpMarker1_G4" localSheetId="3" hidden="1">"RiskSolver.UI.Charts.Marker:100;3;42.933;1;1;0;0;0;Mean;Mean"</definedName>
    <definedName name="solvero_ISpMarker1_G7" localSheetId="3" hidden="1">"RiskSolver.UI.Charts.Marker:100;3;14.491;1;1;0;0;0;Marker 1;Mean"</definedName>
    <definedName name="solvero_ISpMarkers_E141" localSheetId="1" hidden="1">"RiskSolver.UI.Charts.Markers:1"</definedName>
    <definedName name="solvero_ISpMarkers_G4" localSheetId="3" hidden="1">"RiskSolver.UI.Charts.Markers:1"</definedName>
    <definedName name="solvero_ISpMarkers_G7" localSheetId="3" hidden="1">"RiskSolver.UI.Charts.Markers:1"</definedName>
    <definedName name="solvero_OSpPars" hidden="1">"RiskSolver.UI.Charts.OutDlgPars:-1000001;-80;-57;61;55;0;0;90;80;0;0;0;0;"</definedName>
    <definedName name="solvero_OSpPars_G7" localSheetId="3" hidden="1">"RiskSolver.UI.Charts.OutDlgPars:-1000001;11;24;70;51;0;1;90;80;0;0;0;0;"</definedName>
  </definedNames>
  <calcPr calcId="162913"/>
</workbook>
</file>

<file path=xl/calcChain.xml><?xml version="1.0" encoding="utf-8"?>
<calcChain xmlns="http://schemas.openxmlformats.org/spreadsheetml/2006/main">
  <c r="E16" i="12" l="1"/>
  <c r="C17" i="12" s="1"/>
  <c r="G5" i="4"/>
  <c r="C11" i="4"/>
  <c r="C12" i="4"/>
  <c r="C17" i="4"/>
  <c r="C11" i="12"/>
  <c r="C12" i="12"/>
  <c r="D120" i="12"/>
  <c r="D84" i="12"/>
  <c r="D76" i="4"/>
  <c r="D61" i="4"/>
  <c r="D33" i="4"/>
  <c r="D68" i="12"/>
  <c r="D78" i="12"/>
  <c r="D62" i="12"/>
  <c r="D65" i="12"/>
  <c r="D17" i="12"/>
  <c r="D30" i="4"/>
  <c r="D49" i="12"/>
  <c r="D79" i="12"/>
  <c r="D97" i="4"/>
  <c r="D127" i="4"/>
  <c r="D105" i="4"/>
  <c r="D121" i="12"/>
  <c r="D38" i="4"/>
  <c r="D71" i="12"/>
  <c r="D105" i="12"/>
  <c r="D135" i="4"/>
  <c r="D134" i="4"/>
  <c r="D21" i="4"/>
  <c r="D89" i="12"/>
  <c r="D47" i="12"/>
  <c r="D117" i="12"/>
  <c r="D72" i="12"/>
  <c r="D97" i="12"/>
  <c r="D18" i="12"/>
  <c r="D115" i="4"/>
  <c r="D28" i="12"/>
  <c r="D34" i="4"/>
  <c r="D132" i="12"/>
  <c r="D91" i="12"/>
  <c r="D63" i="12"/>
  <c r="D84" i="4"/>
  <c r="D107" i="4"/>
  <c r="D41" i="4"/>
  <c r="D136" i="12"/>
  <c r="D27" i="4"/>
  <c r="D57" i="4"/>
  <c r="D24" i="12"/>
  <c r="D53" i="12"/>
  <c r="D108" i="4"/>
  <c r="D119" i="12"/>
  <c r="D21" i="12"/>
  <c r="D59" i="12"/>
  <c r="D35" i="4"/>
  <c r="D140" i="4"/>
  <c r="D130" i="12"/>
  <c r="D108" i="12"/>
  <c r="D46" i="12"/>
  <c r="D131" i="12"/>
  <c r="D94" i="12"/>
  <c r="D141" i="4"/>
  <c r="D100" i="4"/>
  <c r="D76" i="12"/>
  <c r="D137" i="4"/>
  <c r="D54" i="12"/>
  <c r="D126" i="12"/>
  <c r="D60" i="4"/>
  <c r="D113" i="4"/>
  <c r="D111" i="4"/>
  <c r="D42" i="12"/>
  <c r="D56" i="4"/>
  <c r="D124" i="4"/>
  <c r="D83" i="4"/>
  <c r="D23" i="12"/>
  <c r="D39" i="4"/>
  <c r="D101" i="4"/>
  <c r="D44" i="12"/>
  <c r="D63" i="4"/>
  <c r="D70" i="4"/>
  <c r="D50" i="12"/>
  <c r="D32" i="12"/>
  <c r="D118" i="4"/>
  <c r="D123" i="4"/>
  <c r="D67" i="4"/>
  <c r="D103" i="4"/>
  <c r="D73" i="4"/>
  <c r="D106" i="12"/>
  <c r="D81" i="12"/>
  <c r="D19" i="4"/>
  <c r="D80" i="4"/>
  <c r="D126" i="4"/>
  <c r="D42" i="4"/>
  <c r="D31" i="12"/>
  <c r="D83" i="12"/>
  <c r="D125" i="4"/>
  <c r="D46" i="4"/>
  <c r="D44" i="4"/>
  <c r="D74" i="12"/>
  <c r="D52" i="12"/>
  <c r="D43" i="12"/>
  <c r="D95" i="12"/>
  <c r="D17" i="4"/>
  <c r="D95" i="4"/>
  <c r="D120" i="4"/>
  <c r="D92" i="4"/>
  <c r="D141" i="12"/>
  <c r="D99" i="12"/>
  <c r="D81" i="4"/>
  <c r="D40" i="4"/>
  <c r="D135" i="12"/>
  <c r="D20" i="12"/>
  <c r="D127" i="12"/>
  <c r="D93" i="12"/>
  <c r="D60" i="12"/>
  <c r="D138" i="4"/>
  <c r="D90" i="4"/>
  <c r="D123" i="12"/>
  <c r="D111" i="12"/>
  <c r="D25" i="12"/>
  <c r="D109" i="12"/>
  <c r="D139" i="4"/>
  <c r="D65" i="4"/>
  <c r="D112" i="12"/>
  <c r="D58" i="4"/>
  <c r="D90" i="12"/>
  <c r="D99" i="4"/>
  <c r="D34" i="12"/>
  <c r="D37" i="4"/>
  <c r="D41" i="12"/>
  <c r="D51" i="4"/>
  <c r="D85" i="12"/>
  <c r="D45" i="4"/>
  <c r="D121" i="4"/>
  <c r="D117" i="4"/>
  <c r="D77" i="12"/>
  <c r="D48" i="12"/>
  <c r="D102" i="12"/>
  <c r="D94" i="4"/>
  <c r="D27" i="12"/>
  <c r="D113" i="12"/>
  <c r="D40" i="12"/>
  <c r="D58" i="12"/>
  <c r="D55" i="4"/>
  <c r="D52" i="4"/>
  <c r="D55" i="12"/>
  <c r="D71" i="4"/>
  <c r="D30" i="12"/>
  <c r="D93" i="4"/>
  <c r="D85" i="4"/>
  <c r="D114" i="12"/>
  <c r="D133" i="4"/>
  <c r="D101" i="12"/>
  <c r="D49" i="4"/>
  <c r="D114" i="4"/>
  <c r="D77" i="4"/>
  <c r="D72" i="4"/>
  <c r="D87" i="12"/>
  <c r="D29" i="4"/>
  <c r="D128" i="4"/>
  <c r="D136" i="4"/>
  <c r="D116" i="4"/>
  <c r="D110" i="12"/>
  <c r="D70" i="12"/>
  <c r="D61" i="12"/>
  <c r="D26" i="12"/>
  <c r="D64" i="4"/>
  <c r="D20" i="4"/>
  <c r="D80" i="12"/>
  <c r="D82" i="12"/>
  <c r="D98" i="12"/>
  <c r="D112" i="4"/>
  <c r="D22" i="4"/>
  <c r="D100" i="12"/>
  <c r="D130" i="4"/>
  <c r="D122" i="4"/>
  <c r="D106" i="4"/>
  <c r="D48" i="4"/>
  <c r="D96" i="12"/>
  <c r="D28" i="4"/>
  <c r="D86" i="12"/>
  <c r="D129" i="12"/>
  <c r="D137" i="12"/>
  <c r="D39" i="12"/>
  <c r="D119" i="4"/>
  <c r="D79" i="4"/>
  <c r="D87" i="4"/>
  <c r="D110" i="4"/>
  <c r="D118" i="12"/>
  <c r="D50" i="4"/>
  <c r="D29" i="12"/>
  <c r="D37" i="12"/>
  <c r="D36" i="4"/>
  <c r="D64" i="12"/>
  <c r="D73" i="12"/>
  <c r="D69" i="12"/>
  <c r="D51" i="12"/>
  <c r="D129" i="4"/>
  <c r="D122" i="12"/>
  <c r="D109" i="4"/>
  <c r="D33" i="12"/>
  <c r="D124" i="12"/>
  <c r="D43" i="4"/>
  <c r="D104" i="12"/>
  <c r="D47" i="4"/>
  <c r="D66" i="12"/>
  <c r="D25" i="4"/>
  <c r="D134" i="12"/>
  <c r="D74" i="4"/>
  <c r="D68" i="4"/>
  <c r="D78" i="4"/>
  <c r="D31" i="4"/>
  <c r="D133" i="12"/>
  <c r="D59" i="4"/>
  <c r="D56" i="12"/>
  <c r="D66" i="4"/>
  <c r="D23" i="4"/>
  <c r="D96" i="4"/>
  <c r="D38" i="12"/>
  <c r="D132" i="4"/>
  <c r="D88" i="4"/>
  <c r="D45" i="12"/>
  <c r="D75" i="4"/>
  <c r="D98" i="4"/>
  <c r="D32" i="4"/>
  <c r="D57" i="12"/>
  <c r="D128" i="12"/>
  <c r="D69" i="4"/>
  <c r="D22" i="12"/>
  <c r="D138" i="12"/>
  <c r="D125" i="12"/>
  <c r="D75" i="12"/>
  <c r="D91" i="4"/>
  <c r="D116" i="12"/>
  <c r="D131" i="4"/>
  <c r="D89" i="4"/>
  <c r="D19" i="12"/>
  <c r="D36" i="12"/>
  <c r="D103" i="12"/>
  <c r="D139" i="12"/>
  <c r="D102" i="4"/>
  <c r="D24" i="4"/>
  <c r="D67" i="12"/>
  <c r="D26" i="4"/>
  <c r="D35" i="12"/>
  <c r="D18" i="4"/>
  <c r="D53" i="4"/>
  <c r="D54" i="4"/>
  <c r="D82" i="4"/>
  <c r="D62" i="4"/>
  <c r="D115" i="12"/>
  <c r="D104" i="4"/>
  <c r="D140" i="12"/>
  <c r="D92" i="12"/>
  <c r="D88" i="12"/>
  <c r="D107" i="12"/>
  <c r="D86" i="4"/>
  <c r="E17" i="4" l="1"/>
  <c r="C18" i="4" s="1"/>
  <c r="E18" i="4" s="1"/>
  <c r="C19" i="4" s="1"/>
  <c r="E19" i="4" s="1"/>
  <c r="C20" i="4" s="1"/>
  <c r="E20" i="4" s="1"/>
  <c r="C21" i="4" s="1"/>
  <c r="E21" i="4" s="1"/>
  <c r="C22" i="4" s="1"/>
  <c r="E22" i="4" s="1"/>
  <c r="C23" i="4" s="1"/>
  <c r="E23" i="4" s="1"/>
  <c r="C24" i="4" s="1"/>
  <c r="E24" i="4" s="1"/>
  <c r="C25" i="4" s="1"/>
  <c r="E25" i="4" s="1"/>
  <c r="C26" i="4" s="1"/>
  <c r="E26" i="4" s="1"/>
  <c r="C27" i="4" s="1"/>
  <c r="E27" i="4" s="1"/>
  <c r="C28" i="4" s="1"/>
  <c r="E28" i="4" s="1"/>
  <c r="C29" i="4" s="1"/>
  <c r="E29" i="4" s="1"/>
  <c r="C30" i="4" s="1"/>
  <c r="E30" i="4" s="1"/>
  <c r="C31" i="4" s="1"/>
  <c r="E31" i="4" s="1"/>
  <c r="C32" i="4" s="1"/>
  <c r="E32" i="4" s="1"/>
  <c r="C33" i="4" s="1"/>
  <c r="E33" i="4" s="1"/>
  <c r="C34" i="4" s="1"/>
  <c r="E34" i="4" s="1"/>
  <c r="C35" i="4" s="1"/>
  <c r="E35" i="4" s="1"/>
  <c r="C36" i="4" s="1"/>
  <c r="E36" i="4" s="1"/>
  <c r="C37" i="4" s="1"/>
  <c r="E37" i="4" s="1"/>
  <c r="C38" i="4" s="1"/>
  <c r="E38" i="4" s="1"/>
  <c r="C39" i="4" s="1"/>
  <c r="E39" i="4" s="1"/>
  <c r="C40" i="4" s="1"/>
  <c r="E40" i="4" s="1"/>
  <c r="C41" i="4" s="1"/>
  <c r="E41" i="4" s="1"/>
  <c r="C42" i="4" s="1"/>
  <c r="E42" i="4" s="1"/>
  <c r="C43" i="4" s="1"/>
  <c r="E43" i="4" s="1"/>
  <c r="C44" i="4" s="1"/>
  <c r="E44" i="4" s="1"/>
  <c r="C45" i="4" s="1"/>
  <c r="E45" i="4" s="1"/>
  <c r="C46" i="4" s="1"/>
  <c r="E46" i="4" s="1"/>
  <c r="C47" i="4" s="1"/>
  <c r="E47" i="4" s="1"/>
  <c r="C48" i="4" s="1"/>
  <c r="E48" i="4" s="1"/>
  <c r="C49" i="4" s="1"/>
  <c r="E49" i="4" s="1"/>
  <c r="C50" i="4" s="1"/>
  <c r="E50" i="4" s="1"/>
  <c r="C51" i="4" s="1"/>
  <c r="E51" i="4" s="1"/>
  <c r="C52" i="4" s="1"/>
  <c r="E52" i="4" s="1"/>
  <c r="C53" i="4" s="1"/>
  <c r="E53" i="4" s="1"/>
  <c r="C54" i="4" s="1"/>
  <c r="E54" i="4" s="1"/>
  <c r="C55" i="4" s="1"/>
  <c r="E55" i="4" s="1"/>
  <c r="C56" i="4" s="1"/>
  <c r="E56" i="4" s="1"/>
  <c r="C57" i="4" s="1"/>
  <c r="E57" i="4" s="1"/>
  <c r="C58" i="4" s="1"/>
  <c r="E58" i="4" s="1"/>
  <c r="C59" i="4" s="1"/>
  <c r="E59" i="4" s="1"/>
  <c r="C60" i="4" s="1"/>
  <c r="E60" i="4" s="1"/>
  <c r="C61" i="4" s="1"/>
  <c r="E61" i="4" s="1"/>
  <c r="C62" i="4" s="1"/>
  <c r="E62" i="4" s="1"/>
  <c r="C63" i="4" s="1"/>
  <c r="E63" i="4" s="1"/>
  <c r="C64" i="4" s="1"/>
  <c r="E64" i="4" s="1"/>
  <c r="C65" i="4" s="1"/>
  <c r="E65" i="4" s="1"/>
  <c r="C66" i="4" s="1"/>
  <c r="E66" i="4" s="1"/>
  <c r="C67" i="4" s="1"/>
  <c r="E67" i="4" s="1"/>
  <c r="C68" i="4" s="1"/>
  <c r="E68" i="4" s="1"/>
  <c r="C69" i="4" s="1"/>
  <c r="E69" i="4" s="1"/>
  <c r="C70" i="4" s="1"/>
  <c r="E70" i="4" s="1"/>
  <c r="C71" i="4" s="1"/>
  <c r="E71" i="4" s="1"/>
  <c r="C72" i="4" s="1"/>
  <c r="E72" i="4" s="1"/>
  <c r="C73" i="4" s="1"/>
  <c r="E73" i="4" s="1"/>
  <c r="C74" i="4" s="1"/>
  <c r="E74" i="4" s="1"/>
  <c r="C75" i="4" s="1"/>
  <c r="E75" i="4" s="1"/>
  <c r="C76" i="4" s="1"/>
  <c r="E76" i="4" s="1"/>
  <c r="C77" i="4" s="1"/>
  <c r="E77" i="4" s="1"/>
  <c r="C78" i="4" s="1"/>
  <c r="E78" i="4" s="1"/>
  <c r="C79" i="4" s="1"/>
  <c r="E79" i="4" s="1"/>
  <c r="C80" i="4" s="1"/>
  <c r="E80" i="4" s="1"/>
  <c r="C81" i="4" s="1"/>
  <c r="E81" i="4" s="1"/>
  <c r="C82" i="4" s="1"/>
  <c r="E82" i="4" s="1"/>
  <c r="C83" i="4" s="1"/>
  <c r="E83" i="4" s="1"/>
  <c r="C84" i="4" s="1"/>
  <c r="E84" i="4" s="1"/>
  <c r="C85" i="4" s="1"/>
  <c r="E85" i="4" s="1"/>
  <c r="C86" i="4" s="1"/>
  <c r="E86" i="4" s="1"/>
  <c r="C87" i="4" s="1"/>
  <c r="E87" i="4" s="1"/>
  <c r="C88" i="4" s="1"/>
  <c r="E88" i="4" s="1"/>
  <c r="C89" i="4" s="1"/>
  <c r="E89" i="4" s="1"/>
  <c r="C90" i="4" s="1"/>
  <c r="E90" i="4" s="1"/>
  <c r="C91" i="4" s="1"/>
  <c r="E91" i="4" s="1"/>
  <c r="C92" i="4" s="1"/>
  <c r="E92" i="4" s="1"/>
  <c r="C93" i="4" s="1"/>
  <c r="E93" i="4" s="1"/>
  <c r="C94" i="4" s="1"/>
  <c r="E94" i="4" s="1"/>
  <c r="C95" i="4" s="1"/>
  <c r="E95" i="4" s="1"/>
  <c r="C96" i="4" s="1"/>
  <c r="E96" i="4" s="1"/>
  <c r="C97" i="4" s="1"/>
  <c r="E97" i="4" s="1"/>
  <c r="C98" i="4" s="1"/>
  <c r="E98" i="4" s="1"/>
  <c r="C99" i="4" s="1"/>
  <c r="E99" i="4" s="1"/>
  <c r="C100" i="4" s="1"/>
  <c r="E100" i="4" s="1"/>
  <c r="C101" i="4" s="1"/>
  <c r="E101" i="4" s="1"/>
  <c r="C102" i="4" s="1"/>
  <c r="E102" i="4" s="1"/>
  <c r="C103" i="4" s="1"/>
  <c r="E103" i="4" s="1"/>
  <c r="C104" i="4" s="1"/>
  <c r="E104" i="4" s="1"/>
  <c r="C105" i="4" s="1"/>
  <c r="E105" i="4" s="1"/>
  <c r="C106" i="4" s="1"/>
  <c r="E106" i="4" s="1"/>
  <c r="C107" i="4" s="1"/>
  <c r="E107" i="4" s="1"/>
  <c r="C108" i="4" s="1"/>
  <c r="E108" i="4" s="1"/>
  <c r="C109" i="4" s="1"/>
  <c r="E109" i="4" s="1"/>
  <c r="C110" i="4" s="1"/>
  <c r="E110" i="4" s="1"/>
  <c r="C111" i="4" s="1"/>
  <c r="E111" i="4" s="1"/>
  <c r="C112" i="4" s="1"/>
  <c r="E112" i="4" s="1"/>
  <c r="C113" i="4" s="1"/>
  <c r="E113" i="4" s="1"/>
  <c r="C114" i="4" s="1"/>
  <c r="E114" i="4" s="1"/>
  <c r="C115" i="4" s="1"/>
  <c r="E115" i="4" s="1"/>
  <c r="C116" i="4" s="1"/>
  <c r="E116" i="4" s="1"/>
  <c r="C117" i="4" s="1"/>
  <c r="E117" i="4" s="1"/>
  <c r="C118" i="4" s="1"/>
  <c r="E118" i="4" s="1"/>
  <c r="C119" i="4" s="1"/>
  <c r="E119" i="4" s="1"/>
  <c r="C120" i="4" s="1"/>
  <c r="E120" i="4" s="1"/>
  <c r="C121" i="4" s="1"/>
  <c r="E121" i="4" s="1"/>
  <c r="C122" i="4" s="1"/>
  <c r="E122" i="4" s="1"/>
  <c r="C123" i="4" s="1"/>
  <c r="E123" i="4" s="1"/>
  <c r="C124" i="4" s="1"/>
  <c r="E124" i="4" s="1"/>
  <c r="C125" i="4" s="1"/>
  <c r="E125" i="4" s="1"/>
  <c r="C126" i="4" s="1"/>
  <c r="E126" i="4" s="1"/>
  <c r="C127" i="4" s="1"/>
  <c r="E127" i="4" s="1"/>
  <c r="C128" i="4" s="1"/>
  <c r="E128" i="4" s="1"/>
  <c r="C129" i="4" s="1"/>
  <c r="E129" i="4" s="1"/>
  <c r="C130" i="4" s="1"/>
  <c r="E130" i="4" s="1"/>
  <c r="C131" i="4" s="1"/>
  <c r="E131" i="4" s="1"/>
  <c r="C132" i="4" s="1"/>
  <c r="E132" i="4" s="1"/>
  <c r="C133" i="4" s="1"/>
  <c r="E133" i="4" s="1"/>
  <c r="C134" i="4" s="1"/>
  <c r="E134" i="4" s="1"/>
  <c r="C135" i="4" s="1"/>
  <c r="E135" i="4" s="1"/>
  <c r="C136" i="4" s="1"/>
  <c r="E136" i="4" s="1"/>
  <c r="C137" i="4" s="1"/>
  <c r="E137" i="4" s="1"/>
  <c r="C138" i="4" s="1"/>
  <c r="E138" i="4" s="1"/>
  <c r="C139" i="4" s="1"/>
  <c r="E139" i="4" s="1"/>
  <c r="C140" i="4" s="1"/>
  <c r="E140" i="4" s="1"/>
  <c r="C141" i="4" s="1"/>
  <c r="E141" i="4" s="1"/>
  <c r="E17" i="12"/>
  <c r="C18" i="12" s="1"/>
  <c r="E18" i="12" s="1"/>
  <c r="C19" i="12" s="1"/>
  <c r="E19" i="12" s="1"/>
  <c r="C20" i="12" s="1"/>
  <c r="E20" i="12" s="1"/>
  <c r="C21" i="12" s="1"/>
  <c r="E21" i="12" s="1"/>
  <c r="C22" i="12" s="1"/>
  <c r="E22" i="12" s="1"/>
  <c r="C23" i="12" s="1"/>
  <c r="E23" i="12" s="1"/>
  <c r="C24" i="12" s="1"/>
  <c r="E24" i="12" s="1"/>
  <c r="C25" i="12" s="1"/>
  <c r="E25" i="12" s="1"/>
  <c r="C26" i="12" s="1"/>
  <c r="E26" i="12" s="1"/>
  <c r="C27" i="12" s="1"/>
  <c r="E27" i="12" s="1"/>
  <c r="C28" i="12" s="1"/>
  <c r="E28" i="12" s="1"/>
  <c r="C29" i="12" s="1"/>
  <c r="E29" i="12" s="1"/>
  <c r="C30" i="12" s="1"/>
  <c r="E30" i="12" s="1"/>
  <c r="C31" i="12" s="1"/>
  <c r="E31" i="12" s="1"/>
  <c r="C32" i="12" s="1"/>
  <c r="E32" i="12" s="1"/>
  <c r="C33" i="12" s="1"/>
  <c r="E33" i="12" s="1"/>
  <c r="C34" i="12" s="1"/>
  <c r="E34" i="12" s="1"/>
  <c r="C35" i="12" s="1"/>
  <c r="E35" i="12" s="1"/>
  <c r="C36" i="12" s="1"/>
  <c r="E36" i="12" s="1"/>
  <c r="C37" i="12" s="1"/>
  <c r="E37" i="12" s="1"/>
  <c r="C38" i="12" s="1"/>
  <c r="E38" i="12" s="1"/>
  <c r="C39" i="12" s="1"/>
  <c r="E39" i="12" s="1"/>
  <c r="C40" i="12" s="1"/>
  <c r="E40" i="12" s="1"/>
  <c r="C41" i="12" s="1"/>
  <c r="E41" i="12" s="1"/>
  <c r="C42" i="12" s="1"/>
  <c r="E42" i="12" s="1"/>
  <c r="C43" i="12" s="1"/>
  <c r="E43" i="12" s="1"/>
  <c r="C44" i="12" s="1"/>
  <c r="E44" i="12" s="1"/>
  <c r="C45" i="12" s="1"/>
  <c r="E45" i="12" s="1"/>
  <c r="C46" i="12" s="1"/>
  <c r="E46" i="12" s="1"/>
  <c r="C47" i="12" s="1"/>
  <c r="E47" i="12" s="1"/>
  <c r="C48" i="12" s="1"/>
  <c r="E48" i="12" s="1"/>
  <c r="C49" i="12" s="1"/>
  <c r="E49" i="12" s="1"/>
  <c r="C50" i="12" s="1"/>
  <c r="E50" i="12" s="1"/>
  <c r="C51" i="12" s="1"/>
  <c r="E51" i="12" s="1"/>
  <c r="C52" i="12" s="1"/>
  <c r="E52" i="12" s="1"/>
  <c r="C53" i="12" s="1"/>
  <c r="E53" i="12" s="1"/>
  <c r="C54" i="12" s="1"/>
  <c r="E54" i="12" s="1"/>
  <c r="C55" i="12" s="1"/>
  <c r="E55" i="12" s="1"/>
  <c r="C56" i="12" s="1"/>
  <c r="E56" i="12" s="1"/>
  <c r="C57" i="12" s="1"/>
  <c r="E57" i="12" s="1"/>
  <c r="C58" i="12" s="1"/>
  <c r="E58" i="12" s="1"/>
  <c r="C59" i="12" s="1"/>
  <c r="E59" i="12" s="1"/>
  <c r="C60" i="12" s="1"/>
  <c r="E60" i="12" s="1"/>
  <c r="C61" i="12" s="1"/>
  <c r="E61" i="12" s="1"/>
  <c r="C62" i="12" s="1"/>
  <c r="E62" i="12" s="1"/>
  <c r="C63" i="12" s="1"/>
  <c r="E63" i="12" s="1"/>
  <c r="C64" i="12" s="1"/>
  <c r="E64" i="12" s="1"/>
  <c r="C65" i="12" s="1"/>
  <c r="E65" i="12" s="1"/>
  <c r="C66" i="12" s="1"/>
  <c r="E66" i="12" s="1"/>
  <c r="C67" i="12" s="1"/>
  <c r="E67" i="12" s="1"/>
  <c r="C68" i="12" s="1"/>
  <c r="E68" i="12" s="1"/>
  <c r="C69" i="12" s="1"/>
  <c r="E69" i="12" s="1"/>
  <c r="C70" i="12" s="1"/>
  <c r="E70" i="12" s="1"/>
  <c r="C71" i="12" s="1"/>
  <c r="E71" i="12" s="1"/>
  <c r="C72" i="12" s="1"/>
  <c r="E72" i="12" s="1"/>
  <c r="C73" i="12" s="1"/>
  <c r="E73" i="12" s="1"/>
  <c r="C74" i="12" s="1"/>
  <c r="E74" i="12" s="1"/>
  <c r="C75" i="12" s="1"/>
  <c r="E75" i="12" s="1"/>
  <c r="C76" i="12" s="1"/>
  <c r="E76" i="12" s="1"/>
  <c r="C77" i="12" s="1"/>
  <c r="E77" i="12" s="1"/>
  <c r="C78" i="12" s="1"/>
  <c r="E78" i="12" s="1"/>
  <c r="C79" i="12" s="1"/>
  <c r="E79" i="12" s="1"/>
  <c r="C80" i="12" s="1"/>
  <c r="E80" i="12" s="1"/>
  <c r="C81" i="12" s="1"/>
  <c r="E81" i="12" s="1"/>
  <c r="C82" i="12" s="1"/>
  <c r="E82" i="12" s="1"/>
  <c r="C83" i="12" s="1"/>
  <c r="E83" i="12" s="1"/>
  <c r="C84" i="12" s="1"/>
  <c r="E84" i="12" s="1"/>
  <c r="C85" i="12" s="1"/>
  <c r="E85" i="12" s="1"/>
  <c r="C86" i="12" s="1"/>
  <c r="E86" i="12" s="1"/>
  <c r="C87" i="12" s="1"/>
  <c r="E87" i="12" s="1"/>
  <c r="C88" i="12" s="1"/>
  <c r="E88" i="12" s="1"/>
  <c r="C89" i="12" s="1"/>
  <c r="E89" i="12" s="1"/>
  <c r="C90" i="12" s="1"/>
  <c r="E90" i="12" s="1"/>
  <c r="C91" i="12" s="1"/>
  <c r="E91" i="12" s="1"/>
  <c r="C92" i="12" s="1"/>
  <c r="E92" i="12" s="1"/>
  <c r="C93" i="12" s="1"/>
  <c r="E93" i="12" s="1"/>
  <c r="C94" i="12" s="1"/>
  <c r="E94" i="12" s="1"/>
  <c r="C95" i="12" s="1"/>
  <c r="E95" i="12" s="1"/>
  <c r="C96" i="12" s="1"/>
  <c r="E96" i="12" s="1"/>
  <c r="C97" i="12" s="1"/>
  <c r="E97" i="12" s="1"/>
  <c r="C98" i="12" s="1"/>
  <c r="E98" i="12" s="1"/>
  <c r="C99" i="12" s="1"/>
  <c r="E99" i="12" s="1"/>
  <c r="C100" i="12" s="1"/>
  <c r="E100" i="12" s="1"/>
  <c r="C101" i="12" s="1"/>
  <c r="E101" i="12" s="1"/>
  <c r="C102" i="12" s="1"/>
  <c r="E102" i="12" s="1"/>
  <c r="C103" i="12" s="1"/>
  <c r="E103" i="12" s="1"/>
  <c r="C104" i="12" s="1"/>
  <c r="E104" i="12" s="1"/>
  <c r="C105" i="12" s="1"/>
  <c r="E105" i="12" s="1"/>
  <c r="C106" i="12" s="1"/>
  <c r="E106" i="12" s="1"/>
  <c r="C107" i="12" s="1"/>
  <c r="E107" i="12" s="1"/>
  <c r="C108" i="12" s="1"/>
  <c r="E108" i="12" s="1"/>
  <c r="C109" i="12" s="1"/>
  <c r="E109" i="12" s="1"/>
  <c r="C110" i="12" s="1"/>
  <c r="E110" i="12" s="1"/>
  <c r="C111" i="12" s="1"/>
  <c r="E111" i="12" s="1"/>
  <c r="C112" i="12" s="1"/>
  <c r="E112" i="12" s="1"/>
  <c r="C113" i="12" s="1"/>
  <c r="E113" i="12" s="1"/>
  <c r="C114" i="12" s="1"/>
  <c r="E114" i="12" s="1"/>
  <c r="C115" i="12" s="1"/>
  <c r="E115" i="12" s="1"/>
  <c r="C116" i="12" s="1"/>
  <c r="E116" i="12" s="1"/>
  <c r="C117" i="12" s="1"/>
  <c r="E117" i="12" s="1"/>
  <c r="C118" i="12" s="1"/>
  <c r="E118" i="12" s="1"/>
  <c r="C119" i="12" s="1"/>
  <c r="E119" i="12" s="1"/>
  <c r="C120" i="12" s="1"/>
  <c r="E120" i="12" s="1"/>
  <c r="C121" i="12" s="1"/>
  <c r="E121" i="12" s="1"/>
  <c r="C122" i="12" s="1"/>
  <c r="E122" i="12" s="1"/>
  <c r="C123" i="12" s="1"/>
  <c r="E123" i="12" s="1"/>
  <c r="C124" i="12" s="1"/>
  <c r="E124" i="12" s="1"/>
  <c r="C125" i="12" s="1"/>
  <c r="E125" i="12" s="1"/>
  <c r="C126" i="12" s="1"/>
  <c r="E126" i="12" s="1"/>
  <c r="C127" i="12" s="1"/>
  <c r="E127" i="12" s="1"/>
  <c r="C128" i="12" s="1"/>
  <c r="E128" i="12" s="1"/>
  <c r="C129" i="12" s="1"/>
  <c r="E129" i="12" s="1"/>
  <c r="C130" i="12" s="1"/>
  <c r="E130" i="12" s="1"/>
  <c r="C131" i="12" s="1"/>
  <c r="E131" i="12" s="1"/>
  <c r="C132" i="12" s="1"/>
  <c r="E132" i="12" s="1"/>
  <c r="C133" i="12" s="1"/>
  <c r="E133" i="12" s="1"/>
  <c r="C134" i="12" s="1"/>
  <c r="E134" i="12" s="1"/>
  <c r="C135" i="12" s="1"/>
  <c r="E135" i="12" s="1"/>
  <c r="C136" i="12" s="1"/>
  <c r="E136" i="12" s="1"/>
  <c r="C137" i="12" s="1"/>
  <c r="E137" i="12" s="1"/>
  <c r="C138" i="12" s="1"/>
  <c r="E138" i="12" s="1"/>
  <c r="C139" i="12" s="1"/>
  <c r="E139" i="12" s="1"/>
  <c r="C140" i="12" s="1"/>
  <c r="E140" i="12" s="1"/>
  <c r="C141" i="12" s="1"/>
  <c r="G4" i="4"/>
  <c r="E141" i="12"/>
  <c r="G6" i="4"/>
  <c r="G7" i="4"/>
</calcChain>
</file>

<file path=xl/comments1.xml><?xml version="1.0" encoding="utf-8"?>
<comments xmlns="http://schemas.openxmlformats.org/spreadsheetml/2006/main">
  <authors>
    <author>Steve.Powell</author>
  </authors>
  <commentList>
    <comment ref="C11" authorId="0" shapeId="0">
      <text>
        <r>
          <rPr>
            <b/>
            <sz val="10"/>
            <color indexed="81"/>
            <rFont val="Tahoma"/>
            <family val="2"/>
          </rPr>
          <t xml:space="preserve">The effective mean return is the annual mean less one-half the squared standard deviation, divided by the number of trading days. </t>
        </r>
      </text>
    </comment>
    <comment ref="D17" authorId="0" shapeId="0">
      <text>
        <r>
          <rPr>
            <b/>
            <sz val="10"/>
            <color indexed="81"/>
            <rFont val="Tahoma"/>
            <family val="2"/>
          </rPr>
          <t>EXP(PsiNormal($C$11,$C$12)</t>
        </r>
      </text>
    </comment>
  </commentList>
</comments>
</file>

<file path=xl/comments2.xml><?xml version="1.0" encoding="utf-8"?>
<comments xmlns="http://schemas.openxmlformats.org/spreadsheetml/2006/main">
  <authors>
    <author>Steve.Powell</author>
  </authors>
  <commentList>
    <comment ref="G4" authorId="0" shapeId="0">
      <text>
        <r>
          <rPr>
            <b/>
            <sz val="8"/>
            <color indexed="81"/>
            <rFont val="Tahoma"/>
            <family val="2"/>
          </rPr>
          <t>Output: Price at expiration</t>
        </r>
      </text>
    </comment>
    <comment ref="G6" authorId="0" shapeId="0">
      <text>
        <r>
          <rPr>
            <b/>
            <sz val="8"/>
            <color indexed="81"/>
            <rFont val="Tahoma"/>
            <family val="2"/>
          </rPr>
          <t>Output: Intrinsic value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>Output: Option price</t>
        </r>
      </text>
    </comment>
    <comment ref="C11" authorId="0" shapeId="0">
      <text>
        <r>
          <rPr>
            <b/>
            <sz val="8"/>
            <color indexed="81"/>
            <rFont val="Tahoma"/>
            <family val="2"/>
          </rPr>
          <t xml:space="preserve">To price an option, use the risk-free rate rather than the average annual growth rate as the effective mean. </t>
        </r>
      </text>
    </comment>
  </commentList>
</comments>
</file>

<file path=xl/sharedStrings.xml><?xml version="1.0" encoding="utf-8"?>
<sst xmlns="http://schemas.openxmlformats.org/spreadsheetml/2006/main" count="45" uniqueCount="24">
  <si>
    <t>Average annual growth</t>
  </si>
  <si>
    <t>Annual volatility</t>
  </si>
  <si>
    <t>Assumptions</t>
  </si>
  <si>
    <t>Day</t>
  </si>
  <si>
    <t>Stock price</t>
  </si>
  <si>
    <t>Strike Price</t>
  </si>
  <si>
    <t>Intrinsic value</t>
  </si>
  <si>
    <t>Current price</t>
  </si>
  <si>
    <t>Strike price</t>
  </si>
  <si>
    <t>Price</t>
  </si>
  <si>
    <t>Present value</t>
  </si>
  <si>
    <t>Option Pricing</t>
  </si>
  <si>
    <t>Expiration (days)</t>
  </si>
  <si>
    <t>Growth</t>
  </si>
  <si>
    <t>Initial</t>
  </si>
  <si>
    <t>Factor</t>
  </si>
  <si>
    <t>Ending</t>
  </si>
  <si>
    <t>Option Price Calculation</t>
  </si>
  <si>
    <t>Stock Price Model</t>
  </si>
  <si>
    <t>NA</t>
  </si>
  <si>
    <t>Risk-free rate</t>
  </si>
  <si>
    <t>Daily mean</t>
  </si>
  <si>
    <t>Daily standard deviation</t>
  </si>
  <si>
    <t>Annual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</si>
</sst>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_(* #,##0.00000_);_(* \(#,##0.0000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16" fontId="2" fillId="0" borderId="0" xfId="0" applyNumberFormat="1" applyFont="1" applyAlignment="1">
      <alignment horizontal="left"/>
    </xf>
    <xf numFmtId="0" fontId="0" fillId="0" borderId="1" xfId="0" applyBorder="1"/>
    <xf numFmtId="6" fontId="0" fillId="0" borderId="2" xfId="0" applyNumberFormat="1" applyBorder="1"/>
    <xf numFmtId="0" fontId="0" fillId="0" borderId="3" xfId="0" applyBorder="1"/>
    <xf numFmtId="6" fontId="0" fillId="0" borderId="4" xfId="0" applyNumberFormat="1" applyBorder="1"/>
    <xf numFmtId="0" fontId="0" fillId="0" borderId="4" xfId="0" applyBorder="1"/>
    <xf numFmtId="9" fontId="0" fillId="0" borderId="4" xfId="0" applyNumberFormat="1" applyBorder="1"/>
    <xf numFmtId="9" fontId="0" fillId="0" borderId="4" xfId="0" applyNumberFormat="1" applyFill="1" applyBorder="1"/>
    <xf numFmtId="164" fontId="0" fillId="0" borderId="4" xfId="1" applyNumberFormat="1" applyFont="1" applyBorder="1"/>
    <xf numFmtId="0" fontId="0" fillId="0" borderId="5" xfId="0" applyBorder="1"/>
    <xf numFmtId="164" fontId="0" fillId="0" borderId="6" xfId="1" applyNumberFormat="1" applyFont="1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8" fontId="0" fillId="0" borderId="4" xfId="0" applyNumberFormat="1" applyBorder="1"/>
    <xf numFmtId="8" fontId="0" fillId="0" borderId="0" xfId="0" applyNumberFormat="1" applyBorder="1"/>
    <xf numFmtId="43" fontId="0" fillId="0" borderId="0" xfId="1" applyFont="1" applyFill="1" applyBorder="1"/>
    <xf numFmtId="8" fontId="0" fillId="0" borderId="7" xfId="0" applyNumberFormat="1" applyBorder="1"/>
    <xf numFmtId="8" fontId="0" fillId="0" borderId="6" xfId="0" applyNumberForma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4" xfId="0" applyNumberFormat="1" applyBorder="1"/>
    <xf numFmtId="0" fontId="0" fillId="0" borderId="1" xfId="0" applyBorder="1" applyAlignment="1">
      <alignment horizontal="center"/>
    </xf>
    <xf numFmtId="2" fontId="0" fillId="0" borderId="2" xfId="0" applyNumberFormat="1" applyBorder="1"/>
    <xf numFmtId="43" fontId="0" fillId="0" borderId="7" xfId="1" applyFont="1" applyFill="1" applyBorder="1"/>
    <xf numFmtId="2" fontId="0" fillId="2" borderId="6" xfId="0" applyNumberFormat="1" applyFill="1" applyBorder="1"/>
    <xf numFmtId="0" fontId="1" fillId="0" borderId="3" xfId="0" applyFont="1" applyBorder="1"/>
    <xf numFmtId="8" fontId="0" fillId="0" borderId="2" xfId="0" applyNumberFormat="1" applyBorder="1"/>
    <xf numFmtId="8" fontId="0" fillId="2" borderId="9" xfId="0" applyNumberForma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27058080395552"/>
          <c:y val="7.874043303642192E-2"/>
          <c:w val="0.79045643153526957"/>
          <c:h val="0.73491002017209073"/>
        </c:manualLayout>
      </c:layout>
      <c:lineChart>
        <c:grouping val="standard"/>
        <c:varyColors val="0"/>
        <c:ser>
          <c:idx val="0"/>
          <c:order val="0"/>
          <c:cat>
            <c:numRef>
              <c:f>'14.27'!$B$16:$B$141</c:f>
              <c:numCache>
                <c:formatCode>General</c:formatCode>
                <c:ptCount val="1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</c:numCache>
            </c:numRef>
          </c:cat>
          <c:val>
            <c:numRef>
              <c:f>'14.27'!$E$16:$E$141</c:f>
              <c:numCache>
                <c:formatCode>0.00</c:formatCode>
                <c:ptCount val="126"/>
                <c:pt idx="0">
                  <c:v>35</c:v>
                </c:pt>
                <c:pt idx="1">
                  <c:v>35.123721977164514</c:v>
                </c:pt>
                <c:pt idx="2">
                  <c:v>34.603736021553686</c:v>
                </c:pt>
                <c:pt idx="3">
                  <c:v>35.351416065226879</c:v>
                </c:pt>
                <c:pt idx="4">
                  <c:v>36.015078711251498</c:v>
                </c:pt>
                <c:pt idx="5">
                  <c:v>36.79191508981053</c:v>
                </c:pt>
                <c:pt idx="6">
                  <c:v>37.570542745619569</c:v>
                </c:pt>
                <c:pt idx="7">
                  <c:v>38.32056356512507</c:v>
                </c:pt>
                <c:pt idx="8">
                  <c:v>37.631426226893623</c:v>
                </c:pt>
                <c:pt idx="9">
                  <c:v>36.503493255238901</c:v>
                </c:pt>
                <c:pt idx="10">
                  <c:v>37.696181685148147</c:v>
                </c:pt>
                <c:pt idx="11">
                  <c:v>37.583479569053893</c:v>
                </c:pt>
                <c:pt idx="12">
                  <c:v>37.475082709684223</c:v>
                </c:pt>
                <c:pt idx="13">
                  <c:v>36.905795385994686</c:v>
                </c:pt>
                <c:pt idx="14">
                  <c:v>37.156250345464045</c:v>
                </c:pt>
                <c:pt idx="15">
                  <c:v>38.039247958265861</c:v>
                </c:pt>
                <c:pt idx="16">
                  <c:v>38.681494978611461</c:v>
                </c:pt>
                <c:pt idx="17">
                  <c:v>38.267241016176008</c:v>
                </c:pt>
                <c:pt idx="18">
                  <c:v>38.354331913001268</c:v>
                </c:pt>
                <c:pt idx="19">
                  <c:v>38.495440119862181</c:v>
                </c:pt>
                <c:pt idx="20">
                  <c:v>37.711039951124768</c:v>
                </c:pt>
                <c:pt idx="21">
                  <c:v>36.918936592061378</c:v>
                </c:pt>
                <c:pt idx="22">
                  <c:v>38.205190488554685</c:v>
                </c:pt>
                <c:pt idx="23">
                  <c:v>38.232248872544254</c:v>
                </c:pt>
                <c:pt idx="24">
                  <c:v>38.723065529471782</c:v>
                </c:pt>
                <c:pt idx="25">
                  <c:v>38.712147903154516</c:v>
                </c:pt>
                <c:pt idx="26">
                  <c:v>38.447538717281709</c:v>
                </c:pt>
                <c:pt idx="27">
                  <c:v>38.531975310620105</c:v>
                </c:pt>
                <c:pt idx="28">
                  <c:v>37.857889760413855</c:v>
                </c:pt>
                <c:pt idx="29">
                  <c:v>38.378987858633302</c:v>
                </c:pt>
                <c:pt idx="30">
                  <c:v>37.768402327702894</c:v>
                </c:pt>
                <c:pt idx="31">
                  <c:v>38.045101167004795</c:v>
                </c:pt>
                <c:pt idx="32">
                  <c:v>38.886577520308848</c:v>
                </c:pt>
                <c:pt idx="33">
                  <c:v>40.177366978179826</c:v>
                </c:pt>
                <c:pt idx="34">
                  <c:v>38.700694132154261</c:v>
                </c:pt>
                <c:pt idx="35">
                  <c:v>40.257068741703442</c:v>
                </c:pt>
                <c:pt idx="36">
                  <c:v>39.999261125625054</c:v>
                </c:pt>
                <c:pt idx="37">
                  <c:v>40.555287678160212</c:v>
                </c:pt>
                <c:pt idx="38">
                  <c:v>39.395807461456791</c:v>
                </c:pt>
                <c:pt idx="39">
                  <c:v>38.35154164533369</c:v>
                </c:pt>
                <c:pt idx="40">
                  <c:v>37.968734366204522</c:v>
                </c:pt>
                <c:pt idx="41">
                  <c:v>38.384274005928503</c:v>
                </c:pt>
                <c:pt idx="42">
                  <c:v>38.276757367733545</c:v>
                </c:pt>
                <c:pt idx="43">
                  <c:v>38.63281558108239</c:v>
                </c:pt>
                <c:pt idx="44">
                  <c:v>39.372830440544952</c:v>
                </c:pt>
                <c:pt idx="45">
                  <c:v>40.442703336785854</c:v>
                </c:pt>
                <c:pt idx="46">
                  <c:v>40.416204030589107</c:v>
                </c:pt>
                <c:pt idx="47">
                  <c:v>41.605525496130163</c:v>
                </c:pt>
                <c:pt idx="48">
                  <c:v>41.519166299276392</c:v>
                </c:pt>
                <c:pt idx="49">
                  <c:v>43.487773905582344</c:v>
                </c:pt>
                <c:pt idx="50">
                  <c:v>42.352226454214197</c:v>
                </c:pt>
                <c:pt idx="51">
                  <c:v>41.375564019838883</c:v>
                </c:pt>
                <c:pt idx="52">
                  <c:v>41.25095560090805</c:v>
                </c:pt>
                <c:pt idx="53">
                  <c:v>41.681124612583361</c:v>
                </c:pt>
                <c:pt idx="54">
                  <c:v>42.568935442890911</c:v>
                </c:pt>
                <c:pt idx="55">
                  <c:v>43.08675461406866</c:v>
                </c:pt>
                <c:pt idx="56">
                  <c:v>43.521750330724018</c:v>
                </c:pt>
                <c:pt idx="57">
                  <c:v>43.900367949945171</c:v>
                </c:pt>
                <c:pt idx="58">
                  <c:v>44.416720781450252</c:v>
                </c:pt>
                <c:pt idx="59">
                  <c:v>43.467915872216416</c:v>
                </c:pt>
                <c:pt idx="60">
                  <c:v>44.75941780472634</c:v>
                </c:pt>
                <c:pt idx="61">
                  <c:v>44.017563390752002</c:v>
                </c:pt>
                <c:pt idx="62">
                  <c:v>45.161225638715258</c:v>
                </c:pt>
                <c:pt idx="63">
                  <c:v>44.558236813503107</c:v>
                </c:pt>
                <c:pt idx="64">
                  <c:v>43.278409156449101</c:v>
                </c:pt>
                <c:pt idx="65">
                  <c:v>43.286652600098499</c:v>
                </c:pt>
                <c:pt idx="66">
                  <c:v>40.922198352572586</c:v>
                </c:pt>
                <c:pt idx="67">
                  <c:v>40.983015225228122</c:v>
                </c:pt>
                <c:pt idx="68">
                  <c:v>41.853002702309816</c:v>
                </c:pt>
                <c:pt idx="69">
                  <c:v>41.387089934471497</c:v>
                </c:pt>
                <c:pt idx="70">
                  <c:v>40.486313220965421</c:v>
                </c:pt>
                <c:pt idx="71">
                  <c:v>39.459130667391939</c:v>
                </c:pt>
                <c:pt idx="72">
                  <c:v>40.771554928734496</c:v>
                </c:pt>
                <c:pt idx="73">
                  <c:v>39.859539913584214</c:v>
                </c:pt>
                <c:pt idx="74">
                  <c:v>40.959380819954667</c:v>
                </c:pt>
                <c:pt idx="75">
                  <c:v>42.082275393213941</c:v>
                </c:pt>
                <c:pt idx="76">
                  <c:v>41.660025898439748</c:v>
                </c:pt>
                <c:pt idx="77">
                  <c:v>42.666858193812537</c:v>
                </c:pt>
                <c:pt idx="78">
                  <c:v>42.242591860382873</c:v>
                </c:pt>
                <c:pt idx="79">
                  <c:v>43.84973675784687</c:v>
                </c:pt>
                <c:pt idx="80">
                  <c:v>43.837056838997121</c:v>
                </c:pt>
                <c:pt idx="81">
                  <c:v>43.614715307147854</c:v>
                </c:pt>
                <c:pt idx="82">
                  <c:v>44.607009570068364</c:v>
                </c:pt>
                <c:pt idx="83">
                  <c:v>45.174817042230821</c:v>
                </c:pt>
                <c:pt idx="84">
                  <c:v>44.52110466713583</c:v>
                </c:pt>
                <c:pt idx="85">
                  <c:v>46.097873028961907</c:v>
                </c:pt>
                <c:pt idx="86">
                  <c:v>47.11270193020647</c:v>
                </c:pt>
                <c:pt idx="87">
                  <c:v>48.987955735535081</c:v>
                </c:pt>
                <c:pt idx="88">
                  <c:v>49.04211071563212</c:v>
                </c:pt>
                <c:pt idx="89">
                  <c:v>49.198225185772785</c:v>
                </c:pt>
                <c:pt idx="90">
                  <c:v>49.883035740788877</c:v>
                </c:pt>
                <c:pt idx="91">
                  <c:v>50.9167252574439</c:v>
                </c:pt>
                <c:pt idx="92">
                  <c:v>50.240851642540356</c:v>
                </c:pt>
                <c:pt idx="93">
                  <c:v>50.788103627370234</c:v>
                </c:pt>
                <c:pt idx="94">
                  <c:v>52.881484404942512</c:v>
                </c:pt>
                <c:pt idx="95">
                  <c:v>52.19295402752158</c:v>
                </c:pt>
                <c:pt idx="96">
                  <c:v>53.322025003027669</c:v>
                </c:pt>
                <c:pt idx="97">
                  <c:v>51.439324791165703</c:v>
                </c:pt>
                <c:pt idx="98">
                  <c:v>50.855114418880447</c:v>
                </c:pt>
                <c:pt idx="99">
                  <c:v>49.439985854288452</c:v>
                </c:pt>
                <c:pt idx="100">
                  <c:v>50.140482636163185</c:v>
                </c:pt>
                <c:pt idx="101">
                  <c:v>51.59461032406336</c:v>
                </c:pt>
                <c:pt idx="102">
                  <c:v>51.282585212471986</c:v>
                </c:pt>
                <c:pt idx="103">
                  <c:v>51.283757816699669</c:v>
                </c:pt>
                <c:pt idx="104">
                  <c:v>49.688964838984397</c:v>
                </c:pt>
                <c:pt idx="105">
                  <c:v>50.618186217888727</c:v>
                </c:pt>
                <c:pt idx="106">
                  <c:v>49.950095413965073</c:v>
                </c:pt>
                <c:pt idx="107">
                  <c:v>49.387968123487283</c:v>
                </c:pt>
                <c:pt idx="108">
                  <c:v>51.115010003947404</c:v>
                </c:pt>
                <c:pt idx="109">
                  <c:v>51.861235567955305</c:v>
                </c:pt>
                <c:pt idx="110">
                  <c:v>54.258820168312184</c:v>
                </c:pt>
                <c:pt idx="111">
                  <c:v>53.26044853356192</c:v>
                </c:pt>
                <c:pt idx="112">
                  <c:v>53.365548381640679</c:v>
                </c:pt>
                <c:pt idx="113">
                  <c:v>54.127610015131893</c:v>
                </c:pt>
                <c:pt idx="114">
                  <c:v>53.80049129610687</c:v>
                </c:pt>
                <c:pt idx="115">
                  <c:v>55.060514460858897</c:v>
                </c:pt>
                <c:pt idx="116">
                  <c:v>56.520556813062491</c:v>
                </c:pt>
                <c:pt idx="117">
                  <c:v>55.929607558037112</c:v>
                </c:pt>
                <c:pt idx="118">
                  <c:v>55.20666712017281</c:v>
                </c:pt>
                <c:pt idx="119">
                  <c:v>57.594160465065244</c:v>
                </c:pt>
                <c:pt idx="120">
                  <c:v>56.81043136535687</c:v>
                </c:pt>
                <c:pt idx="121">
                  <c:v>54.323754523240567</c:v>
                </c:pt>
                <c:pt idx="122">
                  <c:v>53.882565102591897</c:v>
                </c:pt>
                <c:pt idx="123">
                  <c:v>54.308269087622591</c:v>
                </c:pt>
                <c:pt idx="124">
                  <c:v>53.530013063385653</c:v>
                </c:pt>
                <c:pt idx="125">
                  <c:v>52.607082730086248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D-4947-B0E5-9A870A51B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977792"/>
        <c:axId val="410981504"/>
      </c:lineChart>
      <c:catAx>
        <c:axId val="41097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549792531120332"/>
              <c:y val="0.9028893435564647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410981504"/>
        <c:crosses val="autoZero"/>
        <c:auto val="1"/>
        <c:lblAlgn val="ctr"/>
        <c:lblOffset val="100"/>
        <c:tickLblSkip val="8"/>
        <c:tickMarkSkip val="1"/>
        <c:noMultiLvlLbl val="0"/>
      </c:catAx>
      <c:valAx>
        <c:axId val="410981504"/>
        <c:scaling>
          <c:orientation val="minMax"/>
          <c:min val="2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Stock Price</a:t>
                </a:r>
              </a:p>
            </c:rich>
          </c:tx>
          <c:layout>
            <c:manualLayout>
              <c:xMode val="edge"/>
              <c:yMode val="edge"/>
              <c:x val="3.3195020746887967E-2"/>
              <c:y val="0.3517068634137268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1097779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155" r="0.7500000000000015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11</xdr:row>
      <xdr:rowOff>110215</xdr:rowOff>
    </xdr:from>
    <xdr:to>
      <xdr:col>14</xdr:col>
      <xdr:colOff>272143</xdr:colOff>
      <xdr:row>39</xdr:row>
      <xdr:rowOff>76199</xdr:rowOff>
    </xdr:to>
    <xdr:graphicFrame macro="">
      <xdr:nvGraphicFramePr>
        <xdr:cNvPr id="923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17</xdr:col>
      <xdr:colOff>179733</xdr:colOff>
      <xdr:row>34</xdr:row>
      <xdr:rowOff>66039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"/>
          <a:ext cx="9933333" cy="50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122743</xdr:colOff>
      <xdr:row>34</xdr:row>
      <xdr:rowOff>27944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5775"/>
          <a:ext cx="8657143" cy="50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41"/>
  <sheetViews>
    <sheetView tabSelected="1" zoomScale="87" zoomScaleNormal="87" workbookViewId="0">
      <selection activeCell="U54" sqref="U54"/>
    </sheetView>
  </sheetViews>
  <sheetFormatPr defaultRowHeight="12.75" x14ac:dyDescent="0.2"/>
  <cols>
    <col min="1" max="1" width="18.7109375" customWidth="1"/>
    <col min="2" max="2" width="21.28515625" bestFit="1" customWidth="1"/>
    <col min="3" max="3" width="11.85546875" customWidth="1"/>
    <col min="4" max="4" width="14.28515625" bestFit="1" customWidth="1"/>
    <col min="5" max="8" width="9.42578125" customWidth="1"/>
  </cols>
  <sheetData>
    <row r="1" spans="1:5" x14ac:dyDescent="0.2">
      <c r="A1" s="1" t="s">
        <v>18</v>
      </c>
      <c r="B1" s="1"/>
    </row>
    <row r="2" spans="1:5" x14ac:dyDescent="0.2">
      <c r="A2" s="2"/>
      <c r="B2" s="2"/>
    </row>
    <row r="3" spans="1:5" x14ac:dyDescent="0.2">
      <c r="A3" s="1" t="s">
        <v>2</v>
      </c>
    </row>
    <row r="4" spans="1:5" x14ac:dyDescent="0.2">
      <c r="B4" s="3" t="s">
        <v>7</v>
      </c>
      <c r="C4" s="4">
        <v>35</v>
      </c>
    </row>
    <row r="5" spans="1:5" x14ac:dyDescent="0.2">
      <c r="B5" s="5" t="s">
        <v>8</v>
      </c>
      <c r="C5" s="6">
        <v>40</v>
      </c>
    </row>
    <row r="6" spans="1:5" x14ac:dyDescent="0.2">
      <c r="B6" s="32" t="s">
        <v>23</v>
      </c>
      <c r="C6" s="7">
        <v>250</v>
      </c>
    </row>
    <row r="7" spans="1:5" x14ac:dyDescent="0.2">
      <c r="B7" s="5" t="s">
        <v>0</v>
      </c>
      <c r="C7" s="8">
        <v>0.12</v>
      </c>
    </row>
    <row r="8" spans="1:5" x14ac:dyDescent="0.2">
      <c r="B8" s="5" t="s">
        <v>1</v>
      </c>
      <c r="C8" s="9">
        <v>0.3</v>
      </c>
    </row>
    <row r="9" spans="1:5" x14ac:dyDescent="0.2">
      <c r="B9" s="5" t="s">
        <v>20</v>
      </c>
      <c r="C9" s="8">
        <v>7.0000000000000007E-2</v>
      </c>
    </row>
    <row r="10" spans="1:5" x14ac:dyDescent="0.2">
      <c r="B10" s="5"/>
      <c r="C10" s="8"/>
    </row>
    <row r="11" spans="1:5" x14ac:dyDescent="0.2">
      <c r="B11" s="5" t="s">
        <v>21</v>
      </c>
      <c r="C11" s="10">
        <f>(C7-(C8^2)/2)/C6</f>
        <v>2.9999999999999997E-4</v>
      </c>
    </row>
    <row r="12" spans="1:5" x14ac:dyDescent="0.2">
      <c r="B12" s="11" t="s">
        <v>22</v>
      </c>
      <c r="C12" s="12">
        <f>C8/SQRT(C6)</f>
        <v>1.8973665961010275E-2</v>
      </c>
    </row>
    <row r="13" spans="1:5" x14ac:dyDescent="0.2">
      <c r="A13" s="1" t="s">
        <v>18</v>
      </c>
    </row>
    <row r="14" spans="1:5" x14ac:dyDescent="0.2">
      <c r="B14" s="21"/>
      <c r="C14" s="22" t="s">
        <v>14</v>
      </c>
      <c r="D14" s="22" t="s">
        <v>13</v>
      </c>
      <c r="E14" s="23" t="s">
        <v>16</v>
      </c>
    </row>
    <row r="15" spans="1:5" x14ac:dyDescent="0.2">
      <c r="B15" s="24" t="s">
        <v>3</v>
      </c>
      <c r="C15" s="25" t="s">
        <v>9</v>
      </c>
      <c r="D15" s="25" t="s">
        <v>15</v>
      </c>
      <c r="E15" s="26" t="s">
        <v>9</v>
      </c>
    </row>
    <row r="16" spans="1:5" x14ac:dyDescent="0.2">
      <c r="B16" s="28">
        <v>0</v>
      </c>
      <c r="C16" s="38" t="s">
        <v>19</v>
      </c>
      <c r="D16" s="38" t="s">
        <v>19</v>
      </c>
      <c r="E16" s="29">
        <f>C4</f>
        <v>35</v>
      </c>
    </row>
    <row r="17" spans="2:5" x14ac:dyDescent="0.2">
      <c r="B17" s="14">
        <v>1</v>
      </c>
      <c r="C17" s="16">
        <f t="shared" ref="C17:C80" si="0">E16</f>
        <v>35</v>
      </c>
      <c r="D17" s="17">
        <f ca="1">EXP(_xll.PsiNormal($C$11,$C$12))</f>
        <v>1.0035349136332719</v>
      </c>
      <c r="E17" s="27">
        <f t="shared" ref="E17:E80" ca="1" si="1">C17*D17</f>
        <v>35.123721977164514</v>
      </c>
    </row>
    <row r="18" spans="2:5" x14ac:dyDescent="0.2">
      <c r="B18" s="14">
        <v>2</v>
      </c>
      <c r="C18" s="16">
        <f ca="1">E17</f>
        <v>35.123721977164514</v>
      </c>
      <c r="D18" s="17">
        <f ca="1">EXP(_xll.PsiNormal($C$11,$C$12))</f>
        <v>0.98519559071931795</v>
      </c>
      <c r="E18" s="27">
        <f ca="1">C18*D18</f>
        <v>34.603736021553686</v>
      </c>
    </row>
    <row r="19" spans="2:5" x14ac:dyDescent="0.2">
      <c r="B19" s="14">
        <v>3</v>
      </c>
      <c r="C19" s="16">
        <f t="shared" ca="1" si="0"/>
        <v>34.603736021553686</v>
      </c>
      <c r="D19" s="17">
        <f ca="1">EXP(_xll.PsiNormal($C$11,$C$12))</f>
        <v>1.0216069167562567</v>
      </c>
      <c r="E19" s="27">
        <f t="shared" ca="1" si="1"/>
        <v>35.351416065226879</v>
      </c>
    </row>
    <row r="20" spans="2:5" x14ac:dyDescent="0.2">
      <c r="B20" s="14">
        <v>4</v>
      </c>
      <c r="C20" s="16">
        <f t="shared" ca="1" si="0"/>
        <v>35.351416065226879</v>
      </c>
      <c r="D20" s="17">
        <f ca="1">EXP(_xll.PsiNormal($C$11,$C$12))</f>
        <v>1.0187732973638197</v>
      </c>
      <c r="E20" s="27">
        <f t="shared" ca="1" si="1"/>
        <v>36.015078711251498</v>
      </c>
    </row>
    <row r="21" spans="2:5" x14ac:dyDescent="0.2">
      <c r="B21" s="14">
        <v>5</v>
      </c>
      <c r="C21" s="16">
        <f t="shared" ca="1" si="0"/>
        <v>36.015078711251498</v>
      </c>
      <c r="D21" s="17">
        <f ca="1">EXP(_xll.PsiNormal($C$11,$C$12))</f>
        <v>1.021569753735297</v>
      </c>
      <c r="E21" s="27">
        <f t="shared" ca="1" si="1"/>
        <v>36.79191508981053</v>
      </c>
    </row>
    <row r="22" spans="2:5" x14ac:dyDescent="0.2">
      <c r="B22" s="14">
        <v>6</v>
      </c>
      <c r="C22" s="16">
        <f t="shared" ca="1" si="0"/>
        <v>36.79191508981053</v>
      </c>
      <c r="D22" s="17">
        <f ca="1">EXP(_xll.PsiNormal($C$11,$C$12))</f>
        <v>1.0211630096967874</v>
      </c>
      <c r="E22" s="27">
        <f t="shared" ca="1" si="1"/>
        <v>37.570542745619569</v>
      </c>
    </row>
    <row r="23" spans="2:5" x14ac:dyDescent="0.2">
      <c r="B23" s="14">
        <v>7</v>
      </c>
      <c r="C23" s="16">
        <f t="shared" ca="1" si="0"/>
        <v>37.570542745619569</v>
      </c>
      <c r="D23" s="17">
        <f ca="1">EXP(_xll.PsiNormal($C$11,$C$12))</f>
        <v>1.0199630019875863</v>
      </c>
      <c r="E23" s="27">
        <f t="shared" ca="1" si="1"/>
        <v>38.32056356512507</v>
      </c>
    </row>
    <row r="24" spans="2:5" x14ac:dyDescent="0.2">
      <c r="B24" s="14">
        <v>8</v>
      </c>
      <c r="C24" s="16">
        <f t="shared" ca="1" si="0"/>
        <v>38.32056356512507</v>
      </c>
      <c r="D24" s="17">
        <f ca="1">EXP(_xll.PsiNormal($C$11,$C$12))</f>
        <v>0.98201651348210806</v>
      </c>
      <c r="E24" s="27">
        <f t="shared" ca="1" si="1"/>
        <v>37.631426226893623</v>
      </c>
    </row>
    <row r="25" spans="2:5" x14ac:dyDescent="0.2">
      <c r="B25" s="14">
        <v>9</v>
      </c>
      <c r="C25" s="16">
        <f t="shared" ca="1" si="0"/>
        <v>37.631426226893623</v>
      </c>
      <c r="D25" s="17">
        <f ca="1">EXP(_xll.PsiNormal($C$11,$C$12))</f>
        <v>0.97002683435769876</v>
      </c>
      <c r="E25" s="27">
        <f t="shared" ca="1" si="1"/>
        <v>36.503493255238901</v>
      </c>
    </row>
    <row r="26" spans="2:5" x14ac:dyDescent="0.2">
      <c r="B26" s="14">
        <v>10</v>
      </c>
      <c r="C26" s="16">
        <f t="shared" ca="1" si="0"/>
        <v>36.503493255238901</v>
      </c>
      <c r="D26" s="17">
        <f ca="1">EXP(_xll.PsiNormal($C$11,$C$12))</f>
        <v>1.0326732683244795</v>
      </c>
      <c r="E26" s="27">
        <f t="shared" ca="1" si="1"/>
        <v>37.696181685148147</v>
      </c>
    </row>
    <row r="27" spans="2:5" x14ac:dyDescent="0.2">
      <c r="B27" s="14">
        <v>11</v>
      </c>
      <c r="C27" s="16">
        <f t="shared" ca="1" si="0"/>
        <v>37.696181685148147</v>
      </c>
      <c r="D27" s="17">
        <f ca="1">EXP(_xll.PsiNormal($C$11,$C$12))</f>
        <v>0.99701025114332309</v>
      </c>
      <c r="E27" s="27">
        <f t="shared" ca="1" si="1"/>
        <v>37.583479569053893</v>
      </c>
    </row>
    <row r="28" spans="2:5" x14ac:dyDescent="0.2">
      <c r="B28" s="14">
        <v>12</v>
      </c>
      <c r="C28" s="16">
        <f t="shared" ca="1" si="0"/>
        <v>37.583479569053893</v>
      </c>
      <c r="D28" s="17">
        <f ca="1">EXP(_xll.PsiNormal($C$11,$C$12))</f>
        <v>0.99711583758043187</v>
      </c>
      <c r="E28" s="27">
        <f t="shared" ca="1" si="1"/>
        <v>37.475082709684223</v>
      </c>
    </row>
    <row r="29" spans="2:5" x14ac:dyDescent="0.2">
      <c r="B29" s="14">
        <v>13</v>
      </c>
      <c r="C29" s="16">
        <f t="shared" ca="1" si="0"/>
        <v>37.475082709684223</v>
      </c>
      <c r="D29" s="17">
        <f ca="1">EXP(_xll.PsiNormal($C$11,$C$12))</f>
        <v>0.98480891081416022</v>
      </c>
      <c r="E29" s="27">
        <f t="shared" ca="1" si="1"/>
        <v>36.905795385994686</v>
      </c>
    </row>
    <row r="30" spans="2:5" x14ac:dyDescent="0.2">
      <c r="B30" s="14">
        <v>14</v>
      </c>
      <c r="C30" s="16">
        <f t="shared" ca="1" si="0"/>
        <v>36.905795385994686</v>
      </c>
      <c r="D30" s="17">
        <f ca="1">EXP(_xll.PsiNormal($C$11,$C$12))</f>
        <v>1.0067863314379184</v>
      </c>
      <c r="E30" s="27">
        <f t="shared" ca="1" si="1"/>
        <v>37.156250345464045</v>
      </c>
    </row>
    <row r="31" spans="2:5" x14ac:dyDescent="0.2">
      <c r="B31" s="14">
        <v>15</v>
      </c>
      <c r="C31" s="16">
        <f t="shared" ca="1" si="0"/>
        <v>37.156250345464045</v>
      </c>
      <c r="D31" s="17">
        <f ca="1">EXP(_xll.PsiNormal($C$11,$C$12))</f>
        <v>1.0237644435214011</v>
      </c>
      <c r="E31" s="27">
        <f t="shared" ca="1" si="1"/>
        <v>38.039247958265861</v>
      </c>
    </row>
    <row r="32" spans="2:5" x14ac:dyDescent="0.2">
      <c r="B32" s="14">
        <v>16</v>
      </c>
      <c r="C32" s="16">
        <f t="shared" ca="1" si="0"/>
        <v>38.039247958265861</v>
      </c>
      <c r="D32" s="17">
        <f ca="1">EXP(_xll.PsiNormal($C$11,$C$12))</f>
        <v>1.016883799097454</v>
      </c>
      <c r="E32" s="27">
        <f t="shared" ca="1" si="1"/>
        <v>38.681494978611461</v>
      </c>
    </row>
    <row r="33" spans="2:5" x14ac:dyDescent="0.2">
      <c r="B33" s="14">
        <v>17</v>
      </c>
      <c r="C33" s="16">
        <f t="shared" ca="1" si="0"/>
        <v>38.681494978611461</v>
      </c>
      <c r="D33" s="17">
        <f ca="1">EXP(_xll.PsiNormal($C$11,$C$12))</f>
        <v>0.98929064239465125</v>
      </c>
      <c r="E33" s="27">
        <f t="shared" ca="1" si="1"/>
        <v>38.267241016176008</v>
      </c>
    </row>
    <row r="34" spans="2:5" x14ac:dyDescent="0.2">
      <c r="B34" s="14">
        <v>18</v>
      </c>
      <c r="C34" s="16">
        <f t="shared" ca="1" si="0"/>
        <v>38.267241016176008</v>
      </c>
      <c r="D34" s="17">
        <f ca="1">EXP(_xll.PsiNormal($C$11,$C$12))</f>
        <v>1.0022758603576476</v>
      </c>
      <c r="E34" s="27">
        <f t="shared" ca="1" si="1"/>
        <v>38.354331913001268</v>
      </c>
    </row>
    <row r="35" spans="2:5" x14ac:dyDescent="0.2">
      <c r="B35" s="14">
        <v>19</v>
      </c>
      <c r="C35" s="16">
        <f t="shared" ca="1" si="0"/>
        <v>38.354331913001268</v>
      </c>
      <c r="D35" s="17">
        <f ca="1">EXP(_xll.PsiNormal($C$11,$C$12))</f>
        <v>1.003679068303966</v>
      </c>
      <c r="E35" s="27">
        <f t="shared" ca="1" si="1"/>
        <v>38.495440119862181</v>
      </c>
    </row>
    <row r="36" spans="2:5" x14ac:dyDescent="0.2">
      <c r="B36" s="14">
        <v>20</v>
      </c>
      <c r="C36" s="16">
        <f t="shared" ca="1" si="0"/>
        <v>38.495440119862181</v>
      </c>
      <c r="D36" s="17">
        <f ca="1">EXP(_xll.PsiNormal($C$11,$C$12))</f>
        <v>0.97962355628887343</v>
      </c>
      <c r="E36" s="27">
        <f t="shared" ca="1" si="1"/>
        <v>37.711039951124768</v>
      </c>
    </row>
    <row r="37" spans="2:5" x14ac:dyDescent="0.2">
      <c r="B37" s="14">
        <v>21</v>
      </c>
      <c r="C37" s="16">
        <f t="shared" ca="1" si="0"/>
        <v>37.711039951124768</v>
      </c>
      <c r="D37" s="17">
        <f ca="1">EXP(_xll.PsiNormal($C$11,$C$12))</f>
        <v>0.97899545172739888</v>
      </c>
      <c r="E37" s="27">
        <f t="shared" ca="1" si="1"/>
        <v>36.918936592061378</v>
      </c>
    </row>
    <row r="38" spans="2:5" x14ac:dyDescent="0.2">
      <c r="B38" s="14">
        <v>22</v>
      </c>
      <c r="C38" s="16">
        <f t="shared" ca="1" si="0"/>
        <v>36.918936592061378</v>
      </c>
      <c r="D38" s="17">
        <f ca="1">EXP(_xll.PsiNormal($C$11,$C$12))</f>
        <v>1.0348399497717355</v>
      </c>
      <c r="E38" s="27">
        <f t="shared" ca="1" si="1"/>
        <v>38.205190488554685</v>
      </c>
    </row>
    <row r="39" spans="2:5" x14ac:dyDescent="0.2">
      <c r="B39" s="14">
        <v>23</v>
      </c>
      <c r="C39" s="16">
        <f t="shared" ca="1" si="0"/>
        <v>38.205190488554685</v>
      </c>
      <c r="D39" s="17">
        <f ca="1">EXP(_xll.PsiNormal($C$11,$C$12))</f>
        <v>1.0007082384263384</v>
      </c>
      <c r="E39" s="27">
        <f t="shared" ca="1" si="1"/>
        <v>38.232248872544254</v>
      </c>
    </row>
    <row r="40" spans="2:5" x14ac:dyDescent="0.2">
      <c r="B40" s="14">
        <v>24</v>
      </c>
      <c r="C40" s="16">
        <f t="shared" ca="1" si="0"/>
        <v>38.232248872544254</v>
      </c>
      <c r="D40" s="17">
        <f ca="1">EXP(_xll.PsiNormal($C$11,$C$12))</f>
        <v>1.0128377657972403</v>
      </c>
      <c r="E40" s="27">
        <f t="shared" ca="1" si="1"/>
        <v>38.723065529471782</v>
      </c>
    </row>
    <row r="41" spans="2:5" x14ac:dyDescent="0.2">
      <c r="B41" s="14">
        <v>25</v>
      </c>
      <c r="C41" s="16">
        <f t="shared" ca="1" si="0"/>
        <v>38.723065529471782</v>
      </c>
      <c r="D41" s="17">
        <f ca="1">EXP(_xll.PsiNormal($C$11,$C$12))</f>
        <v>0.9997180588321718</v>
      </c>
      <c r="E41" s="27">
        <f t="shared" ca="1" si="1"/>
        <v>38.712147903154516</v>
      </c>
    </row>
    <row r="42" spans="2:5" x14ac:dyDescent="0.2">
      <c r="B42" s="14">
        <v>26</v>
      </c>
      <c r="C42" s="16">
        <f t="shared" ca="1" si="0"/>
        <v>38.712147903154516</v>
      </c>
      <c r="D42" s="17">
        <f ca="1">EXP(_xll.PsiNormal($C$11,$C$12))</f>
        <v>0.99316469893288351</v>
      </c>
      <c r="E42" s="27">
        <f t="shared" ca="1" si="1"/>
        <v>38.447538717281709</v>
      </c>
    </row>
    <row r="43" spans="2:5" x14ac:dyDescent="0.2">
      <c r="B43" s="14">
        <v>27</v>
      </c>
      <c r="C43" s="16">
        <f t="shared" ca="1" si="0"/>
        <v>38.447538717281709</v>
      </c>
      <c r="D43" s="17">
        <f ca="1">EXP(_xll.PsiNormal($C$11,$C$12))</f>
        <v>1.0021961508110906</v>
      </c>
      <c r="E43" s="27">
        <f t="shared" ca="1" si="1"/>
        <v>38.531975310620105</v>
      </c>
    </row>
    <row r="44" spans="2:5" x14ac:dyDescent="0.2">
      <c r="B44" s="14">
        <v>28</v>
      </c>
      <c r="C44" s="16">
        <f t="shared" ca="1" si="0"/>
        <v>38.531975310620105</v>
      </c>
      <c r="D44" s="17">
        <f ca="1">EXP(_xll.PsiNormal($C$11,$C$12))</f>
        <v>0.98250581381379476</v>
      </c>
      <c r="E44" s="27">
        <f t="shared" ca="1" si="1"/>
        <v>37.857889760413855</v>
      </c>
    </row>
    <row r="45" spans="2:5" x14ac:dyDescent="0.2">
      <c r="B45" s="14">
        <v>29</v>
      </c>
      <c r="C45" s="16">
        <f t="shared" ca="1" si="0"/>
        <v>37.857889760413855</v>
      </c>
      <c r="D45" s="17">
        <f ca="1">EXP(_xll.PsiNormal($C$11,$C$12))</f>
        <v>1.0137645838560272</v>
      </c>
      <c r="E45" s="27">
        <f t="shared" ca="1" si="1"/>
        <v>38.378987858633302</v>
      </c>
    </row>
    <row r="46" spans="2:5" x14ac:dyDescent="0.2">
      <c r="B46" s="14">
        <v>30</v>
      </c>
      <c r="C46" s="16">
        <f t="shared" ca="1" si="0"/>
        <v>38.378987858633302</v>
      </c>
      <c r="D46" s="17">
        <f ca="1">EXP(_xll.PsiNormal($C$11,$C$12))</f>
        <v>0.98409062966487115</v>
      </c>
      <c r="E46" s="27">
        <f t="shared" ca="1" si="1"/>
        <v>37.768402327702894</v>
      </c>
    </row>
    <row r="47" spans="2:5" x14ac:dyDescent="0.2">
      <c r="B47" s="14">
        <v>31</v>
      </c>
      <c r="C47" s="16">
        <f t="shared" ca="1" si="0"/>
        <v>37.768402327702894</v>
      </c>
      <c r="D47" s="17">
        <f ca="1">EXP(_xll.PsiNormal($C$11,$C$12))</f>
        <v>1.0073261992101514</v>
      </c>
      <c r="E47" s="27">
        <f t="shared" ca="1" si="1"/>
        <v>38.045101167004795</v>
      </c>
    </row>
    <row r="48" spans="2:5" x14ac:dyDescent="0.2">
      <c r="B48" s="14">
        <v>32</v>
      </c>
      <c r="C48" s="16">
        <f t="shared" ca="1" si="0"/>
        <v>38.045101167004795</v>
      </c>
      <c r="D48" s="17">
        <f ca="1">EXP(_xll.PsiNormal($C$11,$C$12))</f>
        <v>1.0221178634697345</v>
      </c>
      <c r="E48" s="27">
        <f t="shared" ca="1" si="1"/>
        <v>38.886577520308848</v>
      </c>
    </row>
    <row r="49" spans="2:5" x14ac:dyDescent="0.2">
      <c r="B49" s="14">
        <v>33</v>
      </c>
      <c r="C49" s="16">
        <f t="shared" ca="1" si="0"/>
        <v>38.886577520308848</v>
      </c>
      <c r="D49" s="17">
        <f ca="1">EXP(_xll.PsiNormal($C$11,$C$12))</f>
        <v>1.0331937017907233</v>
      </c>
      <c r="E49" s="27">
        <f t="shared" ca="1" si="1"/>
        <v>40.177366978179826</v>
      </c>
    </row>
    <row r="50" spans="2:5" x14ac:dyDescent="0.2">
      <c r="B50" s="14">
        <v>34</v>
      </c>
      <c r="C50" s="16">
        <f t="shared" ca="1" si="0"/>
        <v>40.177366978179826</v>
      </c>
      <c r="D50" s="17">
        <f ca="1">EXP(_xll.PsiNormal($C$11,$C$12))</f>
        <v>0.96324615182404716</v>
      </c>
      <c r="E50" s="27">
        <f t="shared" ca="1" si="1"/>
        <v>38.700694132154261</v>
      </c>
    </row>
    <row r="51" spans="2:5" x14ac:dyDescent="0.2">
      <c r="B51" s="14">
        <v>35</v>
      </c>
      <c r="C51" s="16">
        <f t="shared" ca="1" si="0"/>
        <v>38.700694132154261</v>
      </c>
      <c r="D51" s="17">
        <f ca="1">EXP(_xll.PsiNormal($C$11,$C$12))</f>
        <v>1.0402156768618802</v>
      </c>
      <c r="E51" s="27">
        <f t="shared" ca="1" si="1"/>
        <v>40.257068741703442</v>
      </c>
    </row>
    <row r="52" spans="2:5" x14ac:dyDescent="0.2">
      <c r="B52" s="14">
        <v>36</v>
      </c>
      <c r="C52" s="16">
        <f t="shared" ca="1" si="0"/>
        <v>40.257068741703442</v>
      </c>
      <c r="D52" s="17">
        <f ca="1">EXP(_xll.PsiNormal($C$11,$C$12))</f>
        <v>0.99359596651876148</v>
      </c>
      <c r="E52" s="27">
        <f t="shared" ca="1" si="1"/>
        <v>39.999261125625054</v>
      </c>
    </row>
    <row r="53" spans="2:5" x14ac:dyDescent="0.2">
      <c r="B53" s="14">
        <v>37</v>
      </c>
      <c r="C53" s="16">
        <f t="shared" ca="1" si="0"/>
        <v>39.999261125625054</v>
      </c>
      <c r="D53" s="17">
        <f ca="1">EXP(_xll.PsiNormal($C$11,$C$12))</f>
        <v>1.0139009205892293</v>
      </c>
      <c r="E53" s="27">
        <f t="shared" ca="1" si="1"/>
        <v>40.555287678160212</v>
      </c>
    </row>
    <row r="54" spans="2:5" x14ac:dyDescent="0.2">
      <c r="B54" s="14">
        <v>38</v>
      </c>
      <c r="C54" s="16">
        <f t="shared" ca="1" si="0"/>
        <v>40.555287678160212</v>
      </c>
      <c r="D54" s="17">
        <f ca="1">EXP(_xll.PsiNormal($C$11,$C$12))</f>
        <v>0.97140988800511396</v>
      </c>
      <c r="E54" s="27">
        <f t="shared" ca="1" si="1"/>
        <v>39.395807461456791</v>
      </c>
    </row>
    <row r="55" spans="2:5" x14ac:dyDescent="0.2">
      <c r="B55" s="14">
        <v>39</v>
      </c>
      <c r="C55" s="16">
        <f t="shared" ca="1" si="0"/>
        <v>39.395807461456791</v>
      </c>
      <c r="D55" s="17">
        <f ca="1">EXP(_xll.PsiNormal($C$11,$C$12))</f>
        <v>0.97349297086638553</v>
      </c>
      <c r="E55" s="27">
        <f t="shared" ca="1" si="1"/>
        <v>38.35154164533369</v>
      </c>
    </row>
    <row r="56" spans="2:5" x14ac:dyDescent="0.2">
      <c r="B56" s="14">
        <v>40</v>
      </c>
      <c r="C56" s="16">
        <f t="shared" ca="1" si="0"/>
        <v>38.35154164533369</v>
      </c>
      <c r="D56" s="17">
        <f ca="1">EXP(_xll.PsiNormal($C$11,$C$12))</f>
        <v>0.99001846437701824</v>
      </c>
      <c r="E56" s="27">
        <f t="shared" ca="1" si="1"/>
        <v>37.968734366204522</v>
      </c>
    </row>
    <row r="57" spans="2:5" x14ac:dyDescent="0.2">
      <c r="B57" s="14">
        <v>41</v>
      </c>
      <c r="C57" s="16">
        <f t="shared" ca="1" si="0"/>
        <v>37.968734366204522</v>
      </c>
      <c r="D57" s="17">
        <f ca="1">EXP(_xll.PsiNormal($C$11,$C$12))</f>
        <v>1.0109442583920798</v>
      </c>
      <c r="E57" s="27">
        <f t="shared" ca="1" si="1"/>
        <v>38.384274005928503</v>
      </c>
    </row>
    <row r="58" spans="2:5" x14ac:dyDescent="0.2">
      <c r="B58" s="14">
        <v>42</v>
      </c>
      <c r="C58" s="16">
        <f t="shared" ca="1" si="0"/>
        <v>38.384274005928503</v>
      </c>
      <c r="D58" s="17">
        <f ca="1">EXP(_xll.PsiNormal($C$11,$C$12))</f>
        <v>0.99719894042601009</v>
      </c>
      <c r="E58" s="27">
        <f t="shared" ca="1" si="1"/>
        <v>38.276757367733545</v>
      </c>
    </row>
    <row r="59" spans="2:5" x14ac:dyDescent="0.2">
      <c r="B59" s="14">
        <v>43</v>
      </c>
      <c r="C59" s="16">
        <f t="shared" ca="1" si="0"/>
        <v>38.276757367733545</v>
      </c>
      <c r="D59" s="17">
        <f ca="1">EXP(_xll.PsiNormal($C$11,$C$12))</f>
        <v>1.0093022042052338</v>
      </c>
      <c r="E59" s="27">
        <f t="shared" ca="1" si="1"/>
        <v>38.63281558108239</v>
      </c>
    </row>
    <row r="60" spans="2:5" x14ac:dyDescent="0.2">
      <c r="B60" s="14">
        <v>44</v>
      </c>
      <c r="C60" s="16">
        <f t="shared" ca="1" si="0"/>
        <v>38.63281558108239</v>
      </c>
      <c r="D60" s="17">
        <f ca="1">EXP(_xll.PsiNormal($C$11,$C$12))</f>
        <v>1.0191550848244395</v>
      </c>
      <c r="E60" s="27">
        <f t="shared" ca="1" si="1"/>
        <v>39.372830440544952</v>
      </c>
    </row>
    <row r="61" spans="2:5" x14ac:dyDescent="0.2">
      <c r="B61" s="14">
        <v>45</v>
      </c>
      <c r="C61" s="16">
        <f t="shared" ca="1" si="0"/>
        <v>39.372830440544952</v>
      </c>
      <c r="D61" s="17">
        <f ca="1">EXP(_xll.PsiNormal($C$11,$C$12))</f>
        <v>1.027172872365792</v>
      </c>
      <c r="E61" s="27">
        <f t="shared" ca="1" si="1"/>
        <v>40.442703336785854</v>
      </c>
    </row>
    <row r="62" spans="2:5" x14ac:dyDescent="0.2">
      <c r="B62" s="14">
        <v>46</v>
      </c>
      <c r="C62" s="16">
        <f t="shared" ca="1" si="0"/>
        <v>40.442703336785854</v>
      </c>
      <c r="D62" s="17">
        <f ca="1">EXP(_xll.PsiNormal($C$11,$C$12))</f>
        <v>0.99934476916698478</v>
      </c>
      <c r="E62" s="27">
        <f t="shared" ca="1" si="1"/>
        <v>40.416204030589107</v>
      </c>
    </row>
    <row r="63" spans="2:5" x14ac:dyDescent="0.2">
      <c r="B63" s="14">
        <v>47</v>
      </c>
      <c r="C63" s="16">
        <f t="shared" ca="1" si="0"/>
        <v>40.416204030589107</v>
      </c>
      <c r="D63" s="17">
        <f ca="1">EXP(_xll.PsiNormal($C$11,$C$12))</f>
        <v>1.0294268473269017</v>
      </c>
      <c r="E63" s="27">
        <f t="shared" ca="1" si="1"/>
        <v>41.605525496130163</v>
      </c>
    </row>
    <row r="64" spans="2:5" x14ac:dyDescent="0.2">
      <c r="B64" s="14">
        <v>48</v>
      </c>
      <c r="C64" s="16">
        <f t="shared" ca="1" si="0"/>
        <v>41.605525496130163</v>
      </c>
      <c r="D64" s="17">
        <f ca="1">EXP(_xll.PsiNormal($C$11,$C$12))</f>
        <v>0.99792433346715448</v>
      </c>
      <c r="E64" s="27">
        <f t="shared" ca="1" si="1"/>
        <v>41.519166299276392</v>
      </c>
    </row>
    <row r="65" spans="2:5" x14ac:dyDescent="0.2">
      <c r="B65" s="14">
        <v>49</v>
      </c>
      <c r="C65" s="16">
        <f t="shared" ca="1" si="0"/>
        <v>41.519166299276392</v>
      </c>
      <c r="D65" s="17">
        <f ca="1">EXP(_xll.PsiNormal($C$11,$C$12))</f>
        <v>1.0474144300517967</v>
      </c>
      <c r="E65" s="27">
        <f t="shared" ca="1" si="1"/>
        <v>43.487773905582344</v>
      </c>
    </row>
    <row r="66" spans="2:5" x14ac:dyDescent="0.2">
      <c r="B66" s="14">
        <v>50</v>
      </c>
      <c r="C66" s="16">
        <f t="shared" ca="1" si="0"/>
        <v>43.487773905582344</v>
      </c>
      <c r="D66" s="17">
        <f ca="1">EXP(_xll.PsiNormal($C$11,$C$12))</f>
        <v>0.97388812189298146</v>
      </c>
      <c r="E66" s="27">
        <f t="shared" ca="1" si="1"/>
        <v>42.352226454214197</v>
      </c>
    </row>
    <row r="67" spans="2:5" x14ac:dyDescent="0.2">
      <c r="B67" s="14">
        <v>51</v>
      </c>
      <c r="C67" s="16">
        <f t="shared" ca="1" si="0"/>
        <v>42.352226454214197</v>
      </c>
      <c r="D67" s="17">
        <f ca="1">EXP(_xll.PsiNormal($C$11,$C$12))</f>
        <v>0.97693952558949515</v>
      </c>
      <c r="E67" s="27">
        <f t="shared" ca="1" si="1"/>
        <v>41.375564019838883</v>
      </c>
    </row>
    <row r="68" spans="2:5" x14ac:dyDescent="0.2">
      <c r="B68" s="14">
        <v>52</v>
      </c>
      <c r="C68" s="16">
        <f t="shared" ca="1" si="0"/>
        <v>41.375564019838883</v>
      </c>
      <c r="D68" s="17">
        <f ca="1">EXP(_xll.PsiNormal($C$11,$C$12))</f>
        <v>0.99698835721318302</v>
      </c>
      <c r="E68" s="27">
        <f t="shared" ca="1" si="1"/>
        <v>41.25095560090805</v>
      </c>
    </row>
    <row r="69" spans="2:5" x14ac:dyDescent="0.2">
      <c r="B69" s="14">
        <v>53</v>
      </c>
      <c r="C69" s="16">
        <f t="shared" ca="1" si="0"/>
        <v>41.25095560090805</v>
      </c>
      <c r="D69" s="17">
        <f ca="1">EXP(_xll.PsiNormal($C$11,$C$12))</f>
        <v>1.0104280980987952</v>
      </c>
      <c r="E69" s="27">
        <f t="shared" ca="1" si="1"/>
        <v>41.681124612583361</v>
      </c>
    </row>
    <row r="70" spans="2:5" x14ac:dyDescent="0.2">
      <c r="B70" s="14">
        <v>54</v>
      </c>
      <c r="C70" s="16">
        <f t="shared" ca="1" si="0"/>
        <v>41.681124612583361</v>
      </c>
      <c r="D70" s="17">
        <f ca="1">EXP(_xll.PsiNormal($C$11,$C$12))</f>
        <v>1.0213000690014857</v>
      </c>
      <c r="E70" s="27">
        <f t="shared" ca="1" si="1"/>
        <v>42.568935442890911</v>
      </c>
    </row>
    <row r="71" spans="2:5" x14ac:dyDescent="0.2">
      <c r="B71" s="14">
        <v>55</v>
      </c>
      <c r="C71" s="16">
        <f t="shared" ca="1" si="0"/>
        <v>42.568935442890911</v>
      </c>
      <c r="D71" s="17">
        <f ca="1">EXP(_xll.PsiNormal($C$11,$C$12))</f>
        <v>1.0121642499581047</v>
      </c>
      <c r="E71" s="27">
        <f t="shared" ca="1" si="1"/>
        <v>43.08675461406866</v>
      </c>
    </row>
    <row r="72" spans="2:5" x14ac:dyDescent="0.2">
      <c r="B72" s="14">
        <v>56</v>
      </c>
      <c r="C72" s="16">
        <f t="shared" ca="1" si="0"/>
        <v>43.08675461406866</v>
      </c>
      <c r="D72" s="17">
        <f ca="1">EXP(_xll.PsiNormal($C$11,$C$12))</f>
        <v>1.0100958106627349</v>
      </c>
      <c r="E72" s="27">
        <f t="shared" ca="1" si="1"/>
        <v>43.521750330724018</v>
      </c>
    </row>
    <row r="73" spans="2:5" x14ac:dyDescent="0.2">
      <c r="B73" s="14">
        <v>57</v>
      </c>
      <c r="C73" s="16">
        <f t="shared" ca="1" si="0"/>
        <v>43.521750330724018</v>
      </c>
      <c r="D73" s="17">
        <f ca="1">EXP(_xll.PsiNormal($C$11,$C$12))</f>
        <v>1.008699503497539</v>
      </c>
      <c r="E73" s="27">
        <f t="shared" ca="1" si="1"/>
        <v>43.900367949945171</v>
      </c>
    </row>
    <row r="74" spans="2:5" x14ac:dyDescent="0.2">
      <c r="B74" s="14">
        <v>58</v>
      </c>
      <c r="C74" s="16">
        <f t="shared" ca="1" si="0"/>
        <v>43.900367949945171</v>
      </c>
      <c r="D74" s="17">
        <f ca="1">EXP(_xll.PsiNormal($C$11,$C$12))</f>
        <v>1.0117619249135639</v>
      </c>
      <c r="E74" s="27">
        <f t="shared" ca="1" si="1"/>
        <v>44.416720781450252</v>
      </c>
    </row>
    <row r="75" spans="2:5" x14ac:dyDescent="0.2">
      <c r="B75" s="14">
        <v>59</v>
      </c>
      <c r="C75" s="16">
        <f t="shared" ca="1" si="0"/>
        <v>44.416720781450252</v>
      </c>
      <c r="D75" s="17">
        <f ca="1">EXP(_xll.PsiNormal($C$11,$C$12))</f>
        <v>0.97863856465446031</v>
      </c>
      <c r="E75" s="27">
        <f t="shared" ca="1" si="1"/>
        <v>43.467915872216416</v>
      </c>
    </row>
    <row r="76" spans="2:5" x14ac:dyDescent="0.2">
      <c r="B76" s="14">
        <v>60</v>
      </c>
      <c r="C76" s="16">
        <f t="shared" ca="1" si="0"/>
        <v>43.467915872216416</v>
      </c>
      <c r="D76" s="17">
        <f ca="1">EXP(_xll.PsiNormal($C$11,$C$12))</f>
        <v>1.0297116138787648</v>
      </c>
      <c r="E76" s="27">
        <f t="shared" ca="1" si="1"/>
        <v>44.75941780472634</v>
      </c>
    </row>
    <row r="77" spans="2:5" x14ac:dyDescent="0.2">
      <c r="B77" s="14">
        <v>61</v>
      </c>
      <c r="C77" s="16">
        <f t="shared" ca="1" si="0"/>
        <v>44.75941780472634</v>
      </c>
      <c r="D77" s="17">
        <f ca="1">EXP(_xll.PsiNormal($C$11,$C$12))</f>
        <v>0.98342573584824411</v>
      </c>
      <c r="E77" s="27">
        <f t="shared" ca="1" si="1"/>
        <v>44.017563390752002</v>
      </c>
    </row>
    <row r="78" spans="2:5" x14ac:dyDescent="0.2">
      <c r="B78" s="14">
        <v>62</v>
      </c>
      <c r="C78" s="16">
        <f t="shared" ca="1" si="0"/>
        <v>44.017563390752002</v>
      </c>
      <c r="D78" s="17">
        <f ca="1">EXP(_xll.PsiNormal($C$11,$C$12))</f>
        <v>1.0259819526540066</v>
      </c>
      <c r="E78" s="27">
        <f t="shared" ca="1" si="1"/>
        <v>45.161225638715258</v>
      </c>
    </row>
    <row r="79" spans="2:5" x14ac:dyDescent="0.2">
      <c r="B79" s="14">
        <v>63</v>
      </c>
      <c r="C79" s="16">
        <f t="shared" ca="1" si="0"/>
        <v>45.161225638715258</v>
      </c>
      <c r="D79" s="17">
        <f ca="1">EXP(_xll.PsiNormal($C$11,$C$12))</f>
        <v>0.98664808546083327</v>
      </c>
      <c r="E79" s="27">
        <f t="shared" ca="1" si="1"/>
        <v>44.558236813503107</v>
      </c>
    </row>
    <row r="80" spans="2:5" x14ac:dyDescent="0.2">
      <c r="B80" s="14">
        <v>64</v>
      </c>
      <c r="C80" s="16">
        <f t="shared" ca="1" si="0"/>
        <v>44.558236813503107</v>
      </c>
      <c r="D80" s="17">
        <f ca="1">EXP(_xll.PsiNormal($C$11,$C$12))</f>
        <v>0.97127741695860459</v>
      </c>
      <c r="E80" s="27">
        <f t="shared" ca="1" si="1"/>
        <v>43.278409156449101</v>
      </c>
    </row>
    <row r="81" spans="2:5" x14ac:dyDescent="0.2">
      <c r="B81" s="14">
        <v>65</v>
      </c>
      <c r="C81" s="16">
        <f t="shared" ref="C81:C141" ca="1" si="2">E80</f>
        <v>43.278409156449101</v>
      </c>
      <c r="D81" s="17">
        <f ca="1">EXP(_xll.PsiNormal($C$11,$C$12))</f>
        <v>1.0001904747380985</v>
      </c>
      <c r="E81" s="27">
        <f t="shared" ref="E81:E140" ca="1" si="3">C81*D81</f>
        <v>43.286652600098499</v>
      </c>
    </row>
    <row r="82" spans="2:5" x14ac:dyDescent="0.2">
      <c r="B82" s="14">
        <v>66</v>
      </c>
      <c r="C82" s="16">
        <f t="shared" ca="1" si="2"/>
        <v>43.286652600098499</v>
      </c>
      <c r="D82" s="17">
        <f ca="1">EXP(_xll.PsiNormal($C$11,$C$12))</f>
        <v>0.94537682852564742</v>
      </c>
      <c r="E82" s="27">
        <f t="shared" ca="1" si="3"/>
        <v>40.922198352572586</v>
      </c>
    </row>
    <row r="83" spans="2:5" x14ac:dyDescent="0.2">
      <c r="B83" s="14">
        <v>67</v>
      </c>
      <c r="C83" s="16">
        <f t="shared" ca="1" si="2"/>
        <v>40.922198352572586</v>
      </c>
      <c r="D83" s="17">
        <f ca="1">EXP(_xll.PsiNormal($C$11,$C$12))</f>
        <v>1.0014861584935286</v>
      </c>
      <c r="E83" s="27">
        <f t="shared" ca="1" si="3"/>
        <v>40.983015225228122</v>
      </c>
    </row>
    <row r="84" spans="2:5" x14ac:dyDescent="0.2">
      <c r="B84" s="14">
        <v>68</v>
      </c>
      <c r="C84" s="16">
        <f t="shared" ca="1" si="2"/>
        <v>40.983015225228122</v>
      </c>
      <c r="D84" s="17">
        <f ca="1">EXP(_xll.PsiNormal($C$11,$C$12))</f>
        <v>1.0212280007290959</v>
      </c>
      <c r="E84" s="27">
        <f t="shared" ca="1" si="3"/>
        <v>41.853002702309816</v>
      </c>
    </row>
    <row r="85" spans="2:5" x14ac:dyDescent="0.2">
      <c r="B85" s="14">
        <v>69</v>
      </c>
      <c r="C85" s="16">
        <f t="shared" ca="1" si="2"/>
        <v>41.853002702309816</v>
      </c>
      <c r="D85" s="17">
        <f ca="1">EXP(_xll.PsiNormal($C$11,$C$12))</f>
        <v>0.98886787714725644</v>
      </c>
      <c r="E85" s="27">
        <f t="shared" ca="1" si="3"/>
        <v>41.387089934471497</v>
      </c>
    </row>
    <row r="86" spans="2:5" x14ac:dyDescent="0.2">
      <c r="B86" s="14">
        <v>70</v>
      </c>
      <c r="C86" s="16">
        <f t="shared" ca="1" si="2"/>
        <v>41.387089934471497</v>
      </c>
      <c r="D86" s="17">
        <f ca="1">EXP(_xll.PsiNormal($C$11,$C$12))</f>
        <v>0.97823532133009883</v>
      </c>
      <c r="E86" s="27">
        <f t="shared" ca="1" si="3"/>
        <v>40.486313220965421</v>
      </c>
    </row>
    <row r="87" spans="2:5" x14ac:dyDescent="0.2">
      <c r="B87" s="14">
        <v>71</v>
      </c>
      <c r="C87" s="16">
        <f t="shared" ca="1" si="2"/>
        <v>40.486313220965421</v>
      </c>
      <c r="D87" s="17">
        <f ca="1">EXP(_xll.PsiNormal($C$11,$C$12))</f>
        <v>0.97462889377041217</v>
      </c>
      <c r="E87" s="27">
        <f t="shared" ca="1" si="3"/>
        <v>39.459130667391939</v>
      </c>
    </row>
    <row r="88" spans="2:5" x14ac:dyDescent="0.2">
      <c r="B88" s="14">
        <v>72</v>
      </c>
      <c r="C88" s="16">
        <f t="shared" ca="1" si="2"/>
        <v>39.459130667391939</v>
      </c>
      <c r="D88" s="17">
        <f ca="1">EXP(_xll.PsiNormal($C$11,$C$12))</f>
        <v>1.033260344035585</v>
      </c>
      <c r="E88" s="27">
        <f t="shared" ca="1" si="3"/>
        <v>40.771554928734496</v>
      </c>
    </row>
    <row r="89" spans="2:5" x14ac:dyDescent="0.2">
      <c r="B89" s="14">
        <v>73</v>
      </c>
      <c r="C89" s="16">
        <f t="shared" ca="1" si="2"/>
        <v>40.771554928734496</v>
      </c>
      <c r="D89" s="17">
        <f ca="1">EXP(_xll.PsiNormal($C$11,$C$12))</f>
        <v>0.97763109558258421</v>
      </c>
      <c r="E89" s="27">
        <f t="shared" ca="1" si="3"/>
        <v>39.859539913584214</v>
      </c>
    </row>
    <row r="90" spans="2:5" x14ac:dyDescent="0.2">
      <c r="B90" s="14">
        <v>74</v>
      </c>
      <c r="C90" s="16">
        <f t="shared" ca="1" si="2"/>
        <v>39.859539913584214</v>
      </c>
      <c r="D90" s="17">
        <f ca="1">EXP(_xll.PsiNormal($C$11,$C$12))</f>
        <v>1.0275929152407408</v>
      </c>
      <c r="E90" s="27">
        <f t="shared" ca="1" si="3"/>
        <v>40.959380819954667</v>
      </c>
    </row>
    <row r="91" spans="2:5" x14ac:dyDescent="0.2">
      <c r="B91" s="14">
        <v>75</v>
      </c>
      <c r="C91" s="16">
        <f t="shared" ca="1" si="2"/>
        <v>40.959380819954667</v>
      </c>
      <c r="D91" s="17">
        <f ca="1">EXP(_xll.PsiNormal($C$11,$C$12))</f>
        <v>1.0274148327142734</v>
      </c>
      <c r="E91" s="27">
        <f t="shared" ca="1" si="3"/>
        <v>42.082275393213941</v>
      </c>
    </row>
    <row r="92" spans="2:5" x14ac:dyDescent="0.2">
      <c r="B92" s="14">
        <v>76</v>
      </c>
      <c r="C92" s="16">
        <f t="shared" ca="1" si="2"/>
        <v>42.082275393213941</v>
      </c>
      <c r="D92" s="17">
        <f ca="1">EXP(_xll.PsiNormal($C$11,$C$12))</f>
        <v>0.9899660963950091</v>
      </c>
      <c r="E92" s="27">
        <f t="shared" ca="1" si="3"/>
        <v>41.660025898439748</v>
      </c>
    </row>
    <row r="93" spans="2:5" x14ac:dyDescent="0.2">
      <c r="B93" s="14">
        <v>77</v>
      </c>
      <c r="C93" s="16">
        <f t="shared" ca="1" si="2"/>
        <v>41.660025898439748</v>
      </c>
      <c r="D93" s="17">
        <f ca="1">EXP(_xll.PsiNormal($C$11,$C$12))</f>
        <v>1.0241678269194379</v>
      </c>
      <c r="E93" s="27">
        <f t="shared" ca="1" si="3"/>
        <v>42.666858193812537</v>
      </c>
    </row>
    <row r="94" spans="2:5" x14ac:dyDescent="0.2">
      <c r="B94" s="14">
        <v>78</v>
      </c>
      <c r="C94" s="16">
        <f t="shared" ca="1" si="2"/>
        <v>42.666858193812537</v>
      </c>
      <c r="D94" s="17">
        <f ca="1">EXP(_xll.PsiNormal($C$11,$C$12))</f>
        <v>0.99005630244668008</v>
      </c>
      <c r="E94" s="27">
        <f t="shared" ca="1" si="3"/>
        <v>42.242591860382873</v>
      </c>
    </row>
    <row r="95" spans="2:5" x14ac:dyDescent="0.2">
      <c r="B95" s="14">
        <v>79</v>
      </c>
      <c r="C95" s="16">
        <f t="shared" ca="1" si="2"/>
        <v>42.242591860382873</v>
      </c>
      <c r="D95" s="17">
        <f ca="1">EXP(_xll.PsiNormal($C$11,$C$12))</f>
        <v>1.0380456034226264</v>
      </c>
      <c r="E95" s="27">
        <f t="shared" ca="1" si="3"/>
        <v>43.84973675784687</v>
      </c>
    </row>
    <row r="96" spans="2:5" x14ac:dyDescent="0.2">
      <c r="B96" s="14">
        <v>80</v>
      </c>
      <c r="C96" s="16">
        <f t="shared" ca="1" si="2"/>
        <v>43.84973675784687</v>
      </c>
      <c r="D96" s="17">
        <f ca="1">EXP(_xll.PsiNormal($C$11,$C$12))</f>
        <v>0.99971083249781478</v>
      </c>
      <c r="E96" s="27">
        <f t="shared" ca="1" si="3"/>
        <v>43.837056838997121</v>
      </c>
    </row>
    <row r="97" spans="2:5" x14ac:dyDescent="0.2">
      <c r="B97" s="14">
        <v>81</v>
      </c>
      <c r="C97" s="16">
        <f t="shared" ca="1" si="2"/>
        <v>43.837056838997121</v>
      </c>
      <c r="D97" s="17">
        <f ca="1">EXP(_xll.PsiNormal($C$11,$C$12))</f>
        <v>0.99492800046622942</v>
      </c>
      <c r="E97" s="27">
        <f t="shared" ca="1" si="3"/>
        <v>43.614715307147854</v>
      </c>
    </row>
    <row r="98" spans="2:5" x14ac:dyDescent="0.2">
      <c r="B98" s="14">
        <v>82</v>
      </c>
      <c r="C98" s="16">
        <f t="shared" ca="1" si="2"/>
        <v>43.614715307147854</v>
      </c>
      <c r="D98" s="17">
        <f ca="1">EXP(_xll.PsiNormal($C$11,$C$12))</f>
        <v>1.0227513639819148</v>
      </c>
      <c r="E98" s="27">
        <f t="shared" ca="1" si="3"/>
        <v>44.607009570068364</v>
      </c>
    </row>
    <row r="99" spans="2:5" x14ac:dyDescent="0.2">
      <c r="B99" s="14">
        <v>83</v>
      </c>
      <c r="C99" s="16">
        <f t="shared" ca="1" si="2"/>
        <v>44.607009570068364</v>
      </c>
      <c r="D99" s="17">
        <f ca="1">EXP(_xll.PsiNormal($C$11,$C$12))</f>
        <v>1.0127291086677879</v>
      </c>
      <c r="E99" s="27">
        <f t="shared" ca="1" si="3"/>
        <v>45.174817042230821</v>
      </c>
    </row>
    <row r="100" spans="2:5" x14ac:dyDescent="0.2">
      <c r="B100" s="14">
        <v>84</v>
      </c>
      <c r="C100" s="16">
        <f t="shared" ca="1" si="2"/>
        <v>45.174817042230821</v>
      </c>
      <c r="D100" s="17">
        <f ca="1">EXP(_xll.PsiNormal($C$11,$C$12))</f>
        <v>0.98552927454063888</v>
      </c>
      <c r="E100" s="27">
        <f t="shared" ca="1" si="3"/>
        <v>44.52110466713583</v>
      </c>
    </row>
    <row r="101" spans="2:5" x14ac:dyDescent="0.2">
      <c r="B101" s="14">
        <v>85</v>
      </c>
      <c r="C101" s="16">
        <f t="shared" ca="1" si="2"/>
        <v>44.52110466713583</v>
      </c>
      <c r="D101" s="17">
        <f ca="1">EXP(_xll.PsiNormal($C$11,$C$12))</f>
        <v>1.0354162003304919</v>
      </c>
      <c r="E101" s="27">
        <f t="shared" ca="1" si="3"/>
        <v>46.097873028961907</v>
      </c>
    </row>
    <row r="102" spans="2:5" x14ac:dyDescent="0.2">
      <c r="B102" s="14">
        <v>86</v>
      </c>
      <c r="C102" s="16">
        <f t="shared" ca="1" si="2"/>
        <v>46.097873028961907</v>
      </c>
      <c r="D102" s="17">
        <f ca="1">EXP(_xll.PsiNormal($C$11,$C$12))</f>
        <v>1.0220146578261209</v>
      </c>
      <c r="E102" s="27">
        <f t="shared" ca="1" si="3"/>
        <v>47.11270193020647</v>
      </c>
    </row>
    <row r="103" spans="2:5" x14ac:dyDescent="0.2">
      <c r="B103" s="14">
        <v>87</v>
      </c>
      <c r="C103" s="16">
        <f t="shared" ca="1" si="2"/>
        <v>47.11270193020647</v>
      </c>
      <c r="D103" s="17">
        <f ca="1">EXP(_xll.PsiNormal($C$11,$C$12))</f>
        <v>1.0398035716165599</v>
      </c>
      <c r="E103" s="27">
        <f t="shared" ca="1" si="3"/>
        <v>48.987955735535081</v>
      </c>
    </row>
    <row r="104" spans="2:5" x14ac:dyDescent="0.2">
      <c r="B104" s="14">
        <v>88</v>
      </c>
      <c r="C104" s="16">
        <f t="shared" ca="1" si="2"/>
        <v>48.987955735535081</v>
      </c>
      <c r="D104" s="17">
        <f ca="1">EXP(_xll.PsiNormal($C$11,$C$12))</f>
        <v>1.0011054754027582</v>
      </c>
      <c r="E104" s="27">
        <f t="shared" ca="1" si="3"/>
        <v>49.04211071563212</v>
      </c>
    </row>
    <row r="105" spans="2:5" x14ac:dyDescent="0.2">
      <c r="B105" s="14">
        <v>89</v>
      </c>
      <c r="C105" s="16">
        <f t="shared" ca="1" si="2"/>
        <v>49.04211071563212</v>
      </c>
      <c r="D105" s="17">
        <f ca="1">EXP(_xll.PsiNormal($C$11,$C$12))</f>
        <v>1.0031832738816215</v>
      </c>
      <c r="E105" s="27">
        <f t="shared" ca="1" si="3"/>
        <v>49.198225185772785</v>
      </c>
    </row>
    <row r="106" spans="2:5" x14ac:dyDescent="0.2">
      <c r="B106" s="14">
        <v>90</v>
      </c>
      <c r="C106" s="16">
        <f t="shared" ca="1" si="2"/>
        <v>49.198225185772785</v>
      </c>
      <c r="D106" s="17">
        <f ca="1">EXP(_xll.PsiNormal($C$11,$C$12))</f>
        <v>1.0139194158413285</v>
      </c>
      <c r="E106" s="27">
        <f t="shared" ca="1" si="3"/>
        <v>49.883035740788877</v>
      </c>
    </row>
    <row r="107" spans="2:5" x14ac:dyDescent="0.2">
      <c r="B107" s="14">
        <v>91</v>
      </c>
      <c r="C107" s="16">
        <f t="shared" ca="1" si="2"/>
        <v>49.883035740788877</v>
      </c>
      <c r="D107" s="17">
        <f ca="1">EXP(_xll.PsiNormal($C$11,$C$12))</f>
        <v>1.0207222656220536</v>
      </c>
      <c r="E107" s="27">
        <f t="shared" ca="1" si="3"/>
        <v>50.9167252574439</v>
      </c>
    </row>
    <row r="108" spans="2:5" x14ac:dyDescent="0.2">
      <c r="B108" s="14">
        <v>92</v>
      </c>
      <c r="C108" s="16">
        <f t="shared" ca="1" si="2"/>
        <v>50.9167252574439</v>
      </c>
      <c r="D108" s="17">
        <f ca="1">EXP(_xll.PsiNormal($C$11,$C$12))</f>
        <v>0.986725901725097</v>
      </c>
      <c r="E108" s="27">
        <f t="shared" ca="1" si="3"/>
        <v>50.240851642540356</v>
      </c>
    </row>
    <row r="109" spans="2:5" x14ac:dyDescent="0.2">
      <c r="B109" s="14">
        <v>93</v>
      </c>
      <c r="C109" s="16">
        <f t="shared" ca="1" si="2"/>
        <v>50.240851642540356</v>
      </c>
      <c r="D109" s="17">
        <f ca="1">EXP(_xll.PsiNormal($C$11,$C$12))</f>
        <v>1.0108925698298972</v>
      </c>
      <c r="E109" s="27">
        <f t="shared" ca="1" si="3"/>
        <v>50.788103627370234</v>
      </c>
    </row>
    <row r="110" spans="2:5" x14ac:dyDescent="0.2">
      <c r="B110" s="14">
        <v>94</v>
      </c>
      <c r="C110" s="16">
        <f t="shared" ca="1" si="2"/>
        <v>50.788103627370234</v>
      </c>
      <c r="D110" s="17">
        <f ca="1">EXP(_xll.PsiNormal($C$11,$C$12))</f>
        <v>1.0412179354624325</v>
      </c>
      <c r="E110" s="27">
        <f t="shared" ca="1" si="3"/>
        <v>52.881484404942512</v>
      </c>
    </row>
    <row r="111" spans="2:5" x14ac:dyDescent="0.2">
      <c r="B111" s="14">
        <v>95</v>
      </c>
      <c r="C111" s="16">
        <f t="shared" ca="1" si="2"/>
        <v>52.881484404942512</v>
      </c>
      <c r="D111" s="17">
        <f ca="1">EXP(_xll.PsiNormal($C$11,$C$12))</f>
        <v>0.98697974564880819</v>
      </c>
      <c r="E111" s="27">
        <f t="shared" ca="1" si="3"/>
        <v>52.19295402752158</v>
      </c>
    </row>
    <row r="112" spans="2:5" x14ac:dyDescent="0.2">
      <c r="B112" s="14">
        <v>96</v>
      </c>
      <c r="C112" s="16">
        <f t="shared" ca="1" si="2"/>
        <v>52.19295402752158</v>
      </c>
      <c r="D112" s="17">
        <f ca="1">EXP(_xll.PsiNormal($C$11,$C$12))</f>
        <v>1.0216326321539633</v>
      </c>
      <c r="E112" s="27">
        <f t="shared" ca="1" si="3"/>
        <v>53.322025003027669</v>
      </c>
    </row>
    <row r="113" spans="2:5" x14ac:dyDescent="0.2">
      <c r="B113" s="14">
        <v>97</v>
      </c>
      <c r="C113" s="16">
        <f t="shared" ca="1" si="2"/>
        <v>53.322025003027669</v>
      </c>
      <c r="D113" s="17">
        <f ca="1">EXP(_xll.PsiNormal($C$11,$C$12))</f>
        <v>0.96469188460575039</v>
      </c>
      <c r="E113" s="27">
        <f t="shared" ca="1" si="3"/>
        <v>51.439324791165703</v>
      </c>
    </row>
    <row r="114" spans="2:5" x14ac:dyDescent="0.2">
      <c r="B114" s="14">
        <v>98</v>
      </c>
      <c r="C114" s="16">
        <f t="shared" ca="1" si="2"/>
        <v>51.439324791165703</v>
      </c>
      <c r="D114" s="17">
        <f ca="1">EXP(_xll.PsiNormal($C$11,$C$12))</f>
        <v>0.98864272860001479</v>
      </c>
      <c r="E114" s="27">
        <f t="shared" ca="1" si="3"/>
        <v>50.855114418880447</v>
      </c>
    </row>
    <row r="115" spans="2:5" x14ac:dyDescent="0.2">
      <c r="B115" s="14">
        <v>99</v>
      </c>
      <c r="C115" s="16">
        <f t="shared" ca="1" si="2"/>
        <v>50.855114418880447</v>
      </c>
      <c r="D115" s="17">
        <f ca="1">EXP(_xll.PsiNormal($C$11,$C$12))</f>
        <v>0.97217332846926774</v>
      </c>
      <c r="E115" s="27">
        <f t="shared" ca="1" si="3"/>
        <v>49.439985854288452</v>
      </c>
    </row>
    <row r="116" spans="2:5" x14ac:dyDescent="0.2">
      <c r="B116" s="14">
        <v>100</v>
      </c>
      <c r="C116" s="16">
        <f t="shared" ca="1" si="2"/>
        <v>49.439985854288452</v>
      </c>
      <c r="D116" s="17">
        <f ca="1">EXP(_xll.PsiNormal($C$11,$C$12))</f>
        <v>1.0141686282827682</v>
      </c>
      <c r="E116" s="27">
        <f t="shared" ca="1" si="3"/>
        <v>50.140482636163185</v>
      </c>
    </row>
    <row r="117" spans="2:5" x14ac:dyDescent="0.2">
      <c r="B117" s="14">
        <v>101</v>
      </c>
      <c r="C117" s="16">
        <f t="shared" ca="1" si="2"/>
        <v>50.140482636163185</v>
      </c>
      <c r="D117" s="17">
        <f ca="1">EXP(_xll.PsiNormal($C$11,$C$12))</f>
        <v>1.0290010708203954</v>
      </c>
      <c r="E117" s="27">
        <f t="shared" ca="1" si="3"/>
        <v>51.59461032406336</v>
      </c>
    </row>
    <row r="118" spans="2:5" x14ac:dyDescent="0.2">
      <c r="B118" s="14">
        <v>102</v>
      </c>
      <c r="C118" s="16">
        <f t="shared" ca="1" si="2"/>
        <v>51.59461032406336</v>
      </c>
      <c r="D118" s="17">
        <f ca="1">EXP(_xll.PsiNormal($C$11,$C$12))</f>
        <v>0.99395237003183934</v>
      </c>
      <c r="E118" s="27">
        <f t="shared" ca="1" si="3"/>
        <v>51.282585212471986</v>
      </c>
    </row>
    <row r="119" spans="2:5" x14ac:dyDescent="0.2">
      <c r="B119" s="14">
        <v>103</v>
      </c>
      <c r="C119" s="16">
        <f t="shared" ca="1" si="2"/>
        <v>51.282585212471986</v>
      </c>
      <c r="D119" s="17">
        <f ca="1">EXP(_xll.PsiNormal($C$11,$C$12))</f>
        <v>1.0000228655443719</v>
      </c>
      <c r="E119" s="27">
        <f t="shared" ca="1" si="3"/>
        <v>51.283757816699669</v>
      </c>
    </row>
    <row r="120" spans="2:5" x14ac:dyDescent="0.2">
      <c r="B120" s="14">
        <v>104</v>
      </c>
      <c r="C120" s="16">
        <f t="shared" ca="1" si="2"/>
        <v>51.283757816699669</v>
      </c>
      <c r="D120" s="17">
        <f ca="1">EXP(_xll.PsiNormal($C$11,$C$12))</f>
        <v>0.96890257177690764</v>
      </c>
      <c r="E120" s="27">
        <f t="shared" ca="1" si="3"/>
        <v>49.688964838984397</v>
      </c>
    </row>
    <row r="121" spans="2:5" x14ac:dyDescent="0.2">
      <c r="B121" s="14">
        <v>105</v>
      </c>
      <c r="C121" s="16">
        <f t="shared" ca="1" si="2"/>
        <v>49.688964838984397</v>
      </c>
      <c r="D121" s="17">
        <f ca="1">EXP(_xll.PsiNormal($C$11,$C$12))</f>
        <v>1.0187007594526358</v>
      </c>
      <c r="E121" s="27">
        <f t="shared" ca="1" si="3"/>
        <v>50.618186217888727</v>
      </c>
    </row>
    <row r="122" spans="2:5" x14ac:dyDescent="0.2">
      <c r="B122" s="14">
        <v>106</v>
      </c>
      <c r="C122" s="16">
        <f t="shared" ca="1" si="2"/>
        <v>50.618186217888727</v>
      </c>
      <c r="D122" s="17">
        <f ca="1">EXP(_xll.PsiNormal($C$11,$C$12))</f>
        <v>0.98680136816740482</v>
      </c>
      <c r="E122" s="27">
        <f t="shared" ca="1" si="3"/>
        <v>49.950095413965073</v>
      </c>
    </row>
    <row r="123" spans="2:5" x14ac:dyDescent="0.2">
      <c r="B123" s="14">
        <v>107</v>
      </c>
      <c r="C123" s="16">
        <f t="shared" ca="1" si="2"/>
        <v>49.950095413965073</v>
      </c>
      <c r="D123" s="17">
        <f ca="1">EXP(_xll.PsiNormal($C$11,$C$12))</f>
        <v>0.98874622188768369</v>
      </c>
      <c r="E123" s="27">
        <f t="shared" ca="1" si="3"/>
        <v>49.387968123487283</v>
      </c>
    </row>
    <row r="124" spans="2:5" x14ac:dyDescent="0.2">
      <c r="B124" s="14">
        <v>108</v>
      </c>
      <c r="C124" s="16">
        <f t="shared" ca="1" si="2"/>
        <v>49.387968123487283</v>
      </c>
      <c r="D124" s="17">
        <f ca="1">EXP(_xll.PsiNormal($C$11,$C$12))</f>
        <v>1.0349688789816562</v>
      </c>
      <c r="E124" s="27">
        <f t="shared" ca="1" si="3"/>
        <v>51.115010003947404</v>
      </c>
    </row>
    <row r="125" spans="2:5" x14ac:dyDescent="0.2">
      <c r="B125" s="14">
        <v>109</v>
      </c>
      <c r="C125" s="16">
        <f t="shared" ca="1" si="2"/>
        <v>51.115010003947404</v>
      </c>
      <c r="D125" s="17">
        <f ca="1">EXP(_xll.PsiNormal($C$11,$C$12))</f>
        <v>1.0145989517355132</v>
      </c>
      <c r="E125" s="27">
        <f t="shared" ca="1" si="3"/>
        <v>51.861235567955305</v>
      </c>
    </row>
    <row r="126" spans="2:5" x14ac:dyDescent="0.2">
      <c r="B126" s="14">
        <v>110</v>
      </c>
      <c r="C126" s="16">
        <f t="shared" ca="1" si="2"/>
        <v>51.861235567955305</v>
      </c>
      <c r="D126" s="17">
        <f ca="1">EXP(_xll.PsiNormal($C$11,$C$12))</f>
        <v>1.0462307651196481</v>
      </c>
      <c r="E126" s="27">
        <f t="shared" ca="1" si="3"/>
        <v>54.258820168312184</v>
      </c>
    </row>
    <row r="127" spans="2:5" x14ac:dyDescent="0.2">
      <c r="B127" s="14">
        <v>111</v>
      </c>
      <c r="C127" s="16">
        <f t="shared" ca="1" si="2"/>
        <v>54.258820168312184</v>
      </c>
      <c r="D127" s="17">
        <f ca="1">EXP(_xll.PsiNormal($C$11,$C$12))</f>
        <v>0.98159982779475685</v>
      </c>
      <c r="E127" s="27">
        <f t="shared" ca="1" si="3"/>
        <v>53.26044853356192</v>
      </c>
    </row>
    <row r="128" spans="2:5" x14ac:dyDescent="0.2">
      <c r="B128" s="14">
        <v>112</v>
      </c>
      <c r="C128" s="16">
        <f t="shared" ca="1" si="2"/>
        <v>53.26044853356192</v>
      </c>
      <c r="D128" s="17">
        <f ca="1">EXP(_xll.PsiNormal($C$11,$C$12))</f>
        <v>1.0019733188693019</v>
      </c>
      <c r="E128" s="27">
        <f t="shared" ca="1" si="3"/>
        <v>53.365548381640679</v>
      </c>
    </row>
    <row r="129" spans="2:5" x14ac:dyDescent="0.2">
      <c r="B129" s="14">
        <v>113</v>
      </c>
      <c r="C129" s="16">
        <f t="shared" ca="1" si="2"/>
        <v>53.365548381640679</v>
      </c>
      <c r="D129" s="17">
        <f ca="1">EXP(_xll.PsiNormal($C$11,$C$12))</f>
        <v>1.0142800300306365</v>
      </c>
      <c r="E129" s="27">
        <f t="shared" ca="1" si="3"/>
        <v>54.127610015131893</v>
      </c>
    </row>
    <row r="130" spans="2:5" x14ac:dyDescent="0.2">
      <c r="B130" s="14">
        <v>114</v>
      </c>
      <c r="C130" s="16">
        <f t="shared" ca="1" si="2"/>
        <v>54.127610015131893</v>
      </c>
      <c r="D130" s="17">
        <f ca="1">EXP(_xll.PsiNormal($C$11,$C$12))</f>
        <v>0.99395652756636443</v>
      </c>
      <c r="E130" s="27">
        <f t="shared" ca="1" si="3"/>
        <v>53.80049129610687</v>
      </c>
    </row>
    <row r="131" spans="2:5" x14ac:dyDescent="0.2">
      <c r="B131" s="14">
        <v>115</v>
      </c>
      <c r="C131" s="16">
        <f t="shared" ca="1" si="2"/>
        <v>53.80049129610687</v>
      </c>
      <c r="D131" s="17">
        <f ca="1">EXP(_xll.PsiNormal($C$11,$C$12))</f>
        <v>1.0234202910493349</v>
      </c>
      <c r="E131" s="27">
        <f t="shared" ca="1" si="3"/>
        <v>55.060514460858897</v>
      </c>
    </row>
    <row r="132" spans="2:5" x14ac:dyDescent="0.2">
      <c r="B132" s="14">
        <v>116</v>
      </c>
      <c r="C132" s="16">
        <f t="shared" ca="1" si="2"/>
        <v>55.060514460858897</v>
      </c>
      <c r="D132" s="17">
        <f ca="1">EXP(_xll.PsiNormal($C$11,$C$12))</f>
        <v>1.0265170488597868</v>
      </c>
      <c r="E132" s="27">
        <f t="shared" ca="1" si="3"/>
        <v>56.520556813062491</v>
      </c>
    </row>
    <row r="133" spans="2:5" x14ac:dyDescent="0.2">
      <c r="B133" s="14">
        <v>117</v>
      </c>
      <c r="C133" s="16">
        <f t="shared" ca="1" si="2"/>
        <v>56.520556813062491</v>
      </c>
      <c r="D133" s="17">
        <f ca="1">EXP(_xll.PsiNormal($C$11,$C$12))</f>
        <v>0.98954452524273784</v>
      </c>
      <c r="E133" s="27">
        <f t="shared" ca="1" si="3"/>
        <v>55.929607558037112</v>
      </c>
    </row>
    <row r="134" spans="2:5" x14ac:dyDescent="0.2">
      <c r="B134" s="14">
        <v>118</v>
      </c>
      <c r="C134" s="16">
        <f t="shared" ca="1" si="2"/>
        <v>55.929607558037112</v>
      </c>
      <c r="D134" s="17">
        <f ca="1">EXP(_xll.PsiNormal($C$11,$C$12))</f>
        <v>0.98707410136725671</v>
      </c>
      <c r="E134" s="27">
        <f t="shared" ca="1" si="3"/>
        <v>55.20666712017281</v>
      </c>
    </row>
    <row r="135" spans="2:5" x14ac:dyDescent="0.2">
      <c r="B135" s="14">
        <v>119</v>
      </c>
      <c r="C135" s="16">
        <f t="shared" ca="1" si="2"/>
        <v>55.20666712017281</v>
      </c>
      <c r="D135" s="17">
        <f ca="1">EXP(_xll.PsiNormal($C$11,$C$12))</f>
        <v>1.0432464676720183</v>
      </c>
      <c r="E135" s="27">
        <f t="shared" ca="1" si="3"/>
        <v>57.594160465065244</v>
      </c>
    </row>
    <row r="136" spans="2:5" x14ac:dyDescent="0.2">
      <c r="B136" s="14">
        <v>120</v>
      </c>
      <c r="C136" s="16">
        <f t="shared" ca="1" si="2"/>
        <v>57.594160465065244</v>
      </c>
      <c r="D136" s="17">
        <f ca="1">EXP(_xll.PsiNormal($C$11,$C$12))</f>
        <v>0.9863922124503619</v>
      </c>
      <c r="E136" s="27">
        <f t="shared" ca="1" si="3"/>
        <v>56.81043136535687</v>
      </c>
    </row>
    <row r="137" spans="2:5" x14ac:dyDescent="0.2">
      <c r="B137" s="14">
        <v>121</v>
      </c>
      <c r="C137" s="16">
        <f t="shared" ca="1" si="2"/>
        <v>56.81043136535687</v>
      </c>
      <c r="D137" s="17">
        <f ca="1">EXP(_xll.PsiNormal($C$11,$C$12))</f>
        <v>0.95622851679959808</v>
      </c>
      <c r="E137" s="27">
        <f t="shared" ca="1" si="3"/>
        <v>54.323754523240567</v>
      </c>
    </row>
    <row r="138" spans="2:5" x14ac:dyDescent="0.2">
      <c r="B138" s="14">
        <v>122</v>
      </c>
      <c r="C138" s="16">
        <f t="shared" ca="1" si="2"/>
        <v>54.323754523240567</v>
      </c>
      <c r="D138" s="17">
        <f ca="1">EXP(_xll.PsiNormal($C$11,$C$12))</f>
        <v>0.99187851751925726</v>
      </c>
      <c r="E138" s="27">
        <f t="shared" ca="1" si="3"/>
        <v>53.882565102591897</v>
      </c>
    </row>
    <row r="139" spans="2:5" x14ac:dyDescent="0.2">
      <c r="B139" s="14">
        <v>123</v>
      </c>
      <c r="C139" s="16">
        <f t="shared" ca="1" si="2"/>
        <v>53.882565102591897</v>
      </c>
      <c r="D139" s="17">
        <f ca="1">EXP(_xll.PsiNormal($C$11,$C$12))</f>
        <v>1.0079005887010049</v>
      </c>
      <c r="E139" s="27">
        <f t="shared" ca="1" si="3"/>
        <v>54.308269087622591</v>
      </c>
    </row>
    <row r="140" spans="2:5" x14ac:dyDescent="0.2">
      <c r="B140" s="14">
        <v>124</v>
      </c>
      <c r="C140" s="16">
        <f t="shared" ca="1" si="2"/>
        <v>54.308269087622591</v>
      </c>
      <c r="D140" s="17">
        <f ca="1">EXP(_xll.PsiNormal($C$11,$C$12))</f>
        <v>0.98566965883259372</v>
      </c>
      <c r="E140" s="27">
        <f t="shared" ca="1" si="3"/>
        <v>53.530013063385653</v>
      </c>
    </row>
    <row r="141" spans="2:5" x14ac:dyDescent="0.2">
      <c r="B141" s="13">
        <v>125</v>
      </c>
      <c r="C141" s="18">
        <f t="shared" ca="1" si="2"/>
        <v>53.530013063385653</v>
      </c>
      <c r="D141" s="30">
        <f ca="1">EXP(_xll.PsiNormal($C$11,$C$12))</f>
        <v>0.98275863799609853</v>
      </c>
      <c r="E141" s="31">
        <f ca="1">C141*D141 + _xll.PsiOutput()</f>
        <v>52.607082730086248</v>
      </c>
    </row>
  </sheetData>
  <phoneticPr fontId="3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G141"/>
  <sheetViews>
    <sheetView workbookViewId="0">
      <selection activeCell="G7" sqref="G7"/>
    </sheetView>
  </sheetViews>
  <sheetFormatPr defaultRowHeight="12.75" x14ac:dyDescent="0.2"/>
  <cols>
    <col min="1" max="1" width="18.7109375" customWidth="1"/>
    <col min="2" max="2" width="20.5703125" customWidth="1"/>
    <col min="3" max="3" width="11.85546875" customWidth="1"/>
    <col min="4" max="5" width="9.42578125" customWidth="1"/>
    <col min="6" max="6" width="12" customWidth="1"/>
    <col min="7" max="10" width="9.42578125" customWidth="1"/>
  </cols>
  <sheetData>
    <row r="1" spans="1:7" x14ac:dyDescent="0.2">
      <c r="A1" s="1" t="s">
        <v>11</v>
      </c>
      <c r="B1" s="1"/>
    </row>
    <row r="2" spans="1:7" x14ac:dyDescent="0.2">
      <c r="A2" s="2"/>
      <c r="B2" s="2"/>
    </row>
    <row r="3" spans="1:7" x14ac:dyDescent="0.2">
      <c r="A3" s="1" t="s">
        <v>2</v>
      </c>
      <c r="G3" s="20" t="s">
        <v>17</v>
      </c>
    </row>
    <row r="4" spans="1:7" x14ac:dyDescent="0.2">
      <c r="B4" s="3" t="s">
        <v>7</v>
      </c>
      <c r="C4" s="4">
        <v>35</v>
      </c>
      <c r="F4" s="35" t="s">
        <v>4</v>
      </c>
      <c r="G4" s="34">
        <f ca="1">E141+_xll.PsiOutput()</f>
        <v>25.309191274465206</v>
      </c>
    </row>
    <row r="5" spans="1:7" x14ac:dyDescent="0.2">
      <c r="B5" s="5" t="s">
        <v>8</v>
      </c>
      <c r="C5" s="6">
        <v>40</v>
      </c>
      <c r="F5" s="36" t="s">
        <v>5</v>
      </c>
      <c r="G5" s="15">
        <f>C5</f>
        <v>40</v>
      </c>
    </row>
    <row r="6" spans="1:7" x14ac:dyDescent="0.2">
      <c r="B6" s="5" t="s">
        <v>12</v>
      </c>
      <c r="C6" s="7">
        <v>250</v>
      </c>
      <c r="F6" s="36" t="s">
        <v>6</v>
      </c>
      <c r="G6" s="34">
        <f ca="1">MAX(G4-G5,0)+_xll.PsiOutput()</f>
        <v>0</v>
      </c>
    </row>
    <row r="7" spans="1:7" x14ac:dyDescent="0.2">
      <c r="B7" s="5" t="s">
        <v>0</v>
      </c>
      <c r="C7" s="8">
        <v>0.12</v>
      </c>
      <c r="F7" s="37" t="s">
        <v>10</v>
      </c>
      <c r="G7" s="34">
        <f ca="1">G6/(1+(C9/2))+_xll.PsiOutput()</f>
        <v>0</v>
      </c>
    </row>
    <row r="8" spans="1:7" x14ac:dyDescent="0.2">
      <c r="B8" s="5" t="s">
        <v>1</v>
      </c>
      <c r="C8" s="9">
        <v>0.3</v>
      </c>
    </row>
    <row r="9" spans="1:7" x14ac:dyDescent="0.2">
      <c r="B9" s="5" t="s">
        <v>20</v>
      </c>
      <c r="C9" s="8">
        <v>7.0000000000000007E-2</v>
      </c>
    </row>
    <row r="10" spans="1:7" x14ac:dyDescent="0.2">
      <c r="B10" s="5"/>
      <c r="C10" s="8"/>
    </row>
    <row r="11" spans="1:7" x14ac:dyDescent="0.2">
      <c r="B11" s="5" t="s">
        <v>21</v>
      </c>
      <c r="C11" s="10">
        <f>(C9-((C8^2)/2))/C6</f>
        <v>1.0000000000000003E-4</v>
      </c>
    </row>
    <row r="12" spans="1:7" x14ac:dyDescent="0.2">
      <c r="B12" s="11" t="s">
        <v>22</v>
      </c>
      <c r="C12" s="12">
        <f>C8/SQRT(C6)</f>
        <v>1.8973665961010275E-2</v>
      </c>
    </row>
    <row r="13" spans="1:7" x14ac:dyDescent="0.2">
      <c r="A13" s="1" t="s">
        <v>18</v>
      </c>
    </row>
    <row r="14" spans="1:7" x14ac:dyDescent="0.2">
      <c r="B14" s="21"/>
      <c r="C14" s="22" t="s">
        <v>14</v>
      </c>
      <c r="D14" s="22" t="s">
        <v>13</v>
      </c>
      <c r="E14" s="23" t="s">
        <v>16</v>
      </c>
    </row>
    <row r="15" spans="1:7" x14ac:dyDescent="0.2">
      <c r="B15" s="24" t="s">
        <v>3</v>
      </c>
      <c r="C15" s="25" t="s">
        <v>9</v>
      </c>
      <c r="D15" s="25" t="s">
        <v>15</v>
      </c>
      <c r="E15" s="26" t="s">
        <v>9</v>
      </c>
    </row>
    <row r="16" spans="1:7" x14ac:dyDescent="0.2">
      <c r="B16" s="28">
        <v>0</v>
      </c>
      <c r="C16" s="38" t="s">
        <v>19</v>
      </c>
      <c r="D16" s="38" t="s">
        <v>19</v>
      </c>
      <c r="E16" s="33">
        <v>35</v>
      </c>
    </row>
    <row r="17" spans="2:5" x14ac:dyDescent="0.2">
      <c r="B17" s="14">
        <v>1</v>
      </c>
      <c r="C17" s="16">
        <f t="shared" ref="C17:C80" si="0">E16</f>
        <v>35</v>
      </c>
      <c r="D17" s="17">
        <f ca="1">EXP(_xll.PsiNormal($C$11,$C$12))</f>
        <v>0.98280490369937079</v>
      </c>
      <c r="E17" s="15">
        <f t="shared" ref="E17:E80" ca="1" si="1">C17*D17</f>
        <v>34.398171629477979</v>
      </c>
    </row>
    <row r="18" spans="2:5" x14ac:dyDescent="0.2">
      <c r="B18" s="14">
        <v>2</v>
      </c>
      <c r="C18" s="16">
        <f ca="1">E17</f>
        <v>34.398171629477979</v>
      </c>
      <c r="D18" s="17">
        <f ca="1">EXP(_xll.PsiNormal($C$11,$C$12))</f>
        <v>0.99525541724294408</v>
      </c>
      <c r="E18" s="15">
        <f ca="1">C18*D18</f>
        <v>34.23496665749051</v>
      </c>
    </row>
    <row r="19" spans="2:5" x14ac:dyDescent="0.2">
      <c r="B19" s="14">
        <v>3</v>
      </c>
      <c r="C19" s="16">
        <f t="shared" ca="1" si="0"/>
        <v>34.23496665749051</v>
      </c>
      <c r="D19" s="17">
        <f ca="1">EXP(_xll.PsiNormal($C$11,$C$12))</f>
        <v>1.0250782995283776</v>
      </c>
      <c r="E19" s="15">
        <f t="shared" ca="1" si="1"/>
        <v>35.093521405671076</v>
      </c>
    </row>
    <row r="20" spans="2:5" x14ac:dyDescent="0.2">
      <c r="B20" s="14">
        <v>4</v>
      </c>
      <c r="C20" s="16">
        <f t="shared" ca="1" si="0"/>
        <v>35.093521405671076</v>
      </c>
      <c r="D20" s="17">
        <f ca="1">EXP(_xll.PsiNormal($C$11,$C$12))</f>
        <v>1.0280307986428938</v>
      </c>
      <c r="E20" s="15">
        <f t="shared" ca="1" si="1"/>
        <v>36.077220837863528</v>
      </c>
    </row>
    <row r="21" spans="2:5" x14ac:dyDescent="0.2">
      <c r="B21" s="14">
        <v>5</v>
      </c>
      <c r="C21" s="16">
        <f t="shared" ca="1" si="0"/>
        <v>36.077220837863528</v>
      </c>
      <c r="D21" s="17">
        <f ca="1">EXP(_xll.PsiNormal($C$11,$C$12))</f>
        <v>0.99088305100094887</v>
      </c>
      <c r="E21" s="15">
        <f t="shared" ca="1" si="1"/>
        <v>35.74830665545722</v>
      </c>
    </row>
    <row r="22" spans="2:5" x14ac:dyDescent="0.2">
      <c r="B22" s="14">
        <v>6</v>
      </c>
      <c r="C22" s="16">
        <f t="shared" ca="1" si="0"/>
        <v>35.74830665545722</v>
      </c>
      <c r="D22" s="17">
        <f ca="1">EXP(_xll.PsiNormal($C$11,$C$12))</f>
        <v>1.0073710901733122</v>
      </c>
      <c r="E22" s="15">
        <f t="shared" ca="1" si="1"/>
        <v>36.011810647357812</v>
      </c>
    </row>
    <row r="23" spans="2:5" x14ac:dyDescent="0.2">
      <c r="B23" s="14">
        <v>7</v>
      </c>
      <c r="C23" s="16">
        <f t="shared" ca="1" si="0"/>
        <v>36.011810647357812</v>
      </c>
      <c r="D23" s="17">
        <f ca="1">EXP(_xll.PsiNormal($C$11,$C$12))</f>
        <v>1.0097930563356312</v>
      </c>
      <c r="E23" s="15">
        <f t="shared" ca="1" si="1"/>
        <v>36.364476337775471</v>
      </c>
    </row>
    <row r="24" spans="2:5" x14ac:dyDescent="0.2">
      <c r="B24" s="14">
        <v>8</v>
      </c>
      <c r="C24" s="16">
        <f t="shared" ca="1" si="0"/>
        <v>36.364476337775471</v>
      </c>
      <c r="D24" s="17">
        <f ca="1">EXP(_xll.PsiNormal($C$11,$C$12))</f>
        <v>1.0052531016144362</v>
      </c>
      <c r="E24" s="15">
        <f t="shared" ca="1" si="1"/>
        <v>36.555502627133563</v>
      </c>
    </row>
    <row r="25" spans="2:5" x14ac:dyDescent="0.2">
      <c r="B25" s="14">
        <v>9</v>
      </c>
      <c r="C25" s="16">
        <f t="shared" ca="1" si="0"/>
        <v>36.555502627133563</v>
      </c>
      <c r="D25" s="17">
        <f ca="1">EXP(_xll.PsiNormal($C$11,$C$12))</f>
        <v>1.0108579948570977</v>
      </c>
      <c r="E25" s="15">
        <f t="shared" ca="1" si="1"/>
        <v>36.952422086657599</v>
      </c>
    </row>
    <row r="26" spans="2:5" x14ac:dyDescent="0.2">
      <c r="B26" s="14">
        <v>10</v>
      </c>
      <c r="C26" s="16">
        <f t="shared" ca="1" si="0"/>
        <v>36.952422086657599</v>
      </c>
      <c r="D26" s="17">
        <f ca="1">EXP(_xll.PsiNormal($C$11,$C$12))</f>
        <v>1.0156910266892523</v>
      </c>
      <c r="E26" s="15">
        <f t="shared" ca="1" si="1"/>
        <v>37.532243527851861</v>
      </c>
    </row>
    <row r="27" spans="2:5" x14ac:dyDescent="0.2">
      <c r="B27" s="14">
        <v>11</v>
      </c>
      <c r="C27" s="16">
        <f t="shared" ca="1" si="0"/>
        <v>37.532243527851861</v>
      </c>
      <c r="D27" s="17">
        <f ca="1">EXP(_xll.PsiNormal($C$11,$C$12))</f>
        <v>1.00438933810086</v>
      </c>
      <c r="E27" s="15">
        <f t="shared" ca="1" si="1"/>
        <v>37.696985234379419</v>
      </c>
    </row>
    <row r="28" spans="2:5" x14ac:dyDescent="0.2">
      <c r="B28" s="14">
        <v>12</v>
      </c>
      <c r="C28" s="16">
        <f t="shared" ca="1" si="0"/>
        <v>37.696985234379419</v>
      </c>
      <c r="D28" s="17">
        <f ca="1">EXP(_xll.PsiNormal($C$11,$C$12))</f>
        <v>1.0107021186015979</v>
      </c>
      <c r="E28" s="15">
        <f t="shared" ca="1" si="1"/>
        <v>38.100422841280434</v>
      </c>
    </row>
    <row r="29" spans="2:5" x14ac:dyDescent="0.2">
      <c r="B29" s="14">
        <v>13</v>
      </c>
      <c r="C29" s="16">
        <f t="shared" ca="1" si="0"/>
        <v>38.100422841280434</v>
      </c>
      <c r="D29" s="17">
        <f ca="1">EXP(_xll.PsiNormal($C$11,$C$12))</f>
        <v>0.98725484424649312</v>
      </c>
      <c r="E29" s="15">
        <f t="shared" ca="1" si="1"/>
        <v>37.614827017893845</v>
      </c>
    </row>
    <row r="30" spans="2:5" x14ac:dyDescent="0.2">
      <c r="B30" s="14">
        <v>14</v>
      </c>
      <c r="C30" s="16">
        <f t="shared" ca="1" si="0"/>
        <v>37.614827017893845</v>
      </c>
      <c r="D30" s="17">
        <f ca="1">EXP(_xll.PsiNormal($C$11,$C$12))</f>
        <v>1.0103868848439781</v>
      </c>
      <c r="E30" s="15">
        <f t="shared" ca="1" si="1"/>
        <v>38.005527894554866</v>
      </c>
    </row>
    <row r="31" spans="2:5" x14ac:dyDescent="0.2">
      <c r="B31" s="14">
        <v>15</v>
      </c>
      <c r="C31" s="16">
        <f t="shared" ca="1" si="0"/>
        <v>38.005527894554866</v>
      </c>
      <c r="D31" s="17">
        <f ca="1">EXP(_xll.PsiNormal($C$11,$C$12))</f>
        <v>1.0167124439138278</v>
      </c>
      <c r="E31" s="15">
        <f t="shared" ca="1" si="1"/>
        <v>38.640693147908031</v>
      </c>
    </row>
    <row r="32" spans="2:5" x14ac:dyDescent="0.2">
      <c r="B32" s="14">
        <v>16</v>
      </c>
      <c r="C32" s="16">
        <f t="shared" ca="1" si="0"/>
        <v>38.640693147908031</v>
      </c>
      <c r="D32" s="17">
        <f ca="1">EXP(_xll.PsiNormal($C$11,$C$12))</f>
        <v>1.0009709372324458</v>
      </c>
      <c r="E32" s="15">
        <f t="shared" ca="1" si="1"/>
        <v>38.678210835572848</v>
      </c>
    </row>
    <row r="33" spans="2:5" x14ac:dyDescent="0.2">
      <c r="B33" s="14">
        <v>17</v>
      </c>
      <c r="C33" s="16">
        <f t="shared" ca="1" si="0"/>
        <v>38.678210835572848</v>
      </c>
      <c r="D33" s="17">
        <f ca="1">EXP(_xll.PsiNormal($C$11,$C$12))</f>
        <v>1.0248365681910705</v>
      </c>
      <c r="E33" s="15">
        <f t="shared" ca="1" si="1"/>
        <v>39.638844856499155</v>
      </c>
    </row>
    <row r="34" spans="2:5" x14ac:dyDescent="0.2">
      <c r="B34" s="14">
        <v>18</v>
      </c>
      <c r="C34" s="16">
        <f t="shared" ca="1" si="0"/>
        <v>39.638844856499155</v>
      </c>
      <c r="D34" s="17">
        <f ca="1">EXP(_xll.PsiNormal($C$11,$C$12))</f>
        <v>0.98649050650172265</v>
      </c>
      <c r="E34" s="15">
        <f t="shared" ca="1" si="1"/>
        <v>39.103344139631055</v>
      </c>
    </row>
    <row r="35" spans="2:5" x14ac:dyDescent="0.2">
      <c r="B35" s="14">
        <v>19</v>
      </c>
      <c r="C35" s="16">
        <f t="shared" ca="1" si="0"/>
        <v>39.103344139631055</v>
      </c>
      <c r="D35" s="17">
        <f ca="1">EXP(_xll.PsiNormal($C$11,$C$12))</f>
        <v>1.0150215835573706</v>
      </c>
      <c r="E35" s="15">
        <f t="shared" ca="1" si="1"/>
        <v>39.690738290997139</v>
      </c>
    </row>
    <row r="36" spans="2:5" x14ac:dyDescent="0.2">
      <c r="B36" s="14">
        <v>20</v>
      </c>
      <c r="C36" s="16">
        <f t="shared" ca="1" si="0"/>
        <v>39.690738290997139</v>
      </c>
      <c r="D36" s="17">
        <f ca="1">EXP(_xll.PsiNormal($C$11,$C$12))</f>
        <v>1.0109859919625386</v>
      </c>
      <c r="E36" s="15">
        <f t="shared" ca="1" si="1"/>
        <v>40.126780422849258</v>
      </c>
    </row>
    <row r="37" spans="2:5" x14ac:dyDescent="0.2">
      <c r="B37" s="14">
        <v>21</v>
      </c>
      <c r="C37" s="16">
        <f t="shared" ca="1" si="0"/>
        <v>40.126780422849258</v>
      </c>
      <c r="D37" s="17">
        <f ca="1">EXP(_xll.PsiNormal($C$11,$C$12))</f>
        <v>0.99192926055926256</v>
      </c>
      <c r="E37" s="15">
        <f t="shared" ca="1" si="1"/>
        <v>39.802927633460754</v>
      </c>
    </row>
    <row r="38" spans="2:5" x14ac:dyDescent="0.2">
      <c r="B38" s="14">
        <v>22</v>
      </c>
      <c r="C38" s="16">
        <f t="shared" ca="1" si="0"/>
        <v>39.802927633460754</v>
      </c>
      <c r="D38" s="17">
        <f ca="1">EXP(_xll.PsiNormal($C$11,$C$12))</f>
        <v>1.0142181524823126</v>
      </c>
      <c r="E38" s="15">
        <f t="shared" ca="1" si="1"/>
        <v>40.368851727795757</v>
      </c>
    </row>
    <row r="39" spans="2:5" x14ac:dyDescent="0.2">
      <c r="B39" s="14">
        <v>23</v>
      </c>
      <c r="C39" s="16">
        <f t="shared" ca="1" si="0"/>
        <v>40.368851727795757</v>
      </c>
      <c r="D39" s="17">
        <f ca="1">EXP(_xll.PsiNormal($C$11,$C$12))</f>
        <v>0.99469372529821409</v>
      </c>
      <c r="E39" s="15">
        <f t="shared" ca="1" si="1"/>
        <v>40.154643511132406</v>
      </c>
    </row>
    <row r="40" spans="2:5" x14ac:dyDescent="0.2">
      <c r="B40" s="14">
        <v>24</v>
      </c>
      <c r="C40" s="16">
        <f t="shared" ca="1" si="0"/>
        <v>40.154643511132406</v>
      </c>
      <c r="D40" s="17">
        <f ca="1">EXP(_xll.PsiNormal($C$11,$C$12))</f>
        <v>0.9713081766352516</v>
      </c>
      <c r="E40" s="15">
        <f t="shared" ca="1" si="1"/>
        <v>39.002533572236551</v>
      </c>
    </row>
    <row r="41" spans="2:5" x14ac:dyDescent="0.2">
      <c r="B41" s="14">
        <v>25</v>
      </c>
      <c r="C41" s="16">
        <f t="shared" ca="1" si="0"/>
        <v>39.002533572236551</v>
      </c>
      <c r="D41" s="17">
        <f ca="1">EXP(_xll.PsiNormal($C$11,$C$12))</f>
        <v>0.99290025473096144</v>
      </c>
      <c r="E41" s="15">
        <f t="shared" ca="1" si="1"/>
        <v>38.725625519026551</v>
      </c>
    </row>
    <row r="42" spans="2:5" x14ac:dyDescent="0.2">
      <c r="B42" s="14">
        <v>26</v>
      </c>
      <c r="C42" s="16">
        <f t="shared" ca="1" si="0"/>
        <v>38.725625519026551</v>
      </c>
      <c r="D42" s="17">
        <f ca="1">EXP(_xll.PsiNormal($C$11,$C$12))</f>
        <v>0.97167340159337912</v>
      </c>
      <c r="E42" s="15">
        <f t="shared" ca="1" si="1"/>
        <v>37.628660276903894</v>
      </c>
    </row>
    <row r="43" spans="2:5" x14ac:dyDescent="0.2">
      <c r="B43" s="14">
        <v>27</v>
      </c>
      <c r="C43" s="16">
        <f t="shared" ca="1" si="0"/>
        <v>37.628660276903894</v>
      </c>
      <c r="D43" s="17">
        <f ca="1">EXP(_xll.PsiNormal($C$11,$C$12))</f>
        <v>1.0089193775927401</v>
      </c>
      <c r="E43" s="15">
        <f t="shared" ca="1" si="1"/>
        <v>37.96428450622254</v>
      </c>
    </row>
    <row r="44" spans="2:5" x14ac:dyDescent="0.2">
      <c r="B44" s="14">
        <v>28</v>
      </c>
      <c r="C44" s="16">
        <f t="shared" ca="1" si="0"/>
        <v>37.96428450622254</v>
      </c>
      <c r="D44" s="17">
        <f ca="1">EXP(_xll.PsiNormal($C$11,$C$12))</f>
        <v>1.0340883902285929</v>
      </c>
      <c r="E44" s="15">
        <f t="shared" ca="1" si="1"/>
        <v>39.258425851219975</v>
      </c>
    </row>
    <row r="45" spans="2:5" x14ac:dyDescent="0.2">
      <c r="B45" s="14">
        <v>29</v>
      </c>
      <c r="C45" s="16">
        <f t="shared" ca="1" si="0"/>
        <v>39.258425851219975</v>
      </c>
      <c r="D45" s="17">
        <f ca="1">EXP(_xll.PsiNormal($C$11,$C$12))</f>
        <v>1.0468793715487348</v>
      </c>
      <c r="E45" s="15">
        <f t="shared" ca="1" si="1"/>
        <v>41.098836183117768</v>
      </c>
    </row>
    <row r="46" spans="2:5" x14ac:dyDescent="0.2">
      <c r="B46" s="14">
        <v>30</v>
      </c>
      <c r="C46" s="16">
        <f t="shared" ca="1" si="0"/>
        <v>41.098836183117768</v>
      </c>
      <c r="D46" s="17">
        <f ca="1">EXP(_xll.PsiNormal($C$11,$C$12))</f>
        <v>0.99329740430414071</v>
      </c>
      <c r="E46" s="15">
        <f t="shared" ca="1" si="1"/>
        <v>40.823367300611977</v>
      </c>
    </row>
    <row r="47" spans="2:5" x14ac:dyDescent="0.2">
      <c r="B47" s="14">
        <v>31</v>
      </c>
      <c r="C47" s="16">
        <f t="shared" ca="1" si="0"/>
        <v>40.823367300611977</v>
      </c>
      <c r="D47" s="17">
        <f ca="1">EXP(_xll.PsiNormal($C$11,$C$12))</f>
        <v>0.95815508245922076</v>
      </c>
      <c r="E47" s="15">
        <f t="shared" ca="1" si="1"/>
        <v>39.115116862180926</v>
      </c>
    </row>
    <row r="48" spans="2:5" x14ac:dyDescent="0.2">
      <c r="B48" s="14">
        <v>32</v>
      </c>
      <c r="C48" s="16">
        <f t="shared" ca="1" si="0"/>
        <v>39.115116862180926</v>
      </c>
      <c r="D48" s="17">
        <f ca="1">EXP(_xll.PsiNormal($C$11,$C$12))</f>
        <v>1.0459675639369748</v>
      </c>
      <c r="E48" s="15">
        <f t="shared" ca="1" si="1"/>
        <v>40.913143497445468</v>
      </c>
    </row>
    <row r="49" spans="2:5" x14ac:dyDescent="0.2">
      <c r="B49" s="14">
        <v>33</v>
      </c>
      <c r="C49" s="16">
        <f t="shared" ca="1" si="0"/>
        <v>40.913143497445468</v>
      </c>
      <c r="D49" s="17">
        <f ca="1">EXP(_xll.PsiNormal($C$11,$C$12))</f>
        <v>0.99872871717455336</v>
      </c>
      <c r="E49" s="15">
        <f t="shared" ca="1" si="1"/>
        <v>40.861131320782128</v>
      </c>
    </row>
    <row r="50" spans="2:5" x14ac:dyDescent="0.2">
      <c r="B50" s="14">
        <v>34</v>
      </c>
      <c r="C50" s="16">
        <f t="shared" ca="1" si="0"/>
        <v>40.861131320782128</v>
      </c>
      <c r="D50" s="17">
        <f ca="1">EXP(_xll.PsiNormal($C$11,$C$12))</f>
        <v>1.0196877526282022</v>
      </c>
      <c r="E50" s="15">
        <f t="shared" ca="1" si="1"/>
        <v>41.665595166334171</v>
      </c>
    </row>
    <row r="51" spans="2:5" x14ac:dyDescent="0.2">
      <c r="B51" s="14">
        <v>35</v>
      </c>
      <c r="C51" s="16">
        <f t="shared" ca="1" si="0"/>
        <v>41.665595166334171</v>
      </c>
      <c r="D51" s="17">
        <f ca="1">EXP(_xll.PsiNormal($C$11,$C$12))</f>
        <v>1.0156796336656746</v>
      </c>
      <c r="E51" s="15">
        <f t="shared" ca="1" si="1"/>
        <v>42.318896435004596</v>
      </c>
    </row>
    <row r="52" spans="2:5" x14ac:dyDescent="0.2">
      <c r="B52" s="14">
        <v>36</v>
      </c>
      <c r="C52" s="16">
        <f t="shared" ca="1" si="0"/>
        <v>42.318896435004596</v>
      </c>
      <c r="D52" s="17">
        <f ca="1">EXP(_xll.PsiNormal($C$11,$C$12))</f>
        <v>1.0316455782864549</v>
      </c>
      <c r="E52" s="15">
        <f t="shared" ca="1" si="1"/>
        <v>43.65810238513491</v>
      </c>
    </row>
    <row r="53" spans="2:5" x14ac:dyDescent="0.2">
      <c r="B53" s="14">
        <v>37</v>
      </c>
      <c r="C53" s="16">
        <f t="shared" ca="1" si="0"/>
        <v>43.65810238513491</v>
      </c>
      <c r="D53" s="17">
        <f ca="1">EXP(_xll.PsiNormal($C$11,$C$12))</f>
        <v>0.96492048777512718</v>
      </c>
      <c r="E53" s="15">
        <f t="shared" ca="1" si="1"/>
        <v>42.126597448800823</v>
      </c>
    </row>
    <row r="54" spans="2:5" x14ac:dyDescent="0.2">
      <c r="B54" s="14">
        <v>38</v>
      </c>
      <c r="C54" s="16">
        <f t="shared" ca="1" si="0"/>
        <v>42.126597448800823</v>
      </c>
      <c r="D54" s="17">
        <f ca="1">EXP(_xll.PsiNormal($C$11,$C$12))</f>
        <v>1.0014217193915478</v>
      </c>
      <c r="E54" s="15">
        <f t="shared" ca="1" si="1"/>
        <v>42.186489649293712</v>
      </c>
    </row>
    <row r="55" spans="2:5" x14ac:dyDescent="0.2">
      <c r="B55" s="14">
        <v>39</v>
      </c>
      <c r="C55" s="16">
        <f t="shared" ca="1" si="0"/>
        <v>42.186489649293712</v>
      </c>
      <c r="D55" s="17">
        <f ca="1">EXP(_xll.PsiNormal($C$11,$C$12))</f>
        <v>0.98827730747179987</v>
      </c>
      <c r="E55" s="15">
        <f t="shared" ca="1" si="1"/>
        <v>41.691950402290942</v>
      </c>
    </row>
    <row r="56" spans="2:5" x14ac:dyDescent="0.2">
      <c r="B56" s="14">
        <v>40</v>
      </c>
      <c r="C56" s="16">
        <f t="shared" ca="1" si="0"/>
        <v>41.691950402290942</v>
      </c>
      <c r="D56" s="17">
        <f ca="1">EXP(_xll.PsiNormal($C$11,$C$12))</f>
        <v>0.98299316528115344</v>
      </c>
      <c r="E56" s="15">
        <f t="shared" ca="1" si="1"/>
        <v>40.982902292692835</v>
      </c>
    </row>
    <row r="57" spans="2:5" x14ac:dyDescent="0.2">
      <c r="B57" s="14">
        <v>41</v>
      </c>
      <c r="C57" s="16">
        <f t="shared" ca="1" si="0"/>
        <v>40.982902292692835</v>
      </c>
      <c r="D57" s="17">
        <f ca="1">EXP(_xll.PsiNormal($C$11,$C$12))</f>
        <v>1.0131908272310564</v>
      </c>
      <c r="E57" s="15">
        <f t="shared" ca="1" si="1"/>
        <v>41.523500676263012</v>
      </c>
    </row>
    <row r="58" spans="2:5" x14ac:dyDescent="0.2">
      <c r="B58" s="14">
        <v>42</v>
      </c>
      <c r="C58" s="16">
        <f t="shared" ca="1" si="0"/>
        <v>41.523500676263012</v>
      </c>
      <c r="D58" s="17">
        <f ca="1">EXP(_xll.PsiNormal($C$11,$C$12))</f>
        <v>1.0150375826776719</v>
      </c>
      <c r="E58" s="15">
        <f t="shared" ca="1" si="1"/>
        <v>42.147913750748678</v>
      </c>
    </row>
    <row r="59" spans="2:5" x14ac:dyDescent="0.2">
      <c r="B59" s="14">
        <v>43</v>
      </c>
      <c r="C59" s="16">
        <f t="shared" ca="1" si="0"/>
        <v>42.147913750748678</v>
      </c>
      <c r="D59" s="17">
        <f ca="1">EXP(_xll.PsiNormal($C$11,$C$12))</f>
        <v>1.0039234427213306</v>
      </c>
      <c r="E59" s="15">
        <f t="shared" ca="1" si="1"/>
        <v>42.313278676173326</v>
      </c>
    </row>
    <row r="60" spans="2:5" x14ac:dyDescent="0.2">
      <c r="B60" s="14">
        <v>44</v>
      </c>
      <c r="C60" s="16">
        <f t="shared" ca="1" si="0"/>
        <v>42.313278676173326</v>
      </c>
      <c r="D60" s="17">
        <f ca="1">EXP(_xll.PsiNormal($C$11,$C$12))</f>
        <v>0.98185753190212688</v>
      </c>
      <c r="E60" s="15">
        <f t="shared" ca="1" si="1"/>
        <v>41.545611367674439</v>
      </c>
    </row>
    <row r="61" spans="2:5" x14ac:dyDescent="0.2">
      <c r="B61" s="14">
        <v>45</v>
      </c>
      <c r="C61" s="16">
        <f t="shared" ca="1" si="0"/>
        <v>41.545611367674439</v>
      </c>
      <c r="D61" s="17">
        <f ca="1">EXP(_xll.PsiNormal($C$11,$C$12))</f>
        <v>1.0122621408574703</v>
      </c>
      <c r="E61" s="15">
        <f t="shared" ca="1" si="1"/>
        <v>42.055049506274585</v>
      </c>
    </row>
    <row r="62" spans="2:5" x14ac:dyDescent="0.2">
      <c r="B62" s="14">
        <v>46</v>
      </c>
      <c r="C62" s="16">
        <f t="shared" ca="1" si="0"/>
        <v>42.055049506274585</v>
      </c>
      <c r="D62" s="17">
        <f ca="1">EXP(_xll.PsiNormal($C$11,$C$12))</f>
        <v>0.95361151616354667</v>
      </c>
      <c r="E62" s="15">
        <f t="shared" ca="1" si="1"/>
        <v>40.10417952201152</v>
      </c>
    </row>
    <row r="63" spans="2:5" x14ac:dyDescent="0.2">
      <c r="B63" s="14">
        <v>47</v>
      </c>
      <c r="C63" s="16">
        <f t="shared" ca="1" si="0"/>
        <v>40.10417952201152</v>
      </c>
      <c r="D63" s="17">
        <f ca="1">EXP(_xll.PsiNormal($C$11,$C$12))</f>
        <v>0.9901632726187326</v>
      </c>
      <c r="E63" s="15">
        <f t="shared" ca="1" si="1"/>
        <v>39.709685641204089</v>
      </c>
    </row>
    <row r="64" spans="2:5" x14ac:dyDescent="0.2">
      <c r="B64" s="14">
        <v>48</v>
      </c>
      <c r="C64" s="16">
        <f t="shared" ca="1" si="0"/>
        <v>39.709685641204089</v>
      </c>
      <c r="D64" s="17">
        <f ca="1">EXP(_xll.PsiNormal($C$11,$C$12))</f>
        <v>0.96438758975059591</v>
      </c>
      <c r="E64" s="15">
        <f t="shared" ca="1" si="1"/>
        <v>38.295528025274656</v>
      </c>
    </row>
    <row r="65" spans="2:5" x14ac:dyDescent="0.2">
      <c r="B65" s="14">
        <v>49</v>
      </c>
      <c r="C65" s="16">
        <f t="shared" ca="1" si="0"/>
        <v>38.295528025274656</v>
      </c>
      <c r="D65" s="17">
        <f ca="1">EXP(_xll.PsiNormal($C$11,$C$12))</f>
        <v>1.0020576099241267</v>
      </c>
      <c r="E65" s="15">
        <f t="shared" ca="1" si="1"/>
        <v>38.374325283789133</v>
      </c>
    </row>
    <row r="66" spans="2:5" x14ac:dyDescent="0.2">
      <c r="B66" s="14">
        <v>50</v>
      </c>
      <c r="C66" s="16">
        <f t="shared" ca="1" si="0"/>
        <v>38.374325283789133</v>
      </c>
      <c r="D66" s="17">
        <f ca="1">EXP(_xll.PsiNormal($C$11,$C$12))</f>
        <v>1.006326880502985</v>
      </c>
      <c r="E66" s="15">
        <f t="shared" ca="1" si="1"/>
        <v>38.61711505424234</v>
      </c>
    </row>
    <row r="67" spans="2:5" x14ac:dyDescent="0.2">
      <c r="B67" s="14">
        <v>51</v>
      </c>
      <c r="C67" s="16">
        <f t="shared" ca="1" si="0"/>
        <v>38.61711505424234</v>
      </c>
      <c r="D67" s="17">
        <f ca="1">EXP(_xll.PsiNormal($C$11,$C$12))</f>
        <v>0.98918039330286456</v>
      </c>
      <c r="E67" s="15">
        <f t="shared" ca="1" si="1"/>
        <v>38.199293057577407</v>
      </c>
    </row>
    <row r="68" spans="2:5" x14ac:dyDescent="0.2">
      <c r="B68" s="14">
        <v>52</v>
      </c>
      <c r="C68" s="16">
        <f t="shared" ca="1" si="0"/>
        <v>38.199293057577407</v>
      </c>
      <c r="D68" s="17">
        <f ca="1">EXP(_xll.PsiNormal($C$11,$C$12))</f>
        <v>0.99906159159916108</v>
      </c>
      <c r="E68" s="15">
        <f t="shared" ca="1" si="1"/>
        <v>38.163446520066067</v>
      </c>
    </row>
    <row r="69" spans="2:5" x14ac:dyDescent="0.2">
      <c r="B69" s="14">
        <v>53</v>
      </c>
      <c r="C69" s="16">
        <f t="shared" ca="1" si="0"/>
        <v>38.163446520066067</v>
      </c>
      <c r="D69" s="17">
        <f ca="1">EXP(_xll.PsiNormal($C$11,$C$12))</f>
        <v>1.0251491372473214</v>
      </c>
      <c r="E69" s="15">
        <f t="shared" ca="1" si="1"/>
        <v>39.123224274430015</v>
      </c>
    </row>
    <row r="70" spans="2:5" x14ac:dyDescent="0.2">
      <c r="B70" s="14">
        <v>54</v>
      </c>
      <c r="C70" s="16">
        <f t="shared" ca="1" si="0"/>
        <v>39.123224274430015</v>
      </c>
      <c r="D70" s="17">
        <f ca="1">EXP(_xll.PsiNormal($C$11,$C$12))</f>
        <v>1.0143115381592134</v>
      </c>
      <c r="E70" s="15">
        <f t="shared" ca="1" si="1"/>
        <v>39.683137791544986</v>
      </c>
    </row>
    <row r="71" spans="2:5" x14ac:dyDescent="0.2">
      <c r="B71" s="14">
        <v>55</v>
      </c>
      <c r="C71" s="16">
        <f t="shared" ca="1" si="0"/>
        <v>39.683137791544986</v>
      </c>
      <c r="D71" s="17">
        <f ca="1">EXP(_xll.PsiNormal($C$11,$C$12))</f>
        <v>0.99905457864538794</v>
      </c>
      <c r="E71" s="15">
        <f t="shared" ca="1" si="1"/>
        <v>39.645620505658847</v>
      </c>
    </row>
    <row r="72" spans="2:5" x14ac:dyDescent="0.2">
      <c r="B72" s="14">
        <v>56</v>
      </c>
      <c r="C72" s="16">
        <f t="shared" ca="1" si="0"/>
        <v>39.645620505658847</v>
      </c>
      <c r="D72" s="17">
        <f ca="1">EXP(_xll.PsiNormal($C$11,$C$12))</f>
        <v>1.0303793179627461</v>
      </c>
      <c r="E72" s="15">
        <f t="shared" ca="1" si="1"/>
        <v>40.850027416830621</v>
      </c>
    </row>
    <row r="73" spans="2:5" x14ac:dyDescent="0.2">
      <c r="B73" s="14">
        <v>57</v>
      </c>
      <c r="C73" s="16">
        <f t="shared" ca="1" si="0"/>
        <v>40.850027416830621</v>
      </c>
      <c r="D73" s="17">
        <f ca="1">EXP(_xll.PsiNormal($C$11,$C$12))</f>
        <v>0.99754360234404738</v>
      </c>
      <c r="E73" s="15">
        <f t="shared" ca="1" si="1"/>
        <v>40.749683505238316</v>
      </c>
    </row>
    <row r="74" spans="2:5" x14ac:dyDescent="0.2">
      <c r="B74" s="14">
        <v>58</v>
      </c>
      <c r="C74" s="16">
        <f t="shared" ca="1" si="0"/>
        <v>40.749683505238316</v>
      </c>
      <c r="D74" s="17">
        <f ca="1">EXP(_xll.PsiNormal($C$11,$C$12))</f>
        <v>0.99358164126204351</v>
      </c>
      <c r="E74" s="15">
        <f t="shared" ca="1" si="1"/>
        <v>40.488137418043507</v>
      </c>
    </row>
    <row r="75" spans="2:5" x14ac:dyDescent="0.2">
      <c r="B75" s="14">
        <v>59</v>
      </c>
      <c r="C75" s="16">
        <f t="shared" ca="1" si="0"/>
        <v>40.488137418043507</v>
      </c>
      <c r="D75" s="17">
        <f ca="1">EXP(_xll.PsiNormal($C$11,$C$12))</f>
        <v>1.0075965742755126</v>
      </c>
      <c r="E75" s="15">
        <f t="shared" ca="1" si="1"/>
        <v>40.795708561216834</v>
      </c>
    </row>
    <row r="76" spans="2:5" x14ac:dyDescent="0.2">
      <c r="B76" s="14">
        <v>60</v>
      </c>
      <c r="C76" s="16">
        <f t="shared" ca="1" si="0"/>
        <v>40.795708561216834</v>
      </c>
      <c r="D76" s="17">
        <f ca="1">EXP(_xll.PsiNormal($C$11,$C$12))</f>
        <v>0.97971408611728084</v>
      </c>
      <c r="E76" s="15">
        <f t="shared" ca="1" si="1"/>
        <v>39.968130330559482</v>
      </c>
    </row>
    <row r="77" spans="2:5" x14ac:dyDescent="0.2">
      <c r="B77" s="14">
        <v>61</v>
      </c>
      <c r="C77" s="16">
        <f t="shared" ca="1" si="0"/>
        <v>39.968130330559482</v>
      </c>
      <c r="D77" s="17">
        <f ca="1">EXP(_xll.PsiNormal($C$11,$C$12))</f>
        <v>1.0094878153324107</v>
      </c>
      <c r="E77" s="15">
        <f t="shared" ca="1" si="1"/>
        <v>40.347340570317556</v>
      </c>
    </row>
    <row r="78" spans="2:5" x14ac:dyDescent="0.2">
      <c r="B78" s="14">
        <v>62</v>
      </c>
      <c r="C78" s="16">
        <f t="shared" ca="1" si="0"/>
        <v>40.347340570317556</v>
      </c>
      <c r="D78" s="17">
        <f ca="1">EXP(_xll.PsiNormal($C$11,$C$12))</f>
        <v>1.0300549859979553</v>
      </c>
      <c r="E78" s="15">
        <f t="shared" ca="1" si="1"/>
        <v>41.559979326213181</v>
      </c>
    </row>
    <row r="79" spans="2:5" x14ac:dyDescent="0.2">
      <c r="B79" s="14">
        <v>63</v>
      </c>
      <c r="C79" s="16">
        <f t="shared" ca="1" si="0"/>
        <v>41.559979326213181</v>
      </c>
      <c r="D79" s="17">
        <f ca="1">EXP(_xll.PsiNormal($C$11,$C$12))</f>
        <v>0.99133782625620326</v>
      </c>
      <c r="E79" s="15">
        <f t="shared" ca="1" si="1"/>
        <v>41.199979564500921</v>
      </c>
    </row>
    <row r="80" spans="2:5" x14ac:dyDescent="0.2">
      <c r="B80" s="14">
        <v>64</v>
      </c>
      <c r="C80" s="16">
        <f t="shared" ca="1" si="0"/>
        <v>41.199979564500921</v>
      </c>
      <c r="D80" s="17">
        <f ca="1">EXP(_xll.PsiNormal($C$11,$C$12))</f>
        <v>0.98435430907990351</v>
      </c>
      <c r="E80" s="15">
        <f t="shared" ca="1" si="1"/>
        <v>40.555377418320447</v>
      </c>
    </row>
    <row r="81" spans="2:5" x14ac:dyDescent="0.2">
      <c r="B81" s="14">
        <v>65</v>
      </c>
      <c r="C81" s="16">
        <f t="shared" ref="C81:C141" ca="1" si="2">E80</f>
        <v>40.555377418320447</v>
      </c>
      <c r="D81" s="17">
        <f ca="1">EXP(_xll.PsiNormal($C$11,$C$12))</f>
        <v>1.0294494416572617</v>
      </c>
      <c r="E81" s="15">
        <f t="shared" ref="E81:E140" ca="1" si="3">C81*D81</f>
        <v>41.749710639489507</v>
      </c>
    </row>
    <row r="82" spans="2:5" x14ac:dyDescent="0.2">
      <c r="B82" s="14">
        <v>66</v>
      </c>
      <c r="C82" s="16">
        <f t="shared" ca="1" si="2"/>
        <v>41.749710639489507</v>
      </c>
      <c r="D82" s="17">
        <f ca="1">EXP(_xll.PsiNormal($C$11,$C$12))</f>
        <v>1.0048253447306061</v>
      </c>
      <c r="E82" s="15">
        <f t="shared" ca="1" si="3"/>
        <v>41.951167385728098</v>
      </c>
    </row>
    <row r="83" spans="2:5" x14ac:dyDescent="0.2">
      <c r="B83" s="14">
        <v>67</v>
      </c>
      <c r="C83" s="16">
        <f t="shared" ca="1" si="2"/>
        <v>41.951167385728098</v>
      </c>
      <c r="D83" s="17">
        <f ca="1">EXP(_xll.PsiNormal($C$11,$C$12))</f>
        <v>1.0042442540702357</v>
      </c>
      <c r="E83" s="15">
        <f t="shared" ca="1" si="3"/>
        <v>42.129218798656112</v>
      </c>
    </row>
    <row r="84" spans="2:5" x14ac:dyDescent="0.2">
      <c r="B84" s="14">
        <v>68</v>
      </c>
      <c r="C84" s="16">
        <f t="shared" ca="1" si="2"/>
        <v>42.129218798656112</v>
      </c>
      <c r="D84" s="17">
        <f ca="1">EXP(_xll.PsiNormal($C$11,$C$12))</f>
        <v>0.99744805498771549</v>
      </c>
      <c r="E84" s="15">
        <f t="shared" ca="1" si="3"/>
        <v>42.021707348871438</v>
      </c>
    </row>
    <row r="85" spans="2:5" x14ac:dyDescent="0.2">
      <c r="B85" s="14">
        <v>69</v>
      </c>
      <c r="C85" s="16">
        <f t="shared" ca="1" si="2"/>
        <v>42.021707348871438</v>
      </c>
      <c r="D85" s="17">
        <f ca="1">EXP(_xll.PsiNormal($C$11,$C$12))</f>
        <v>0.98547774286819334</v>
      </c>
      <c r="E85" s="15">
        <f t="shared" ca="1" si="3"/>
        <v>41.411457309633597</v>
      </c>
    </row>
    <row r="86" spans="2:5" x14ac:dyDescent="0.2">
      <c r="B86" s="14">
        <v>70</v>
      </c>
      <c r="C86" s="16">
        <f t="shared" ca="1" si="2"/>
        <v>41.411457309633597</v>
      </c>
      <c r="D86" s="17">
        <f ca="1">EXP(_xll.PsiNormal($C$11,$C$12))</f>
        <v>1.004831317120956</v>
      </c>
      <c r="E86" s="15">
        <f t="shared" ca="1" si="3"/>
        <v>41.611529192337365</v>
      </c>
    </row>
    <row r="87" spans="2:5" x14ac:dyDescent="0.2">
      <c r="B87" s="14">
        <v>71</v>
      </c>
      <c r="C87" s="16">
        <f t="shared" ca="1" si="2"/>
        <v>41.611529192337365</v>
      </c>
      <c r="D87" s="17">
        <f ca="1">EXP(_xll.PsiNormal($C$11,$C$12))</f>
        <v>0.98862115230717307</v>
      </c>
      <c r="E87" s="15">
        <f t="shared" ca="1" si="3"/>
        <v>41.138037939392134</v>
      </c>
    </row>
    <row r="88" spans="2:5" x14ac:dyDescent="0.2">
      <c r="B88" s="14">
        <v>72</v>
      </c>
      <c r="C88" s="16">
        <f t="shared" ca="1" si="2"/>
        <v>41.138037939392134</v>
      </c>
      <c r="D88" s="17">
        <f ca="1">EXP(_xll.PsiNormal($C$11,$C$12))</f>
        <v>0.96493542280464051</v>
      </c>
      <c r="E88" s="15">
        <f t="shared" ca="1" si="3"/>
        <v>39.695550032400689</v>
      </c>
    </row>
    <row r="89" spans="2:5" x14ac:dyDescent="0.2">
      <c r="B89" s="14">
        <v>73</v>
      </c>
      <c r="C89" s="16">
        <f t="shared" ca="1" si="2"/>
        <v>39.695550032400689</v>
      </c>
      <c r="D89" s="17">
        <f ca="1">EXP(_xll.PsiNormal($C$11,$C$12))</f>
        <v>1.0179692390467132</v>
      </c>
      <c r="E89" s="15">
        <f t="shared" ca="1" si="3"/>
        <v>40.40884886002366</v>
      </c>
    </row>
    <row r="90" spans="2:5" x14ac:dyDescent="0.2">
      <c r="B90" s="14">
        <v>74</v>
      </c>
      <c r="C90" s="16">
        <f t="shared" ca="1" si="2"/>
        <v>40.40884886002366</v>
      </c>
      <c r="D90" s="17">
        <f ca="1">EXP(_xll.PsiNormal($C$11,$C$12))</f>
        <v>1.0087664253415101</v>
      </c>
      <c r="E90" s="15">
        <f t="shared" ca="1" si="3"/>
        <v>40.763090016691422</v>
      </c>
    </row>
    <row r="91" spans="2:5" x14ac:dyDescent="0.2">
      <c r="B91" s="14">
        <v>75</v>
      </c>
      <c r="C91" s="16">
        <f t="shared" ca="1" si="2"/>
        <v>40.763090016691422</v>
      </c>
      <c r="D91" s="17">
        <f ca="1">EXP(_xll.PsiNormal($C$11,$C$12))</f>
        <v>0.99013893898879435</v>
      </c>
      <c r="E91" s="15">
        <f t="shared" ca="1" si="3"/>
        <v>40.361122699031561</v>
      </c>
    </row>
    <row r="92" spans="2:5" x14ac:dyDescent="0.2">
      <c r="B92" s="14">
        <v>76</v>
      </c>
      <c r="C92" s="16">
        <f t="shared" ca="1" si="2"/>
        <v>40.361122699031561</v>
      </c>
      <c r="D92" s="17">
        <f ca="1">EXP(_xll.PsiNormal($C$11,$C$12))</f>
        <v>0.96711461874415672</v>
      </c>
      <c r="E92" s="15">
        <f t="shared" ca="1" si="3"/>
        <v>39.03383179116004</v>
      </c>
    </row>
    <row r="93" spans="2:5" x14ac:dyDescent="0.2">
      <c r="B93" s="14">
        <v>77</v>
      </c>
      <c r="C93" s="16">
        <f t="shared" ca="1" si="2"/>
        <v>39.03383179116004</v>
      </c>
      <c r="D93" s="17">
        <f ca="1">EXP(_xll.PsiNormal($C$11,$C$12))</f>
        <v>1.0002132226423781</v>
      </c>
      <c r="E93" s="15">
        <f t="shared" ca="1" si="3"/>
        <v>39.042154687916693</v>
      </c>
    </row>
    <row r="94" spans="2:5" x14ac:dyDescent="0.2">
      <c r="B94" s="14">
        <v>78</v>
      </c>
      <c r="C94" s="16">
        <f t="shared" ca="1" si="2"/>
        <v>39.042154687916693</v>
      </c>
      <c r="D94" s="17">
        <f ca="1">EXP(_xll.PsiNormal($C$11,$C$12))</f>
        <v>0.97134700935025686</v>
      </c>
      <c r="E94" s="15">
        <f t="shared" ca="1" si="3"/>
        <v>37.923480194697987</v>
      </c>
    </row>
    <row r="95" spans="2:5" x14ac:dyDescent="0.2">
      <c r="B95" s="14">
        <v>79</v>
      </c>
      <c r="C95" s="16">
        <f t="shared" ca="1" si="2"/>
        <v>37.923480194697987</v>
      </c>
      <c r="D95" s="17">
        <f ca="1">EXP(_xll.PsiNormal($C$11,$C$12))</f>
        <v>0.96779774219223103</v>
      </c>
      <c r="E95" s="15">
        <f t="shared" ca="1" si="3"/>
        <v>36.702258508500499</v>
      </c>
    </row>
    <row r="96" spans="2:5" x14ac:dyDescent="0.2">
      <c r="B96" s="14">
        <v>80</v>
      </c>
      <c r="C96" s="16">
        <f t="shared" ca="1" si="2"/>
        <v>36.702258508500499</v>
      </c>
      <c r="D96" s="17">
        <f ca="1">EXP(_xll.PsiNormal($C$11,$C$12))</f>
        <v>1.0276735054755093</v>
      </c>
      <c r="E96" s="15">
        <f t="shared" ca="1" si="3"/>
        <v>37.717938660299048</v>
      </c>
    </row>
    <row r="97" spans="2:5" x14ac:dyDescent="0.2">
      <c r="B97" s="14">
        <v>81</v>
      </c>
      <c r="C97" s="16">
        <f t="shared" ca="1" si="2"/>
        <v>37.717938660299048</v>
      </c>
      <c r="D97" s="17">
        <f ca="1">EXP(_xll.PsiNormal($C$11,$C$12))</f>
        <v>0.99133329181890995</v>
      </c>
      <c r="E97" s="15">
        <f t="shared" ca="1" si="3"/>
        <v>37.391048292737977</v>
      </c>
    </row>
    <row r="98" spans="2:5" x14ac:dyDescent="0.2">
      <c r="B98" s="14">
        <v>82</v>
      </c>
      <c r="C98" s="16">
        <f t="shared" ca="1" si="2"/>
        <v>37.391048292737977</v>
      </c>
      <c r="D98" s="17">
        <f ca="1">EXP(_xll.PsiNormal($C$11,$C$12))</f>
        <v>0.97098568194433144</v>
      </c>
      <c r="E98" s="15">
        <f t="shared" ca="1" si="3"/>
        <v>36.306172525137612</v>
      </c>
    </row>
    <row r="99" spans="2:5" x14ac:dyDescent="0.2">
      <c r="B99" s="14">
        <v>83</v>
      </c>
      <c r="C99" s="16">
        <f t="shared" ca="1" si="2"/>
        <v>36.306172525137612</v>
      </c>
      <c r="D99" s="17">
        <f ca="1">EXP(_xll.PsiNormal($C$11,$C$12))</f>
        <v>0.99284276977874342</v>
      </c>
      <c r="E99" s="15">
        <f t="shared" ca="1" si="3"/>
        <v>36.046320889922541</v>
      </c>
    </row>
    <row r="100" spans="2:5" x14ac:dyDescent="0.2">
      <c r="B100" s="14">
        <v>84</v>
      </c>
      <c r="C100" s="16">
        <f t="shared" ca="1" si="2"/>
        <v>36.046320889922541</v>
      </c>
      <c r="D100" s="17">
        <f ca="1">EXP(_xll.PsiNormal($C$11,$C$12))</f>
        <v>0.99308869723964099</v>
      </c>
      <c r="E100" s="15">
        <f t="shared" ca="1" si="3"/>
        <v>35.79719385285523</v>
      </c>
    </row>
    <row r="101" spans="2:5" x14ac:dyDescent="0.2">
      <c r="B101" s="14">
        <v>85</v>
      </c>
      <c r="C101" s="16">
        <f t="shared" ca="1" si="2"/>
        <v>35.79719385285523</v>
      </c>
      <c r="D101" s="17">
        <f ca="1">EXP(_xll.PsiNormal($C$11,$C$12))</f>
        <v>1.0057560964466965</v>
      </c>
      <c r="E101" s="15">
        <f t="shared" ca="1" si="3"/>
        <v>36.003245953193357</v>
      </c>
    </row>
    <row r="102" spans="2:5" x14ac:dyDescent="0.2">
      <c r="B102" s="14">
        <v>86</v>
      </c>
      <c r="C102" s="16">
        <f t="shared" ca="1" si="2"/>
        <v>36.003245953193357</v>
      </c>
      <c r="D102" s="17">
        <f ca="1">EXP(_xll.PsiNormal($C$11,$C$12))</f>
        <v>1.0428695899986797</v>
      </c>
      <c r="E102" s="15">
        <f t="shared" ca="1" si="3"/>
        <v>37.546690345828381</v>
      </c>
    </row>
    <row r="103" spans="2:5" x14ac:dyDescent="0.2">
      <c r="B103" s="14">
        <v>87</v>
      </c>
      <c r="C103" s="16">
        <f t="shared" ca="1" si="2"/>
        <v>37.546690345828381</v>
      </c>
      <c r="D103" s="17">
        <f ca="1">EXP(_xll.PsiNormal($C$11,$C$12))</f>
        <v>0.99105615437366368</v>
      </c>
      <c r="E103" s="15">
        <f t="shared" ca="1" si="3"/>
        <v>37.210878543595442</v>
      </c>
    </row>
    <row r="104" spans="2:5" x14ac:dyDescent="0.2">
      <c r="B104" s="14">
        <v>88</v>
      </c>
      <c r="C104" s="16">
        <f t="shared" ca="1" si="2"/>
        <v>37.210878543595442</v>
      </c>
      <c r="D104" s="17">
        <f ca="1">EXP(_xll.PsiNormal($C$11,$C$12))</f>
        <v>0.95834341243334198</v>
      </c>
      <c r="E104" s="15">
        <f t="shared" ca="1" si="3"/>
        <v>35.660800323111879</v>
      </c>
    </row>
    <row r="105" spans="2:5" x14ac:dyDescent="0.2">
      <c r="B105" s="14">
        <v>89</v>
      </c>
      <c r="C105" s="16">
        <f t="shared" ca="1" si="2"/>
        <v>35.660800323111879</v>
      </c>
      <c r="D105" s="17">
        <f ca="1">EXP(_xll.PsiNormal($C$11,$C$12))</f>
        <v>0.98116301493918301</v>
      </c>
      <c r="E105" s="15">
        <f t="shared" ca="1" si="3"/>
        <v>34.989058360168642</v>
      </c>
    </row>
    <row r="106" spans="2:5" x14ac:dyDescent="0.2">
      <c r="B106" s="14">
        <v>90</v>
      </c>
      <c r="C106" s="16">
        <f t="shared" ca="1" si="2"/>
        <v>34.989058360168642</v>
      </c>
      <c r="D106" s="17">
        <f ca="1">EXP(_xll.PsiNormal($C$11,$C$12))</f>
        <v>0.96282778748161346</v>
      </c>
      <c r="E106" s="15">
        <f t="shared" ca="1" si="3"/>
        <v>33.688437646986223</v>
      </c>
    </row>
    <row r="107" spans="2:5" x14ac:dyDescent="0.2">
      <c r="B107" s="14">
        <v>91</v>
      </c>
      <c r="C107" s="16">
        <f t="shared" ca="1" si="2"/>
        <v>33.688437646986223</v>
      </c>
      <c r="D107" s="17">
        <f ca="1">EXP(_xll.PsiNormal($C$11,$C$12))</f>
        <v>1.0351116698152798</v>
      </c>
      <c r="E107" s="15">
        <f t="shared" ca="1" si="3"/>
        <v>34.871294946239843</v>
      </c>
    </row>
    <row r="108" spans="2:5" x14ac:dyDescent="0.2">
      <c r="B108" s="14">
        <v>92</v>
      </c>
      <c r="C108" s="16">
        <f t="shared" ca="1" si="2"/>
        <v>34.871294946239843</v>
      </c>
      <c r="D108" s="17">
        <f ca="1">EXP(_xll.PsiNormal($C$11,$C$12))</f>
        <v>1.0018507124544458</v>
      </c>
      <c r="E108" s="15">
        <f t="shared" ca="1" si="3"/>
        <v>34.935831686099505</v>
      </c>
    </row>
    <row r="109" spans="2:5" x14ac:dyDescent="0.2">
      <c r="B109" s="14">
        <v>93</v>
      </c>
      <c r="C109" s="16">
        <f t="shared" ca="1" si="2"/>
        <v>34.935831686099505</v>
      </c>
      <c r="D109" s="17">
        <f ca="1">EXP(_xll.PsiNormal($C$11,$C$12))</f>
        <v>1.0016108004025026</v>
      </c>
      <c r="E109" s="15">
        <f t="shared" ca="1" si="3"/>
        <v>34.992106337841236</v>
      </c>
    </row>
    <row r="110" spans="2:5" x14ac:dyDescent="0.2">
      <c r="B110" s="14">
        <v>94</v>
      </c>
      <c r="C110" s="16">
        <f t="shared" ca="1" si="2"/>
        <v>34.992106337841236</v>
      </c>
      <c r="D110" s="17">
        <f ca="1">EXP(_xll.PsiNormal($C$11,$C$12))</f>
        <v>1.0226235722524935</v>
      </c>
      <c r="E110" s="15">
        <f t="shared" ca="1" si="3"/>
        <v>35.783752783842324</v>
      </c>
    </row>
    <row r="111" spans="2:5" x14ac:dyDescent="0.2">
      <c r="B111" s="14">
        <v>95</v>
      </c>
      <c r="C111" s="16">
        <f t="shared" ca="1" si="2"/>
        <v>35.783752783842324</v>
      </c>
      <c r="D111" s="17">
        <f ca="1">EXP(_xll.PsiNormal($C$11,$C$12))</f>
        <v>0.99351524543908309</v>
      </c>
      <c r="E111" s="15">
        <f t="shared" ca="1" si="3"/>
        <v>35.551703929770582</v>
      </c>
    </row>
    <row r="112" spans="2:5" x14ac:dyDescent="0.2">
      <c r="B112" s="14">
        <v>96</v>
      </c>
      <c r="C112" s="16">
        <f t="shared" ca="1" si="2"/>
        <v>35.551703929770582</v>
      </c>
      <c r="D112" s="17">
        <f ca="1">EXP(_xll.PsiNormal($C$11,$C$12))</f>
        <v>0.99404793230435251</v>
      </c>
      <c r="E112" s="15">
        <f t="shared" ca="1" si="3"/>
        <v>35.340097781284967</v>
      </c>
    </row>
    <row r="113" spans="2:5" x14ac:dyDescent="0.2">
      <c r="B113" s="14">
        <v>97</v>
      </c>
      <c r="C113" s="16">
        <f t="shared" ca="1" si="2"/>
        <v>35.340097781284967</v>
      </c>
      <c r="D113" s="17">
        <f ca="1">EXP(_xll.PsiNormal($C$11,$C$12))</f>
        <v>0.97612340687464849</v>
      </c>
      <c r="E113" s="15">
        <f t="shared" ca="1" si="3"/>
        <v>34.496296645551091</v>
      </c>
    </row>
    <row r="114" spans="2:5" x14ac:dyDescent="0.2">
      <c r="B114" s="14">
        <v>98</v>
      </c>
      <c r="C114" s="16">
        <f t="shared" ca="1" si="2"/>
        <v>34.496296645551091</v>
      </c>
      <c r="D114" s="17">
        <f ca="1">EXP(_xll.PsiNormal($C$11,$C$12))</f>
        <v>0.99722301393869306</v>
      </c>
      <c r="E114" s="15">
        <f t="shared" ca="1" si="3"/>
        <v>34.400500910599689</v>
      </c>
    </row>
    <row r="115" spans="2:5" x14ac:dyDescent="0.2">
      <c r="B115" s="14">
        <v>99</v>
      </c>
      <c r="C115" s="16">
        <f t="shared" ca="1" si="2"/>
        <v>34.400500910599689</v>
      </c>
      <c r="D115" s="17">
        <f ca="1">EXP(_xll.PsiNormal($C$11,$C$12))</f>
        <v>1.0036658809123056</v>
      </c>
      <c r="E115" s="15">
        <f t="shared" ca="1" si="3"/>
        <v>34.526609050261605</v>
      </c>
    </row>
    <row r="116" spans="2:5" x14ac:dyDescent="0.2">
      <c r="B116" s="14">
        <v>100</v>
      </c>
      <c r="C116" s="16">
        <f t="shared" ca="1" si="2"/>
        <v>34.526609050261605</v>
      </c>
      <c r="D116" s="17">
        <f ca="1">EXP(_xll.PsiNormal($C$11,$C$12))</f>
        <v>1.0053455782792908</v>
      </c>
      <c r="E116" s="15">
        <f t="shared" ca="1" si="3"/>
        <v>34.71117374165825</v>
      </c>
    </row>
    <row r="117" spans="2:5" x14ac:dyDescent="0.2">
      <c r="B117" s="14">
        <v>101</v>
      </c>
      <c r="C117" s="16">
        <f t="shared" ca="1" si="2"/>
        <v>34.71117374165825</v>
      </c>
      <c r="D117" s="17">
        <f ca="1">EXP(_xll.PsiNormal($C$11,$C$12))</f>
        <v>0.97870602797890649</v>
      </c>
      <c r="E117" s="15">
        <f t="shared" ca="1" si="3"/>
        <v>33.972034979184066</v>
      </c>
    </row>
    <row r="118" spans="2:5" x14ac:dyDescent="0.2">
      <c r="B118" s="14">
        <v>102</v>
      </c>
      <c r="C118" s="16">
        <f t="shared" ca="1" si="2"/>
        <v>33.972034979184066</v>
      </c>
      <c r="D118" s="17">
        <f ca="1">EXP(_xll.PsiNormal($C$11,$C$12))</f>
        <v>0.99361019596327094</v>
      </c>
      <c r="E118" s="15">
        <f t="shared" ca="1" si="3"/>
        <v>33.754960332938175</v>
      </c>
    </row>
    <row r="119" spans="2:5" x14ac:dyDescent="0.2">
      <c r="B119" s="14">
        <v>103</v>
      </c>
      <c r="C119" s="16">
        <f t="shared" ca="1" si="2"/>
        <v>33.754960332938175</v>
      </c>
      <c r="D119" s="17">
        <f ca="1">EXP(_xll.PsiNormal($C$11,$C$12))</f>
        <v>0.97997668587231579</v>
      </c>
      <c r="E119" s="15">
        <f t="shared" ca="1" si="3"/>
        <v>33.079074158824234</v>
      </c>
    </row>
    <row r="120" spans="2:5" x14ac:dyDescent="0.2">
      <c r="B120" s="14">
        <v>104</v>
      </c>
      <c r="C120" s="16">
        <f t="shared" ca="1" si="2"/>
        <v>33.079074158824234</v>
      </c>
      <c r="D120" s="17">
        <f ca="1">EXP(_xll.PsiNormal($C$11,$C$12))</f>
        <v>1.0184612042123309</v>
      </c>
      <c r="E120" s="15">
        <f t="shared" ca="1" si="3"/>
        <v>33.689753702025129</v>
      </c>
    </row>
    <row r="121" spans="2:5" x14ac:dyDescent="0.2">
      <c r="B121" s="14">
        <v>105</v>
      </c>
      <c r="C121" s="16">
        <f t="shared" ca="1" si="2"/>
        <v>33.689753702025129</v>
      </c>
      <c r="D121" s="17">
        <f ca="1">EXP(_xll.PsiNormal($C$11,$C$12))</f>
        <v>0.97740839956316727</v>
      </c>
      <c r="E121" s="15">
        <f t="shared" ca="1" si="3"/>
        <v>32.928648247573669</v>
      </c>
    </row>
    <row r="122" spans="2:5" x14ac:dyDescent="0.2">
      <c r="B122" s="14">
        <v>106</v>
      </c>
      <c r="C122" s="16">
        <f t="shared" ca="1" si="2"/>
        <v>32.928648247573669</v>
      </c>
      <c r="D122" s="17">
        <f ca="1">EXP(_xll.PsiNormal($C$11,$C$12))</f>
        <v>0.98010150430082565</v>
      </c>
      <c r="E122" s="15">
        <f t="shared" ca="1" si="3"/>
        <v>32.2734176820397</v>
      </c>
    </row>
    <row r="123" spans="2:5" x14ac:dyDescent="0.2">
      <c r="B123" s="14">
        <v>107</v>
      </c>
      <c r="C123" s="16">
        <f t="shared" ca="1" si="2"/>
        <v>32.2734176820397</v>
      </c>
      <c r="D123" s="17">
        <f ca="1">EXP(_xll.PsiNormal($C$11,$C$12))</f>
        <v>1.0281810151692816</v>
      </c>
      <c r="E123" s="15">
        <f t="shared" ca="1" si="3"/>
        <v>33.182915355301823</v>
      </c>
    </row>
    <row r="124" spans="2:5" x14ac:dyDescent="0.2">
      <c r="B124" s="14">
        <v>108</v>
      </c>
      <c r="C124" s="16">
        <f t="shared" ca="1" si="2"/>
        <v>33.182915355301823</v>
      </c>
      <c r="D124" s="17">
        <f ca="1">EXP(_xll.PsiNormal($C$11,$C$12))</f>
        <v>0.95983331296779861</v>
      </c>
      <c r="E124" s="15">
        <f t="shared" ca="1" si="3"/>
        <v>31.850067579409384</v>
      </c>
    </row>
    <row r="125" spans="2:5" x14ac:dyDescent="0.2">
      <c r="B125" s="14">
        <v>109</v>
      </c>
      <c r="C125" s="16">
        <f t="shared" ca="1" si="2"/>
        <v>31.850067579409384</v>
      </c>
      <c r="D125" s="17">
        <f ca="1">EXP(_xll.PsiNormal($C$11,$C$12))</f>
        <v>0.96490445536618796</v>
      </c>
      <c r="E125" s="15">
        <f t="shared" ca="1" si="3"/>
        <v>30.732272111086292</v>
      </c>
    </row>
    <row r="126" spans="2:5" x14ac:dyDescent="0.2">
      <c r="B126" s="14">
        <v>110</v>
      </c>
      <c r="C126" s="16">
        <f t="shared" ca="1" si="2"/>
        <v>30.732272111086292</v>
      </c>
      <c r="D126" s="17">
        <f ca="1">EXP(_xll.PsiNormal($C$11,$C$12))</f>
        <v>0.99218817303395723</v>
      </c>
      <c r="E126" s="15">
        <f t="shared" ca="1" si="3"/>
        <v>30.492196919081145</v>
      </c>
    </row>
    <row r="127" spans="2:5" x14ac:dyDescent="0.2">
      <c r="B127" s="14">
        <v>111</v>
      </c>
      <c r="C127" s="16">
        <f t="shared" ca="1" si="2"/>
        <v>30.492196919081145</v>
      </c>
      <c r="D127" s="17">
        <f ca="1">EXP(_xll.PsiNormal($C$11,$C$12))</f>
        <v>0.97794015962977199</v>
      </c>
      <c r="E127" s="15">
        <f t="shared" ca="1" si="3"/>
        <v>29.819543922508657</v>
      </c>
    </row>
    <row r="128" spans="2:5" x14ac:dyDescent="0.2">
      <c r="B128" s="14">
        <v>112</v>
      </c>
      <c r="C128" s="16">
        <f t="shared" ca="1" si="2"/>
        <v>29.819543922508657</v>
      </c>
      <c r="D128" s="17">
        <f ca="1">EXP(_xll.PsiNormal($C$11,$C$12))</f>
        <v>0.96972554835431712</v>
      </c>
      <c r="E128" s="15">
        <f t="shared" ca="1" si="3"/>
        <v>28.916773581930354</v>
      </c>
    </row>
    <row r="129" spans="2:5" x14ac:dyDescent="0.2">
      <c r="B129" s="14">
        <v>113</v>
      </c>
      <c r="C129" s="16">
        <f t="shared" ca="1" si="2"/>
        <v>28.916773581930354</v>
      </c>
      <c r="D129" s="17">
        <f ca="1">EXP(_xll.PsiNormal($C$11,$C$12))</f>
        <v>1.0060518856005805</v>
      </c>
      <c r="E129" s="15">
        <f t="shared" ca="1" si="3"/>
        <v>29.091774587586084</v>
      </c>
    </row>
    <row r="130" spans="2:5" x14ac:dyDescent="0.2">
      <c r="B130" s="14">
        <v>114</v>
      </c>
      <c r="C130" s="16">
        <f t="shared" ca="1" si="2"/>
        <v>29.091774587586084</v>
      </c>
      <c r="D130" s="17">
        <f ca="1">EXP(_xll.PsiNormal($C$11,$C$12))</f>
        <v>1.0244975179465494</v>
      </c>
      <c r="E130" s="15">
        <f t="shared" ca="1" si="3"/>
        <v>29.804450857642443</v>
      </c>
    </row>
    <row r="131" spans="2:5" x14ac:dyDescent="0.2">
      <c r="B131" s="14">
        <v>115</v>
      </c>
      <c r="C131" s="16">
        <f t="shared" ca="1" si="2"/>
        <v>29.804450857642443</v>
      </c>
      <c r="D131" s="17">
        <f ca="1">EXP(_xll.PsiNormal($C$11,$C$12))</f>
        <v>0.98308999205990877</v>
      </c>
      <c r="E131" s="15">
        <f t="shared" ca="1" si="3"/>
        <v>29.30045735698965</v>
      </c>
    </row>
    <row r="132" spans="2:5" x14ac:dyDescent="0.2">
      <c r="B132" s="14">
        <v>116</v>
      </c>
      <c r="C132" s="16">
        <f t="shared" ca="1" si="2"/>
        <v>29.30045735698965</v>
      </c>
      <c r="D132" s="17">
        <f ca="1">EXP(_xll.PsiNormal($C$11,$C$12))</f>
        <v>1.0058671348585193</v>
      </c>
      <c r="E132" s="15">
        <f t="shared" ca="1" si="3"/>
        <v>29.472367091719402</v>
      </c>
    </row>
    <row r="133" spans="2:5" x14ac:dyDescent="0.2">
      <c r="B133" s="14">
        <v>117</v>
      </c>
      <c r="C133" s="16">
        <f t="shared" ca="1" si="2"/>
        <v>29.472367091719402</v>
      </c>
      <c r="D133" s="17">
        <f ca="1">EXP(_xll.PsiNormal($C$11,$C$12))</f>
        <v>0.96705031769515482</v>
      </c>
      <c r="E133" s="15">
        <f t="shared" ca="1" si="3"/>
        <v>28.501261959275475</v>
      </c>
    </row>
    <row r="134" spans="2:5" x14ac:dyDescent="0.2">
      <c r="B134" s="14">
        <v>118</v>
      </c>
      <c r="C134" s="16">
        <f t="shared" ca="1" si="2"/>
        <v>28.501261959275475</v>
      </c>
      <c r="D134" s="17">
        <f ca="1">EXP(_xll.PsiNormal($C$11,$C$12))</f>
        <v>0.99216642568424662</v>
      </c>
      <c r="E134" s="15">
        <f t="shared" ca="1" si="3"/>
        <v>28.277995205624734</v>
      </c>
    </row>
    <row r="135" spans="2:5" x14ac:dyDescent="0.2">
      <c r="B135" s="14">
        <v>119</v>
      </c>
      <c r="C135" s="16">
        <f t="shared" ca="1" si="2"/>
        <v>28.277995205624734</v>
      </c>
      <c r="D135" s="17">
        <f ca="1">EXP(_xll.PsiNormal($C$11,$C$12))</f>
        <v>1.0144227247693398</v>
      </c>
      <c r="E135" s="15">
        <f t="shared" ca="1" si="3"/>
        <v>28.685840947504172</v>
      </c>
    </row>
    <row r="136" spans="2:5" x14ac:dyDescent="0.2">
      <c r="B136" s="14">
        <v>120</v>
      </c>
      <c r="C136" s="16">
        <f t="shared" ca="1" si="2"/>
        <v>28.685840947504172</v>
      </c>
      <c r="D136" s="17">
        <f ca="1">EXP(_xll.PsiNormal($C$11,$C$12))</f>
        <v>0.99014369907960087</v>
      </c>
      <c r="E136" s="15">
        <f t="shared" ca="1" si="3"/>
        <v>28.403104666970865</v>
      </c>
    </row>
    <row r="137" spans="2:5" x14ac:dyDescent="0.2">
      <c r="B137" s="14">
        <v>121</v>
      </c>
      <c r="C137" s="16">
        <f t="shared" ca="1" si="2"/>
        <v>28.403104666970865</v>
      </c>
      <c r="D137" s="17">
        <f ca="1">EXP(_xll.PsiNormal($C$11,$C$12))</f>
        <v>0.98046786445814582</v>
      </c>
      <c r="E137" s="15">
        <f t="shared" ca="1" si="3"/>
        <v>27.848331376806119</v>
      </c>
    </row>
    <row r="138" spans="2:5" x14ac:dyDescent="0.2">
      <c r="B138" s="14">
        <v>122</v>
      </c>
      <c r="C138" s="16">
        <f t="shared" ca="1" si="2"/>
        <v>27.848331376806119</v>
      </c>
      <c r="D138" s="17">
        <f ca="1">EXP(_xll.PsiNormal($C$11,$C$12))</f>
        <v>0.95929114426343498</v>
      </c>
      <c r="E138" s="15">
        <f t="shared" ca="1" si="3"/>
        <v>26.714657672283661</v>
      </c>
    </row>
    <row r="139" spans="2:5" x14ac:dyDescent="0.2">
      <c r="B139" s="14">
        <v>123</v>
      </c>
      <c r="C139" s="16">
        <f t="shared" ca="1" si="2"/>
        <v>26.714657672283661</v>
      </c>
      <c r="D139" s="17">
        <f ca="1">EXP(_xll.PsiNormal($C$11,$C$12))</f>
        <v>0.9710482340811083</v>
      </c>
      <c r="E139" s="15">
        <f t="shared" ca="1" si="3"/>
        <v>25.94122115675238</v>
      </c>
    </row>
    <row r="140" spans="2:5" x14ac:dyDescent="0.2">
      <c r="B140" s="14">
        <v>124</v>
      </c>
      <c r="C140" s="16">
        <f t="shared" ca="1" si="2"/>
        <v>25.94122115675238</v>
      </c>
      <c r="D140" s="17">
        <f ca="1">EXP(_xll.PsiNormal($C$11,$C$12))</f>
        <v>1.0099614257291818</v>
      </c>
      <c r="E140" s="15">
        <f t="shared" ca="1" si="3"/>
        <v>26.19963270462965</v>
      </c>
    </row>
    <row r="141" spans="2:5" x14ac:dyDescent="0.2">
      <c r="B141" s="13">
        <v>125</v>
      </c>
      <c r="C141" s="18">
        <f t="shared" ca="1" si="2"/>
        <v>26.19963270462965</v>
      </c>
      <c r="D141" s="30">
        <f ca="1">EXP(_xll.PsiNormal($C$11,$C$12))</f>
        <v>0.96601320941392066</v>
      </c>
      <c r="E141" s="19">
        <f ca="1">C141*D141</f>
        <v>25.309191274465206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CB_DATA_</vt:lpstr>
      <vt:lpstr>14.27</vt:lpstr>
      <vt:lpstr>14.29</vt:lpstr>
      <vt:lpstr>14.30</vt:lpstr>
      <vt:lpstr>14.31</vt:lpstr>
    </vt:vector>
  </TitlesOfParts>
  <Company>Dartmouth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Rajeev.Parlikar</dc:creator>
  <cp:lastModifiedBy>Powell, Stephen G.</cp:lastModifiedBy>
  <cp:lastPrinted>2005-12-12T19:15:28Z</cp:lastPrinted>
  <dcterms:created xsi:type="dcterms:W3CDTF">2002-05-30T15:16:36Z</dcterms:created>
  <dcterms:modified xsi:type="dcterms:W3CDTF">2016-02-14T13:34:56Z</dcterms:modified>
</cp:coreProperties>
</file>