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~Common\AMS\5th Edition\Chapter 15\Text Spreadsheets\"/>
    </mc:Choice>
  </mc:AlternateContent>
  <bookViews>
    <workbookView xWindow="0" yWindow="0" windowWidth="23040" windowHeight="9576" tabRatio="446"/>
  </bookViews>
  <sheets>
    <sheet name="15.1" sheetId="1" r:id="rId1"/>
    <sheet name="15.2" sheetId="9" r:id="rId2"/>
    <sheet name="15.3" sheetId="10" r:id="rId3"/>
    <sheet name="15.4" sheetId="11" r:id="rId4"/>
    <sheet name="15.5" sheetId="12" r:id="rId5"/>
    <sheet name="15.6" sheetId="13" r:id="rId6"/>
    <sheet name="15.7" sheetId="14" r:id="rId7"/>
    <sheet name="15.8" sheetId="17" r:id="rId8"/>
    <sheet name="15.9" sheetId="15" r:id="rId9"/>
  </sheets>
  <definedNames>
    <definedName name="LSGRGeng_RelaxBounds" localSheetId="0" hidden="1">2</definedName>
    <definedName name="param_cuthi" localSheetId="0" hidden="1">2E+30</definedName>
    <definedName name="param_cutlo" localSheetId="0" hidden="1">-2E+30</definedName>
    <definedName name="param_epstep" localSheetId="0" hidden="1">0.000001</definedName>
    <definedName name="param_extinc" localSheetId="0" hidden="1">0.5</definedName>
    <definedName name="param_iisbnd" localSheetId="0" hidden="1">0</definedName>
    <definedName name="param_nsfeas" localSheetId="0" hidden="1">0</definedName>
    <definedName name="solver_adj" localSheetId="0" hidden="1">'15.1'!$C$13</definedName>
    <definedName name="solver_adj_ob" localSheetId="0" hidden="1">1</definedName>
    <definedName name="solver_adj_ob1" localSheetId="0" hidden="1">1</definedName>
    <definedName name="solver_bigm" localSheetId="0" hidden="1">1000000</definedName>
    <definedName name="solver_bnd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dia" localSheetId="0" hidden="1">1</definedName>
    <definedName name="solver_dimcalc" localSheetId="0" hidden="1">0</definedName>
    <definedName name="solver_disp" hidden="1">0</definedName>
    <definedName name="solver_drv" localSheetId="0" hidden="1">1</definedName>
    <definedName name="solver_eng" localSheetId="0" hidden="1">0</definedName>
    <definedName name="solver_est" localSheetId="0" hidden="1">1</definedName>
    <definedName name="solver_eval" hidden="1">0</definedName>
    <definedName name="solver_fns" localSheetId="0" hidden="1">0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kiv" localSheetId="0" hidden="1">2E+30</definedName>
    <definedName name="solver_lcens" hidden="1">-1E+30</definedName>
    <definedName name="solver_lcut" hidden="1">-1E+30</definedName>
    <definedName name="solver_lhs_ob1" localSheetId="0" hidden="1">0</definedName>
    <definedName name="solver_lhs_ob2" localSheetId="0" hidden="1">0</definedName>
    <definedName name="solver_lhs1" localSheetId="0" hidden="1">'15.1'!$E$20</definedName>
    <definedName name="solver_lhs2" localSheetId="0" hidden="1">'15.1'!$C$13</definedName>
    <definedName name="solver_lin" localSheetId="0" hidden="1">2</definedName>
    <definedName name="solver_loc" localSheetId="0" hidden="1">4</definedName>
    <definedName name="solver_log" localSheetId="0" hidden="1">1</definedName>
    <definedName name="solver_lva" localSheetId="0" hidden="1">0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0</definedName>
    <definedName name="solver_neg" localSheetId="0" hidden="1">1</definedName>
    <definedName name="solver_nod" localSheetId="0" hidden="1">2147483647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2</definedName>
    <definedName name="solver_ntri" hidden="1">1000</definedName>
    <definedName name="solver_num" localSheetId="0" hidden="1">2</definedName>
    <definedName name="solver_nwt" localSheetId="0" hidden="1">1</definedName>
    <definedName name="solver_obc" localSheetId="0" hidden="1">1</definedName>
    <definedName name="solver_obp" localSheetId="0" hidden="1">0</definedName>
    <definedName name="solver_opt" localSheetId="0" hidden="1">'15.1'!$C$22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l1" localSheetId="0" hidden="1">1</definedName>
    <definedName name="solver_rel2" localSheetId="0" hidden="1">1</definedName>
    <definedName name="solver_rep" localSheetId="0" hidden="1">0</definedName>
    <definedName name="solver_rgen" hidden="1">1</definedName>
    <definedName name="solver_rhs1" localSheetId="0" hidden="1">50</definedName>
    <definedName name="solver_rhs2" localSheetId="0" hidden="1">1500</definedName>
    <definedName name="solver_rlx" localSheetId="0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scl" localSheetId="0" hidden="1">0</definedName>
    <definedName name="solver_seed" hidden="1">999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0</definedName>
    <definedName name="solver_strm" hidden="1">0</definedName>
    <definedName name="solver_tim" localSheetId="0" hidden="1">2147483647</definedName>
    <definedName name="solver_tms" localSheetId="0" hidden="1">0</definedName>
    <definedName name="solver_tol" localSheetId="0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yp" localSheetId="0" hidden="1">1</definedName>
    <definedName name="solver_ucens" hidden="1">1E+30</definedName>
    <definedName name="solver_ucut" hidden="1">1E+30</definedName>
    <definedName name="solver_umod" localSheetId="0" hidden="1">1</definedName>
    <definedName name="solver_urs" localSheetId="0" hidden="1">0</definedName>
    <definedName name="solver_userid" localSheetId="0" hidden="1">14178</definedName>
    <definedName name="solver_val" localSheetId="0" hidden="1">0</definedName>
    <definedName name="solver_var" localSheetId="0" hidden="1">" "</definedName>
    <definedName name="solver_ver" localSheetId="0" hidden="1">16</definedName>
    <definedName name="solver_vir" localSheetId="0" hidden="1">1</definedName>
    <definedName name="solver_vol" localSheetId="0" hidden="1">0</definedName>
    <definedName name="solver_vst" localSheetId="0" hidden="1">0</definedName>
    <definedName name="solvero_CAuDen_C20" localSheetId="0" hidden="1">"System.Boolean:False"</definedName>
    <definedName name="solvero_CAuDen_C22" localSheetId="0" hidden="1">"System.Boolean:False"</definedName>
    <definedName name="solvero_CDens_C20" localSheetId="0" hidden="1">"System.Int32:20"</definedName>
    <definedName name="solvero_CDens_C22" localSheetId="0" hidden="1">"System.Int32:20"</definedName>
    <definedName name="solvero_ISpMarker1_C20" localSheetId="0" hidden="1">"RiskSolver.UI.Charts.Marker:100;3;508.5;1;1;0;0;0;Marker 1;Mean"</definedName>
    <definedName name="solvero_ISpMarker1_C22" localSheetId="0" hidden="1">"RiskSolver.UI.Charts.Marker:100;3;-23.493;1;1;0;0;0;Marker 1;Mean"</definedName>
    <definedName name="solvero_ISpMarkers_C20" localSheetId="0" hidden="1">"RiskSolver.UI.Charts.Markers:1"</definedName>
    <definedName name="solvero_ISpMarkers_C22" localSheetId="0" hidden="1">"RiskSolver.UI.Charts.Markers:1"</definedName>
  </definedNames>
  <calcPr calcId="152511"/>
</workbook>
</file>

<file path=xl/calcChain.xml><?xml version="1.0" encoding="utf-8"?>
<calcChain xmlns="http://schemas.openxmlformats.org/spreadsheetml/2006/main">
  <c r="C19" i="1" l="1"/>
  <c r="C16" i="1"/>
  <c r="E20" i="1"/>
  <c r="E22" i="1"/>
  <c r="C17" i="1" l="1"/>
  <c r="C18" i="1" s="1"/>
  <c r="C20" i="1"/>
  <c r="C21" i="1" l="1"/>
  <c r="C22" i="1"/>
</calcChain>
</file>

<file path=xl/comments1.xml><?xml version="1.0" encoding="utf-8"?>
<comments xmlns="http://schemas.openxmlformats.org/spreadsheetml/2006/main">
  <authors>
    <author>krb</author>
  </authors>
  <commentList>
    <comment ref="C13" authorId="0" shapeId="0">
      <text>
        <r>
          <rPr>
            <b/>
            <sz val="8"/>
            <color indexed="81"/>
            <rFont val="Tahoma"/>
            <family val="2"/>
          </rPr>
          <t>Order quantity initially set at mean of forecast demand</t>
        </r>
      </text>
    </comment>
    <comment ref="C16" authorId="0" shapeId="0">
      <text>
        <r>
          <rPr>
            <b/>
            <sz val="8"/>
            <color indexed="81"/>
            <rFont val="Tahoma"/>
            <family val="2"/>
          </rPr>
          <t>MAX(0,PsiNormal(C8,C10*C9))</t>
        </r>
      </text>
    </comment>
    <comment ref="C17" authorId="0" shapeId="0">
      <text>
        <r>
          <rPr>
            <b/>
            <sz val="8"/>
            <color indexed="81"/>
            <rFont val="Tahoma"/>
            <family val="2"/>
          </rPr>
          <t>MIN(C13,C16)</t>
        </r>
      </text>
    </comment>
  </commentList>
</comments>
</file>

<file path=xl/sharedStrings.xml><?xml version="1.0" encoding="utf-8"?>
<sst xmlns="http://schemas.openxmlformats.org/spreadsheetml/2006/main" count="23" uniqueCount="20">
  <si>
    <t>Hastings Sportswear</t>
  </si>
  <si>
    <t>Data</t>
  </si>
  <si>
    <t>Wholesale Price</t>
  </si>
  <si>
    <t>Variable cost %</t>
  </si>
  <si>
    <t>Salvage %</t>
  </si>
  <si>
    <t>Demand</t>
  </si>
  <si>
    <t xml:space="preserve">    Mean</t>
  </si>
  <si>
    <t xml:space="preserve">    SD</t>
  </si>
  <si>
    <t xml:space="preserve">    SD factor</t>
  </si>
  <si>
    <t>Decision</t>
  </si>
  <si>
    <t>Order Quantity</t>
  </si>
  <si>
    <t>Model</t>
  </si>
  <si>
    <t>Regular Sales</t>
  </si>
  <si>
    <t>Regular Revenue</t>
  </si>
  <si>
    <t>Mean Values</t>
  </si>
  <si>
    <t>Cost</t>
  </si>
  <si>
    <t>Leftover Units</t>
  </si>
  <si>
    <t>Salvage revenue</t>
  </si>
  <si>
    <t>Contribution</t>
  </si>
  <si>
    <t>Mean : $C$12 by $C$14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</si>
</sst>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indexed="81"/>
      <name val="Tahoma"/>
      <family val="2"/>
    </font>
    <font>
      <b/>
      <i/>
      <sz val="11"/>
      <color theme="1"/>
      <name val="Calibri"/>
      <family val="2"/>
    </font>
    <font>
      <b/>
      <sz val="11"/>
      <color indexed="18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4" borderId="1" xfId="0" applyFill="1" applyBorder="1"/>
    <xf numFmtId="1" fontId="0" fillId="0" borderId="0" xfId="0" applyNumberFormat="1"/>
    <xf numFmtId="164" fontId="0" fillId="0" borderId="0" xfId="1" applyNumberFormat="1" applyFont="1"/>
    <xf numFmtId="1" fontId="0" fillId="2" borderId="1" xfId="0" applyNumberFormat="1" applyFill="1" applyBorder="1"/>
    <xf numFmtId="164" fontId="0" fillId="2" borderId="1" xfId="1" applyNumberFormat="1" applyFont="1" applyFill="1" applyBorder="1"/>
    <xf numFmtId="164" fontId="0" fillId="3" borderId="1" xfId="1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/>
    <xf numFmtId="165" fontId="0" fillId="0" borderId="2" xfId="1" applyNumberFormat="1" applyFont="1" applyFill="1" applyBorder="1" applyAlignment="1"/>
    <xf numFmtId="165" fontId="0" fillId="0" borderId="3" xfId="1" applyNumberFormat="1" applyFont="1" applyFill="1" applyBorder="1" applyAlignment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0" fillId="0" borderId="5" xfId="1" applyNumberFormat="1" applyFont="1" applyFill="1" applyBorder="1" applyAlignment="1"/>
    <xf numFmtId="165" fontId="0" fillId="0" borderId="0" xfId="1" applyNumberFormat="1" applyFont="1" applyBorder="1"/>
    <xf numFmtId="165" fontId="0" fillId="0" borderId="6" xfId="1" applyNumberFormat="1" applyFont="1" applyBorder="1"/>
    <xf numFmtId="165" fontId="0" fillId="0" borderId="8" xfId="1" applyNumberFormat="1" applyFont="1" applyFill="1" applyBorder="1" applyAlignment="1"/>
    <xf numFmtId="165" fontId="0" fillId="0" borderId="8" xfId="1" applyNumberFormat="1" applyFont="1" applyBorder="1"/>
    <xf numFmtId="165" fontId="0" fillId="0" borderId="9" xfId="1" applyNumberFormat="1" applyFont="1" applyBorder="1"/>
    <xf numFmtId="165" fontId="0" fillId="5" borderId="7" xfId="1" applyNumberFormat="1" applyFont="1" applyFill="1" applyBorder="1" applyAlignment="1"/>
    <xf numFmtId="165" fontId="0" fillId="5" borderId="0" xfId="1" applyNumberFormat="1" applyFont="1" applyFill="1" applyBorder="1" applyAlignment="1"/>
    <xf numFmtId="165" fontId="0" fillId="5" borderId="3" xfId="1" applyNumberFormat="1" applyFont="1" applyFill="1" applyBorder="1" applyAlignment="1"/>
    <xf numFmtId="0" fontId="6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</xdr:row>
      <xdr:rowOff>171450</xdr:rowOff>
    </xdr:from>
    <xdr:to>
      <xdr:col>10</xdr:col>
      <xdr:colOff>94549</xdr:colOff>
      <xdr:row>20</xdr:row>
      <xdr:rowOff>47188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361950"/>
          <a:ext cx="5609524" cy="34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123124</xdr:colOff>
      <xdr:row>19</xdr:row>
      <xdr:rowOff>66238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5609524" cy="34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75733</xdr:colOff>
      <xdr:row>28</xdr:row>
      <xdr:rowOff>123190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3733333" cy="50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389790</xdr:colOff>
      <xdr:row>25</xdr:row>
      <xdr:rowOff>94690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5876190" cy="44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389790</xdr:colOff>
      <xdr:row>24</xdr:row>
      <xdr:rowOff>94690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5876190" cy="44761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209067</xdr:colOff>
      <xdr:row>28</xdr:row>
      <xdr:rowOff>180334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3866667" cy="513333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38100</xdr:colOff>
      <xdr:row>40</xdr:row>
      <xdr:rowOff>9525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4305300" cy="7248525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22"/>
  <sheetViews>
    <sheetView tabSelected="1" workbookViewId="0">
      <selection activeCell="C22" sqref="C22"/>
    </sheetView>
  </sheetViews>
  <sheetFormatPr defaultRowHeight="14.25" customHeight="1" x14ac:dyDescent="0.3"/>
  <cols>
    <col min="1" max="1" width="9.109375" style="1"/>
    <col min="2" max="2" width="16.109375" bestFit="1" customWidth="1"/>
    <col min="3" max="3" width="9.109375" customWidth="1"/>
    <col min="4" max="4" width="7.109375" customWidth="1"/>
  </cols>
  <sheetData>
    <row r="1" spans="1:3" ht="14.25" customHeight="1" x14ac:dyDescent="0.3">
      <c r="A1" s="1" t="s">
        <v>0</v>
      </c>
    </row>
    <row r="3" spans="1:3" ht="14.25" customHeight="1" x14ac:dyDescent="0.3">
      <c r="A3" s="1" t="s">
        <v>1</v>
      </c>
    </row>
    <row r="4" spans="1:3" ht="14.25" customHeight="1" x14ac:dyDescent="0.3">
      <c r="B4" t="s">
        <v>2</v>
      </c>
      <c r="C4">
        <v>110</v>
      </c>
    </row>
    <row r="5" spans="1:3" ht="14.25" customHeight="1" x14ac:dyDescent="0.3">
      <c r="B5" t="s">
        <v>3</v>
      </c>
      <c r="C5">
        <v>0.75</v>
      </c>
    </row>
    <row r="6" spans="1:3" ht="14.25" customHeight="1" x14ac:dyDescent="0.3">
      <c r="B6" t="s">
        <v>4</v>
      </c>
      <c r="C6">
        <v>0.08</v>
      </c>
    </row>
    <row r="7" spans="1:3" ht="14.25" customHeight="1" x14ac:dyDescent="0.3">
      <c r="B7" t="s">
        <v>5</v>
      </c>
    </row>
    <row r="8" spans="1:3" ht="14.25" customHeight="1" x14ac:dyDescent="0.3">
      <c r="B8" t="s">
        <v>6</v>
      </c>
      <c r="C8">
        <v>1017</v>
      </c>
    </row>
    <row r="9" spans="1:3" ht="14.25" customHeight="1" x14ac:dyDescent="0.3">
      <c r="B9" t="s">
        <v>7</v>
      </c>
      <c r="C9">
        <v>194</v>
      </c>
    </row>
    <row r="10" spans="1:3" ht="14.25" customHeight="1" x14ac:dyDescent="0.3">
      <c r="B10" t="s">
        <v>8</v>
      </c>
      <c r="C10">
        <v>2</v>
      </c>
    </row>
    <row r="12" spans="1:3" ht="14.25" customHeight="1" x14ac:dyDescent="0.3">
      <c r="A12" s="1" t="s">
        <v>9</v>
      </c>
    </row>
    <row r="13" spans="1:3" ht="14.25" customHeight="1" x14ac:dyDescent="0.3">
      <c r="B13" t="s">
        <v>10</v>
      </c>
      <c r="C13" s="2">
        <v>1017</v>
      </c>
    </row>
    <row r="15" spans="1:3" ht="14.25" customHeight="1" x14ac:dyDescent="0.3">
      <c r="A15" s="1" t="s">
        <v>11</v>
      </c>
    </row>
    <row r="16" spans="1:3" ht="14.25" customHeight="1" x14ac:dyDescent="0.3">
      <c r="B16" t="s">
        <v>5</v>
      </c>
      <c r="C16" s="3">
        <f ca="1">MAX(0,_xll.PsiNormal(C8,C10*C9))</f>
        <v>434.57672460994831</v>
      </c>
    </row>
    <row r="17" spans="2:5" ht="14.25" customHeight="1" x14ac:dyDescent="0.3">
      <c r="B17" t="s">
        <v>12</v>
      </c>
      <c r="C17" s="3">
        <f ca="1">MIN(C13,C16)</f>
        <v>434.57672460994831</v>
      </c>
    </row>
    <row r="18" spans="2:5" ht="14.25" customHeight="1" x14ac:dyDescent="0.3">
      <c r="B18" t="s">
        <v>13</v>
      </c>
      <c r="C18" s="4">
        <f ca="1">C17*$C$4</f>
        <v>47803.439707094316</v>
      </c>
      <c r="E18" s="8" t="s">
        <v>14</v>
      </c>
    </row>
    <row r="19" spans="2:5" ht="14.25" customHeight="1" x14ac:dyDescent="0.3">
      <c r="B19" t="s">
        <v>15</v>
      </c>
      <c r="C19" s="4">
        <f>$C$5*$C$4*C13</f>
        <v>83902.5</v>
      </c>
    </row>
    <row r="20" spans="2:5" ht="14.25" customHeight="1" x14ac:dyDescent="0.3">
      <c r="B20" t="s">
        <v>16</v>
      </c>
      <c r="C20" s="5">
        <f ca="1">MAX(C13-C16,0)+_xll.PsiOutput()</f>
        <v>582.42327539005169</v>
      </c>
      <c r="E20" s="3">
        <f ca="1">_xll.PsiMean(C20)</f>
        <v>154.27585651185561</v>
      </c>
    </row>
    <row r="21" spans="2:5" ht="14.25" customHeight="1" x14ac:dyDescent="0.3">
      <c r="B21" t="s">
        <v>17</v>
      </c>
      <c r="C21" s="4">
        <f ca="1">$C$6*$C$4*C20</f>
        <v>5125.3248234324556</v>
      </c>
    </row>
    <row r="22" spans="2:5" ht="14.25" customHeight="1" x14ac:dyDescent="0.3">
      <c r="B22" t="s">
        <v>18</v>
      </c>
      <c r="C22" s="6">
        <f ca="1">C18+C21-C19 + _xll.PsiOutput()</f>
        <v>-30973.735469473228</v>
      </c>
      <c r="E22" s="7">
        <f ca="1">_xll.PsiMean(C22)</f>
        <v>12354.783321000174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K31" sqref="K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O22" sqref="O22"/>
    </sheetView>
  </sheetViews>
  <sheetFormatPr defaultRowHeight="14.4" x14ac:dyDescent="0.3"/>
  <cols>
    <col min="1" max="1" width="15.6640625" customWidth="1"/>
    <col min="2" max="2" width="15" customWidth="1"/>
    <col min="3" max="5" width="12" bestFit="1" customWidth="1"/>
    <col min="6" max="10" width="12.6640625" bestFit="1" customWidth="1"/>
  </cols>
  <sheetData>
    <row r="1" spans="1:10" x14ac:dyDescent="0.3">
      <c r="A1" s="28" t="s">
        <v>19</v>
      </c>
      <c r="B1" s="28"/>
      <c r="C1" s="28"/>
      <c r="D1" s="28"/>
      <c r="E1" s="28"/>
    </row>
    <row r="4" spans="1:10" x14ac:dyDescent="0.3">
      <c r="A4" s="9" t="s">
        <v>3</v>
      </c>
      <c r="B4" s="28" t="s">
        <v>10</v>
      </c>
      <c r="C4" s="28"/>
      <c r="D4" s="28"/>
      <c r="E4" s="28"/>
      <c r="F4" s="28"/>
      <c r="G4" s="28"/>
      <c r="H4" s="28"/>
      <c r="I4" s="28"/>
      <c r="J4" s="28"/>
    </row>
    <row r="5" spans="1:10" ht="15" thickBot="1" x14ac:dyDescent="0.35">
      <c r="A5" s="12"/>
      <c r="B5" s="11">
        <v>500</v>
      </c>
      <c r="C5" s="11">
        <v>600</v>
      </c>
      <c r="D5" s="11">
        <v>700</v>
      </c>
      <c r="E5" s="11">
        <v>800</v>
      </c>
      <c r="F5" s="11">
        <v>900</v>
      </c>
      <c r="G5" s="10">
        <v>1000</v>
      </c>
      <c r="H5" s="10">
        <v>1100</v>
      </c>
      <c r="I5" s="10">
        <v>1200</v>
      </c>
      <c r="J5" s="10">
        <v>1300</v>
      </c>
    </row>
    <row r="6" spans="1:10" x14ac:dyDescent="0.3">
      <c r="A6" s="13">
        <v>0.7</v>
      </c>
      <c r="B6" s="15">
        <v>14884.123612058771</v>
      </c>
      <c r="C6" s="16">
        <v>17020.675593539116</v>
      </c>
      <c r="D6" s="16">
        <v>18572.215783480748</v>
      </c>
      <c r="E6" s="27">
        <v>19379.343339493302</v>
      </c>
      <c r="F6" s="16">
        <v>19300.50814861821</v>
      </c>
      <c r="G6" s="17">
        <v>18232.178228416968</v>
      </c>
      <c r="H6" s="17">
        <v>16130.433082585245</v>
      </c>
      <c r="I6" s="17">
        <v>13016.504916731323</v>
      </c>
      <c r="J6" s="18">
        <v>8976.0549037136625</v>
      </c>
    </row>
    <row r="7" spans="1:10" x14ac:dyDescent="0.3">
      <c r="A7" s="13">
        <v>0.75</v>
      </c>
      <c r="B7" s="19">
        <v>12134.123612058769</v>
      </c>
      <c r="C7" s="14">
        <v>13720.675593539121</v>
      </c>
      <c r="D7" s="14">
        <v>14722.215783480753</v>
      </c>
      <c r="E7" s="26">
        <v>14979.343339493307</v>
      </c>
      <c r="F7" s="14">
        <v>14350.508148618219</v>
      </c>
      <c r="G7" s="20">
        <v>12732.178228416964</v>
      </c>
      <c r="H7" s="20">
        <v>10080.433082585247</v>
      </c>
      <c r="I7" s="20">
        <v>6416.5049167313127</v>
      </c>
      <c r="J7" s="21">
        <v>1826.0549037136632</v>
      </c>
    </row>
    <row r="8" spans="1:10" x14ac:dyDescent="0.3">
      <c r="A8" s="13">
        <v>0.8</v>
      </c>
      <c r="B8" s="19">
        <v>9384.123612058771</v>
      </c>
      <c r="C8" s="14">
        <v>10420.675593539119</v>
      </c>
      <c r="D8" s="26">
        <v>10872.215783480744</v>
      </c>
      <c r="E8" s="14">
        <v>10579.343339493302</v>
      </c>
      <c r="F8" s="14">
        <v>9400.5081486182171</v>
      </c>
      <c r="G8" s="20">
        <v>7232.1782284169585</v>
      </c>
      <c r="H8" s="20">
        <v>4030.4330825852389</v>
      </c>
      <c r="I8" s="20">
        <v>-183.49508326867829</v>
      </c>
      <c r="J8" s="21">
        <v>-5323.9450962863466</v>
      </c>
    </row>
    <row r="9" spans="1:10" x14ac:dyDescent="0.3">
      <c r="A9" s="13">
        <v>0.85000000000000009</v>
      </c>
      <c r="B9" s="19">
        <v>6634.12361205877</v>
      </c>
      <c r="C9" s="26">
        <v>7120.6755935391184</v>
      </c>
      <c r="D9" s="14">
        <v>7022.2157834807376</v>
      </c>
      <c r="E9" s="14">
        <v>6179.3433394932945</v>
      </c>
      <c r="F9" s="14">
        <v>4450.5081486182062</v>
      </c>
      <c r="G9" s="20">
        <v>1732.1782284169524</v>
      </c>
      <c r="H9" s="20">
        <v>-2019.5669174147702</v>
      </c>
      <c r="I9" s="20">
        <v>-6783.4950832686973</v>
      </c>
      <c r="J9" s="21">
        <v>-12473.945096286334</v>
      </c>
    </row>
    <row r="10" spans="1:10" ht="15" thickBot="1" x14ac:dyDescent="0.35">
      <c r="A10" s="13">
        <v>0.90000000000000013</v>
      </c>
      <c r="B10" s="25">
        <v>3884.1236120587737</v>
      </c>
      <c r="C10" s="22">
        <v>3820.6755935391225</v>
      </c>
      <c r="D10" s="22">
        <v>3172.215783480744</v>
      </c>
      <c r="E10" s="22">
        <v>1779.3433394932956</v>
      </c>
      <c r="F10" s="22">
        <v>-499.49185138179809</v>
      </c>
      <c r="G10" s="23">
        <v>-3767.8217715830419</v>
      </c>
      <c r="H10" s="23">
        <v>-8069.5669174147724</v>
      </c>
      <c r="I10" s="23">
        <v>-13383.495083268679</v>
      </c>
      <c r="J10" s="24">
        <v>-19623.945096286334</v>
      </c>
    </row>
  </sheetData>
  <mergeCells count="2">
    <mergeCell ref="A1:E1"/>
    <mergeCell ref="B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>
      <selection activeCell="I17" sqref="I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15.1</vt:lpstr>
      <vt:lpstr>15.2</vt:lpstr>
      <vt:lpstr>15.3</vt:lpstr>
      <vt:lpstr>15.4</vt:lpstr>
      <vt:lpstr>15.5</vt:lpstr>
      <vt:lpstr>15.6</vt:lpstr>
      <vt:lpstr>15.7</vt:lpstr>
      <vt:lpstr>15.8</vt:lpstr>
      <vt:lpstr>15.9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Powell, Stephen G.</dc:creator>
  <cp:lastModifiedBy>Powell, Stephen G.</cp:lastModifiedBy>
  <dcterms:created xsi:type="dcterms:W3CDTF">2010-01-27T17:13:19Z</dcterms:created>
  <dcterms:modified xsi:type="dcterms:W3CDTF">2016-03-04T19:47:39Z</dcterms:modified>
</cp:coreProperties>
</file>