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720" yWindow="240" windowWidth="14940" windowHeight="11010" tabRatio="279" firstSheet="1" activeTab="2"/>
  </bookViews>
  <sheets>
    <sheet name="CB_DATA_" sheetId="2" state="hidden" r:id="rId1"/>
    <sheet name="15.17" sheetId="3" r:id="rId2"/>
    <sheet name="15.18" sheetId="4" r:id="rId3"/>
    <sheet name="Table" sheetId="9" r:id="rId4"/>
  </sheets>
  <definedNames>
    <definedName name="CB_0a8edcbf388d485fae384ed0eff3cb6a" localSheetId="1" hidden="1">'15.17'!$C$20</definedName>
    <definedName name="CB_0a8edcbf388d485fae384ed0eff3cb6a" localSheetId="2" hidden="1">'15.18'!$C$20</definedName>
    <definedName name="CB_3ce93dc39e5749e78704cd1c571894e7" localSheetId="1" hidden="1">'15.17'!$G$14</definedName>
    <definedName name="CB_3ce93dc39e5749e78704cd1c571894e7" localSheetId="2" hidden="1">'15.18'!$G$14</definedName>
    <definedName name="CB_778c7e76d3e843f79779bc84766ec94c" localSheetId="1" hidden="1">'15.17'!$G$15</definedName>
    <definedName name="CB_778c7e76d3e843f79779bc84766ec94c" localSheetId="2" hidden="1">'15.18'!$G$15</definedName>
    <definedName name="CB_cb313b165f6d49838208b8f3f5e88b1b" localSheetId="1" hidden="1">'15.17'!#REF!</definedName>
    <definedName name="CB_cb313b165f6d49838208b8f3f5e88b1b" localSheetId="2" hidden="1">'15.18'!#REF!</definedName>
    <definedName name="CB_df8f2be4f8de49899de06cf7fb661a73" localSheetId="1" hidden="1">'15.17'!$G$16</definedName>
    <definedName name="CB_df8f2be4f8de49899de06cf7fb661a73" localSheetId="2" hidden="1">'15.18'!$G$16</definedName>
    <definedName name="CBWorkbookPriority" hidden="1">-285372655</definedName>
    <definedName name="CBx_90b4e8d709674561b23212f7dc0a3967" localSheetId="0" hidden="1">"'CB_DATA_'!$A$1"</definedName>
    <definedName name="CBx_a1558bb398324702a102b241dcfd6769" localSheetId="0" hidden="1">"'16.34'!$A$1"</definedName>
    <definedName name="CBx_Sheet_Guid" localSheetId="1" hidden="1">"'a1558bb398324702a102b241dcfd6769"</definedName>
    <definedName name="CBx_Sheet_Guid" localSheetId="2" hidden="1">"'a1558bb398324702a102b241dcfd6769"</definedName>
    <definedName name="CBx_Sheet_Guid" localSheetId="0" hidden="1">"'90b4e8d709674561b23212f7dc0a3967"</definedName>
    <definedName name="coin_cuttype" localSheetId="1" hidden="1">1</definedName>
    <definedName name="coin_cuttype" localSheetId="2" hidden="1">1</definedName>
    <definedName name="coin_dualtol" localSheetId="1" hidden="1">0.0000001</definedName>
    <definedName name="coin_dualtol" localSheetId="2" hidden="1">0.0000001</definedName>
    <definedName name="coin_heurs" localSheetId="1" hidden="1">1</definedName>
    <definedName name="coin_heurs" localSheetId="2" hidden="1">1</definedName>
    <definedName name="coin_integerpresolve" localSheetId="1" hidden="1">1</definedName>
    <definedName name="coin_integerpresolve" localSheetId="2" hidden="1">1</definedName>
    <definedName name="coin_presolve1" localSheetId="1" hidden="1">1</definedName>
    <definedName name="coin_presolve1" localSheetId="2" hidden="1">1</definedName>
    <definedName name="coin_primaltol" localSheetId="1" hidden="1">0.0000001</definedName>
    <definedName name="coin_primaltol" localSheetId="2" hidden="1">0.0000001</definedName>
    <definedName name="param_cuthi" localSheetId="1" hidden="1">2E+30</definedName>
    <definedName name="param_cuthi" localSheetId="2" hidden="1">2E+30</definedName>
    <definedName name="param_cutlo" localSheetId="1" hidden="1">-2E+30</definedName>
    <definedName name="param_cutlo" localSheetId="2" hidden="1">-2E+30</definedName>
    <definedName name="param_epstep" localSheetId="1" hidden="1">0.000001</definedName>
    <definedName name="param_epstep" localSheetId="2" hidden="1">0.000001</definedName>
    <definedName name="param_iisbnd" localSheetId="1" hidden="1">0</definedName>
    <definedName name="param_iisbnd" localSheetId="2" hidden="1">0</definedName>
    <definedName name="solver_adj" localSheetId="1" hidden="1">'15.17'!$C$14:$F$16</definedName>
    <definedName name="solver_adj" localSheetId="2" hidden="1">'15.18'!$C$14:$F$16</definedName>
    <definedName name="solver_adj_ob" localSheetId="1" hidden="1">1</definedName>
    <definedName name="solver_adj_ob" localSheetId="2" hidden="1">1</definedName>
    <definedName name="solver_adj_ob1" localSheetId="1" hidden="1">0</definedName>
    <definedName name="solver_adj_ob1" localSheetId="2" hidden="1">0</definedName>
    <definedName name="solver_adj_ob2" localSheetId="1" hidden="1">1</definedName>
    <definedName name="solver_adj_ob2" localSheetId="2" hidden="1">1</definedName>
    <definedName name="solver_adj1" localSheetId="1" hidden="1">'15.17'!$G$14:$G$16</definedName>
    <definedName name="solver_adj1" localSheetId="2" hidden="1">'15.18'!$G$14:$G$16</definedName>
    <definedName name="solver_bigm" localSheetId="1" hidden="1">1000000</definedName>
    <definedName name="solver_bigm" localSheetId="2" hidden="1">1000000</definedName>
    <definedName name="solver_bnd" localSheetId="1" hidden="1">1</definedName>
    <definedName name="solver_bnd" localSheetId="2" hidden="1">1</definedName>
    <definedName name="solver_cct" localSheetId="1" hidden="1">20</definedName>
    <definedName name="solver_cct" localSheetId="2" hidden="1">20</definedName>
    <definedName name="solver_cgt" localSheetId="1" hidden="1">1</definedName>
    <definedName name="solver_cgt" localSheetId="2" hidden="1">1</definedName>
    <definedName name="solver_cha" localSheetId="1" hidden="1">0</definedName>
    <definedName name="solver_cha" localSheetId="2" hidden="1">0</definedName>
    <definedName name="solver_chc1" localSheetId="1" hidden="1">0</definedName>
    <definedName name="solver_chc1" localSheetId="2" hidden="1">0</definedName>
    <definedName name="solver_chc2" localSheetId="1" hidden="1">0</definedName>
    <definedName name="solver_chc2" localSheetId="2" hidden="1">0</definedName>
    <definedName name="solver_chc3" localSheetId="2" hidden="1">0</definedName>
    <definedName name="solver_chc4" localSheetId="2" hidden="1">0</definedName>
    <definedName name="solver_chc5" localSheetId="2" hidden="1">0</definedName>
    <definedName name="solver_chn" localSheetId="1" hidden="1">4</definedName>
    <definedName name="solver_chn" localSheetId="2" hidden="1">4</definedName>
    <definedName name="solver_chp1" localSheetId="1" hidden="1">0</definedName>
    <definedName name="solver_chp1" localSheetId="2" hidden="1">0</definedName>
    <definedName name="solver_chp2" localSheetId="1" hidden="1">0</definedName>
    <definedName name="solver_chp2" localSheetId="2" hidden="1">0</definedName>
    <definedName name="solver_chp3" localSheetId="2" hidden="1">0</definedName>
    <definedName name="solver_chp4" localSheetId="2" hidden="1">0</definedName>
    <definedName name="solver_chp5" localSheetId="2" hidden="1">0</definedName>
    <definedName name="solver_cht" localSheetId="1" hidden="1">2</definedName>
    <definedName name="solver_cht" localSheetId="2" hidden="1">0</definedName>
    <definedName name="solver_cir1" localSheetId="1" hidden="1">1</definedName>
    <definedName name="solver_cir1" localSheetId="2" hidden="1">1</definedName>
    <definedName name="solver_cir2" localSheetId="1" hidden="1">1</definedName>
    <definedName name="solver_cir2" localSheetId="2" hidden="1">1</definedName>
    <definedName name="solver_cir3" localSheetId="2" hidden="1">1</definedName>
    <definedName name="solver_cir4" localSheetId="2" hidden="1">1</definedName>
    <definedName name="solver_cir5" localSheetId="2" hidden="1">1</definedName>
    <definedName name="solver_con" localSheetId="1" hidden="1">" "</definedName>
    <definedName name="solver_con" localSheetId="2" hidden="1">" "</definedName>
    <definedName name="solver_con1" localSheetId="1" hidden="1">" "</definedName>
    <definedName name="solver_con1" localSheetId="2" hidden="1">" "</definedName>
    <definedName name="solver_con2" localSheetId="1" hidden="1">" "</definedName>
    <definedName name="solver_con2" localSheetId="2" hidden="1">" "</definedName>
    <definedName name="solver_con3" localSheetId="2" hidden="1">" "</definedName>
    <definedName name="solver_con4" localSheetId="2" hidden="1">" "</definedName>
    <definedName name="solver_con5" localSheetId="2" hidden="1">" "</definedName>
    <definedName name="solver_corr" hidden="1">1</definedName>
    <definedName name="solver_ctp1" hidden="1">0</definedName>
    <definedName name="solver_ctp2" hidden="1">0</definedName>
    <definedName name="solver_cvg" localSheetId="1" hidden="1">0.0001</definedName>
    <definedName name="solver_cvg" localSheetId="2" hidden="1">0.0001</definedName>
    <definedName name="solver_dia" localSheetId="1" hidden="1">2</definedName>
    <definedName name="solver_dia" localSheetId="2" hidden="1">2</definedName>
    <definedName name="solver_disp" hidden="1">0</definedName>
    <definedName name="solver_drv" localSheetId="1" hidden="1">1</definedName>
    <definedName name="solver_drv" localSheetId="2" hidden="1">1</definedName>
    <definedName name="solver_dua" localSheetId="1" hidden="1">1</definedName>
    <definedName name="solver_dua" localSheetId="2" hidden="1">1</definedName>
    <definedName name="solver_eng" localSheetId="1" hidden="1">1</definedName>
    <definedName name="solver_eng" localSheetId="2" hidden="1">0</definedName>
    <definedName name="solver_est" localSheetId="1" hidden="1">1</definedName>
    <definedName name="solver_est" localSheetId="2" hidden="1">1</definedName>
    <definedName name="solver_eval" hidden="1">0</definedName>
    <definedName name="solver_gct" localSheetId="1" hidden="1">20</definedName>
    <definedName name="solver_gct" localSheetId="2" hidden="1">20</definedName>
    <definedName name="solver_glb" localSheetId="1" hidden="1">-1E+30</definedName>
    <definedName name="solver_glb" localSheetId="2" hidden="1">-1E+30</definedName>
    <definedName name="solver_gop" localSheetId="1" hidden="1">1</definedName>
    <definedName name="solver_gop" localSheetId="2" hidden="1">1</definedName>
    <definedName name="solver_gub" localSheetId="1" hidden="1">1E+30</definedName>
    <definedName name="solver_gub" localSheetId="2" hidden="1">1E+30</definedName>
    <definedName name="solver_iao" localSheetId="1" hidden="1">0</definedName>
    <definedName name="solver_iao" localSheetId="2" hidden="1">0</definedName>
    <definedName name="solver_ibd" localSheetId="1" hidden="1">2</definedName>
    <definedName name="solver_ibd" localSheetId="2" hidden="1">2</definedName>
    <definedName name="solver_ifs" localSheetId="1" hidden="1">0</definedName>
    <definedName name="solver_ifs" localSheetId="2" hidden="1">0</definedName>
    <definedName name="solver_inc" localSheetId="1" hidden="1">1</definedName>
    <definedName name="solver_inc" localSheetId="2" hidden="1">1</definedName>
    <definedName name="solver_int" localSheetId="1" hidden="1">1</definedName>
    <definedName name="solver_int" localSheetId="2" hidden="1">0</definedName>
    <definedName name="solver_irs" localSheetId="1" hidden="1">0</definedName>
    <definedName name="solver_irs" localSheetId="2" hidden="1">0</definedName>
    <definedName name="solver_ism" localSheetId="1" hidden="1">0</definedName>
    <definedName name="solver_ism" localSheetId="2" hidden="1">0</definedName>
    <definedName name="solver_itr" localSheetId="1" hidden="1">1000</definedName>
    <definedName name="solver_itr" localSheetId="2" hidden="1">1000</definedName>
    <definedName name="solver_kiv" localSheetId="1" hidden="1">2E+30</definedName>
    <definedName name="solver_kiv" localSheetId="2" hidden="1">2E+30</definedName>
    <definedName name="solver_lcens" hidden="1">-1E+30</definedName>
    <definedName name="solver_lcut" hidden="1">-1E+30</definedName>
    <definedName name="solver_lhs_ob1" localSheetId="1" hidden="1">0</definedName>
    <definedName name="solver_lhs_ob1" localSheetId="2" hidden="1">0</definedName>
    <definedName name="solver_lhs_ob2" localSheetId="1" hidden="1">0</definedName>
    <definedName name="solver_lhs_ob2" localSheetId="2" hidden="1">0</definedName>
    <definedName name="solver_lhs_ob3" localSheetId="2" hidden="1">0</definedName>
    <definedName name="solver_lhs_ob4" localSheetId="2" hidden="1">0</definedName>
    <definedName name="solver_lhs_ob5" localSheetId="2" hidden="1">0</definedName>
    <definedName name="solver_lhs1" localSheetId="1" hidden="1">'15.17'!$C$17:$F$17</definedName>
    <definedName name="solver_lhs1" localSheetId="2" hidden="1">'15.18'!$C$14:$F$16</definedName>
    <definedName name="solver_lhs2" localSheetId="1" hidden="1">'15.17'!$H$14:$H$16</definedName>
    <definedName name="solver_lhs2" localSheetId="2" hidden="1">'15.18'!$C$14:$G$16</definedName>
    <definedName name="solver_lhs3" localSheetId="2" hidden="1">'15.18'!$C$17:$F$17</definedName>
    <definedName name="solver_lhs4" localSheetId="2" hidden="1">'15.18'!$G$14:$G$16</definedName>
    <definedName name="solver_lhs5" localSheetId="2" hidden="1">'15.18'!$H$14:$H$16</definedName>
    <definedName name="solver_lin" localSheetId="1" hidden="1">2</definedName>
    <definedName name="solver_lin" localSheetId="2" hidden="1">2</definedName>
    <definedName name="solver_loc" localSheetId="1" hidden="1">1</definedName>
    <definedName name="solver_loc" localSheetId="2" hidden="1">1</definedName>
    <definedName name="solver_log" localSheetId="1" hidden="1">1</definedName>
    <definedName name="solver_log" localSheetId="2" hidden="1">1</definedName>
    <definedName name="solver_lva" localSheetId="1" hidden="1">2</definedName>
    <definedName name="solver_lva" localSheetId="2" hidden="1">2</definedName>
    <definedName name="solver_mda" localSheetId="1" hidden="1">1</definedName>
    <definedName name="solver_mda" localSheetId="2" hidden="1">1</definedName>
    <definedName name="solver_mip" localSheetId="1" hidden="1">5000</definedName>
    <definedName name="solver_mip" localSheetId="2" hidden="1">5000</definedName>
    <definedName name="solver_mni" localSheetId="1" hidden="1">30</definedName>
    <definedName name="solver_mni" localSheetId="2" hidden="1">30</definedName>
    <definedName name="solver_mod" localSheetId="1" hidden="1">1</definedName>
    <definedName name="solver_mod" localSheetId="2" hidden="1">1</definedName>
    <definedName name="solver_mrt" localSheetId="1" hidden="1">0.075</definedName>
    <definedName name="solver_mrt" localSheetId="2" hidden="1">0.075</definedName>
    <definedName name="solver_msl" localSheetId="1" hidden="1">0</definedName>
    <definedName name="solver_msl" localSheetId="2" hidden="1">0</definedName>
    <definedName name="solver_neg" localSheetId="1" hidden="1">1</definedName>
    <definedName name="solver_neg" localSheetId="2" hidden="1">1</definedName>
    <definedName name="solver_nod" localSheetId="1" hidden="1">5000</definedName>
    <definedName name="solver_nod" localSheetId="2" hidden="1">5000</definedName>
    <definedName name="solver_nopt" localSheetId="1" hidden="1">1</definedName>
    <definedName name="solver_nopt" localSheetId="2" hidden="1">1</definedName>
    <definedName name="solver_nsim" hidden="1">1</definedName>
    <definedName name="solver_ntr" localSheetId="1" hidden="1">0</definedName>
    <definedName name="solver_ntr" localSheetId="2" hidden="1">0</definedName>
    <definedName name="solver_ntri" hidden="1">100</definedName>
    <definedName name="solver_num" localSheetId="1" hidden="1">2</definedName>
    <definedName name="solver_num" localSheetId="2" hidden="1">5</definedName>
    <definedName name="solver_nwt" localSheetId="1" hidden="1">1</definedName>
    <definedName name="solver_nwt" localSheetId="2" hidden="1">1</definedName>
    <definedName name="solver_obc" localSheetId="1" hidden="1">0</definedName>
    <definedName name="solver_obc" localSheetId="2" hidden="1">1</definedName>
    <definedName name="solver_obp" localSheetId="1" hidden="1">0</definedName>
    <definedName name="solver_obp" localSheetId="2" hidden="1">0</definedName>
    <definedName name="solver_ofx" localSheetId="1" hidden="1">2</definedName>
    <definedName name="solver_ofx" localSheetId="2" hidden="1">2</definedName>
    <definedName name="solver_opt" localSheetId="1" hidden="1">'15.17'!$C$20</definedName>
    <definedName name="solver_opt" localSheetId="2" hidden="1">'15.18'!$C$20</definedName>
    <definedName name="solver_opt_ob" localSheetId="1" hidden="1">1</definedName>
    <definedName name="solver_opt_ob" localSheetId="2" hidden="1">1</definedName>
    <definedName name="solver_phr" localSheetId="1" hidden="1">2</definedName>
    <definedName name="solver_phr" localSheetId="2" hidden="1">2</definedName>
    <definedName name="solver_piv" localSheetId="1" hidden="1">0.000001</definedName>
    <definedName name="solver_piv" localSheetId="2" hidden="1">0.000001</definedName>
    <definedName name="solver_pre" localSheetId="1" hidden="1">0.00000001</definedName>
    <definedName name="solver_pre" localSheetId="2" hidden="1">0.00000001</definedName>
    <definedName name="solver_pro" localSheetId="1" hidden="1">2</definedName>
    <definedName name="solver_pro" localSheetId="2" hidden="1">2</definedName>
    <definedName name="solver_psi" localSheetId="1" hidden="1">1</definedName>
    <definedName name="solver_psi" localSheetId="2" hidden="1">1</definedName>
    <definedName name="solver_rbv" localSheetId="1" hidden="1">1</definedName>
    <definedName name="solver_rbv" localSheetId="2" hidden="1">1</definedName>
    <definedName name="solver_rdp" localSheetId="1" hidden="1">0</definedName>
    <definedName name="solver_rdp" localSheetId="2" hidden="1">0</definedName>
    <definedName name="solver_red" localSheetId="1" hidden="1">0.000001</definedName>
    <definedName name="solver_red" localSheetId="2" hidden="1">0.000001</definedName>
    <definedName name="solver_rel1" localSheetId="1" hidden="1">1</definedName>
    <definedName name="solver_rel1" localSheetId="2" hidden="1">1</definedName>
    <definedName name="solver_rel2" localSheetId="1" hidden="1">1</definedName>
    <definedName name="solver_rel2" localSheetId="2" hidden="1">3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eo" localSheetId="1" hidden="1">2</definedName>
    <definedName name="solver_reo" localSheetId="2" hidden="1">2</definedName>
    <definedName name="solver_rep" localSheetId="1" hidden="1">2</definedName>
    <definedName name="solver_rep" localSheetId="2" hidden="1">2</definedName>
    <definedName name="solver_rgen" hidden="1">1</definedName>
    <definedName name="solver_rhs1" localSheetId="1" hidden="1">'15.17'!$C$11:$F$11</definedName>
    <definedName name="solver_rhs1" localSheetId="2" hidden="1">1000</definedName>
    <definedName name="solver_rhs2" localSheetId="1" hidden="1">'15.17'!$G$14:$G$16</definedName>
    <definedName name="solver_rhs2" localSheetId="2" hidden="1">0</definedName>
    <definedName name="solver_rhs3" localSheetId="2" hidden="1">'15.18'!$C$11:$F$11</definedName>
    <definedName name="solver_rhs4" localSheetId="2" hidden="1">5000</definedName>
    <definedName name="solver_rhs5" localSheetId="2" hidden="1">'15.18'!$G$14:$G$16</definedName>
    <definedName name="solver_rlx" localSheetId="1" hidden="1">0</definedName>
    <definedName name="solver_rlx" localSheetId="2" hidden="1">0</definedName>
    <definedName name="solver_rsd" localSheetId="1" hidden="1">0</definedName>
    <definedName name="solver_rsd" localSheetId="2" hidden="1">0</definedName>
    <definedName name="solver_rsmp" hidden="1">2</definedName>
    <definedName name="solver_rtr" localSheetId="1" hidden="1">0</definedName>
    <definedName name="solver_rtr" localSheetId="2" hidden="1">0</definedName>
    <definedName name="solver_rxc1" localSheetId="1" hidden="1">1</definedName>
    <definedName name="solver_rxc1" localSheetId="2" hidden="1">1</definedName>
    <definedName name="solver_rxc2" localSheetId="1" hidden="1">1</definedName>
    <definedName name="solver_rxc2" localSheetId="2" hidden="1">1</definedName>
    <definedName name="solver_rxc3" localSheetId="2" hidden="1">1</definedName>
    <definedName name="solver_rxc4" localSheetId="2" hidden="1">1</definedName>
    <definedName name="solver_rxc5" localSheetId="2" hidden="1">1</definedName>
    <definedName name="solver_rxv" localSheetId="1" hidden="1">1</definedName>
    <definedName name="solver_rxv" localSheetId="2" hidden="1">1</definedName>
    <definedName name="solver_rxv1" localSheetId="1" hidden="1">1</definedName>
    <definedName name="solver_rxv1" localSheetId="2" hidden="1">1</definedName>
    <definedName name="solver_scl" localSheetId="1" hidden="1">2</definedName>
    <definedName name="solver_scl" localSheetId="2" hidden="1">2</definedName>
    <definedName name="solver_seed" hidden="1">999</definedName>
    <definedName name="solver_sel" localSheetId="1" hidden="1">1</definedName>
    <definedName name="solver_sel" localSheetId="2" hidden="1">1</definedName>
    <definedName name="solver_sho" localSheetId="1" hidden="1">2</definedName>
    <definedName name="solver_sho" localSheetId="2" hidden="1">2</definedName>
    <definedName name="solver_slv" localSheetId="1" hidden="1">0</definedName>
    <definedName name="solver_slv" localSheetId="2" hidden="1">0</definedName>
    <definedName name="solver_slvu" localSheetId="1" hidden="1">0</definedName>
    <definedName name="solver_slvu" localSheetId="2" hidden="1">0</definedName>
    <definedName name="solver_spid" localSheetId="2" hidden="1">" "</definedName>
    <definedName name="solver_srvr" localSheetId="2" hidden="1">" "</definedName>
    <definedName name="solver_ssz" localSheetId="1" hidden="1">100</definedName>
    <definedName name="solver_ssz" localSheetId="2" hidden="1">100</definedName>
    <definedName name="solver_stat" hidden="1">2</definedName>
    <definedName name="solver_std" localSheetId="1" hidden="1">0</definedName>
    <definedName name="solver_std" localSheetId="2" hidden="1">0</definedName>
    <definedName name="solver_strm" hidden="1">0</definedName>
    <definedName name="solver_tim" localSheetId="1" hidden="1">100</definedName>
    <definedName name="solver_tim" localSheetId="2" hidden="1">100</definedName>
    <definedName name="solver_tms" localSheetId="1" hidden="1">0</definedName>
    <definedName name="solver_tms" localSheetId="2" hidden="1">0</definedName>
    <definedName name="solver_tol" localSheetId="1" hidden="1">0</definedName>
    <definedName name="solver_tol" localSheetId="2" hidden="1">0</definedName>
    <definedName name="solver_typ" localSheetId="1" hidden="1">1</definedName>
    <definedName name="solver_typ" localSheetId="2" hidden="1">1</definedName>
    <definedName name="solver_typ" localSheetId="3" hidden="1">2</definedName>
    <definedName name="solver_ubigm" localSheetId="1" hidden="1">1000000</definedName>
    <definedName name="solver_ubigm" localSheetId="2" hidden="1">1000000</definedName>
    <definedName name="solver_ucens" hidden="1">1E+30</definedName>
    <definedName name="solver_ucut" hidden="1">1E+30</definedName>
    <definedName name="solver_umod" localSheetId="1" hidden="1">2</definedName>
    <definedName name="solver_umod" localSheetId="2" hidden="1">2</definedName>
    <definedName name="solver_urs" localSheetId="1" hidden="1">0</definedName>
    <definedName name="solver_urs" localSheetId="2" hidden="1">0</definedName>
    <definedName name="solver_val" localSheetId="1" hidden="1">0</definedName>
    <definedName name="solver_val" localSheetId="2" hidden="1">0</definedName>
    <definedName name="solver_var" localSheetId="1" hidden="1">" "</definedName>
    <definedName name="solver_var" localSheetId="2" hidden="1">" "</definedName>
    <definedName name="solver_var1" localSheetId="1" hidden="1">" "</definedName>
    <definedName name="solver_var1" localSheetId="2" hidden="1">" "</definedName>
    <definedName name="solver_ver" localSheetId="1" hidden="1">9</definedName>
    <definedName name="solver_ver" localSheetId="2" hidden="1">12</definedName>
    <definedName name="solver_ver" localSheetId="3" hidden="1">9</definedName>
    <definedName name="solver_vir" localSheetId="1" hidden="1">1</definedName>
    <definedName name="solver_vir" localSheetId="2" hidden="1">1</definedName>
    <definedName name="solver_vir1" localSheetId="1" hidden="1">1</definedName>
    <definedName name="solver_vir1" localSheetId="2" hidden="1">1</definedName>
    <definedName name="solver_vol" localSheetId="1" hidden="1">0</definedName>
    <definedName name="solver_vol" localSheetId="2" hidden="1">0</definedName>
    <definedName name="solver_vst" localSheetId="1" hidden="1">0</definedName>
    <definedName name="solver_vst" localSheetId="2" hidden="1">1</definedName>
    <definedName name="solver_vst1" localSheetId="1" hidden="1">0</definedName>
    <definedName name="solver_vst1" localSheetId="2" hidden="1">0</definedName>
  </definedNames>
  <calcPr calcId="145621"/>
</workbook>
</file>

<file path=xl/calcChain.xml><?xml version="1.0" encoding="utf-8"?>
<calcChain xmlns="http://schemas.openxmlformats.org/spreadsheetml/2006/main">
  <c r="E11" i="9" l="1"/>
  <c r="D11" i="9"/>
  <c r="C11" i="9"/>
  <c r="F10" i="9"/>
  <c r="F9" i="9"/>
  <c r="F8" i="9"/>
  <c r="F7" i="9"/>
  <c r="F6" i="9"/>
  <c r="F11" i="9" s="1"/>
  <c r="F5" i="9"/>
  <c r="F4" i="9"/>
  <c r="K31" i="4"/>
  <c r="K30" i="4"/>
  <c r="K29" i="4"/>
  <c r="K28" i="4"/>
  <c r="F17" i="4"/>
  <c r="E17" i="4"/>
  <c r="D17" i="4"/>
  <c r="C17" i="4"/>
  <c r="C20" i="4"/>
  <c r="H16" i="4" l="1"/>
  <c r="B16" i="4"/>
  <c r="H15" i="4"/>
  <c r="B15" i="4"/>
  <c r="H14" i="4"/>
  <c r="B14" i="4"/>
  <c r="F13" i="4"/>
  <c r="E13" i="4"/>
  <c r="D13" i="4"/>
  <c r="C13" i="4"/>
  <c r="E11" i="4"/>
  <c r="F11" i="4"/>
  <c r="C11" i="4"/>
  <c r="C20" i="3"/>
  <c r="D11" i="4"/>
  <c r="F17" i="3" l="1"/>
  <c r="E17" i="3"/>
  <c r="D17" i="3"/>
  <c r="C17" i="3" l="1"/>
  <c r="H16" i="3"/>
  <c r="B16" i="3"/>
  <c r="H15" i="3"/>
  <c r="B15" i="3"/>
  <c r="H14" i="3"/>
  <c r="B14" i="3"/>
  <c r="F13" i="3"/>
  <c r="E13" i="3"/>
  <c r="D13" i="3"/>
  <c r="C13" i="3"/>
  <c r="F11" i="3"/>
  <c r="E11" i="3"/>
  <c r="D11" i="3"/>
  <c r="C11" i="3"/>
</calcChain>
</file>

<file path=xl/comments1.xml><?xml version="1.0" encoding="utf-8"?>
<comments xmlns="http://schemas.openxmlformats.org/spreadsheetml/2006/main">
  <authors>
    <author>ken.baker</author>
    <author>Steve.Powell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=F4</t>
        </r>
      </text>
    </comment>
    <comment ref="C20" authorId="1">
      <text>
        <r>
          <rPr>
            <b/>
            <sz val="9"/>
            <color indexed="81"/>
            <rFont val="Tahoma"/>
            <family val="2"/>
          </rPr>
          <t>SUMPRODUCT(C8:F10,C14:F16) - H8*SUM(G14:G16)</t>
        </r>
      </text>
    </comment>
  </commentList>
</comments>
</file>

<file path=xl/comments2.xml><?xml version="1.0" encoding="utf-8"?>
<comments xmlns="http://schemas.openxmlformats.org/spreadsheetml/2006/main">
  <authors>
    <author>ken.baker</author>
    <author>Steve.Powell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=PsiNormal(F4,F5)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" authorId="1">
      <text>
        <r>
          <rPr>
            <b/>
            <sz val="9"/>
            <color indexed="81"/>
            <rFont val="Tahoma"/>
            <family val="2"/>
          </rPr>
          <t>SUMPRODUCT(C8:F10,C14:F16) - H8*SUM(G14:G16) + PsiOutput()</t>
        </r>
      </text>
    </comment>
  </commentList>
</comments>
</file>

<file path=xl/sharedStrings.xml><?xml version="1.0" encoding="utf-8"?>
<sst xmlns="http://schemas.openxmlformats.org/spreadsheetml/2006/main" count="58" uniqueCount="34">
  <si>
    <t>Plant Capacity</t>
  </si>
  <si>
    <t>East</t>
  </si>
  <si>
    <t>West</t>
  </si>
  <si>
    <t>Shipments</t>
  </si>
  <si>
    <t>Produced</t>
  </si>
  <si>
    <t>Capacity</t>
  </si>
  <si>
    <t>Sold</t>
  </si>
  <si>
    <t>Demand</t>
  </si>
  <si>
    <t>Profit</t>
  </si>
  <si>
    <t>Mean</t>
  </si>
  <si>
    <t>Fixed Cost</t>
  </si>
  <si>
    <t>CA</t>
  </si>
  <si>
    <t>MI</t>
  </si>
  <si>
    <t>SC</t>
  </si>
  <si>
    <t>South</t>
  </si>
  <si>
    <t>Central</t>
  </si>
  <si>
    <t>St Dev</t>
  </si>
  <si>
    <t>Parameters</t>
  </si>
  <si>
    <t>Data</t>
  </si>
  <si>
    <t>Results</t>
  </si>
  <si>
    <t>Deterministic version</t>
  </si>
  <si>
    <t>Plant</t>
  </si>
  <si>
    <t>Run 1</t>
  </si>
  <si>
    <t>Run 2</t>
  </si>
  <si>
    <t>Run 3</t>
  </si>
  <si>
    <t>Run 4</t>
  </si>
  <si>
    <t>Run 5</t>
  </si>
  <si>
    <t>Fig. 17.16</t>
  </si>
  <si>
    <t>Total</t>
  </si>
  <si>
    <t>Fig. 17.17</t>
  </si>
  <si>
    <t>Average</t>
  </si>
  <si>
    <t>Min</t>
  </si>
  <si>
    <t>Max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</si>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</sst>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_(* #,##0_);_(* \(#,##0\);_(* &quot;-&quot;??_);_(@_)"/>
  </numFmts>
  <fonts count="8" x14ac:knownFonts="1">
    <font>
      <sz val="10"/>
      <name val="Arial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darkGray">
        <fgColor indexed="13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lightGray">
        <fgColor indexed="22"/>
        <bgColor theme="0" tint="-4.9989318521683403E-2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1" fontId="0" fillId="2" borderId="1" xfId="0" applyNumberFormat="1" applyFill="1" applyBorder="1"/>
    <xf numFmtId="1" fontId="0" fillId="3" borderId="2" xfId="0" applyNumberFormat="1" applyFill="1" applyBorder="1"/>
    <xf numFmtId="1" fontId="0" fillId="3" borderId="3" xfId="0" applyNumberFormat="1" applyFill="1" applyBorder="1"/>
    <xf numFmtId="0" fontId="3" fillId="0" borderId="0" xfId="0" applyFont="1"/>
    <xf numFmtId="1" fontId="0" fillId="2" borderId="11" xfId="0" applyNumberFormat="1" applyFill="1" applyBorder="1"/>
    <xf numFmtId="1" fontId="0" fillId="2" borderId="12" xfId="0" applyNumberFormat="1" applyFill="1" applyBorder="1"/>
    <xf numFmtId="1" fontId="0" fillId="3" borderId="0" xfId="0" applyNumberFormat="1" applyFill="1" applyBorder="1"/>
    <xf numFmtId="1" fontId="0" fillId="3" borderId="4" xfId="0" applyNumberFormat="1" applyFill="1" applyBorder="1"/>
    <xf numFmtId="1" fontId="0" fillId="3" borderId="5" xfId="0" applyNumberFormat="1" applyFill="1" applyBorder="1"/>
    <xf numFmtId="1" fontId="0" fillId="3" borderId="6" xfId="0" applyNumberFormat="1" applyFill="1" applyBorder="1"/>
    <xf numFmtId="1" fontId="0" fillId="3" borderId="7" xfId="0" applyNumberFormat="1" applyFill="1" applyBorder="1"/>
    <xf numFmtId="1" fontId="0" fillId="3" borderId="8" xfId="0" applyNumberFormat="1" applyFill="1" applyBorder="1"/>
    <xf numFmtId="1" fontId="0" fillId="3" borderId="9" xfId="0" applyNumberFormat="1" applyFill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0" xfId="0" applyNumberFormat="1" applyBorder="1"/>
    <xf numFmtId="1" fontId="0" fillId="0" borderId="6" xfId="0" applyNumberFormat="1" applyBorder="1"/>
    <xf numFmtId="0" fontId="3" fillId="0" borderId="0" xfId="0" applyFont="1" applyAlignment="1">
      <alignment horizontal="center"/>
    </xf>
    <xf numFmtId="1" fontId="0" fillId="0" borderId="13" xfId="0" applyNumberFormat="1" applyFill="1" applyBorder="1"/>
    <xf numFmtId="1" fontId="0" fillId="0" borderId="14" xfId="0" applyNumberFormat="1" applyFill="1" applyBorder="1"/>
    <xf numFmtId="1" fontId="0" fillId="0" borderId="15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10" xfId="0" applyNumberFormat="1" applyBorder="1" applyAlignment="1">
      <alignment horizontal="center"/>
    </xf>
    <xf numFmtId="165" fontId="1" fillId="4" borderId="10" xfId="5" applyNumberFormat="1" applyFont="1" applyFill="1" applyBorder="1"/>
    <xf numFmtId="0" fontId="6" fillId="0" borderId="0" xfId="0" applyFont="1"/>
    <xf numFmtId="165" fontId="1" fillId="5" borderId="10" xfId="5" applyNumberFormat="1" applyFon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3" fillId="0" borderId="11" xfId="0" applyFont="1" applyBorder="1"/>
    <xf numFmtId="0" fontId="3" fillId="0" borderId="11" xfId="0" applyFont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3" fillId="0" borderId="4" xfId="0" applyNumberFormat="1" applyFont="1" applyBorder="1"/>
    <xf numFmtId="1" fontId="3" fillId="0" borderId="6" xfId="0" applyNumberFormat="1" applyFont="1" applyBorder="1"/>
    <xf numFmtId="1" fontId="3" fillId="0" borderId="9" xfId="0" applyNumberFormat="1" applyFont="1" applyBorder="1"/>
    <xf numFmtId="0" fontId="1" fillId="0" borderId="13" xfId="0" applyFont="1" applyBorder="1" applyAlignment="1">
      <alignment horizontal="right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1" fontId="6" fillId="0" borderId="5" xfId="0" applyNumberFormat="1" applyFont="1" applyBorder="1"/>
    <xf numFmtId="1" fontId="6" fillId="0" borderId="0" xfId="0" applyNumberFormat="1" applyFont="1" applyBorder="1"/>
    <xf numFmtId="1" fontId="6" fillId="0" borderId="6" xfId="0" applyNumberFormat="1" applyFont="1" applyBorder="1"/>
    <xf numFmtId="0" fontId="1" fillId="0" borderId="10" xfId="0" applyFont="1" applyBorder="1" applyAlignment="1">
      <alignment horizontal="right"/>
    </xf>
    <xf numFmtId="0" fontId="3" fillId="0" borderId="12" xfId="0" applyFont="1" applyFill="1" applyBorder="1" applyAlignment="1">
      <alignment horizontal="center"/>
    </xf>
    <xf numFmtId="2" fontId="0" fillId="0" borderId="0" xfId="0" applyNumberFormat="1"/>
    <xf numFmtId="1" fontId="0" fillId="0" borderId="0" xfId="0" applyNumberFormat="1" applyBorder="1" applyAlignment="1">
      <alignment horizontal="center"/>
    </xf>
    <xf numFmtId="165" fontId="0" fillId="0" borderId="0" xfId="5" applyNumberFormat="1" applyFont="1"/>
    <xf numFmtId="165" fontId="0" fillId="6" borderId="2" xfId="5" applyNumberFormat="1" applyFont="1" applyFill="1" applyBorder="1"/>
    <xf numFmtId="165" fontId="0" fillId="6" borderId="3" xfId="5" applyNumberFormat="1" applyFont="1" applyFill="1" applyBorder="1"/>
    <xf numFmtId="165" fontId="0" fillId="6" borderId="4" xfId="5" applyNumberFormat="1" applyFont="1" applyFill="1" applyBorder="1"/>
    <xf numFmtId="165" fontId="0" fillId="6" borderId="5" xfId="5" applyNumberFormat="1" applyFont="1" applyFill="1" applyBorder="1"/>
    <xf numFmtId="165" fontId="0" fillId="6" borderId="0" xfId="5" applyNumberFormat="1" applyFont="1" applyFill="1" applyBorder="1"/>
    <xf numFmtId="165" fontId="0" fillId="6" borderId="6" xfId="5" applyNumberFormat="1" applyFont="1" applyFill="1" applyBorder="1"/>
    <xf numFmtId="165" fontId="0" fillId="6" borderId="7" xfId="5" applyNumberFormat="1" applyFont="1" applyFill="1" applyBorder="1"/>
    <xf numFmtId="165" fontId="0" fillId="6" borderId="8" xfId="5" applyNumberFormat="1" applyFont="1" applyFill="1" applyBorder="1"/>
    <xf numFmtId="165" fontId="0" fillId="6" borderId="9" xfId="5" applyNumberFormat="1" applyFont="1" applyFill="1" applyBorder="1"/>
    <xf numFmtId="0" fontId="3" fillId="0" borderId="13" xfId="0" applyFont="1" applyBorder="1"/>
    <xf numFmtId="165" fontId="0" fillId="0" borderId="15" xfId="5" applyNumberFormat="1" applyFont="1" applyBorder="1"/>
  </cellXfs>
  <cellStyles count="6">
    <cellStyle name="Comma" xfId="5" builtinId="3"/>
    <cellStyle name="Comma 2" xfId="4"/>
    <cellStyle name="Currency 2" xfId="3"/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20"/>
  <sheetViews>
    <sheetView workbookViewId="0">
      <selection activeCell="M30" sqref="M30"/>
    </sheetView>
  </sheetViews>
  <sheetFormatPr defaultRowHeight="12.75" x14ac:dyDescent="0.2"/>
  <cols>
    <col min="1" max="1" width="13.7109375" customWidth="1"/>
    <col min="3" max="3" width="9.140625" customWidth="1"/>
    <col min="8" max="8" width="10.28515625" customWidth="1"/>
  </cols>
  <sheetData>
    <row r="1" spans="1:8" x14ac:dyDescent="0.2">
      <c r="A1" s="1" t="s">
        <v>0</v>
      </c>
      <c r="C1" s="35" t="s">
        <v>20</v>
      </c>
    </row>
    <row r="2" spans="1:8" x14ac:dyDescent="0.2">
      <c r="A2" s="1"/>
    </row>
    <row r="3" spans="1:8" x14ac:dyDescent="0.2">
      <c r="A3" s="1" t="s">
        <v>17</v>
      </c>
    </row>
    <row r="4" spans="1:8" x14ac:dyDescent="0.2">
      <c r="B4" t="s">
        <v>9</v>
      </c>
      <c r="C4" s="27">
        <v>300</v>
      </c>
      <c r="D4" s="28">
        <v>250</v>
      </c>
      <c r="E4" s="28">
        <v>600</v>
      </c>
      <c r="F4" s="29">
        <v>400</v>
      </c>
    </row>
    <row r="5" spans="1:8" x14ac:dyDescent="0.2">
      <c r="B5" s="7" t="s">
        <v>16</v>
      </c>
      <c r="C5" s="30">
        <v>80</v>
      </c>
      <c r="D5" s="31">
        <v>50</v>
      </c>
      <c r="E5" s="31">
        <v>100</v>
      </c>
      <c r="F5" s="32">
        <v>60</v>
      </c>
    </row>
    <row r="6" spans="1:8" x14ac:dyDescent="0.2">
      <c r="A6" s="1"/>
    </row>
    <row r="7" spans="1:8" x14ac:dyDescent="0.2">
      <c r="A7" s="1" t="s">
        <v>18</v>
      </c>
      <c r="C7" s="23" t="s">
        <v>14</v>
      </c>
      <c r="D7" s="23" t="s">
        <v>1</v>
      </c>
      <c r="E7" s="23" t="s">
        <v>15</v>
      </c>
      <c r="F7" s="23" t="s">
        <v>2</v>
      </c>
      <c r="H7" s="1" t="s">
        <v>10</v>
      </c>
    </row>
    <row r="8" spans="1:8" x14ac:dyDescent="0.2">
      <c r="B8" s="7" t="s">
        <v>11</v>
      </c>
      <c r="C8" s="17">
        <v>16</v>
      </c>
      <c r="D8" s="18">
        <v>18</v>
      </c>
      <c r="E8" s="18">
        <v>22</v>
      </c>
      <c r="F8" s="19">
        <v>25</v>
      </c>
      <c r="H8" s="33">
        <v>2</v>
      </c>
    </row>
    <row r="9" spans="1:8" x14ac:dyDescent="0.2">
      <c r="B9" s="7" t="s">
        <v>12</v>
      </c>
      <c r="C9" s="20">
        <v>20</v>
      </c>
      <c r="D9" s="21">
        <v>24</v>
      </c>
      <c r="E9" s="21">
        <v>25</v>
      </c>
      <c r="F9" s="22">
        <v>21</v>
      </c>
    </row>
    <row r="10" spans="1:8" x14ac:dyDescent="0.2">
      <c r="B10" s="7" t="s">
        <v>13</v>
      </c>
      <c r="C10" s="20">
        <v>24</v>
      </c>
      <c r="D10" s="21">
        <v>20</v>
      </c>
      <c r="E10" s="21">
        <v>17</v>
      </c>
      <c r="F10" s="22">
        <v>15</v>
      </c>
    </row>
    <row r="11" spans="1:8" x14ac:dyDescent="0.2">
      <c r="B11" t="s">
        <v>7</v>
      </c>
      <c r="C11" s="24">
        <f>C4</f>
        <v>300</v>
      </c>
      <c r="D11" s="25">
        <f>D4</f>
        <v>250</v>
      </c>
      <c r="E11" s="25">
        <f>E4</f>
        <v>600</v>
      </c>
      <c r="F11" s="26">
        <f>F4</f>
        <v>400</v>
      </c>
    </row>
    <row r="13" spans="1:8" x14ac:dyDescent="0.2">
      <c r="A13" s="1" t="s">
        <v>3</v>
      </c>
      <c r="C13" s="3" t="str">
        <f>C7</f>
        <v>South</v>
      </c>
      <c r="D13" s="3" t="str">
        <f>D7</f>
        <v>East</v>
      </c>
      <c r="E13" s="3" t="str">
        <f>E7</f>
        <v>Central</v>
      </c>
      <c r="F13" s="3" t="str">
        <f>F7</f>
        <v>West</v>
      </c>
      <c r="G13" t="s">
        <v>5</v>
      </c>
      <c r="H13" s="3" t="s">
        <v>4</v>
      </c>
    </row>
    <row r="14" spans="1:8" x14ac:dyDescent="0.2">
      <c r="B14" t="str">
        <f>B8</f>
        <v>CA</v>
      </c>
      <c r="C14" s="5">
        <v>0</v>
      </c>
      <c r="D14" s="6">
        <v>0</v>
      </c>
      <c r="E14" s="6">
        <v>0</v>
      </c>
      <c r="F14" s="11">
        <v>400</v>
      </c>
      <c r="G14" s="4">
        <v>400</v>
      </c>
      <c r="H14" s="2">
        <f>SUM(C14:F14)</f>
        <v>400</v>
      </c>
    </row>
    <row r="15" spans="1:8" x14ac:dyDescent="0.2">
      <c r="B15" t="str">
        <f>B9</f>
        <v>MI</v>
      </c>
      <c r="C15" s="12">
        <v>0</v>
      </c>
      <c r="D15" s="10">
        <v>250</v>
      </c>
      <c r="E15" s="10">
        <v>600</v>
      </c>
      <c r="F15" s="13">
        <v>0</v>
      </c>
      <c r="G15" s="8">
        <v>850</v>
      </c>
      <c r="H15" s="2">
        <f>SUM(C15:F15)</f>
        <v>850</v>
      </c>
    </row>
    <row r="16" spans="1:8" x14ac:dyDescent="0.2">
      <c r="B16" t="str">
        <f>B10</f>
        <v>SC</v>
      </c>
      <c r="C16" s="14">
        <v>300</v>
      </c>
      <c r="D16" s="15">
        <v>0</v>
      </c>
      <c r="E16" s="15">
        <v>0</v>
      </c>
      <c r="F16" s="16">
        <v>0</v>
      </c>
      <c r="G16" s="9">
        <v>300</v>
      </c>
      <c r="H16" s="2">
        <f>SUM(C16:F16)</f>
        <v>300</v>
      </c>
    </row>
    <row r="17" spans="1:6" x14ac:dyDescent="0.2">
      <c r="B17" t="s">
        <v>6</v>
      </c>
      <c r="C17" s="2">
        <f>SUM(C14:C16)</f>
        <v>300</v>
      </c>
      <c r="D17" s="2">
        <f>SUM(D14:D16)</f>
        <v>250</v>
      </c>
      <c r="E17" s="2">
        <f>SUM(E14:E16)</f>
        <v>600</v>
      </c>
      <c r="F17" s="2">
        <f>SUM(F14:F16)</f>
        <v>400</v>
      </c>
    </row>
    <row r="19" spans="1:6" x14ac:dyDescent="0.2">
      <c r="A19" s="1" t="s">
        <v>19</v>
      </c>
    </row>
    <row r="20" spans="1:6" x14ac:dyDescent="0.2">
      <c r="B20" s="7" t="s">
        <v>8</v>
      </c>
      <c r="C20" s="34">
        <f ca="1">SUMPRODUCT(C8:F10,C14:F16) - H8*SUM(G14:G16) + _xll.PsiOutput()</f>
        <v>35100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N31"/>
  <sheetViews>
    <sheetView tabSelected="1" workbookViewId="0">
      <selection activeCell="G4" sqref="G4"/>
    </sheetView>
  </sheetViews>
  <sheetFormatPr defaultRowHeight="12.75" x14ac:dyDescent="0.2"/>
  <cols>
    <col min="1" max="1" width="13.7109375" customWidth="1"/>
    <col min="3" max="3" width="9.140625" customWidth="1"/>
    <col min="8" max="9" width="10.28515625" customWidth="1"/>
    <col min="11" max="11" width="10.42578125" bestFit="1" customWidth="1"/>
    <col min="12" max="14" width="10.28515625" bestFit="1" customWidth="1"/>
  </cols>
  <sheetData>
    <row r="1" spans="1:14" x14ac:dyDescent="0.2">
      <c r="A1" s="1" t="s">
        <v>0</v>
      </c>
    </row>
    <row r="2" spans="1:14" x14ac:dyDescent="0.2">
      <c r="A2" s="1"/>
      <c r="J2" s="3">
        <v>1</v>
      </c>
      <c r="K2" s="61">
        <v>29803.486346248206</v>
      </c>
      <c r="L2" s="62">
        <v>32253.660447939834</v>
      </c>
      <c r="M2" s="62">
        <v>38354.856622789805</v>
      </c>
      <c r="N2" s="63">
        <v>35438.291969346908</v>
      </c>
    </row>
    <row r="3" spans="1:14" x14ac:dyDescent="0.2">
      <c r="A3" s="1" t="s">
        <v>17</v>
      </c>
      <c r="J3" s="3">
        <v>2</v>
      </c>
      <c r="K3" s="64">
        <v>34448.680240318768</v>
      </c>
      <c r="L3" s="65">
        <v>34591.757850455353</v>
      </c>
      <c r="M3" s="65">
        <v>37111.414438875727</v>
      </c>
      <c r="N3" s="66">
        <v>33921.749103386814</v>
      </c>
    </row>
    <row r="4" spans="1:14" x14ac:dyDescent="0.2">
      <c r="B4" t="s">
        <v>9</v>
      </c>
      <c r="C4" s="27">
        <v>300</v>
      </c>
      <c r="D4" s="28">
        <v>250</v>
      </c>
      <c r="E4" s="28">
        <v>600</v>
      </c>
      <c r="F4" s="29">
        <v>400</v>
      </c>
      <c r="J4" s="3">
        <v>3</v>
      </c>
      <c r="K4" s="64">
        <v>31350.463215700631</v>
      </c>
      <c r="L4" s="65">
        <v>26067.574771712218</v>
      </c>
      <c r="M4" s="65">
        <v>35487.544419965358</v>
      </c>
      <c r="N4" s="66">
        <v>32730.062248879618</v>
      </c>
    </row>
    <row r="5" spans="1:14" x14ac:dyDescent="0.2">
      <c r="B5" s="7" t="s">
        <v>16</v>
      </c>
      <c r="C5" s="30">
        <v>80</v>
      </c>
      <c r="D5" s="31">
        <v>50</v>
      </c>
      <c r="E5" s="31">
        <v>100</v>
      </c>
      <c r="F5" s="32">
        <v>60</v>
      </c>
      <c r="J5" s="3">
        <v>4</v>
      </c>
      <c r="K5" s="64">
        <v>36224.357739746505</v>
      </c>
      <c r="L5" s="65">
        <v>34533.318239116357</v>
      </c>
      <c r="M5" s="65">
        <v>28591.847028440152</v>
      </c>
      <c r="N5" s="66">
        <v>37207.091296328748</v>
      </c>
    </row>
    <row r="6" spans="1:14" x14ac:dyDescent="0.2">
      <c r="A6" s="1"/>
      <c r="J6" s="3">
        <v>5</v>
      </c>
      <c r="K6" s="64">
        <v>31938.309210274234</v>
      </c>
      <c r="L6" s="65">
        <v>28712.844993427327</v>
      </c>
      <c r="M6" s="65">
        <v>35226.354501792135</v>
      </c>
      <c r="N6" s="66">
        <v>33095.536772755433</v>
      </c>
    </row>
    <row r="7" spans="1:14" x14ac:dyDescent="0.2">
      <c r="A7" s="1" t="s">
        <v>18</v>
      </c>
      <c r="C7" s="23" t="s">
        <v>14</v>
      </c>
      <c r="D7" s="23" t="s">
        <v>1</v>
      </c>
      <c r="E7" s="23" t="s">
        <v>15</v>
      </c>
      <c r="F7" s="23" t="s">
        <v>2</v>
      </c>
      <c r="H7" s="1" t="s">
        <v>10</v>
      </c>
      <c r="I7" s="1"/>
      <c r="J7" s="3">
        <v>6</v>
      </c>
      <c r="K7" s="64">
        <v>33985.448481013409</v>
      </c>
      <c r="L7" s="65">
        <v>33662.837855240919</v>
      </c>
      <c r="M7" s="65">
        <v>36507.820686035404</v>
      </c>
      <c r="N7" s="66">
        <v>31948.830982444564</v>
      </c>
    </row>
    <row r="8" spans="1:14" x14ac:dyDescent="0.2">
      <c r="B8" s="7" t="s">
        <v>11</v>
      </c>
      <c r="C8" s="17">
        <v>16</v>
      </c>
      <c r="D8" s="18">
        <v>18</v>
      </c>
      <c r="E8" s="18">
        <v>22</v>
      </c>
      <c r="F8" s="19">
        <v>25</v>
      </c>
      <c r="H8" s="33">
        <v>2</v>
      </c>
      <c r="I8" s="59"/>
      <c r="J8" s="3">
        <v>7</v>
      </c>
      <c r="K8" s="64">
        <v>37807.600927894535</v>
      </c>
      <c r="L8" s="65">
        <v>32864.763988466912</v>
      </c>
      <c r="M8" s="65">
        <v>36689.028982746349</v>
      </c>
      <c r="N8" s="66">
        <v>32390.546761706621</v>
      </c>
    </row>
    <row r="9" spans="1:14" x14ac:dyDescent="0.2">
      <c r="B9" s="7" t="s">
        <v>12</v>
      </c>
      <c r="C9" s="20">
        <v>20</v>
      </c>
      <c r="D9" s="21">
        <v>24</v>
      </c>
      <c r="E9" s="21">
        <v>25</v>
      </c>
      <c r="F9" s="22">
        <v>21</v>
      </c>
      <c r="J9" s="3">
        <v>8</v>
      </c>
      <c r="K9" s="64">
        <v>33265.858624438362</v>
      </c>
      <c r="L9" s="65">
        <v>36673.662661417889</v>
      </c>
      <c r="M9" s="65">
        <v>31633.208509046384</v>
      </c>
      <c r="N9" s="66">
        <v>36823.979216536849</v>
      </c>
    </row>
    <row r="10" spans="1:14" x14ac:dyDescent="0.2">
      <c r="B10" s="7" t="s">
        <v>13</v>
      </c>
      <c r="C10" s="20">
        <v>24</v>
      </c>
      <c r="D10" s="21">
        <v>20</v>
      </c>
      <c r="E10" s="21">
        <v>17</v>
      </c>
      <c r="F10" s="22">
        <v>15</v>
      </c>
      <c r="J10" s="3">
        <v>9</v>
      </c>
      <c r="K10" s="64">
        <v>40128.1577370823</v>
      </c>
      <c r="L10" s="65">
        <v>40145.590087059296</v>
      </c>
      <c r="M10" s="65">
        <v>34274.422750524856</v>
      </c>
      <c r="N10" s="66">
        <v>28734.173928147076</v>
      </c>
    </row>
    <row r="11" spans="1:14" x14ac:dyDescent="0.2">
      <c r="B11" t="s">
        <v>7</v>
      </c>
      <c r="C11" s="24">
        <f ca="1">_xll.PsiNormal(C4,C5)</f>
        <v>217.73542308266858</v>
      </c>
      <c r="D11" s="25">
        <f ca="1">_xll.PsiNormal(D4,D5)</f>
        <v>231.77789384448897</v>
      </c>
      <c r="E11" s="25">
        <f ca="1">_xll.PsiNormal(E4,E5)</f>
        <v>672.91718961481331</v>
      </c>
      <c r="F11" s="26">
        <f ca="1">_xll.PsiNormal(F4,F5)</f>
        <v>405.68762863835815</v>
      </c>
      <c r="J11" s="3">
        <v>10</v>
      </c>
      <c r="K11" s="64">
        <v>35340.043933944631</v>
      </c>
      <c r="L11" s="65">
        <v>32482.826663926007</v>
      </c>
      <c r="M11" s="65">
        <v>37719.840093541134</v>
      </c>
      <c r="N11" s="66">
        <v>39948.431147814132</v>
      </c>
    </row>
    <row r="12" spans="1:14" x14ac:dyDescent="0.2">
      <c r="J12" s="3">
        <v>11</v>
      </c>
      <c r="K12" s="64">
        <v>33788.228623912226</v>
      </c>
      <c r="L12" s="65">
        <v>36245.518549952234</v>
      </c>
      <c r="M12" s="65">
        <v>37797.906683430047</v>
      </c>
      <c r="N12" s="66">
        <v>27053.923753158226</v>
      </c>
    </row>
    <row r="13" spans="1:14" x14ac:dyDescent="0.2">
      <c r="A13" s="1" t="s">
        <v>3</v>
      </c>
      <c r="C13" s="3" t="str">
        <f>C7</f>
        <v>South</v>
      </c>
      <c r="D13" s="3" t="str">
        <f>D7</f>
        <v>East</v>
      </c>
      <c r="E13" s="3" t="str">
        <f>E7</f>
        <v>Central</v>
      </c>
      <c r="F13" s="3" t="str">
        <f>F7</f>
        <v>West</v>
      </c>
      <c r="G13" t="s">
        <v>5</v>
      </c>
      <c r="H13" s="3" t="s">
        <v>4</v>
      </c>
      <c r="I13" s="3"/>
      <c r="J13" s="3">
        <v>12</v>
      </c>
      <c r="K13" s="64">
        <v>34027.084046921751</v>
      </c>
      <c r="L13" s="65">
        <v>38143.771935741919</v>
      </c>
      <c r="M13" s="65">
        <v>36525.986597937946</v>
      </c>
      <c r="N13" s="66">
        <v>36864.504060590465</v>
      </c>
    </row>
    <row r="14" spans="1:14" x14ac:dyDescent="0.2">
      <c r="B14" t="str">
        <f>B8</f>
        <v>CA</v>
      </c>
      <c r="C14" s="5">
        <v>0</v>
      </c>
      <c r="D14" s="6">
        <v>0</v>
      </c>
      <c r="E14" s="6">
        <v>0</v>
      </c>
      <c r="F14" s="11">
        <v>463.35764762588548</v>
      </c>
      <c r="G14" s="4">
        <v>463.35764762588548</v>
      </c>
      <c r="H14" s="2">
        <f>SUM(C14:F14)</f>
        <v>463.35764762588548</v>
      </c>
      <c r="I14" s="2"/>
      <c r="J14" s="3">
        <v>13</v>
      </c>
      <c r="K14" s="64">
        <v>31051.01864330655</v>
      </c>
      <c r="L14" s="65">
        <v>35443.056316588067</v>
      </c>
      <c r="M14" s="65">
        <v>37343.190462756778</v>
      </c>
      <c r="N14" s="66">
        <v>36595.562112358428</v>
      </c>
    </row>
    <row r="15" spans="1:14" x14ac:dyDescent="0.2">
      <c r="B15" t="str">
        <f>B9</f>
        <v>MI</v>
      </c>
      <c r="C15" s="12">
        <v>53.710338275621496</v>
      </c>
      <c r="D15" s="10">
        <v>243.82258770180394</v>
      </c>
      <c r="E15" s="10">
        <v>605.00620501945548</v>
      </c>
      <c r="F15" s="13">
        <v>20.83568944869927</v>
      </c>
      <c r="G15" s="8">
        <v>934.04629313235546</v>
      </c>
      <c r="H15" s="2">
        <f>SUM(C15:F15)</f>
        <v>923.3748204455801</v>
      </c>
      <c r="I15" s="2"/>
      <c r="J15" s="3">
        <v>14</v>
      </c>
      <c r="K15" s="64">
        <v>34592.138108207939</v>
      </c>
      <c r="L15" s="65">
        <v>27266.033858821142</v>
      </c>
      <c r="M15" s="65">
        <v>34827.720002878195</v>
      </c>
      <c r="N15" s="66">
        <v>27332.151467676496</v>
      </c>
    </row>
    <row r="16" spans="1:14" x14ac:dyDescent="0.2">
      <c r="B16" t="str">
        <f>B10</f>
        <v>SC</v>
      </c>
      <c r="C16" s="14">
        <v>374.80776098013587</v>
      </c>
      <c r="D16" s="15">
        <v>0</v>
      </c>
      <c r="E16" s="15">
        <v>0</v>
      </c>
      <c r="F16" s="16">
        <v>0</v>
      </c>
      <c r="G16" s="9">
        <v>374.80776098013587</v>
      </c>
      <c r="H16" s="2">
        <f>SUM(C16:F16)</f>
        <v>374.80776098013587</v>
      </c>
      <c r="I16" s="2"/>
      <c r="J16" s="3">
        <v>15</v>
      </c>
      <c r="K16" s="64">
        <v>38765.392737234164</v>
      </c>
      <c r="L16" s="65">
        <v>28644.906834696132</v>
      </c>
      <c r="M16" s="65">
        <v>33626.742746659904</v>
      </c>
      <c r="N16" s="66">
        <v>35942.1038741757</v>
      </c>
    </row>
    <row r="17" spans="1:14" x14ac:dyDescent="0.2">
      <c r="B17" t="s">
        <v>6</v>
      </c>
      <c r="C17" s="2">
        <f>SUM(C14:C16)</f>
        <v>428.51809925575736</v>
      </c>
      <c r="D17" s="2">
        <f>SUM(D14:D16)</f>
        <v>243.82258770180394</v>
      </c>
      <c r="E17" s="2">
        <f>SUM(E14:E16)</f>
        <v>605.00620501945548</v>
      </c>
      <c r="F17" s="2">
        <f>SUM(F14:F16)</f>
        <v>484.19333707458475</v>
      </c>
      <c r="J17" s="3">
        <v>16</v>
      </c>
      <c r="K17" s="64">
        <v>33063.800925939402</v>
      </c>
      <c r="L17" s="65">
        <v>35056.079673985849</v>
      </c>
      <c r="M17" s="65">
        <v>38192.583531408811</v>
      </c>
      <c r="N17" s="66">
        <v>29781.056348768605</v>
      </c>
    </row>
    <row r="18" spans="1:14" x14ac:dyDescent="0.2">
      <c r="J18" s="3">
        <v>17</v>
      </c>
      <c r="K18" s="64">
        <v>33753.34449183449</v>
      </c>
      <c r="L18" s="65">
        <v>32819.142553173318</v>
      </c>
      <c r="M18" s="65">
        <v>35591.009853946052</v>
      </c>
      <c r="N18" s="66">
        <v>32498.000932141953</v>
      </c>
    </row>
    <row r="19" spans="1:14" x14ac:dyDescent="0.2">
      <c r="A19" s="1" t="s">
        <v>19</v>
      </c>
      <c r="J19" s="3">
        <v>18</v>
      </c>
      <c r="K19" s="64">
        <v>36556.725980731389</v>
      </c>
      <c r="L19" s="65">
        <v>35327.882109774793</v>
      </c>
      <c r="M19" s="65">
        <v>38161.092889278538</v>
      </c>
      <c r="N19" s="66">
        <v>34937.222306269359</v>
      </c>
    </row>
    <row r="20" spans="1:14" x14ac:dyDescent="0.2">
      <c r="B20" s="7" t="s">
        <v>8</v>
      </c>
      <c r="C20" s="36">
        <f ca="1">SUMPRODUCT(C8:F10,C14:F16) - H8*SUM(G14:G16) + _xll.PsiOutput()</f>
        <v>39523.557524958444</v>
      </c>
      <c r="J20" s="3">
        <v>19</v>
      </c>
      <c r="K20" s="64">
        <v>34728.278854720767</v>
      </c>
      <c r="L20" s="65">
        <v>33233.924319689388</v>
      </c>
      <c r="M20" s="65">
        <v>35621.654876080029</v>
      </c>
      <c r="N20" s="66">
        <v>35318.489891251251</v>
      </c>
    </row>
    <row r="21" spans="1:14" x14ac:dyDescent="0.2">
      <c r="J21" s="3">
        <v>20</v>
      </c>
      <c r="K21" s="64">
        <v>39505.17444987769</v>
      </c>
      <c r="L21" s="65">
        <v>30341.351776713102</v>
      </c>
      <c r="M21" s="65">
        <v>29584.555788343936</v>
      </c>
      <c r="N21" s="66">
        <v>37054.679584186699</v>
      </c>
    </row>
    <row r="22" spans="1:14" x14ac:dyDescent="0.2">
      <c r="J22" s="3">
        <v>21</v>
      </c>
      <c r="K22" s="64">
        <v>34771.336611614075</v>
      </c>
      <c r="L22" s="65">
        <v>25976.895963588384</v>
      </c>
      <c r="M22" s="65">
        <v>37937.466376196513</v>
      </c>
      <c r="N22" s="66">
        <v>39581.550775990647</v>
      </c>
    </row>
    <row r="23" spans="1:14" x14ac:dyDescent="0.2">
      <c r="J23" s="3">
        <v>22</v>
      </c>
      <c r="K23" s="64">
        <v>35485.823283861922</v>
      </c>
      <c r="L23" s="65">
        <v>32590.673227605697</v>
      </c>
      <c r="M23" s="65">
        <v>29240.106183151951</v>
      </c>
      <c r="N23" s="66">
        <v>30301.434337811897</v>
      </c>
    </row>
    <row r="24" spans="1:14" x14ac:dyDescent="0.2">
      <c r="J24" s="3">
        <v>23</v>
      </c>
      <c r="K24" s="64">
        <v>35124.837720029114</v>
      </c>
      <c r="L24" s="65">
        <v>36591.402121657586</v>
      </c>
      <c r="M24" s="65">
        <v>39941.251840853663</v>
      </c>
      <c r="N24" s="66">
        <v>38295.576175085349</v>
      </c>
    </row>
    <row r="25" spans="1:14" x14ac:dyDescent="0.2">
      <c r="J25" s="3">
        <v>24</v>
      </c>
      <c r="K25" s="64">
        <v>32797.42676486991</v>
      </c>
      <c r="L25" s="65">
        <v>32929.577886353582</v>
      </c>
      <c r="M25" s="65">
        <v>34104.194236955838</v>
      </c>
      <c r="N25" s="66">
        <v>35890.046271160405</v>
      </c>
    </row>
    <row r="26" spans="1:14" x14ac:dyDescent="0.2">
      <c r="J26" s="3">
        <v>25</v>
      </c>
      <c r="K26" s="67">
        <v>36535.546588542056</v>
      </c>
      <c r="L26" s="68">
        <v>40016.592493366239</v>
      </c>
      <c r="M26" s="68">
        <v>34976.565133764663</v>
      </c>
      <c r="N26" s="69">
        <v>39523.557524958444</v>
      </c>
    </row>
    <row r="27" spans="1:14" x14ac:dyDescent="0.2">
      <c r="K27" s="58"/>
      <c r="L27" s="58"/>
      <c r="M27" s="58"/>
      <c r="N27" s="58"/>
    </row>
    <row r="28" spans="1:14" x14ac:dyDescent="0.2">
      <c r="J28" s="70" t="s">
        <v>9</v>
      </c>
      <c r="K28" s="71">
        <f>AVERAGE($K$2:$N$26)</f>
        <v>34457.311295490654</v>
      </c>
      <c r="L28" s="58"/>
      <c r="M28" s="58"/>
      <c r="N28" s="58"/>
    </row>
    <row r="29" spans="1:14" x14ac:dyDescent="0.2">
      <c r="J29" s="7" t="s">
        <v>31</v>
      </c>
      <c r="K29" s="60">
        <f>MIN($K$2:$N$26)</f>
        <v>25976.895963588384</v>
      </c>
    </row>
    <row r="30" spans="1:14" x14ac:dyDescent="0.2">
      <c r="J30" s="7" t="s">
        <v>32</v>
      </c>
      <c r="K30" s="60">
        <f>MAX($K$2:$N$26)</f>
        <v>40145.590087059296</v>
      </c>
    </row>
    <row r="31" spans="1:14" x14ac:dyDescent="0.2">
      <c r="J31" s="7" t="s">
        <v>33</v>
      </c>
      <c r="K31" s="60">
        <f>STDEV($K$2:$N$26)</f>
        <v>3355.4075169069665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3:F11"/>
  <sheetViews>
    <sheetView workbookViewId="0"/>
  </sheetViews>
  <sheetFormatPr defaultRowHeight="12.75" x14ac:dyDescent="0.2"/>
  <sheetData>
    <row r="3" spans="2:6" x14ac:dyDescent="0.2">
      <c r="B3" s="56" t="s">
        <v>21</v>
      </c>
      <c r="C3" s="49" t="s">
        <v>11</v>
      </c>
      <c r="D3" s="40" t="s">
        <v>12</v>
      </c>
      <c r="E3" s="41" t="s">
        <v>13</v>
      </c>
      <c r="F3" s="41" t="s">
        <v>28</v>
      </c>
    </row>
    <row r="4" spans="2:6" x14ac:dyDescent="0.2">
      <c r="B4" s="42" t="s">
        <v>27</v>
      </c>
      <c r="C4" s="50">
        <v>400</v>
      </c>
      <c r="D4" s="51">
        <v>850</v>
      </c>
      <c r="E4" s="52">
        <v>300</v>
      </c>
      <c r="F4" s="47">
        <f t="shared" ref="F4:F10" si="0">SUM(C4:E4)</f>
        <v>1550</v>
      </c>
    </row>
    <row r="5" spans="2:6" x14ac:dyDescent="0.2">
      <c r="B5" s="42" t="s">
        <v>29</v>
      </c>
      <c r="C5" s="53">
        <v>463.35764762588548</v>
      </c>
      <c r="D5" s="54">
        <v>934.04629313235546</v>
      </c>
      <c r="E5" s="55">
        <v>374.80776098013587</v>
      </c>
      <c r="F5" s="47">
        <f t="shared" si="0"/>
        <v>1772.2117017383766</v>
      </c>
    </row>
    <row r="6" spans="2:6" x14ac:dyDescent="0.2">
      <c r="B6" s="43" t="s">
        <v>22</v>
      </c>
      <c r="C6" s="17">
        <v>454.52400895273644</v>
      </c>
      <c r="D6" s="18">
        <v>925.88227776110955</v>
      </c>
      <c r="E6" s="19">
        <v>361.85358166020399</v>
      </c>
      <c r="F6" s="46">
        <f t="shared" si="0"/>
        <v>1742.2598683740498</v>
      </c>
    </row>
    <row r="7" spans="2:6" x14ac:dyDescent="0.2">
      <c r="B7" s="44" t="s">
        <v>23</v>
      </c>
      <c r="C7" s="20">
        <v>458.87421287871848</v>
      </c>
      <c r="D7" s="21">
        <v>938.43190969540228</v>
      </c>
      <c r="E7" s="22">
        <v>374.62670638287568</v>
      </c>
      <c r="F7" s="47">
        <f t="shared" si="0"/>
        <v>1771.9328289569964</v>
      </c>
    </row>
    <row r="8" spans="2:6" x14ac:dyDescent="0.2">
      <c r="B8" s="43" t="s">
        <v>24</v>
      </c>
      <c r="C8" s="20">
        <v>461.420659718092</v>
      </c>
      <c r="D8" s="21">
        <v>940.32383582197497</v>
      </c>
      <c r="E8" s="22">
        <v>375.55132882222722</v>
      </c>
      <c r="F8" s="47">
        <f t="shared" si="0"/>
        <v>1777.2958243622943</v>
      </c>
    </row>
    <row r="9" spans="2:6" x14ac:dyDescent="0.2">
      <c r="B9" s="44" t="s">
        <v>25</v>
      </c>
      <c r="C9" s="20">
        <v>465.13078163449029</v>
      </c>
      <c r="D9" s="21">
        <v>949.70292770440483</v>
      </c>
      <c r="E9" s="22">
        <v>378.07178489863912</v>
      </c>
      <c r="F9" s="47">
        <f t="shared" si="0"/>
        <v>1792.9054942375342</v>
      </c>
    </row>
    <row r="10" spans="2:6" x14ac:dyDescent="0.2">
      <c r="B10" s="45" t="s">
        <v>26</v>
      </c>
      <c r="C10" s="37">
        <v>460.12037297920085</v>
      </c>
      <c r="D10" s="38">
        <v>950.11004248151471</v>
      </c>
      <c r="E10" s="39">
        <v>377.17763749893726</v>
      </c>
      <c r="F10" s="48">
        <f t="shared" si="0"/>
        <v>1787.4080529596527</v>
      </c>
    </row>
    <row r="11" spans="2:6" x14ac:dyDescent="0.2">
      <c r="B11" s="57" t="s">
        <v>30</v>
      </c>
      <c r="C11" s="37">
        <f>AVERAGE(C6:C10)</f>
        <v>460.0140072326476</v>
      </c>
      <c r="D11" s="38">
        <f>AVERAGE(D6:D10)</f>
        <v>940.89019869288131</v>
      </c>
      <c r="E11" s="39">
        <f>AVERAGE(E6:E10)</f>
        <v>373.45620785257665</v>
      </c>
      <c r="F11" s="39">
        <f>AVERAGE(F6:F10)</f>
        <v>1774.3604137781053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CB_DATA_</vt:lpstr>
      <vt:lpstr>15.17</vt:lpstr>
      <vt:lpstr>15.18</vt:lpstr>
      <vt:lpstr>Table</vt:lpstr>
    </vt:vector>
  </TitlesOfParts>
  <Company>Dartmouth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Steve.Powell</dc:creator>
  <cp:lastModifiedBy>Powell, Stephen G.</cp:lastModifiedBy>
  <cp:lastPrinted>2009-06-23T19:21:11Z</cp:lastPrinted>
  <dcterms:created xsi:type="dcterms:W3CDTF">2002-08-16T13:26:37Z</dcterms:created>
  <dcterms:modified xsi:type="dcterms:W3CDTF">2013-01-29T17:43:32Z</dcterms:modified>
</cp:coreProperties>
</file>