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4.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autoCompressPictures="0"/>
  <mc:AlternateContent xmlns:mc="http://schemas.openxmlformats.org/markup-compatibility/2006">
    <mc:Choice Requires="x15">
      <x15ac:absPath xmlns:x15ac="http://schemas.microsoft.com/office/spreadsheetml/2010/11/ac" url="C:\Users\blanc\Documents\"/>
    </mc:Choice>
  </mc:AlternateContent>
  <bookViews>
    <workbookView xWindow="0" yWindow="105" windowWidth="23640" windowHeight="14625" activeTab="4" xr2:uid="{00000000-000D-0000-FFFF-FFFF00000000}"/>
  </bookViews>
  <sheets>
    <sheet name="Summary" sheetId="15" r:id="rId1"/>
    <sheet name="7_17" sheetId="1" r:id="rId2"/>
    <sheet name="7_19a" sheetId="3" r:id="rId3"/>
    <sheet name="7_19b" sheetId="4" r:id="rId4"/>
    <sheet name="7_23" sheetId="5" r:id="rId5"/>
    <sheet name="7_25" sheetId="7" r:id="rId6"/>
    <sheet name="7.27" sheetId="8" r:id="rId7"/>
    <sheet name="7.31" sheetId="9" r:id="rId8"/>
    <sheet name="7.32" sheetId="13" r:id="rId9"/>
    <sheet name="7.35" sheetId="14" r:id="rId10"/>
    <sheet name="Sheet1" sheetId="11" r:id="rId11"/>
  </sheets>
  <definedNames>
    <definedName name="_xlnm._FilterDatabase" localSheetId="7" hidden="1">'7.31'!$A$1:$R$2199</definedName>
    <definedName name="solver_eng" localSheetId="4" hidden="1">1</definedName>
    <definedName name="solver_neg" localSheetId="4" hidden="1">1</definedName>
    <definedName name="solver_num" localSheetId="4" hidden="1">0</definedName>
    <definedName name="solver_opt" localSheetId="4" hidden="1">'7_23'!$H$50</definedName>
    <definedName name="solver_typ" localSheetId="4" hidden="1">1</definedName>
    <definedName name="solver_val" localSheetId="4" hidden="1">0</definedName>
    <definedName name="solver_ver" localSheetId="4" hidden="1">3</definedName>
  </definedNames>
  <calcPr calcId="171027"/>
  <pivotCaches>
    <pivotCache cacheId="0" r:id="rId12"/>
    <pivotCache cacheId="11" r:id="rId13"/>
    <pivotCache cacheId="20" r:id="rId14"/>
  </pivotCaches>
  <extLst>
    <ext xmlns:mx="http://schemas.microsoft.com/office/mac/excel/2008/main" uri="{7523E5D3-25F3-A5E0-1632-64F254C22452}">
      <mx:ArchID Flags="2"/>
    </ext>
  </extLst>
</workbook>
</file>

<file path=xl/calcChain.xml><?xml version="1.0" encoding="utf-8"?>
<calcChain xmlns="http://schemas.openxmlformats.org/spreadsheetml/2006/main">
  <c r="R50" i="5" l="1"/>
  <c r="I50" i="5"/>
  <c r="E23" i="15"/>
  <c r="H50" i="5"/>
  <c r="H52" i="5"/>
  <c r="F40" i="15"/>
  <c r="F25" i="15"/>
  <c r="F23" i="15"/>
  <c r="F21" i="15"/>
  <c r="D26" i="15"/>
  <c r="D25" i="15"/>
  <c r="D24" i="15"/>
  <c r="D23" i="15"/>
  <c r="C23" i="15"/>
  <c r="B25" i="15"/>
  <c r="B23" i="15"/>
  <c r="D22" i="15"/>
  <c r="D21" i="15"/>
  <c r="B21" i="15"/>
  <c r="S50" i="5"/>
  <c r="M50" i="5"/>
  <c r="N50" i="5" s="1"/>
  <c r="M52" i="5"/>
  <c r="F39" i="15"/>
  <c r="D36" i="15"/>
  <c r="D35" i="15"/>
  <c r="D34" i="15"/>
  <c r="D33" i="15"/>
  <c r="F38" i="15"/>
  <c r="F37" i="15"/>
  <c r="N9" i="1"/>
  <c r="M6" i="1"/>
  <c r="G22" i="14"/>
  <c r="G21" i="14"/>
  <c r="G17" i="14"/>
  <c r="G16" i="14"/>
  <c r="P6" i="4"/>
  <c r="N8" i="1"/>
  <c r="R52" i="5"/>
  <c r="F19" i="15"/>
  <c r="F17" i="15"/>
  <c r="F15" i="15"/>
  <c r="F4" i="15"/>
  <c r="D20" i="15"/>
  <c r="D19" i="15"/>
  <c r="D18" i="15"/>
  <c r="D17" i="15"/>
  <c r="D16" i="15"/>
  <c r="D15" i="15"/>
  <c r="B19" i="15"/>
  <c r="B17" i="15"/>
  <c r="B15" i="15"/>
  <c r="F13" i="15"/>
  <c r="F11" i="15"/>
  <c r="F9" i="15"/>
  <c r="D14" i="15"/>
  <c r="D13" i="15"/>
  <c r="D12" i="15"/>
  <c r="D11" i="15"/>
  <c r="D10" i="15"/>
  <c r="D9" i="15"/>
  <c r="B13" i="15"/>
  <c r="B11" i="15"/>
  <c r="B9" i="15"/>
  <c r="E37" i="15"/>
  <c r="D40" i="15"/>
  <c r="D39" i="15"/>
  <c r="H35" i="14"/>
  <c r="G36" i="14"/>
  <c r="D38" i="15"/>
  <c r="D37" i="15"/>
  <c r="F35" i="15"/>
  <c r="E35" i="15"/>
  <c r="F33" i="15"/>
  <c r="E33" i="15"/>
  <c r="B35" i="15"/>
  <c r="B36" i="15"/>
  <c r="B34" i="15"/>
  <c r="B32" i="15"/>
  <c r="B33" i="15"/>
  <c r="D32" i="15"/>
  <c r="D31" i="15"/>
  <c r="D30" i="15"/>
  <c r="D29" i="15"/>
  <c r="D28" i="15"/>
  <c r="D27" i="15"/>
  <c r="D8" i="15"/>
  <c r="D7" i="15"/>
  <c r="D6" i="15"/>
  <c r="D5" i="15"/>
  <c r="D4" i="15"/>
  <c r="D3" i="15"/>
  <c r="F31" i="15"/>
  <c r="E31" i="15"/>
  <c r="B31" i="15"/>
  <c r="F29" i="15"/>
  <c r="F27" i="15"/>
  <c r="B29" i="15"/>
  <c r="E29" i="15"/>
  <c r="B27" i="15"/>
  <c r="F30" i="15"/>
  <c r="E30" i="15"/>
  <c r="B30" i="15"/>
  <c r="B7" i="15"/>
  <c r="B5" i="15"/>
  <c r="B3" i="15"/>
  <c r="F8" i="15"/>
  <c r="F7" i="15"/>
  <c r="F6" i="15"/>
  <c r="F5" i="15"/>
  <c r="E5" i="15"/>
  <c r="F3" i="15"/>
  <c r="B17" i="13"/>
  <c r="B27" i="13" s="1"/>
  <c r="I22" i="14"/>
  <c r="I21" i="14"/>
  <c r="H23" i="14"/>
  <c r="G23" i="14"/>
  <c r="M25" i="14"/>
  <c r="G25" i="14"/>
  <c r="I18" i="14"/>
  <c r="H13" i="14"/>
  <c r="G13" i="14"/>
  <c r="I12" i="14"/>
  <c r="I11" i="14"/>
  <c r="J17" i="13"/>
  <c r="E5" i="13"/>
  <c r="E10" i="13" s="1"/>
  <c r="D5" i="13"/>
  <c r="D10" i="13" s="1"/>
  <c r="C5" i="13"/>
  <c r="C10" i="13" s="1"/>
  <c r="B5" i="13"/>
  <c r="F4" i="13"/>
  <c r="F9" i="13" s="1"/>
  <c r="F3" i="13"/>
  <c r="F8" i="13" s="1"/>
  <c r="I23" i="14" l="1"/>
  <c r="G33" i="14" s="1"/>
  <c r="G37" i="14" s="1"/>
  <c r="E39" i="15" s="1"/>
  <c r="F10" i="13"/>
  <c r="B10" i="13"/>
  <c r="F5" i="13"/>
  <c r="E9" i="13" s="1"/>
  <c r="I13" i="14"/>
  <c r="H17" i="14" s="1"/>
  <c r="H22" i="14" s="1"/>
  <c r="C8" i="13" l="1"/>
  <c r="C13" i="13" s="1"/>
  <c r="B9" i="13"/>
  <c r="B14" i="13" s="1"/>
  <c r="D8" i="13"/>
  <c r="D13" i="13" s="1"/>
  <c r="E14" i="13"/>
  <c r="D9" i="13"/>
  <c r="D14" i="13" s="1"/>
  <c r="E8" i="13"/>
  <c r="E13" i="13" s="1"/>
  <c r="C9" i="13"/>
  <c r="C14" i="13" s="1"/>
  <c r="C15" i="13" s="1"/>
  <c r="D15" i="13"/>
  <c r="H16" i="14"/>
  <c r="H21" i="14" s="1"/>
  <c r="B8" i="13"/>
  <c r="B18" i="13" l="1"/>
  <c r="C26" i="13" s="1"/>
  <c r="F14" i="13"/>
  <c r="B13" i="13"/>
  <c r="G26" i="14"/>
  <c r="B15" i="13" l="1"/>
  <c r="F13" i="13"/>
  <c r="F15" i="13" s="1"/>
  <c r="B24" i="13" s="1"/>
  <c r="B28" i="13" s="1"/>
  <c r="AL42" i="9" l="1"/>
  <c r="Y42" i="9"/>
  <c r="AK43" i="9"/>
  <c r="AK40" i="9"/>
  <c r="L42" i="9"/>
  <c r="O24" i="7"/>
  <c r="K24" i="7"/>
  <c r="G22" i="8"/>
  <c r="Q8" i="4"/>
  <c r="Q8" i="3"/>
  <c r="G23" i="8"/>
  <c r="F23" i="8"/>
  <c r="F24" i="8"/>
  <c r="F20" i="8"/>
  <c r="AK44" i="9" l="1"/>
  <c r="P10" i="3" l="1"/>
  <c r="P6" i="3"/>
  <c r="X43" i="9" l="1"/>
  <c r="X40" i="9"/>
  <c r="K43" i="9"/>
  <c r="K40" i="9"/>
  <c r="K44" i="9" s="1"/>
  <c r="X44" i="9" l="1"/>
  <c r="N26" i="7" l="1"/>
  <c r="R49" i="5"/>
  <c r="E19" i="15" s="1"/>
  <c r="M49" i="5"/>
  <c r="R24" i="5"/>
  <c r="S24" i="5" s="1"/>
  <c r="M24" i="5"/>
  <c r="N24" i="5" s="1"/>
  <c r="H24" i="5"/>
  <c r="I24" i="5" s="1"/>
  <c r="H49" i="5"/>
  <c r="M53" i="5" l="1"/>
  <c r="E17" i="15" s="1"/>
  <c r="E15" i="15"/>
  <c r="J4" i="3"/>
  <c r="O25" i="7" l="1"/>
  <c r="N25" i="7"/>
  <c r="N22" i="7"/>
  <c r="K25" i="7"/>
  <c r="J25" i="7"/>
  <c r="K22" i="7"/>
  <c r="K26" i="7" s="1"/>
  <c r="E27" i="15" s="1"/>
  <c r="S78" i="5" l="1"/>
  <c r="R78" i="5"/>
  <c r="I78" i="5"/>
  <c r="H78" i="5"/>
  <c r="R75" i="5"/>
  <c r="R79" i="5" s="1"/>
  <c r="E25" i="15" s="1"/>
  <c r="H75" i="5"/>
  <c r="H79" i="5" s="1"/>
  <c r="E21" i="15" s="1"/>
  <c r="R23" i="5"/>
  <c r="N23" i="5"/>
  <c r="H23" i="5"/>
  <c r="S26" i="5"/>
  <c r="R26" i="5"/>
  <c r="N26" i="5"/>
  <c r="M26" i="5"/>
  <c r="P9" i="4"/>
  <c r="Q9" i="4"/>
  <c r="P10" i="4"/>
  <c r="E7" i="15" s="1"/>
  <c r="P9" i="3"/>
  <c r="Q9" i="3"/>
  <c r="M9" i="1"/>
  <c r="M10" i="1" l="1"/>
  <c r="E3" i="15" s="1"/>
  <c r="N27" i="5"/>
  <c r="E11" i="15" s="1"/>
  <c r="R27" i="5"/>
  <c r="E13" i="15" s="1"/>
  <c r="I26" i="5"/>
  <c r="H26" i="5"/>
  <c r="H27" i="5" s="1"/>
  <c r="E9" i="15" s="1"/>
  <c r="K4" i="4" l="1"/>
  <c r="K5" i="4"/>
  <c r="J5" i="4"/>
  <c r="J4" i="4"/>
  <c r="K16" i="3"/>
  <c r="K5" i="3"/>
  <c r="J5" i="3"/>
  <c r="K4" i="3"/>
  <c r="H5" i="1" l="1"/>
  <c r="H4" i="1"/>
  <c r="G4" i="1"/>
  <c r="G5" i="1"/>
</calcChain>
</file>

<file path=xl/sharedStrings.xml><?xml version="1.0" encoding="utf-8"?>
<sst xmlns="http://schemas.openxmlformats.org/spreadsheetml/2006/main" count="1226" uniqueCount="258">
  <si>
    <t>Student</t>
  </si>
  <si>
    <t>Gender</t>
  </si>
  <si>
    <t>Facebook Survey</t>
  </si>
  <si>
    <t>female</t>
  </si>
  <si>
    <t>male</t>
  </si>
  <si>
    <t>Hours online/week</t>
  </si>
  <si>
    <t>Friends</t>
  </si>
  <si>
    <t>Female</t>
  </si>
  <si>
    <t>Male</t>
  </si>
  <si>
    <t>t-Test: Two-Sample Assuming Unequal Variances</t>
  </si>
  <si>
    <t>Variable 1</t>
  </si>
  <si>
    <t>Variable 2</t>
  </si>
  <si>
    <t>Mean</t>
  </si>
  <si>
    <t>Variance</t>
  </si>
  <si>
    <t>Observations</t>
  </si>
  <si>
    <t>Hypothesized Mean Difference</t>
  </si>
  <si>
    <t>df</t>
  </si>
  <si>
    <t>t Stat</t>
  </si>
  <si>
    <t>P(T&lt;=t) one-tail</t>
  </si>
  <si>
    <t>t Critical one-tail</t>
  </si>
  <si>
    <t>P(T&lt;=t) two-tail</t>
  </si>
  <si>
    <t>t Critical two-tail</t>
  </si>
  <si>
    <t>Two-tailed test</t>
  </si>
  <si>
    <t>H0: µ1 - µ2 = D0</t>
  </si>
  <si>
    <t>H0: µ1 - µ2 ≠ D0</t>
  </si>
  <si>
    <t>Test: µ1 differs from µ2</t>
  </si>
  <si>
    <t>µ1 mean number of hours females spent onlines per week</t>
  </si>
  <si>
    <t>µ2 mean number of hours males spent onlines per week</t>
  </si>
  <si>
    <t>Note: for two-tail test, change the sign of the one tailed critical value.</t>
  </si>
  <si>
    <t>a.</t>
  </si>
  <si>
    <t>H0:</t>
  </si>
  <si>
    <t>H1:</t>
  </si>
  <si>
    <t>Test Statistic</t>
  </si>
  <si>
    <t>Alpha</t>
  </si>
  <si>
    <t>Critical Value</t>
  </si>
  <si>
    <t>Decision</t>
  </si>
  <si>
    <t>Conclusion/</t>
  </si>
  <si>
    <t>Interpretation</t>
  </si>
  <si>
    <t>µ1 - µ2 ≠ 0</t>
  </si>
  <si>
    <t>µ1 - µ2 = 0</t>
  </si>
  <si>
    <t>Accounting Department Survey Data</t>
  </si>
  <si>
    <t>Employee</t>
  </si>
  <si>
    <t>Years of Service</t>
  </si>
  <si>
    <t>Years Undergraduate Study</t>
  </si>
  <si>
    <t>Graduate Degree?</t>
  </si>
  <si>
    <t>CPA?</t>
  </si>
  <si>
    <t>Age Group</t>
  </si>
  <si>
    <t>F</t>
  </si>
  <si>
    <t>N</t>
  </si>
  <si>
    <t>Y</t>
  </si>
  <si>
    <t>41-45</t>
  </si>
  <si>
    <t>26-30</t>
  </si>
  <si>
    <t>M</t>
  </si>
  <si>
    <t>31-35</t>
  </si>
  <si>
    <t>36-40</t>
  </si>
  <si>
    <t>51-55</t>
  </si>
  <si>
    <t>46-50</t>
  </si>
  <si>
    <t>21-25</t>
  </si>
  <si>
    <t>Count</t>
  </si>
  <si>
    <t>Average Years of Service</t>
  </si>
  <si>
    <t>Average Hours online/week</t>
  </si>
  <si>
    <t>Row Labels</t>
  </si>
  <si>
    <t>Grand Total</t>
  </si>
  <si>
    <t>Count of Hours online/week2</t>
  </si>
  <si>
    <t>Average of Hours online/week</t>
  </si>
  <si>
    <t>Reject null hypothesis</t>
  </si>
  <si>
    <t>Fail to reject null hypothesis</t>
  </si>
  <si>
    <t>The t-test statistic is in the rejection region.  We reject the null hypothesis that mean average years of service between females and males is the same.</t>
  </si>
  <si>
    <t>Average Undergraduate Study</t>
  </si>
  <si>
    <t>The t-test statistic is not in the rejection region.  We fail to reject the null hypothesis that mean years of undergraduate study is the same for females and males.</t>
  </si>
  <si>
    <t>µ1 mean average number of years of service for females</t>
  </si>
  <si>
    <t>µ2 mean average number of years of service for males</t>
  </si>
  <si>
    <t>µ1 mean average years of undergraduate study for females</t>
  </si>
  <si>
    <t>µ2 mean average years of undergraduate study for males</t>
  </si>
  <si>
    <t>Call Center Data</t>
  </si>
  <si>
    <t>Male = 1
Female = 0</t>
  </si>
  <si>
    <t>Yes = 1
No = 0</t>
  </si>
  <si>
    <t>Starting Age</t>
  </si>
  <si>
    <t>Prior Call Center Experience</t>
  </si>
  <si>
    <t>College Degree</t>
  </si>
  <si>
    <t>Length of Service (years)</t>
  </si>
  <si>
    <t>t-Test: Two-Sample Assuming Equal Variances</t>
  </si>
  <si>
    <t>Pooled Variance</t>
  </si>
  <si>
    <t>F-Test Two-Sample for Variances</t>
  </si>
  <si>
    <t>P(F&lt;=f) one-tail</t>
  </si>
  <si>
    <t>F Critical one-tail</t>
  </si>
  <si>
    <t>Two tail test</t>
  </si>
  <si>
    <t xml:space="preserve">Ohio Education Performance Results Year 2000 </t>
  </si>
  <si>
    <t>School District</t>
  </si>
  <si>
    <t>Writing</t>
  </si>
  <si>
    <t>Reading</t>
  </si>
  <si>
    <t>Math</t>
  </si>
  <si>
    <t>Citizenship</t>
  </si>
  <si>
    <t>Science</t>
  </si>
  <si>
    <t>All</t>
  </si>
  <si>
    <t>Indian Hill</t>
  </si>
  <si>
    <t>Wyoming</t>
  </si>
  <si>
    <t>Mason City</t>
  </si>
  <si>
    <t>Madiera</t>
  </si>
  <si>
    <t>Mariemont</t>
  </si>
  <si>
    <t>Sycamore</t>
  </si>
  <si>
    <t>Forest Hills</t>
  </si>
  <si>
    <t>Kings Local</t>
  </si>
  <si>
    <t>Lakota</t>
  </si>
  <si>
    <t>Loveland</t>
  </si>
  <si>
    <t>Southwest</t>
  </si>
  <si>
    <t>Fairf ield</t>
  </si>
  <si>
    <t>Oak Hills</t>
  </si>
  <si>
    <t>Three Rivers</t>
  </si>
  <si>
    <t>Milford</t>
  </si>
  <si>
    <t>Ross</t>
  </si>
  <si>
    <t>West Clermont</t>
  </si>
  <si>
    <t>Princeton</t>
  </si>
  <si>
    <t>Finneytown</t>
  </si>
  <si>
    <t>Norwood</t>
  </si>
  <si>
    <t>Lockland</t>
  </si>
  <si>
    <t>Franklin City</t>
  </si>
  <si>
    <t>Winton Woods</t>
  </si>
  <si>
    <t>Northwest</t>
  </si>
  <si>
    <t>North College Hill</t>
  </si>
  <si>
    <t>Mount Healthy</t>
  </si>
  <si>
    <t>Felicity Franklin</t>
  </si>
  <si>
    <t>St. Bernard</t>
  </si>
  <si>
    <t>Deer Park</t>
  </si>
  <si>
    <t>Cincinnati Public</t>
  </si>
  <si>
    <t>State Averages</t>
  </si>
  <si>
    <t>t-Test: Paired Two Sample for Means</t>
  </si>
  <si>
    <t>Pearson Correlation</t>
  </si>
  <si>
    <t>Writing/Reading</t>
  </si>
  <si>
    <t>s² 1 - s² 2 = 0</t>
  </si>
  <si>
    <t>s² 1 - s² 2  ≠ 0</t>
  </si>
  <si>
    <t>Student Grades</t>
  </si>
  <si>
    <t>Midterm</t>
  </si>
  <si>
    <t>Final Exam</t>
  </si>
  <si>
    <t>College</t>
  </si>
  <si>
    <t>Year</t>
  </si>
  <si>
    <t>Avg ACT</t>
  </si>
  <si>
    <t>Avg SAT</t>
  </si>
  <si>
    <t>HS GPA</t>
  </si>
  <si>
    <t>% top 10%</t>
  </si>
  <si>
    <t>% top 20%</t>
  </si>
  <si>
    <t>1st year retention rate</t>
  </si>
  <si>
    <t>Liberal Arts</t>
  </si>
  <si>
    <t>Music</t>
  </si>
  <si>
    <t xml:space="preserve">Education </t>
  </si>
  <si>
    <t>Engineering</t>
  </si>
  <si>
    <t xml:space="preserve">Business </t>
  </si>
  <si>
    <t>Architecture</t>
  </si>
  <si>
    <t>North Central Branch Campus</t>
  </si>
  <si>
    <t>Nursing</t>
  </si>
  <si>
    <t>Vocational Technology</t>
  </si>
  <si>
    <t>South Central Branch Campus</t>
  </si>
  <si>
    <t>Health Sciences</t>
  </si>
  <si>
    <t>Graduate School Survey</t>
  </si>
  <si>
    <t>Married</t>
  </si>
  <si>
    <t>Undergraduate GPA</t>
  </si>
  <si>
    <t>Plan to attend graduate school</t>
  </si>
  <si>
    <t>yes</t>
  </si>
  <si>
    <t>no</t>
  </si>
  <si>
    <t>Anova: Single Factor</t>
  </si>
  <si>
    <t>SUMMARY</t>
  </si>
  <si>
    <t>Groups</t>
  </si>
  <si>
    <t>Sum</t>
  </si>
  <si>
    <t>Average</t>
  </si>
  <si>
    <t>ANOVA</t>
  </si>
  <si>
    <t>Source of Variation</t>
  </si>
  <si>
    <t>SS</t>
  </si>
  <si>
    <t>MS</t>
  </si>
  <si>
    <t>P-value</t>
  </si>
  <si>
    <t>F crit</t>
  </si>
  <si>
    <t>Between Groups</t>
  </si>
  <si>
    <t>Within Groups</t>
  </si>
  <si>
    <t>Total</t>
  </si>
  <si>
    <t>Count of Plan to attend graduate school</t>
  </si>
  <si>
    <t>Expected Frequency</t>
  </si>
  <si>
    <t xml:space="preserve">Seeking evidence that µ1 differs from µ2 </t>
  </si>
  <si>
    <t>The t-test statistic is not in the rejection region.  We fail to reject the null hypothesis that average length of service for males is the same as for females.</t>
  </si>
  <si>
    <t>The t-test statistic is not in the rejection region.  We fail to reject the null hypothesis that average length of service for individuals without prior call center experience is the same as those with experience.</t>
  </si>
  <si>
    <t>The t-test statistic is not in the rejection region.  We fail to reject the null hypothesis that average length of service for individuals with college degree is the same as for individuals without a college degree</t>
  </si>
  <si>
    <t>p-value</t>
  </si>
  <si>
    <t>Math/Science</t>
  </si>
  <si>
    <t>µ1 = µ2 = µm</t>
  </si>
  <si>
    <t>at least one mean is different from the others</t>
  </si>
  <si>
    <t>Chi Square Statistic</t>
  </si>
  <si>
    <t>Row</t>
  </si>
  <si>
    <t>Column</t>
  </si>
  <si>
    <t>The p-value is less than alpha = 0.05; therefore we reject the null hypothesis</t>
  </si>
  <si>
    <t>The t-test statistic is not in the rejection region.  We fail to reject the null hypothesis that mean number of hours females and males spent online per week is the same.</t>
  </si>
  <si>
    <t>We have insufficient evidence to conclude mean number of hours females and males spent online per week is different based on 0.05 level of significance.</t>
  </si>
  <si>
    <t>We have sufficient evidence to conclude mean average years of service between females and males is different based on 0.05 level of significance.</t>
  </si>
  <si>
    <t>We have insufficient evidence to conclude mean years of undergraduate study for females and males is different based on 0.05 level of significance.</t>
  </si>
  <si>
    <t>µ1 mean average length of service for males</t>
  </si>
  <si>
    <t>µ2 meanaverage length of service for females</t>
  </si>
  <si>
    <t xml:space="preserve"> </t>
  </si>
  <si>
    <t xml:space="preserve">   </t>
  </si>
  <si>
    <t>µ1 mean writing score</t>
  </si>
  <si>
    <t>µ2 mean reading score</t>
  </si>
  <si>
    <t>µ1 mean math score</t>
  </si>
  <si>
    <t>µ2 mean science score</t>
  </si>
  <si>
    <t xml:space="preserve">The t-test statistic is in the rejection region.  We reject the null hypothesis that mean difference in writing and reading score is zero.  We have sufficient evidence to conclude mean writting and reading score is different based on 0.05 level of significance.
</t>
  </si>
  <si>
    <t xml:space="preserve">The t-test statistic is in the rejection region.  We reject the null hypothesis that mean difference in math and science score is zero.  We have sufficient evidence to conclude mean math and science score is different based on 0.05 level of significance.
</t>
  </si>
  <si>
    <r>
      <t>n</t>
    </r>
    <r>
      <rPr>
        <b/>
        <sz val="24"/>
        <color rgb="FFFF0000"/>
        <rFont val="Times New Roman"/>
        <family val="1"/>
      </rPr>
      <t xml:space="preserve">Interpreting the </t>
    </r>
    <r>
      <rPr>
        <b/>
        <i/>
        <u/>
        <sz val="24"/>
        <color rgb="FFFF0000"/>
        <rFont val="Times New Roman"/>
        <family val="1"/>
      </rPr>
      <t xml:space="preserve">Weight of Evidence </t>
    </r>
    <r>
      <rPr>
        <sz val="24"/>
        <color rgb="FF5B5249"/>
        <rFont val="Times New Roman"/>
        <family val="1"/>
      </rPr>
      <t xml:space="preserve">against </t>
    </r>
    <r>
      <rPr>
        <i/>
        <sz val="24"/>
        <color rgb="FF5B5249"/>
        <rFont val="Times New Roman"/>
        <family val="1"/>
      </rPr>
      <t>Ho</t>
    </r>
    <r>
      <rPr>
        <sz val="24"/>
        <color rgb="FF5B5249"/>
        <rFont val="Times New Roman"/>
        <family val="1"/>
      </rPr>
      <t xml:space="preserve">: </t>
    </r>
    <r>
      <rPr>
        <b/>
        <sz val="24"/>
        <color rgb="FF23A400"/>
        <rFont val="Times New Roman"/>
        <family val="1"/>
      </rPr>
      <t xml:space="preserve">If </t>
    </r>
    <r>
      <rPr>
        <b/>
        <i/>
        <sz val="24"/>
        <color rgb="FF23A400"/>
        <rFont val="Times New Roman"/>
        <family val="1"/>
      </rPr>
      <t>p</t>
    </r>
    <r>
      <rPr>
        <b/>
        <sz val="24"/>
        <color rgb="FF23A400"/>
        <rFont val="Times New Roman"/>
        <family val="1"/>
      </rPr>
      <t>-value &lt;</t>
    </r>
  </si>
  <si>
    <r>
      <t>n</t>
    </r>
    <r>
      <rPr>
        <b/>
        <sz val="24"/>
        <color rgb="FF23A400"/>
        <rFont val="Times New Roman"/>
        <family val="1"/>
      </rPr>
      <t>.10</t>
    </r>
    <r>
      <rPr>
        <sz val="24"/>
        <color rgb="FF5B5249"/>
        <rFont val="Times New Roman"/>
        <family val="1"/>
      </rPr>
      <t xml:space="preserve">, we have some evidence that </t>
    </r>
    <r>
      <rPr>
        <i/>
        <sz val="24"/>
        <color rgb="FF5B5249"/>
        <rFont val="Times New Roman"/>
        <family val="1"/>
      </rPr>
      <t>Ho</t>
    </r>
    <r>
      <rPr>
        <sz val="24"/>
        <color rgb="FF5B5249"/>
        <rFont val="Times New Roman"/>
        <family val="1"/>
      </rPr>
      <t xml:space="preserve"> is false.</t>
    </r>
  </si>
  <si>
    <r>
      <t>n</t>
    </r>
    <r>
      <rPr>
        <b/>
        <sz val="24"/>
        <color rgb="FF23A400"/>
        <rFont val="Times New Roman"/>
        <family val="1"/>
      </rPr>
      <t>.05</t>
    </r>
    <r>
      <rPr>
        <b/>
        <sz val="24"/>
        <color rgb="FFFF3300"/>
        <rFont val="Times New Roman"/>
        <family val="1"/>
      </rPr>
      <t xml:space="preserve">, we have strong evidence that </t>
    </r>
    <r>
      <rPr>
        <b/>
        <i/>
        <sz val="24"/>
        <color rgb="FFFF3300"/>
        <rFont val="Times New Roman"/>
        <family val="1"/>
      </rPr>
      <t>H</t>
    </r>
    <r>
      <rPr>
        <b/>
        <sz val="24"/>
        <color rgb="FFFF3300"/>
        <rFont val="Times New Roman"/>
        <family val="1"/>
      </rPr>
      <t>o is false.</t>
    </r>
  </si>
  <si>
    <r>
      <t>n</t>
    </r>
    <r>
      <rPr>
        <b/>
        <sz val="24"/>
        <color rgb="FF23A400"/>
        <rFont val="Times New Roman"/>
        <family val="1"/>
      </rPr>
      <t>.01</t>
    </r>
    <r>
      <rPr>
        <sz val="24"/>
        <color rgb="FF5B5249"/>
        <rFont val="Times New Roman"/>
        <family val="1"/>
      </rPr>
      <t xml:space="preserve">, we have </t>
    </r>
    <r>
      <rPr>
        <b/>
        <i/>
        <sz val="24"/>
        <color rgb="FFFF0000"/>
        <rFont val="Times New Roman"/>
        <family val="1"/>
      </rPr>
      <t xml:space="preserve">very strong </t>
    </r>
    <r>
      <rPr>
        <sz val="24"/>
        <color rgb="FF5B5249"/>
        <rFont val="Times New Roman"/>
        <family val="1"/>
      </rPr>
      <t xml:space="preserve">evidence that </t>
    </r>
    <r>
      <rPr>
        <i/>
        <sz val="24"/>
        <color rgb="FF5B5249"/>
        <rFont val="Times New Roman"/>
        <family val="1"/>
      </rPr>
      <t>Ho</t>
    </r>
    <r>
      <rPr>
        <sz val="24"/>
        <color rgb="FF5B5249"/>
        <rFont val="Times New Roman"/>
        <family val="1"/>
      </rPr>
      <t xml:space="preserve"> is false.</t>
    </r>
  </si>
  <si>
    <r>
      <t>n</t>
    </r>
    <r>
      <rPr>
        <b/>
        <sz val="24"/>
        <color rgb="FF23A400"/>
        <rFont val="Times New Roman"/>
        <family val="1"/>
      </rPr>
      <t>.001</t>
    </r>
    <r>
      <rPr>
        <sz val="24"/>
        <color rgb="FF5B5249"/>
        <rFont val="Times New Roman"/>
        <family val="1"/>
      </rPr>
      <t xml:space="preserve">, we have </t>
    </r>
    <r>
      <rPr>
        <b/>
        <i/>
        <sz val="24"/>
        <color rgb="FFFF0000"/>
        <rFont val="Times New Roman"/>
        <family val="1"/>
      </rPr>
      <t xml:space="preserve">extremely strong </t>
    </r>
    <r>
      <rPr>
        <sz val="24"/>
        <color rgb="FF5B5249"/>
        <rFont val="Times New Roman"/>
        <family val="1"/>
      </rPr>
      <t xml:space="preserve">evidence that </t>
    </r>
    <r>
      <rPr>
        <i/>
        <sz val="24"/>
        <color rgb="FF5B5249"/>
        <rFont val="Times New Roman"/>
        <family val="1"/>
      </rPr>
      <t>Ho</t>
    </r>
    <r>
      <rPr>
        <sz val="24"/>
        <color rgb="FF5B5249"/>
        <rFont val="Times New Roman"/>
        <family val="1"/>
      </rPr>
      <t xml:space="preserve"> is false.</t>
    </r>
  </si>
  <si>
    <r>
      <t xml:space="preserve">We can reject </t>
    </r>
    <r>
      <rPr>
        <b/>
        <i/>
        <sz val="24"/>
        <color rgb="FFFF5FB3"/>
        <rFont val="Times New Roman"/>
        <family val="1"/>
      </rPr>
      <t xml:space="preserve">Ho </t>
    </r>
    <r>
      <rPr>
        <b/>
        <sz val="24"/>
        <color rgb="FFFF5FB3"/>
        <rFont val="Times New Roman"/>
        <family val="1"/>
      </rPr>
      <t xml:space="preserve">in favor or </t>
    </r>
    <r>
      <rPr>
        <b/>
        <i/>
        <sz val="24"/>
        <color rgb="FFFF5FB3"/>
        <rFont val="Times New Roman"/>
        <family val="1"/>
      </rPr>
      <t>Ha</t>
    </r>
    <r>
      <rPr>
        <b/>
        <sz val="24"/>
        <color rgb="FFFF5FB3"/>
        <rFont val="Times New Roman"/>
        <family val="1"/>
      </rPr>
      <t xml:space="preserve"> at level of significance α </t>
    </r>
    <r>
      <rPr>
        <b/>
        <u/>
        <sz val="24"/>
        <color rgb="FFFF5FB3"/>
        <rFont val="Times New Roman"/>
        <family val="1"/>
      </rPr>
      <t>if and only if</t>
    </r>
    <r>
      <rPr>
        <b/>
        <sz val="24"/>
        <color rgb="FFFF5FB3"/>
        <rFont val="Times New Roman"/>
        <family val="1"/>
      </rPr>
      <t xml:space="preserve"> </t>
    </r>
    <r>
      <rPr>
        <b/>
        <i/>
        <sz val="24"/>
        <color rgb="FFFF5FB3"/>
        <rFont val="Times New Roman"/>
        <family val="1"/>
      </rPr>
      <t>p</t>
    </r>
    <r>
      <rPr>
        <b/>
        <sz val="24"/>
        <color rgb="FFFF5FB3"/>
        <rFont val="Times New Roman"/>
        <family val="1"/>
      </rPr>
      <t>-value &lt; α.</t>
    </r>
  </si>
  <si>
    <t>The t-test statistic is not in the rejection region.  We fail to reject the null hypothesis that XXX.</t>
  </si>
  <si>
    <t>We have insufficient evidence to conclude XXX based on 0.05 level of significance.</t>
  </si>
  <si>
    <t>The t-test statistic is in the rejection region.  We reject the null hypothesis that XXX in favor of alternative hypothesis.</t>
  </si>
  <si>
    <t>We have sufficient evidence to conclude XXX based on 0.05 level of significance.</t>
  </si>
  <si>
    <t>The t-test statistic is in the rejection region.  We reject the null hypothesis that mean average years of service between females and males is the same in favor of the alternative hypothesis.</t>
  </si>
  <si>
    <t>The t-test statistic is not in the rejection region.  We fail to reject the null hypothesis that mean years of undergraduate study is the same for females and males in favor of the alternative hypothesis.</t>
  </si>
  <si>
    <t>µ1 mean midterm grades</t>
  </si>
  <si>
    <t>µ2 mean final exam grades</t>
  </si>
  <si>
    <t>The t-test statistic is not in the rejection region.  We fail to reject the null hypothesis that mean difference in midterm and final exam grades is zero. We have insufficient evidence to conclude mean midterm and final exam grade is different based on 0.05 level of significance.</t>
  </si>
  <si>
    <t>Count of Respondent</t>
  </si>
  <si>
    <t>Literature</t>
  </si>
  <si>
    <t>Magazine</t>
  </si>
  <si>
    <t>Nonfiction</t>
  </si>
  <si>
    <t>Popular Fiction</t>
  </si>
  <si>
    <t>Chi Square critical value</t>
  </si>
  <si>
    <t>degrees of freedom</t>
  </si>
  <si>
    <t>R</t>
  </si>
  <si>
    <t>C</t>
  </si>
  <si>
    <t>Yes</t>
  </si>
  <si>
    <t>No</t>
  </si>
  <si>
    <t>Fail to reject</t>
  </si>
  <si>
    <t>We have sufficient evidence to conclude that Gender and Genre dependent.</t>
  </si>
  <si>
    <t>Gender and Genere are dependent. This helps marketing personnel better target advertising campaigns.  Because Gender and Genere are not independent, then advertising should be targeted differently to males and females.</t>
  </si>
  <si>
    <t>Genere</t>
  </si>
  <si>
    <t>The two categorical variables (Sex and Genere) are independent</t>
  </si>
  <si>
    <t>The two categorical variables (Sex and Genere ) are dependent</t>
  </si>
  <si>
    <t>Decission</t>
  </si>
  <si>
    <t>7.19a</t>
  </si>
  <si>
    <t>7.19b</t>
  </si>
  <si>
    <t xml:space="preserve">The t-test statistic is in the rejection region.  We reject the null hypothesis that the population means Avg SAT of all groups are equal in favor of the alternative hypothesis.  We have sufficient evidence to conclude at least one mean is different from the others based on 0.05 level of significance.
</t>
  </si>
  <si>
    <t xml:space="preserve">The t-test statistic is in the rejection region.  We reject the null hypothesis that the population means Avg ACT of all groups are equal in favor of the alternative hypothesis.  We have sufficient evidence to conclude at least one mean is different from the others based on 0.05 level of significance.
</t>
  </si>
  <si>
    <t xml:space="preserve">The t-test statistic is in the rejection region.  We reject the null hypothesis that the population means 1st year retention rate of all groups are equal in favor of the alternative hypothesis.  We have sufficient evidence to conclude at least one mean is different from the others based on 0.05 level of significance.
</t>
  </si>
  <si>
    <t>Chi-Square</t>
  </si>
  <si>
    <t>µ1 mean average length of service for individuals with a college degree</t>
  </si>
  <si>
    <t>µ2 meanaverage length of service for individuals without a college degree</t>
  </si>
  <si>
    <t>µ1 mean average length of service for individuals without prior call center experience</t>
  </si>
  <si>
    <t>µ1 mean average length of service for individuals with prior call center experience</t>
  </si>
  <si>
    <t>Count of Gender</t>
  </si>
  <si>
    <t>Count of Prior Call Center Experience</t>
  </si>
  <si>
    <t>Count of College Degree</t>
  </si>
  <si>
    <t>Column1</t>
  </si>
  <si>
    <t>Note: Per book, only rarely are the population variances know.  Therefore, in most practical situations the t-test assuming unequal variance will be used. Student will perform t-test assuming unequal variance unless specified in the problem.</t>
  </si>
  <si>
    <t>The t-test statistic is in the rejection region.  We reject the null hypothesis that Sex and Genere are independent variables in favor of the alternative hypothesis. We have sufficient evidence to conclude that Gender and Genre dependent based on 0.05 level of significance.</t>
  </si>
  <si>
    <t>Gender and Plan to attend graduate school are not dependent. This helps marketing personnel better target advertising campaigns.  Because Gender and Plan to attend graduate school are not dependent, then advertising should not be targeted differently to males and females.</t>
  </si>
  <si>
    <t>The two categorical variables (Gender and Plan to attend graduate school) are independent</t>
  </si>
  <si>
    <t>The two categorical variables (Gender and Plan to attend graduate school) are dependent</t>
  </si>
  <si>
    <t>The t-test statistic is not in the rejection region.  We fail to reject the null hypothesis that Gender and Genere are independent variables in favor of the alternative hypothesis. We have insufficient evidence to conclude that Gender and Genre dependent based on 0.05 level of significance.</t>
  </si>
  <si>
    <t>The t-test statistic is in the rejection region.  We reject the null hypothesis that the sample variance is equal in favor of the alternative hypothesis.  We have sufficient evidence to conclude variance are not equal based on 0.05 level of significance.</t>
  </si>
  <si>
    <t>The t-test statistic is not in the rejection region.  We fail to reject the null hypothesis that the sample variance is equal in favor of the alternative hypothesis.  We have insufficient evidence to conclude variance are not equal based on 0.05 level of significance.</t>
  </si>
  <si>
    <t>The t-test statistic is not in the rejection region.  We fail to reject the null hypothesis that average length of service for males is the same as for females in favor of the alternative hypothesis.  We have insufficient evidence to conclude  average length of service for males is different as for females based on 0.05 level of significance.</t>
  </si>
  <si>
    <t>The t-test statistic is in the rejection region.  We reject the null hypothesis that average length of service for individuals with college degree is the same as for individuals without a college degree in favor of the alternative hypothesis.   We have sufficient evidence to conclude  average length of service  for individuals with college degree is the same as for individuals without a college degree is different based on 0.05 level of significance.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</si>
</sst>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_(* #,##0_);_(* \(#,##0\);_(* &quot;-&quot;??_);_(@_)"/>
    <numFmt numFmtId="167" formatCode="0.0%"/>
    <numFmt numFmtId="173" formatCode="0.00000"/>
  </numFmts>
  <fonts count="30"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i/>
      <sz val="10"/>
      <name val="Arial"/>
      <family val="2"/>
    </font>
    <font>
      <sz val="11"/>
      <color theme="1"/>
      <name val="Arial"/>
      <family val="2"/>
    </font>
    <font>
      <b/>
      <sz val="11"/>
      <name val="Arial"/>
      <family val="2"/>
    </font>
    <font>
      <b/>
      <sz val="11"/>
      <color theme="1"/>
      <name val="Arial"/>
      <family val="2"/>
    </font>
    <font>
      <sz val="11"/>
      <name val="Arial"/>
      <family val="2"/>
    </font>
    <font>
      <sz val="10"/>
      <name val="Helv"/>
    </font>
    <font>
      <sz val="8"/>
      <name val="Arial"/>
      <family val="2"/>
    </font>
    <font>
      <u/>
      <sz val="10"/>
      <name val="Arial"/>
      <family val="2"/>
    </font>
    <font>
      <sz val="10"/>
      <color theme="1"/>
      <name val="Arial"/>
      <family val="2"/>
    </font>
    <font>
      <b/>
      <u/>
      <sz val="10"/>
      <name val="Arial"/>
      <family val="2"/>
    </font>
    <font>
      <b/>
      <sz val="10"/>
      <color theme="1"/>
      <name val="Arial"/>
      <family val="2"/>
    </font>
    <font>
      <sz val="7.5"/>
      <color rgb="FF980C45"/>
      <name val="Wingdings"/>
      <charset val="2"/>
    </font>
    <font>
      <b/>
      <sz val="24"/>
      <color rgb="FFFF0000"/>
      <name val="Times New Roman"/>
      <family val="1"/>
    </font>
    <font>
      <b/>
      <i/>
      <u/>
      <sz val="24"/>
      <color rgb="FFFF0000"/>
      <name val="Times New Roman"/>
      <family val="1"/>
    </font>
    <font>
      <sz val="24"/>
      <color rgb="FF5B5249"/>
      <name val="Times New Roman"/>
      <family val="1"/>
    </font>
    <font>
      <i/>
      <sz val="24"/>
      <color rgb="FF5B5249"/>
      <name val="Times New Roman"/>
      <family val="1"/>
    </font>
    <font>
      <b/>
      <sz val="24"/>
      <color rgb="FF23A400"/>
      <name val="Times New Roman"/>
      <family val="1"/>
    </font>
    <font>
      <b/>
      <i/>
      <sz val="24"/>
      <color rgb="FF23A400"/>
      <name val="Times New Roman"/>
      <family val="1"/>
    </font>
    <font>
      <sz val="7.5"/>
      <color rgb="FFFAC164"/>
      <name val="Wingdings"/>
      <charset val="2"/>
    </font>
    <font>
      <b/>
      <sz val="24"/>
      <color rgb="FFFF3300"/>
      <name val="Times New Roman"/>
      <family val="1"/>
    </font>
    <font>
      <b/>
      <i/>
      <sz val="24"/>
      <color rgb="FFFF3300"/>
      <name val="Times New Roman"/>
      <family val="1"/>
    </font>
    <font>
      <b/>
      <i/>
      <sz val="24"/>
      <color rgb="FFFF0000"/>
      <name val="Times New Roman"/>
      <family val="1"/>
    </font>
    <font>
      <b/>
      <sz val="24"/>
      <color rgb="FFFF5FB3"/>
      <name val="Times New Roman"/>
      <family val="1"/>
    </font>
    <font>
      <b/>
      <i/>
      <sz val="24"/>
      <color rgb="FFFF5FB3"/>
      <name val="Times New Roman"/>
      <family val="1"/>
    </font>
    <font>
      <b/>
      <u/>
      <sz val="24"/>
      <color rgb="FFFF5FB3"/>
      <name val="Times New Roman"/>
      <family val="1"/>
    </font>
  </fonts>
  <fills count="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6">
    <border>
      <left/>
      <right/>
      <top/>
      <bottom/>
      <diagonal/>
    </border>
    <border>
      <left/>
      <right/>
      <top/>
      <bottom style="double">
        <color auto="1"/>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7">
    <xf numFmtId="0" fontId="0" fillId="0" borderId="0"/>
    <xf numFmtId="0" fontId="10"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4" fillId="0" borderId="0"/>
    <xf numFmtId="0" fontId="1" fillId="0" borderId="0"/>
  </cellStyleXfs>
  <cellXfs count="140">
    <xf numFmtId="0" fontId="0" fillId="0" borderId="0" xfId="0"/>
    <xf numFmtId="0" fontId="3" fillId="0" borderId="0" xfId="0" applyFont="1"/>
    <xf numFmtId="0" fontId="0" fillId="0" borderId="0" xfId="0" applyAlignment="1">
      <alignment horizontal="center"/>
    </xf>
    <xf numFmtId="16" fontId="0" fillId="0" borderId="0" xfId="0" quotePrefix="1" applyNumberFormat="1"/>
    <xf numFmtId="0" fontId="3" fillId="0" borderId="1" xfId="0" applyFont="1" applyBorder="1"/>
    <xf numFmtId="16" fontId="4" fillId="0" borderId="0" xfId="0" quotePrefix="1" applyNumberFormat="1" applyFont="1"/>
    <xf numFmtId="0" fontId="4" fillId="0" borderId="0" xfId="0" quotePrefix="1" applyFont="1"/>
    <xf numFmtId="0" fontId="0" fillId="0" borderId="0" xfId="0" applyFill="1" applyBorder="1" applyAlignment="1"/>
    <xf numFmtId="0" fontId="0" fillId="0" borderId="2" xfId="0" applyFill="1" applyBorder="1" applyAlignment="1"/>
    <xf numFmtId="0" fontId="5" fillId="0" borderId="3" xfId="0" applyFont="1" applyFill="1" applyBorder="1" applyAlignment="1">
      <alignment horizontal="center"/>
    </xf>
    <xf numFmtId="0" fontId="4" fillId="0" borderId="0" xfId="0" applyFont="1"/>
    <xf numFmtId="0" fontId="0" fillId="2" borderId="0" xfId="0" applyFill="1" applyBorder="1" applyAlignment="1"/>
    <xf numFmtId="0" fontId="0" fillId="2" borderId="2" xfId="0" applyFill="1" applyBorder="1" applyAlignment="1"/>
    <xf numFmtId="0" fontId="6" fillId="0" borderId="0" xfId="0" applyFont="1" applyAlignment="1">
      <alignment horizontal="right"/>
    </xf>
    <xf numFmtId="0" fontId="7" fillId="0" borderId="0" xfId="0" applyFont="1"/>
    <xf numFmtId="0" fontId="6" fillId="0" borderId="0" xfId="0" applyFont="1"/>
    <xf numFmtId="0" fontId="8" fillId="0" borderId="0" xfId="0" applyFont="1" applyAlignment="1">
      <alignment horizontal="right"/>
    </xf>
    <xf numFmtId="0" fontId="7" fillId="0" borderId="0" xfId="0" applyFont="1" applyAlignment="1">
      <alignment horizontal="right"/>
    </xf>
    <xf numFmtId="0" fontId="9" fillId="0" borderId="0" xfId="0" applyFont="1"/>
    <xf numFmtId="0" fontId="8" fillId="0" borderId="0" xfId="0" applyFont="1"/>
    <xf numFmtId="0" fontId="3" fillId="0" borderId="0" xfId="1" applyFont="1"/>
    <xf numFmtId="0" fontId="4" fillId="0" borderId="0" xfId="1" applyFont="1"/>
    <xf numFmtId="0" fontId="4" fillId="0" borderId="0" xfId="1" applyFont="1" applyBorder="1"/>
    <xf numFmtId="0" fontId="3" fillId="0" borderId="1" xfId="1" applyFont="1" applyBorder="1"/>
    <xf numFmtId="0" fontId="11" fillId="0" borderId="0" xfId="1" applyFont="1" applyBorder="1"/>
    <xf numFmtId="0" fontId="11" fillId="0" borderId="0" xfId="1" applyNumberFormat="1" applyFont="1" applyBorder="1" applyAlignment="1">
      <alignment horizontal="center"/>
    </xf>
    <xf numFmtId="0" fontId="4" fillId="0" borderId="0" xfId="1" applyNumberFormat="1" applyFont="1" applyAlignment="1">
      <alignment horizontal="right"/>
    </xf>
    <xf numFmtId="0" fontId="4" fillId="0" borderId="0" xfId="1" applyNumberFormat="1" applyFont="1" applyAlignment="1">
      <alignment horizontal="left"/>
    </xf>
    <xf numFmtId="0" fontId="12" fillId="0" borderId="0" xfId="1" applyNumberFormat="1" applyFont="1" applyAlignment="1">
      <alignment horizontal="left"/>
    </xf>
    <xf numFmtId="0" fontId="3"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xf numFmtId="0" fontId="4" fillId="0" borderId="0" xfId="0" applyNumberFormat="1" applyFont="1" applyAlignment="1">
      <alignment horizontal="center"/>
    </xf>
    <xf numFmtId="0" fontId="4" fillId="0" borderId="0" xfId="0" applyFont="1" applyAlignment="1">
      <alignment horizontal="center"/>
    </xf>
    <xf numFmtId="0" fontId="4" fillId="0" borderId="0" xfId="0" quotePrefix="1" applyNumberFormat="1" applyFont="1" applyAlignment="1">
      <alignment horizontal="center"/>
    </xf>
    <xf numFmtId="0" fontId="3" fillId="0" borderId="0" xfId="1" applyFont="1" applyBorder="1"/>
    <xf numFmtId="0" fontId="3" fillId="0" borderId="0" xfId="1" applyFont="1" applyAlignment="1">
      <alignment horizontal="left"/>
    </xf>
    <xf numFmtId="0" fontId="4" fillId="0" borderId="0" xfId="1" applyFont="1" applyAlignment="1">
      <alignment horizontal="right"/>
    </xf>
    <xf numFmtId="0" fontId="3" fillId="0" borderId="0" xfId="1" applyFont="1" applyAlignment="1">
      <alignment horizontal="right" wrapText="1"/>
    </xf>
    <xf numFmtId="0" fontId="3" fillId="0" borderId="0" xfId="1" applyFont="1" applyAlignment="1">
      <alignment horizontal="right"/>
    </xf>
    <xf numFmtId="0" fontId="3" fillId="0" borderId="1" xfId="1" applyNumberFormat="1" applyFont="1" applyBorder="1" applyAlignment="1">
      <alignment horizontal="right"/>
    </xf>
    <xf numFmtId="0" fontId="3" fillId="0" borderId="1" xfId="1" applyFont="1" applyBorder="1" applyAlignment="1">
      <alignment horizontal="right"/>
    </xf>
    <xf numFmtId="2" fontId="4" fillId="0" borderId="0" xfId="1" applyNumberFormat="1" applyFont="1" applyAlignment="1">
      <alignment horizontal="right"/>
    </xf>
    <xf numFmtId="1" fontId="4" fillId="0" borderId="0" xfId="1" applyNumberFormat="1" applyFont="1" applyAlignment="1">
      <alignment horizontal="right"/>
    </xf>
    <xf numFmtId="3" fontId="4" fillId="0" borderId="0" xfId="1" applyNumberFormat="1" applyFont="1" applyAlignment="1">
      <alignment horizontal="right"/>
    </xf>
    <xf numFmtId="0" fontId="0" fillId="3" borderId="0" xfId="0" applyFill="1" applyBorder="1" applyAlignment="1"/>
    <xf numFmtId="0" fontId="0" fillId="3" borderId="2" xfId="0" applyFill="1" applyBorder="1" applyAlignment="1"/>
    <xf numFmtId="0" fontId="0" fillId="3" borderId="0" xfId="0" applyFill="1"/>
    <xf numFmtId="0" fontId="0" fillId="4" borderId="0" xfId="0" applyFill="1"/>
    <xf numFmtId="0" fontId="0" fillId="5" borderId="0" xfId="0" applyFill="1"/>
    <xf numFmtId="0" fontId="4" fillId="3" borderId="0" xfId="1" applyFont="1" applyFill="1"/>
    <xf numFmtId="0" fontId="3" fillId="0" borderId="1" xfId="1" applyNumberFormat="1" applyFont="1" applyBorder="1" applyAlignment="1">
      <alignment horizontal="left"/>
    </xf>
    <xf numFmtId="0" fontId="3" fillId="0" borderId="0" xfId="1" applyNumberFormat="1" applyFont="1" applyAlignment="1">
      <alignment horizontal="left"/>
    </xf>
    <xf numFmtId="0" fontId="3" fillId="0" borderId="0" xfId="2" applyFont="1"/>
    <xf numFmtId="0" fontId="2" fillId="0" borderId="0" xfId="2"/>
    <xf numFmtId="0" fontId="2" fillId="0" borderId="0" xfId="2" applyAlignment="1">
      <alignment horizontal="center"/>
    </xf>
    <xf numFmtId="0" fontId="3" fillId="0" borderId="1" xfId="2" applyFont="1" applyBorder="1"/>
    <xf numFmtId="0" fontId="3" fillId="0" borderId="1" xfId="2" applyFont="1" applyBorder="1" applyAlignment="1">
      <alignment horizontal="center"/>
    </xf>
    <xf numFmtId="0" fontId="4" fillId="0" borderId="0" xfId="2" applyFont="1" applyAlignment="1">
      <alignment horizontal="right"/>
    </xf>
    <xf numFmtId="2" fontId="4" fillId="0" borderId="0" xfId="3" applyNumberFormat="1" applyFont="1" applyAlignment="1">
      <alignment horizontal="right"/>
    </xf>
    <xf numFmtId="164" fontId="4" fillId="0" borderId="0" xfId="3" applyNumberFormat="1" applyFont="1" applyAlignment="1">
      <alignment horizontal="right"/>
    </xf>
    <xf numFmtId="10" fontId="4" fillId="0" borderId="0" xfId="3" applyNumberFormat="1" applyFont="1" applyAlignment="1">
      <alignment horizontal="right"/>
    </xf>
    <xf numFmtId="10" fontId="4" fillId="0" borderId="0" xfId="4" applyNumberFormat="1" applyFont="1" applyAlignment="1">
      <alignment horizontal="right"/>
    </xf>
    <xf numFmtId="0" fontId="4" fillId="0" borderId="0" xfId="2" applyFont="1" applyBorder="1" applyAlignment="1">
      <alignment horizontal="right"/>
    </xf>
    <xf numFmtId="2" fontId="4" fillId="0" borderId="0" xfId="3" applyNumberFormat="1" applyFont="1"/>
    <xf numFmtId="164" fontId="4" fillId="0" borderId="0" xfId="3" applyNumberFormat="1" applyFont="1"/>
    <xf numFmtId="10" fontId="4" fillId="0" borderId="0" xfId="3" applyNumberFormat="1" applyFont="1"/>
    <xf numFmtId="10" fontId="4" fillId="0" borderId="0" xfId="4" applyNumberFormat="1" applyFont="1"/>
    <xf numFmtId="10" fontId="2" fillId="0" borderId="0" xfId="2" applyNumberFormat="1"/>
    <xf numFmtId="0" fontId="4" fillId="0" borderId="0" xfId="2" applyFont="1"/>
    <xf numFmtId="0" fontId="14" fillId="0" borderId="0" xfId="2" applyFont="1" applyAlignment="1">
      <alignment horizontal="right"/>
    </xf>
    <xf numFmtId="165" fontId="4" fillId="0" borderId="0" xfId="2" applyNumberFormat="1" applyFont="1"/>
    <xf numFmtId="166" fontId="4" fillId="0" borderId="0" xfId="3" applyNumberFormat="1" applyFont="1"/>
    <xf numFmtId="164" fontId="4" fillId="0" borderId="0" xfId="2" applyNumberFormat="1" applyFont="1"/>
    <xf numFmtId="167" fontId="4" fillId="0" borderId="0" xfId="2" applyNumberFormat="1" applyFont="1"/>
    <xf numFmtId="0" fontId="14" fillId="0" borderId="0" xfId="2" applyFont="1" applyBorder="1" applyAlignment="1">
      <alignment horizontal="right"/>
    </xf>
    <xf numFmtId="0" fontId="2" fillId="0" borderId="0" xfId="2" applyAlignment="1">
      <alignment wrapText="1"/>
    </xf>
    <xf numFmtId="2" fontId="0" fillId="0" borderId="0" xfId="0" applyNumberFormat="1"/>
    <xf numFmtId="0" fontId="4" fillId="4" borderId="0" xfId="1" applyFont="1" applyFill="1" applyAlignment="1">
      <alignment horizontal="right"/>
    </xf>
    <xf numFmtId="0" fontId="4" fillId="5" borderId="0" xfId="1" applyFont="1" applyFill="1" applyAlignment="1">
      <alignment horizontal="right"/>
    </xf>
    <xf numFmtId="0" fontId="2" fillId="0" borderId="0" xfId="2" applyAlignment="1">
      <alignment horizontal="center" wrapText="1"/>
    </xf>
    <xf numFmtId="0" fontId="4" fillId="0" borderId="0" xfId="1" applyFont="1" applyAlignment="1">
      <alignment horizontal="left" vertical="top" wrapText="1"/>
    </xf>
    <xf numFmtId="0" fontId="4" fillId="0" borderId="0" xfId="1" applyFont="1" applyAlignment="1">
      <alignment horizontal="left" vertical="top"/>
    </xf>
    <xf numFmtId="0" fontId="2" fillId="0" borderId="0" xfId="2" applyAlignment="1">
      <alignment horizontal="center"/>
    </xf>
    <xf numFmtId="0" fontId="3" fillId="0" borderId="0" xfId="2" applyFont="1" applyAlignment="1">
      <alignment horizontal="center"/>
    </xf>
    <xf numFmtId="0" fontId="4" fillId="0" borderId="0" xfId="0" applyFont="1" applyAlignment="1">
      <alignment horizontal="left"/>
    </xf>
    <xf numFmtId="0" fontId="4" fillId="0" borderId="0" xfId="0" applyFont="1" applyAlignment="1">
      <alignment horizontal="left" vertical="top"/>
    </xf>
    <xf numFmtId="0" fontId="16" fillId="0" borderId="0" xfId="0" applyFont="1" applyAlignment="1">
      <alignment horizontal="left" vertical="center" readingOrder="1"/>
    </xf>
    <xf numFmtId="0" fontId="23" fillId="0" borderId="0" xfId="0" applyFont="1" applyAlignment="1">
      <alignment horizontal="left" vertical="center" indent="4" readingOrder="1"/>
    </xf>
    <xf numFmtId="0" fontId="27" fillId="0" borderId="0" xfId="0" applyFont="1"/>
    <xf numFmtId="0" fontId="4" fillId="0" borderId="0" xfId="0" applyFont="1" applyFill="1"/>
    <xf numFmtId="0" fontId="1" fillId="0" borderId="0" xfId="2" applyFont="1" applyAlignment="1">
      <alignment horizontal="center"/>
    </xf>
    <xf numFmtId="0" fontId="4" fillId="5" borderId="0" xfId="1" applyFont="1" applyFill="1" applyAlignment="1">
      <alignment horizontal="left"/>
    </xf>
    <xf numFmtId="0" fontId="4" fillId="4" borderId="0" xfId="1" applyFont="1" applyFill="1" applyAlignment="1">
      <alignment horizontal="left"/>
    </xf>
    <xf numFmtId="0" fontId="4" fillId="0" borderId="4" xfId="5" applyFont="1" applyBorder="1"/>
    <xf numFmtId="0" fontId="13" fillId="0" borderId="4" xfId="6" applyFont="1" applyBorder="1" applyAlignment="1">
      <alignment wrapText="1"/>
    </xf>
    <xf numFmtId="0" fontId="13" fillId="0" borderId="0" xfId="6" applyFont="1"/>
    <xf numFmtId="0" fontId="13" fillId="0" borderId="0" xfId="6" applyFont="1" applyFill="1" applyAlignment="1">
      <alignment horizontal="center"/>
    </xf>
    <xf numFmtId="0" fontId="4" fillId="0" borderId="0" xfId="5"/>
    <xf numFmtId="0" fontId="13" fillId="0" borderId="4" xfId="6" applyFont="1" applyBorder="1"/>
    <xf numFmtId="2" fontId="4" fillId="0" borderId="0" xfId="5" applyNumberFormat="1"/>
    <xf numFmtId="0" fontId="4" fillId="0" borderId="0" xfId="5" applyFont="1"/>
    <xf numFmtId="0" fontId="4" fillId="0" borderId="4" xfId="5" applyBorder="1"/>
    <xf numFmtId="2" fontId="4" fillId="0" borderId="4" xfId="5" applyNumberFormat="1" applyBorder="1"/>
    <xf numFmtId="2" fontId="13" fillId="0" borderId="4" xfId="6" applyNumberFormat="1" applyFont="1" applyBorder="1"/>
    <xf numFmtId="0" fontId="4" fillId="0" borderId="0" xfId="5" applyFont="1" applyBorder="1"/>
    <xf numFmtId="2" fontId="4" fillId="0" borderId="0" xfId="5" applyNumberFormat="1" applyBorder="1"/>
    <xf numFmtId="0" fontId="4" fillId="0" borderId="0" xfId="5" applyBorder="1"/>
    <xf numFmtId="0" fontId="13" fillId="0" borderId="0" xfId="6" applyFont="1" applyBorder="1"/>
    <xf numFmtId="0" fontId="4" fillId="3" borderId="4" xfId="5" applyFill="1" applyBorder="1"/>
    <xf numFmtId="0" fontId="13" fillId="3" borderId="4" xfId="6" applyFont="1" applyFill="1" applyBorder="1"/>
    <xf numFmtId="0" fontId="13" fillId="4" borderId="0" xfId="6" applyFont="1" applyFill="1"/>
    <xf numFmtId="0" fontId="15" fillId="0" borderId="0" xfId="6" applyFont="1"/>
    <xf numFmtId="0" fontId="15" fillId="0" borderId="1" xfId="6" applyFont="1" applyBorder="1"/>
    <xf numFmtId="0" fontId="13" fillId="0" borderId="0" xfId="6" applyFont="1" applyAlignment="1">
      <alignment horizontal="center"/>
    </xf>
    <xf numFmtId="0" fontId="4" fillId="0" borderId="0" xfId="5" applyAlignment="1">
      <alignment horizontal="left"/>
    </xf>
    <xf numFmtId="0" fontId="4" fillId="0" borderId="0" xfId="5" applyNumberFormat="1"/>
    <xf numFmtId="0" fontId="13" fillId="0" borderId="4" xfId="6" applyFont="1" applyFill="1" applyBorder="1" applyAlignment="1">
      <alignment horizontal="center"/>
    </xf>
    <xf numFmtId="2" fontId="13" fillId="0" borderId="0" xfId="6" applyNumberFormat="1" applyFont="1"/>
    <xf numFmtId="173" fontId="4" fillId="0" borderId="4" xfId="5" applyNumberFormat="1" applyBorder="1"/>
    <xf numFmtId="0" fontId="4" fillId="0" borderId="5" xfId="5" applyBorder="1" applyAlignment="1">
      <alignment horizontal="center"/>
    </xf>
    <xf numFmtId="0" fontId="4" fillId="0" borderId="0" xfId="1" applyFont="1" applyAlignment="1">
      <alignment vertical="top" wrapText="1"/>
    </xf>
    <xf numFmtId="0" fontId="4" fillId="0" borderId="0" xfId="1" applyFont="1" applyAlignment="1">
      <alignment vertical="top"/>
    </xf>
    <xf numFmtId="2" fontId="4" fillId="3" borderId="4" xfId="5" applyNumberFormat="1" applyFill="1" applyBorder="1"/>
    <xf numFmtId="0" fontId="0" fillId="0" borderId="0" xfId="0" applyAlignment="1">
      <alignment wrapText="1"/>
    </xf>
    <xf numFmtId="0" fontId="4" fillId="0" borderId="0" xfId="0" applyFont="1" applyAlignment="1">
      <alignment vertical="top"/>
    </xf>
    <xf numFmtId="0" fontId="0" fillId="0" borderId="0" xfId="0" applyAlignment="1">
      <alignment vertical="top"/>
    </xf>
    <xf numFmtId="0" fontId="0" fillId="0" borderId="0" xfId="0" applyAlignment="1">
      <alignment vertical="top" wrapText="1"/>
    </xf>
    <xf numFmtId="0" fontId="4" fillId="0" borderId="0" xfId="1" applyNumberFormat="1" applyFont="1" applyFill="1" applyAlignment="1">
      <alignment horizontal="right"/>
    </xf>
    <xf numFmtId="0" fontId="3" fillId="0" borderId="1" xfId="1" applyNumberFormat="1" applyFont="1" applyFill="1" applyBorder="1" applyAlignment="1">
      <alignment horizontal="right"/>
    </xf>
    <xf numFmtId="0" fontId="4" fillId="0" borderId="0" xfId="1" applyFont="1" applyFill="1" applyAlignment="1">
      <alignment horizontal="left" vertical="top"/>
    </xf>
    <xf numFmtId="0" fontId="13" fillId="0" borderId="0" xfId="6" applyFont="1" applyFill="1"/>
    <xf numFmtId="0" fontId="4" fillId="0" borderId="0" xfId="1" applyFont="1" applyFill="1" applyAlignment="1">
      <alignment horizontal="left" vertical="top" wrapText="1"/>
    </xf>
    <xf numFmtId="0" fontId="4" fillId="4" borderId="0" xfId="0" applyFont="1" applyFill="1" applyAlignment="1">
      <alignment vertical="top"/>
    </xf>
    <xf numFmtId="0" fontId="0" fillId="4" borderId="0" xfId="0" applyFill="1" applyAlignment="1">
      <alignment vertical="top" wrapText="1"/>
    </xf>
    <xf numFmtId="0" fontId="0" fillId="4" borderId="0" xfId="0" applyFill="1" applyAlignment="1">
      <alignment vertical="top"/>
    </xf>
    <xf numFmtId="0" fontId="4" fillId="0" borderId="0" xfId="1" applyNumberFormat="1" applyFont="1" applyFill="1" applyBorder="1" applyAlignment="1"/>
    <xf numFmtId="0" fontId="4" fillId="0" borderId="2" xfId="1" applyNumberFormat="1" applyFont="1" applyFill="1" applyBorder="1" applyAlignment="1"/>
    <xf numFmtId="0" fontId="5" fillId="0" borderId="3" xfId="1" applyNumberFormat="1" applyFont="1" applyFill="1" applyBorder="1" applyAlignment="1">
      <alignment horizontal="center"/>
    </xf>
  </cellXfs>
  <cellStyles count="7">
    <cellStyle name="Comma 2" xfId="3" xr:uid="{4E3FA911-99ED-4C20-B5B2-AC0C9E7403A9}"/>
    <cellStyle name="Normal" xfId="0" builtinId="0"/>
    <cellStyle name="Normal 2" xfId="1" xr:uid="{F3721C4A-B2A2-4EE8-A93B-28035384A277}"/>
    <cellStyle name="Normal 3" xfId="2" xr:uid="{234958DA-71DA-4195-AAFB-76C983AE97B3}"/>
    <cellStyle name="Normal 3 2" xfId="6" xr:uid="{01460C70-EB71-4177-B714-053A6329E3B5}"/>
    <cellStyle name="Normal 4" xfId="5" xr:uid="{09E6E57F-AD75-4249-8E34-7A18336768C5}"/>
    <cellStyle name="Percent 2" xfId="4" xr:uid="{4847D607-9196-4255-AE39-C4CFF8C86A4C}"/>
  </cellStyles>
  <dxfs count="42">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0"/>
        <color auto="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border outline="0">
        <bottom style="double">
          <color auto="1"/>
        </bottom>
      </border>
    </dxf>
    <dxf>
      <font>
        <b val="0"/>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alignment wrapText="1"/>
    </dxf>
    <dxf>
      <alignment wrapText="1"/>
    </dxf>
    <dxf>
      <font>
        <b val="0"/>
        <i val="0"/>
        <strike val="0"/>
        <condense val="0"/>
        <extend val="0"/>
        <outline val="0"/>
        <shadow val="0"/>
        <u val="none"/>
        <vertAlign val="baseline"/>
        <sz val="10"/>
        <color auto="1"/>
        <name val="Arial"/>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border outline="0">
        <bottom style="double">
          <color auto="1"/>
        </bottom>
      </border>
    </dxf>
    <dxf>
      <font>
        <b/>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border outline="0">
        <bottom style="double">
          <color auto="1"/>
        </bottom>
      </border>
    </dxf>
    <dxf>
      <font>
        <b/>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double">
          <color auto="1"/>
        </bottom>
      </border>
    </dxf>
    <dxf>
      <font>
        <b/>
        <i val="0"/>
        <strike val="0"/>
        <condense val="0"/>
        <extend val="0"/>
        <outline val="0"/>
        <shadow val="0"/>
        <u val="none"/>
        <vertAlign val="baseline"/>
        <sz val="10"/>
        <color auto="1"/>
        <name val="Arial"/>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581025</xdr:colOff>
      <xdr:row>16</xdr:row>
      <xdr:rowOff>19050</xdr:rowOff>
    </xdr:from>
    <xdr:to>
      <xdr:col>18</xdr:col>
      <xdr:colOff>94646</xdr:colOff>
      <xdr:row>32</xdr:row>
      <xdr:rowOff>113963</xdr:rowOff>
    </xdr:to>
    <xdr:grpSp>
      <xdr:nvGrpSpPr>
        <xdr:cNvPr id="11" name="Group 10">
          <a:extLst>
            <a:ext uri="{FF2B5EF4-FFF2-40B4-BE49-F238E27FC236}">
              <a16:creationId xmlns:a16="http://schemas.microsoft.com/office/drawing/2014/main" id="{5C42585D-FB2E-4557-875A-98E6A5D676CF}"/>
            </a:ext>
          </a:extLst>
        </xdr:cNvPr>
        <xdr:cNvGrpSpPr/>
      </xdr:nvGrpSpPr>
      <xdr:grpSpPr>
        <a:xfrm>
          <a:off x="9772650" y="2990850"/>
          <a:ext cx="4828571" cy="2695238"/>
          <a:chOff x="9772650" y="2990850"/>
          <a:chExt cx="4828571" cy="2695238"/>
        </a:xfrm>
      </xdr:grpSpPr>
      <xdr:grpSp>
        <xdr:nvGrpSpPr>
          <xdr:cNvPr id="9" name="Group 8">
            <a:extLst>
              <a:ext uri="{FF2B5EF4-FFF2-40B4-BE49-F238E27FC236}">
                <a16:creationId xmlns:a16="http://schemas.microsoft.com/office/drawing/2014/main" id="{6CE53104-606F-4518-B801-E5753893A871}"/>
              </a:ext>
            </a:extLst>
          </xdr:cNvPr>
          <xdr:cNvGrpSpPr/>
        </xdr:nvGrpSpPr>
        <xdr:grpSpPr>
          <a:xfrm>
            <a:off x="9772650" y="2990850"/>
            <a:ext cx="4828571" cy="2695238"/>
            <a:chOff x="9782175" y="3133725"/>
            <a:chExt cx="4828571" cy="2695238"/>
          </a:xfrm>
        </xdr:grpSpPr>
        <xdr:grpSp>
          <xdr:nvGrpSpPr>
            <xdr:cNvPr id="6" name="Group 5">
              <a:extLst>
                <a:ext uri="{FF2B5EF4-FFF2-40B4-BE49-F238E27FC236}">
                  <a16:creationId xmlns:a16="http://schemas.microsoft.com/office/drawing/2014/main" id="{E7DA1C84-543F-4D75-96E5-0AC1D1CD6301}"/>
                </a:ext>
              </a:extLst>
            </xdr:cNvPr>
            <xdr:cNvGrpSpPr/>
          </xdr:nvGrpSpPr>
          <xdr:grpSpPr>
            <a:xfrm>
              <a:off x="9782175" y="3133725"/>
              <a:ext cx="4828571" cy="2695238"/>
              <a:chOff x="9782175" y="3133725"/>
              <a:chExt cx="4828571" cy="2695238"/>
            </a:xfrm>
          </xdr:grpSpPr>
          <xdr:pic>
            <xdr:nvPicPr>
              <xdr:cNvPr id="2" name="Picture 1">
                <a:extLst>
                  <a:ext uri="{FF2B5EF4-FFF2-40B4-BE49-F238E27FC236}">
                    <a16:creationId xmlns:a16="http://schemas.microsoft.com/office/drawing/2014/main" id="{A0D5A797-32CC-40CB-A171-FCA38148F287}"/>
                  </a:ext>
                </a:extLst>
              </xdr:cNvPr>
              <xdr:cNvPicPr>
                <a:picLocks noChangeAspect="1"/>
              </xdr:cNvPicPr>
            </xdr:nvPicPr>
            <xdr:blipFill>
              <a:blip xmlns:r="http://schemas.openxmlformats.org/officeDocument/2006/relationships" r:embed="rId1"/>
              <a:stretch>
                <a:fillRect/>
              </a:stretch>
            </xdr:blipFill>
            <xdr:spPr>
              <a:xfrm>
                <a:off x="9782175" y="3133725"/>
                <a:ext cx="4828571" cy="2695238"/>
              </a:xfrm>
              <a:prstGeom prst="rect">
                <a:avLst/>
              </a:prstGeom>
            </xdr:spPr>
          </xdr:pic>
          <xdr:cxnSp macro="">
            <xdr:nvCxnSpPr>
              <xdr:cNvPr id="4" name="Straight Arrow Connector 3">
                <a:extLst>
                  <a:ext uri="{FF2B5EF4-FFF2-40B4-BE49-F238E27FC236}">
                    <a16:creationId xmlns:a16="http://schemas.microsoft.com/office/drawing/2014/main" id="{00E7D65C-C7E8-4807-B74A-0045653E01A5}"/>
                  </a:ext>
                </a:extLst>
              </xdr:cNvPr>
              <xdr:cNvCxnSpPr/>
            </xdr:nvCxnSpPr>
            <xdr:spPr>
              <a:xfrm flipV="1">
                <a:off x="10848975" y="4914900"/>
                <a:ext cx="0" cy="638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 name="Straight Arrow Connector 4">
                <a:extLst>
                  <a:ext uri="{FF2B5EF4-FFF2-40B4-BE49-F238E27FC236}">
                    <a16:creationId xmlns:a16="http://schemas.microsoft.com/office/drawing/2014/main" id="{F69E688F-53AF-468F-900F-012E66FA38A9}"/>
                  </a:ext>
                </a:extLst>
              </xdr:cNvPr>
              <xdr:cNvCxnSpPr/>
            </xdr:nvCxnSpPr>
            <xdr:spPr>
              <a:xfrm flipV="1">
                <a:off x="13458825" y="4895850"/>
                <a:ext cx="0" cy="638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8" name="Straight Arrow Connector 7">
              <a:extLst>
                <a:ext uri="{FF2B5EF4-FFF2-40B4-BE49-F238E27FC236}">
                  <a16:creationId xmlns:a16="http://schemas.microsoft.com/office/drawing/2014/main" id="{1A0F68A0-33BE-462D-BE23-F13B7DF8F400}"/>
                </a:ext>
              </a:extLst>
            </xdr:cNvPr>
            <xdr:cNvCxnSpPr/>
          </xdr:nvCxnSpPr>
          <xdr:spPr>
            <a:xfrm flipH="1" flipV="1">
              <a:off x="12011025" y="3228975"/>
              <a:ext cx="28575" cy="23050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grpSp>
      <xdr:sp macro="" textlink="">
        <xdr:nvSpPr>
          <xdr:cNvPr id="10" name="TextBox 9">
            <a:extLst>
              <a:ext uri="{FF2B5EF4-FFF2-40B4-BE49-F238E27FC236}">
                <a16:creationId xmlns:a16="http://schemas.microsoft.com/office/drawing/2014/main" id="{78C239E4-A8D0-4490-B1ED-186ED3F53052}"/>
              </a:ext>
            </a:extLst>
          </xdr:cNvPr>
          <xdr:cNvSpPr txBox="1"/>
        </xdr:nvSpPr>
        <xdr:spPr>
          <a:xfrm>
            <a:off x="9972675" y="3495675"/>
            <a:ext cx="1085850"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Fail to reject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466725</xdr:colOff>
      <xdr:row>14</xdr:row>
      <xdr:rowOff>133350</xdr:rowOff>
    </xdr:from>
    <xdr:to>
      <xdr:col>20</xdr:col>
      <xdr:colOff>37529</xdr:colOff>
      <xdr:row>30</xdr:row>
      <xdr:rowOff>161592</xdr:rowOff>
    </xdr:to>
    <xdr:grpSp>
      <xdr:nvGrpSpPr>
        <xdr:cNvPr id="10" name="Group 9">
          <a:extLst>
            <a:ext uri="{FF2B5EF4-FFF2-40B4-BE49-F238E27FC236}">
              <a16:creationId xmlns:a16="http://schemas.microsoft.com/office/drawing/2014/main" id="{68586065-D316-4D36-B611-4E3F006E0575}"/>
            </a:ext>
          </a:extLst>
        </xdr:cNvPr>
        <xdr:cNvGrpSpPr/>
      </xdr:nvGrpSpPr>
      <xdr:grpSpPr>
        <a:xfrm>
          <a:off x="12820650" y="3048000"/>
          <a:ext cx="4571429" cy="2666667"/>
          <a:chOff x="12820650" y="3048000"/>
          <a:chExt cx="4571429" cy="2666667"/>
        </a:xfrm>
      </xdr:grpSpPr>
      <xdr:grpSp>
        <xdr:nvGrpSpPr>
          <xdr:cNvPr id="9" name="Group 8">
            <a:extLst>
              <a:ext uri="{FF2B5EF4-FFF2-40B4-BE49-F238E27FC236}">
                <a16:creationId xmlns:a16="http://schemas.microsoft.com/office/drawing/2014/main" id="{F3C76F7C-FB25-4FC7-BBF9-2B8BEA2214CD}"/>
              </a:ext>
            </a:extLst>
          </xdr:cNvPr>
          <xdr:cNvGrpSpPr/>
        </xdr:nvGrpSpPr>
        <xdr:grpSpPr>
          <a:xfrm>
            <a:off x="12820650" y="3048000"/>
            <a:ext cx="4571429" cy="2666667"/>
            <a:chOff x="12820650" y="3048000"/>
            <a:chExt cx="4571429" cy="2666667"/>
          </a:xfrm>
        </xdr:grpSpPr>
        <xdr:grpSp>
          <xdr:nvGrpSpPr>
            <xdr:cNvPr id="5" name="Group 4">
              <a:extLst>
                <a:ext uri="{FF2B5EF4-FFF2-40B4-BE49-F238E27FC236}">
                  <a16:creationId xmlns:a16="http://schemas.microsoft.com/office/drawing/2014/main" id="{9F412312-46A0-4F9F-B75E-2F515A4E8D68}"/>
                </a:ext>
              </a:extLst>
            </xdr:cNvPr>
            <xdr:cNvGrpSpPr/>
          </xdr:nvGrpSpPr>
          <xdr:grpSpPr>
            <a:xfrm>
              <a:off x="12820650" y="3048000"/>
              <a:ext cx="4571429" cy="2666667"/>
              <a:chOff x="12820650" y="3076575"/>
              <a:chExt cx="4571429" cy="2666667"/>
            </a:xfrm>
          </xdr:grpSpPr>
          <xdr:pic>
            <xdr:nvPicPr>
              <xdr:cNvPr id="2" name="Picture 1">
                <a:extLst>
                  <a:ext uri="{FF2B5EF4-FFF2-40B4-BE49-F238E27FC236}">
                    <a16:creationId xmlns:a16="http://schemas.microsoft.com/office/drawing/2014/main" id="{B80C9723-6D90-4434-8D95-5AEADE768D6B}"/>
                  </a:ext>
                </a:extLst>
              </xdr:cNvPr>
              <xdr:cNvPicPr>
                <a:picLocks noChangeAspect="1"/>
              </xdr:cNvPicPr>
            </xdr:nvPicPr>
            <xdr:blipFill>
              <a:blip xmlns:r="http://schemas.openxmlformats.org/officeDocument/2006/relationships" r:embed="rId1"/>
              <a:stretch>
                <a:fillRect/>
              </a:stretch>
            </xdr:blipFill>
            <xdr:spPr>
              <a:xfrm>
                <a:off x="12820650" y="3076575"/>
                <a:ext cx="4571429" cy="2666667"/>
              </a:xfrm>
              <a:prstGeom prst="rect">
                <a:avLst/>
              </a:prstGeom>
            </xdr:spPr>
          </xdr:pic>
          <xdr:cxnSp macro="">
            <xdr:nvCxnSpPr>
              <xdr:cNvPr id="3" name="Straight Arrow Connector 2">
                <a:extLst>
                  <a:ext uri="{FF2B5EF4-FFF2-40B4-BE49-F238E27FC236}">
                    <a16:creationId xmlns:a16="http://schemas.microsoft.com/office/drawing/2014/main" id="{536A2777-EE5C-4414-B0D1-58614FAED1D5}"/>
                  </a:ext>
                </a:extLst>
              </xdr:cNvPr>
              <xdr:cNvCxnSpPr/>
            </xdr:nvCxnSpPr>
            <xdr:spPr>
              <a:xfrm flipV="1">
                <a:off x="13811250" y="4800600"/>
                <a:ext cx="0" cy="638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 name="Straight Arrow Connector 3">
                <a:extLst>
                  <a:ext uri="{FF2B5EF4-FFF2-40B4-BE49-F238E27FC236}">
                    <a16:creationId xmlns:a16="http://schemas.microsoft.com/office/drawing/2014/main" id="{F56D2F3B-B2DB-4E15-93B1-595707583AC4}"/>
                  </a:ext>
                </a:extLst>
              </xdr:cNvPr>
              <xdr:cNvCxnSpPr/>
            </xdr:nvCxnSpPr>
            <xdr:spPr>
              <a:xfrm flipV="1">
                <a:off x="16383000" y="4810125"/>
                <a:ext cx="0" cy="638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 name="Straight Arrow Connector 6">
              <a:extLst>
                <a:ext uri="{FF2B5EF4-FFF2-40B4-BE49-F238E27FC236}">
                  <a16:creationId xmlns:a16="http://schemas.microsoft.com/office/drawing/2014/main" id="{EEA50A8B-30D4-4161-B473-9BC3C0065873}"/>
                </a:ext>
              </a:extLst>
            </xdr:cNvPr>
            <xdr:cNvCxnSpPr/>
          </xdr:nvCxnSpPr>
          <xdr:spPr>
            <a:xfrm flipV="1">
              <a:off x="13211175" y="4876800"/>
              <a:ext cx="9525" cy="552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grpSp>
      <xdr:sp macro="" textlink="">
        <xdr:nvSpPr>
          <xdr:cNvPr id="8" name="TextBox 7">
            <a:extLst>
              <a:ext uri="{FF2B5EF4-FFF2-40B4-BE49-F238E27FC236}">
                <a16:creationId xmlns:a16="http://schemas.microsoft.com/office/drawing/2014/main" id="{0C52D390-963F-4091-B36C-BB5DF32CF527}"/>
              </a:ext>
            </a:extLst>
          </xdr:cNvPr>
          <xdr:cNvSpPr txBox="1"/>
        </xdr:nvSpPr>
        <xdr:spPr>
          <a:xfrm>
            <a:off x="12973050" y="3762375"/>
            <a:ext cx="8001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Reject</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15</xdr:row>
      <xdr:rowOff>0</xdr:rowOff>
    </xdr:from>
    <xdr:to>
      <xdr:col>20</xdr:col>
      <xdr:colOff>504226</xdr:colOff>
      <xdr:row>31</xdr:row>
      <xdr:rowOff>113958</xdr:rowOff>
    </xdr:to>
    <xdr:grpSp>
      <xdr:nvGrpSpPr>
        <xdr:cNvPr id="10" name="Group 9">
          <a:extLst>
            <a:ext uri="{FF2B5EF4-FFF2-40B4-BE49-F238E27FC236}">
              <a16:creationId xmlns:a16="http://schemas.microsoft.com/office/drawing/2014/main" id="{5F6C5754-7B94-47B3-ABE5-9D2F5D917CB6}"/>
            </a:ext>
          </a:extLst>
        </xdr:cNvPr>
        <xdr:cNvGrpSpPr/>
      </xdr:nvGrpSpPr>
      <xdr:grpSpPr>
        <a:xfrm>
          <a:off x="13088471" y="3081618"/>
          <a:ext cx="4807284" cy="2657693"/>
          <a:chOff x="13088471" y="3081618"/>
          <a:chExt cx="4807284" cy="2657693"/>
        </a:xfrm>
      </xdr:grpSpPr>
      <xdr:grpSp>
        <xdr:nvGrpSpPr>
          <xdr:cNvPr id="6" name="Group 5">
            <a:extLst>
              <a:ext uri="{FF2B5EF4-FFF2-40B4-BE49-F238E27FC236}">
                <a16:creationId xmlns:a16="http://schemas.microsoft.com/office/drawing/2014/main" id="{EAD32580-8DFA-4073-A41E-3C73E48882CA}"/>
              </a:ext>
            </a:extLst>
          </xdr:cNvPr>
          <xdr:cNvGrpSpPr/>
        </xdr:nvGrpSpPr>
        <xdr:grpSpPr>
          <a:xfrm>
            <a:off x="13088471" y="3081618"/>
            <a:ext cx="4807284" cy="2657693"/>
            <a:chOff x="13068300" y="3095625"/>
            <a:chExt cx="4790476" cy="2733333"/>
          </a:xfrm>
        </xdr:grpSpPr>
        <xdr:pic>
          <xdr:nvPicPr>
            <xdr:cNvPr id="2" name="Picture 1">
              <a:extLst>
                <a:ext uri="{FF2B5EF4-FFF2-40B4-BE49-F238E27FC236}">
                  <a16:creationId xmlns:a16="http://schemas.microsoft.com/office/drawing/2014/main" id="{38BBA6C4-9019-4668-AD27-86F8FC598907}"/>
                </a:ext>
              </a:extLst>
            </xdr:cNvPr>
            <xdr:cNvPicPr>
              <a:picLocks noChangeAspect="1"/>
            </xdr:cNvPicPr>
          </xdr:nvPicPr>
          <xdr:blipFill>
            <a:blip xmlns:r="http://schemas.openxmlformats.org/officeDocument/2006/relationships" r:embed="rId1"/>
            <a:stretch>
              <a:fillRect/>
            </a:stretch>
          </xdr:blipFill>
          <xdr:spPr>
            <a:xfrm>
              <a:off x="13068300" y="3095625"/>
              <a:ext cx="4790476" cy="2733333"/>
            </a:xfrm>
            <a:prstGeom prst="rect">
              <a:avLst/>
            </a:prstGeom>
          </xdr:spPr>
        </xdr:pic>
        <xdr:cxnSp macro="">
          <xdr:nvCxnSpPr>
            <xdr:cNvPr id="4" name="Straight Arrow Connector 3">
              <a:extLst>
                <a:ext uri="{FF2B5EF4-FFF2-40B4-BE49-F238E27FC236}">
                  <a16:creationId xmlns:a16="http://schemas.microsoft.com/office/drawing/2014/main" id="{0A111BB8-B377-4C2F-A265-69D46974F9FC}"/>
                </a:ext>
              </a:extLst>
            </xdr:cNvPr>
            <xdr:cNvCxnSpPr/>
          </xdr:nvCxnSpPr>
          <xdr:spPr>
            <a:xfrm flipH="1" flipV="1">
              <a:off x="16725900" y="5019675"/>
              <a:ext cx="9525" cy="504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 name="Straight Arrow Connector 4">
              <a:extLst>
                <a:ext uri="{FF2B5EF4-FFF2-40B4-BE49-F238E27FC236}">
                  <a16:creationId xmlns:a16="http://schemas.microsoft.com/office/drawing/2014/main" id="{BF7A3B09-0CDE-442E-AEAF-5AC9FB033F88}"/>
                </a:ext>
              </a:extLst>
            </xdr:cNvPr>
            <xdr:cNvCxnSpPr/>
          </xdr:nvCxnSpPr>
          <xdr:spPr>
            <a:xfrm flipH="1" flipV="1">
              <a:off x="14173200" y="5010150"/>
              <a:ext cx="9525" cy="504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8" name="Straight Arrow Connector 7">
            <a:extLst>
              <a:ext uri="{FF2B5EF4-FFF2-40B4-BE49-F238E27FC236}">
                <a16:creationId xmlns:a16="http://schemas.microsoft.com/office/drawing/2014/main" id="{19B28074-03B8-4112-B507-E336BAF7A734}"/>
              </a:ext>
            </a:extLst>
          </xdr:cNvPr>
          <xdr:cNvCxnSpPr/>
        </xdr:nvCxnSpPr>
        <xdr:spPr>
          <a:xfrm flipV="1">
            <a:off x="14570449" y="4446494"/>
            <a:ext cx="0" cy="100796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sp macro="" textlink="">
        <xdr:nvSpPr>
          <xdr:cNvPr id="9" name="TextBox 8">
            <a:extLst>
              <a:ext uri="{FF2B5EF4-FFF2-40B4-BE49-F238E27FC236}">
                <a16:creationId xmlns:a16="http://schemas.microsoft.com/office/drawing/2014/main" id="{5B57C3B6-9354-4AF6-B706-FD0DD7337028}"/>
              </a:ext>
            </a:extLst>
          </xdr:cNvPr>
          <xdr:cNvSpPr txBox="1"/>
        </xdr:nvSpPr>
        <xdr:spPr>
          <a:xfrm>
            <a:off x="13469471" y="3798794"/>
            <a:ext cx="963705" cy="3361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Fail to reject</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438150</xdr:colOff>
      <xdr:row>3</xdr:row>
      <xdr:rowOff>171450</xdr:rowOff>
    </xdr:from>
    <xdr:to>
      <xdr:col>22</xdr:col>
      <xdr:colOff>208979</xdr:colOff>
      <xdr:row>19</xdr:row>
      <xdr:rowOff>190167</xdr:rowOff>
    </xdr:to>
    <xdr:grpSp>
      <xdr:nvGrpSpPr>
        <xdr:cNvPr id="20" name="Group 19">
          <a:extLst>
            <a:ext uri="{FF2B5EF4-FFF2-40B4-BE49-F238E27FC236}">
              <a16:creationId xmlns:a16="http://schemas.microsoft.com/office/drawing/2014/main" id="{0099BC92-37EF-473D-91A2-89449F2C550F}"/>
            </a:ext>
          </a:extLst>
        </xdr:cNvPr>
        <xdr:cNvGrpSpPr/>
      </xdr:nvGrpSpPr>
      <xdr:grpSpPr>
        <a:xfrm>
          <a:off x="13011150" y="666750"/>
          <a:ext cx="4571429" cy="2666667"/>
          <a:chOff x="13011150" y="666750"/>
          <a:chExt cx="4571429" cy="2666667"/>
        </a:xfrm>
      </xdr:grpSpPr>
      <xdr:pic>
        <xdr:nvPicPr>
          <xdr:cNvPr id="3" name="Picture 2">
            <a:extLst>
              <a:ext uri="{FF2B5EF4-FFF2-40B4-BE49-F238E27FC236}">
                <a16:creationId xmlns:a16="http://schemas.microsoft.com/office/drawing/2014/main" id="{D72D6FD3-0EEA-47E7-8E67-32B359938245}"/>
              </a:ext>
            </a:extLst>
          </xdr:cNvPr>
          <xdr:cNvPicPr>
            <a:picLocks noChangeAspect="1"/>
          </xdr:cNvPicPr>
        </xdr:nvPicPr>
        <xdr:blipFill>
          <a:blip xmlns:r="http://schemas.openxmlformats.org/officeDocument/2006/relationships" r:embed="rId1"/>
          <a:stretch>
            <a:fillRect/>
          </a:stretch>
        </xdr:blipFill>
        <xdr:spPr>
          <a:xfrm>
            <a:off x="13011150" y="666750"/>
            <a:ext cx="4571429" cy="2666667"/>
          </a:xfrm>
          <a:prstGeom prst="rect">
            <a:avLst/>
          </a:prstGeom>
        </xdr:spPr>
      </xdr:pic>
      <xdr:cxnSp macro="">
        <xdr:nvCxnSpPr>
          <xdr:cNvPr id="4" name="Straight Arrow Connector 3">
            <a:extLst>
              <a:ext uri="{FF2B5EF4-FFF2-40B4-BE49-F238E27FC236}">
                <a16:creationId xmlns:a16="http://schemas.microsoft.com/office/drawing/2014/main" id="{CF8B98C1-0CC0-49F7-8CC1-9F1C603C7EC3}"/>
              </a:ext>
            </a:extLst>
          </xdr:cNvPr>
          <xdr:cNvCxnSpPr/>
        </xdr:nvCxnSpPr>
        <xdr:spPr>
          <a:xfrm flipV="1">
            <a:off x="14001750" y="2390775"/>
            <a:ext cx="0" cy="638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 name="Straight Arrow Connector 4">
            <a:extLst>
              <a:ext uri="{FF2B5EF4-FFF2-40B4-BE49-F238E27FC236}">
                <a16:creationId xmlns:a16="http://schemas.microsoft.com/office/drawing/2014/main" id="{6409E536-92E8-4D3E-A7D9-0443E4D33F54}"/>
              </a:ext>
            </a:extLst>
          </xdr:cNvPr>
          <xdr:cNvCxnSpPr/>
        </xdr:nvCxnSpPr>
        <xdr:spPr>
          <a:xfrm flipV="1">
            <a:off x="16573500" y="2400300"/>
            <a:ext cx="0" cy="638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 name="Straight Arrow Connector 7">
            <a:extLst>
              <a:ext uri="{FF2B5EF4-FFF2-40B4-BE49-F238E27FC236}">
                <a16:creationId xmlns:a16="http://schemas.microsoft.com/office/drawing/2014/main" id="{333534A2-3259-443C-B5EC-BFEA05FD66DE}"/>
              </a:ext>
            </a:extLst>
          </xdr:cNvPr>
          <xdr:cNvCxnSpPr/>
        </xdr:nvCxnSpPr>
        <xdr:spPr>
          <a:xfrm flipV="1">
            <a:off x="17202150" y="2447925"/>
            <a:ext cx="9525" cy="5905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sp macro="" textlink="">
        <xdr:nvSpPr>
          <xdr:cNvPr id="9" name="TextBox 8">
            <a:extLst>
              <a:ext uri="{FF2B5EF4-FFF2-40B4-BE49-F238E27FC236}">
                <a16:creationId xmlns:a16="http://schemas.microsoft.com/office/drawing/2014/main" id="{46240489-CE19-447B-92B3-287AC0AB3442}"/>
              </a:ext>
            </a:extLst>
          </xdr:cNvPr>
          <xdr:cNvSpPr txBox="1"/>
        </xdr:nvSpPr>
        <xdr:spPr>
          <a:xfrm>
            <a:off x="13296900" y="1266825"/>
            <a:ext cx="1104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Reject</a:t>
            </a:r>
          </a:p>
        </xdr:txBody>
      </xdr:sp>
    </xdr:grpSp>
    <xdr:clientData/>
  </xdr:twoCellAnchor>
  <xdr:twoCellAnchor>
    <xdr:from>
      <xdr:col>23</xdr:col>
      <xdr:colOff>0</xdr:colOff>
      <xdr:row>4</xdr:row>
      <xdr:rowOff>0</xdr:rowOff>
    </xdr:from>
    <xdr:to>
      <xdr:col>29</xdr:col>
      <xdr:colOff>456629</xdr:colOff>
      <xdr:row>20</xdr:row>
      <xdr:rowOff>9192</xdr:rowOff>
    </xdr:to>
    <xdr:grpSp>
      <xdr:nvGrpSpPr>
        <xdr:cNvPr id="24" name="Group 23">
          <a:extLst>
            <a:ext uri="{FF2B5EF4-FFF2-40B4-BE49-F238E27FC236}">
              <a16:creationId xmlns:a16="http://schemas.microsoft.com/office/drawing/2014/main" id="{6FBB21B3-0D9A-4963-947C-11EE3406983A}"/>
            </a:ext>
          </a:extLst>
        </xdr:cNvPr>
        <xdr:cNvGrpSpPr/>
      </xdr:nvGrpSpPr>
      <xdr:grpSpPr>
        <a:xfrm>
          <a:off x="18059400" y="676275"/>
          <a:ext cx="4571429" cy="2666667"/>
          <a:chOff x="12563475" y="5219700"/>
          <a:chExt cx="4571429" cy="2666667"/>
        </a:xfrm>
      </xdr:grpSpPr>
      <xdr:grpSp>
        <xdr:nvGrpSpPr>
          <xdr:cNvPr id="25" name="Group 24">
            <a:extLst>
              <a:ext uri="{FF2B5EF4-FFF2-40B4-BE49-F238E27FC236}">
                <a16:creationId xmlns:a16="http://schemas.microsoft.com/office/drawing/2014/main" id="{B32C30FE-5843-4165-851A-3DF977E04BAD}"/>
              </a:ext>
            </a:extLst>
          </xdr:cNvPr>
          <xdr:cNvGrpSpPr/>
        </xdr:nvGrpSpPr>
        <xdr:grpSpPr>
          <a:xfrm>
            <a:off x="12563475" y="5219700"/>
            <a:ext cx="4571429" cy="2666667"/>
            <a:chOff x="12573000" y="5181600"/>
            <a:chExt cx="4571429" cy="2666667"/>
          </a:xfrm>
        </xdr:grpSpPr>
        <xdr:pic>
          <xdr:nvPicPr>
            <xdr:cNvPr id="30" name="Picture 29">
              <a:extLst>
                <a:ext uri="{FF2B5EF4-FFF2-40B4-BE49-F238E27FC236}">
                  <a16:creationId xmlns:a16="http://schemas.microsoft.com/office/drawing/2014/main" id="{8328F843-C413-4AEA-9305-105CDE5BB855}"/>
                </a:ext>
              </a:extLst>
            </xdr:cNvPr>
            <xdr:cNvPicPr>
              <a:picLocks noChangeAspect="1"/>
            </xdr:cNvPicPr>
          </xdr:nvPicPr>
          <xdr:blipFill>
            <a:blip xmlns:r="http://schemas.openxmlformats.org/officeDocument/2006/relationships" r:embed="rId1"/>
            <a:stretch>
              <a:fillRect/>
            </a:stretch>
          </xdr:blipFill>
          <xdr:spPr>
            <a:xfrm>
              <a:off x="12573000" y="5181600"/>
              <a:ext cx="4571429" cy="2666667"/>
            </a:xfrm>
            <a:prstGeom prst="rect">
              <a:avLst/>
            </a:prstGeom>
          </xdr:spPr>
        </xdr:pic>
        <xdr:cxnSp macro="">
          <xdr:nvCxnSpPr>
            <xdr:cNvPr id="31" name="Straight Arrow Connector 30">
              <a:extLst>
                <a:ext uri="{FF2B5EF4-FFF2-40B4-BE49-F238E27FC236}">
                  <a16:creationId xmlns:a16="http://schemas.microsoft.com/office/drawing/2014/main" id="{F115D00C-4D89-4DE1-8898-162E5598BEB1}"/>
                </a:ext>
              </a:extLst>
            </xdr:cNvPr>
            <xdr:cNvCxnSpPr/>
          </xdr:nvCxnSpPr>
          <xdr:spPr>
            <a:xfrm flipV="1">
              <a:off x="12620625" y="6962775"/>
              <a:ext cx="9525" cy="5905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grpSp>
      <xdr:cxnSp macro="">
        <xdr:nvCxnSpPr>
          <xdr:cNvPr id="26" name="Straight Arrow Connector 25">
            <a:extLst>
              <a:ext uri="{FF2B5EF4-FFF2-40B4-BE49-F238E27FC236}">
                <a16:creationId xmlns:a16="http://schemas.microsoft.com/office/drawing/2014/main" id="{92C47C9E-2A2E-4871-A447-2DFE907F889D}"/>
              </a:ext>
            </a:extLst>
          </xdr:cNvPr>
          <xdr:cNvCxnSpPr/>
        </xdr:nvCxnSpPr>
        <xdr:spPr>
          <a:xfrm flipV="1">
            <a:off x="13563600" y="6905625"/>
            <a:ext cx="0" cy="638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166AFC33-317F-4C50-8624-004F330F6C88}"/>
              </a:ext>
            </a:extLst>
          </xdr:cNvPr>
          <xdr:cNvCxnSpPr/>
        </xdr:nvCxnSpPr>
        <xdr:spPr>
          <a:xfrm flipV="1">
            <a:off x="16135350" y="6915150"/>
            <a:ext cx="0" cy="638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8" name="TextBox 27">
            <a:extLst>
              <a:ext uri="{FF2B5EF4-FFF2-40B4-BE49-F238E27FC236}">
                <a16:creationId xmlns:a16="http://schemas.microsoft.com/office/drawing/2014/main" id="{F3B14E8F-E5EC-4B8B-833C-81088549F5CF}"/>
              </a:ext>
            </a:extLst>
          </xdr:cNvPr>
          <xdr:cNvSpPr txBox="1"/>
        </xdr:nvSpPr>
        <xdr:spPr>
          <a:xfrm>
            <a:off x="12858750" y="5781675"/>
            <a:ext cx="1104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Reject</a:t>
            </a:r>
          </a:p>
        </xdr:txBody>
      </xdr:sp>
      <xdr:sp macro="" textlink="">
        <xdr:nvSpPr>
          <xdr:cNvPr id="29" name="TextBox 28">
            <a:extLst>
              <a:ext uri="{FF2B5EF4-FFF2-40B4-BE49-F238E27FC236}">
                <a16:creationId xmlns:a16="http://schemas.microsoft.com/office/drawing/2014/main" id="{7186BB4D-0212-4B52-AB3F-F786ECF89FEF}"/>
              </a:ext>
            </a:extLst>
          </xdr:cNvPr>
          <xdr:cNvSpPr txBox="1"/>
        </xdr:nvSpPr>
        <xdr:spPr>
          <a:xfrm>
            <a:off x="12668250" y="6610350"/>
            <a:ext cx="600075"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-7.7</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28575</xdr:colOff>
      <xdr:row>2</xdr:row>
      <xdr:rowOff>19050</xdr:rowOff>
    </xdr:from>
    <xdr:to>
      <xdr:col>19</xdr:col>
      <xdr:colOff>8937</xdr:colOff>
      <xdr:row>15</xdr:row>
      <xdr:rowOff>161598</xdr:rowOff>
    </xdr:to>
    <xdr:grpSp>
      <xdr:nvGrpSpPr>
        <xdr:cNvPr id="9" name="Group 8">
          <a:extLst>
            <a:ext uri="{FF2B5EF4-FFF2-40B4-BE49-F238E27FC236}">
              <a16:creationId xmlns:a16="http://schemas.microsoft.com/office/drawing/2014/main" id="{8CB6DB5C-AEB1-4B15-90FA-0995816313C9}"/>
            </a:ext>
          </a:extLst>
        </xdr:cNvPr>
        <xdr:cNvGrpSpPr/>
      </xdr:nvGrpSpPr>
      <xdr:grpSpPr>
        <a:xfrm>
          <a:off x="8296275" y="400050"/>
          <a:ext cx="4704762" cy="2619048"/>
          <a:chOff x="8296275" y="400050"/>
          <a:chExt cx="4704762" cy="2619048"/>
        </a:xfrm>
      </xdr:grpSpPr>
      <xdr:pic>
        <xdr:nvPicPr>
          <xdr:cNvPr id="2" name="Picture 1">
            <a:extLst>
              <a:ext uri="{FF2B5EF4-FFF2-40B4-BE49-F238E27FC236}">
                <a16:creationId xmlns:a16="http://schemas.microsoft.com/office/drawing/2014/main" id="{58ABF984-7A91-4B75-9222-90F172E91940}"/>
              </a:ext>
            </a:extLst>
          </xdr:cNvPr>
          <xdr:cNvPicPr>
            <a:picLocks noChangeAspect="1"/>
          </xdr:cNvPicPr>
        </xdr:nvPicPr>
        <xdr:blipFill>
          <a:blip xmlns:r="http://schemas.openxmlformats.org/officeDocument/2006/relationships" r:embed="rId1"/>
          <a:stretch>
            <a:fillRect/>
          </a:stretch>
        </xdr:blipFill>
        <xdr:spPr>
          <a:xfrm>
            <a:off x="8296275" y="400050"/>
            <a:ext cx="4704762" cy="2619048"/>
          </a:xfrm>
          <a:prstGeom prst="rect">
            <a:avLst/>
          </a:prstGeom>
        </xdr:spPr>
      </xdr:pic>
      <xdr:cxnSp macro="">
        <xdr:nvCxnSpPr>
          <xdr:cNvPr id="4" name="Straight Arrow Connector 3">
            <a:extLst>
              <a:ext uri="{FF2B5EF4-FFF2-40B4-BE49-F238E27FC236}">
                <a16:creationId xmlns:a16="http://schemas.microsoft.com/office/drawing/2014/main" id="{AE5A044D-258D-4CBA-BF12-C59AB5746EF3}"/>
              </a:ext>
            </a:extLst>
          </xdr:cNvPr>
          <xdr:cNvCxnSpPr/>
        </xdr:nvCxnSpPr>
        <xdr:spPr>
          <a:xfrm flipH="1" flipV="1">
            <a:off x="9953625" y="1181100"/>
            <a:ext cx="38100" cy="15144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xnSp macro="">
        <xdr:nvCxnSpPr>
          <xdr:cNvPr id="6" name="Straight Arrow Connector 5">
            <a:extLst>
              <a:ext uri="{FF2B5EF4-FFF2-40B4-BE49-F238E27FC236}">
                <a16:creationId xmlns:a16="http://schemas.microsoft.com/office/drawing/2014/main" id="{36FE91E3-4310-4C25-92F0-8C3463C76FA3}"/>
              </a:ext>
            </a:extLst>
          </xdr:cNvPr>
          <xdr:cNvCxnSpPr/>
        </xdr:nvCxnSpPr>
        <xdr:spPr>
          <a:xfrm flipV="1">
            <a:off x="9391650" y="2105025"/>
            <a:ext cx="0" cy="609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Straight Arrow Connector 6">
            <a:extLst>
              <a:ext uri="{FF2B5EF4-FFF2-40B4-BE49-F238E27FC236}">
                <a16:creationId xmlns:a16="http://schemas.microsoft.com/office/drawing/2014/main" id="{F04143A7-CEBB-402A-AA3F-94B068CF2B04}"/>
              </a:ext>
            </a:extLst>
          </xdr:cNvPr>
          <xdr:cNvCxnSpPr/>
        </xdr:nvCxnSpPr>
        <xdr:spPr>
          <a:xfrm flipV="1">
            <a:off x="11915775" y="2114550"/>
            <a:ext cx="0" cy="609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extBox 7">
            <a:extLst>
              <a:ext uri="{FF2B5EF4-FFF2-40B4-BE49-F238E27FC236}">
                <a16:creationId xmlns:a16="http://schemas.microsoft.com/office/drawing/2014/main" id="{154FEA41-46E2-4C73-85B0-D01E23113AC7}"/>
              </a:ext>
            </a:extLst>
          </xdr:cNvPr>
          <xdr:cNvSpPr txBox="1"/>
        </xdr:nvSpPr>
        <xdr:spPr>
          <a:xfrm>
            <a:off x="8572499" y="942975"/>
            <a:ext cx="1076325"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Fail</a:t>
            </a:r>
            <a:r>
              <a:rPr lang="en-US" sz="1100" baseline="0"/>
              <a:t> to </a:t>
            </a:r>
            <a:r>
              <a:rPr lang="en-US" sz="1100"/>
              <a:t>reject</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Assignment06_1_BLANC.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jorie Blanco" refreshedDate="43029.61955625" createdVersion="6" refreshedVersion="6" minRefreshableVersion="3" recordCount="33" xr:uid="{319DFD6A-FEB8-4AF4-B403-29B2D6943EC2}">
  <cacheSource type="worksheet">
    <worksheetSource name="Table1"/>
  </cacheSource>
  <cacheFields count="4">
    <cacheField name="Student" numFmtId="0">
      <sharedItems containsSemiMixedTypes="0" containsString="0" containsNumber="1" containsInteger="1" minValue="1" maxValue="33"/>
    </cacheField>
    <cacheField name="Gender" numFmtId="0">
      <sharedItems count="2">
        <s v="female"/>
        <s v="male"/>
      </sharedItems>
    </cacheField>
    <cacheField name="Hours online/week" numFmtId="0">
      <sharedItems containsSemiMixedTypes="0" containsString="0" containsNumber="1" containsInteger="1" minValue="2" maxValue="15"/>
    </cacheField>
    <cacheField name="Friends" numFmtId="0">
      <sharedItems containsSemiMixedTypes="0" containsString="0" containsNumber="1" containsInteger="1" minValue="30" maxValue="5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jorie Blanco" refreshedDate="43034.92835115741" createdVersion="6" refreshedVersion="6" minRefreshableVersion="3" recordCount="30" xr:uid="{3B1593BB-7562-469B-A8DE-1C764EDD44E5}">
  <cacheSource type="worksheet">
    <worksheetSource ref="A3:D33" sheet="7.35" r:id="rId2"/>
  </cacheSource>
  <cacheFields count="4">
    <cacheField name="Gender" numFmtId="0">
      <sharedItems count="2">
        <s v="M"/>
        <s v="F"/>
      </sharedItems>
    </cacheField>
    <cacheField name="Married" numFmtId="0">
      <sharedItems/>
    </cacheField>
    <cacheField name="Undergraduate GPA" numFmtId="0">
      <sharedItems containsSemiMixedTypes="0" containsString="0" containsNumber="1" minValue="2.5" maxValue="4"/>
    </cacheField>
    <cacheField name="Plan to attend graduate school"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jorie Blanco" refreshedDate="43038.596604976854" createdVersion="6" refreshedVersion="6" minRefreshableVersion="3" recordCount="70" xr:uid="{4103D9C6-341E-4921-8A8F-209985867EAE}">
  <cacheSource type="worksheet">
    <worksheetSource name="Table4"/>
  </cacheSource>
  <cacheFields count="5">
    <cacheField name="Gender" numFmtId="0">
      <sharedItems containsSemiMixedTypes="0" containsString="0" containsNumber="1" containsInteger="1" minValue="0" maxValue="1" count="2">
        <n v="0"/>
        <n v="1"/>
      </sharedItems>
    </cacheField>
    <cacheField name="Starting Age" numFmtId="0">
      <sharedItems containsSemiMixedTypes="0" containsString="0" containsNumber="1" containsInteger="1" minValue="18" maxValue="50"/>
    </cacheField>
    <cacheField name="Prior Call Center Experience" numFmtId="0">
      <sharedItems containsSemiMixedTypes="0" containsString="0" containsNumber="1" containsInteger="1" minValue="0" maxValue="1" count="2">
        <n v="0"/>
        <n v="1"/>
      </sharedItems>
    </cacheField>
    <cacheField name="College Degree" numFmtId="0">
      <sharedItems containsSemiMixedTypes="0" containsString="0" containsNumber="1" containsInteger="1" minValue="0" maxValue="1" count="2">
        <n v="1"/>
        <n v="0"/>
      </sharedItems>
    </cacheField>
    <cacheField name="Length of Service (years)" numFmtId="2">
      <sharedItems containsSemiMixedTypes="0" containsString="0" containsNumber="1" minValue="0.32054794520547947" maxValue="7.02191780821917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n v="1"/>
    <x v="0"/>
    <n v="4"/>
    <n v="150"/>
  </r>
  <r>
    <n v="2"/>
    <x v="0"/>
    <n v="10"/>
    <n v="400"/>
  </r>
  <r>
    <n v="5"/>
    <x v="0"/>
    <n v="9"/>
    <n v="260"/>
  </r>
  <r>
    <n v="6"/>
    <x v="0"/>
    <n v="5"/>
    <n v="70"/>
  </r>
  <r>
    <n v="7"/>
    <x v="0"/>
    <n v="7"/>
    <n v="90"/>
  </r>
  <r>
    <n v="9"/>
    <x v="0"/>
    <n v="12"/>
    <n v="110"/>
  </r>
  <r>
    <n v="10"/>
    <x v="0"/>
    <n v="2"/>
    <n v="30"/>
  </r>
  <r>
    <n v="11"/>
    <x v="0"/>
    <n v="6"/>
    <n v="80"/>
  </r>
  <r>
    <n v="12"/>
    <x v="0"/>
    <n v="2"/>
    <n v="30"/>
  </r>
  <r>
    <n v="14"/>
    <x v="0"/>
    <n v="6"/>
    <n v="240"/>
  </r>
  <r>
    <n v="17"/>
    <x v="0"/>
    <n v="8"/>
    <n v="340"/>
  </r>
  <r>
    <n v="19"/>
    <x v="0"/>
    <n v="4"/>
    <n v="50"/>
  </r>
  <r>
    <n v="22"/>
    <x v="0"/>
    <n v="4"/>
    <n v="280"/>
  </r>
  <r>
    <n v="23"/>
    <x v="0"/>
    <n v="5"/>
    <n v="60"/>
  </r>
  <r>
    <n v="24"/>
    <x v="0"/>
    <n v="9"/>
    <n v="100"/>
  </r>
  <r>
    <n v="25"/>
    <x v="0"/>
    <n v="12"/>
    <n v="380"/>
  </r>
  <r>
    <n v="27"/>
    <x v="0"/>
    <n v="2"/>
    <n v="80"/>
  </r>
  <r>
    <n v="28"/>
    <x v="0"/>
    <n v="7"/>
    <n v="170"/>
  </r>
  <r>
    <n v="31"/>
    <x v="0"/>
    <n v="2"/>
    <n v="50"/>
  </r>
  <r>
    <n v="33"/>
    <x v="0"/>
    <n v="7"/>
    <n v="170"/>
  </r>
  <r>
    <n v="3"/>
    <x v="1"/>
    <n v="7"/>
    <n v="120"/>
  </r>
  <r>
    <n v="4"/>
    <x v="1"/>
    <n v="15"/>
    <n v="500"/>
  </r>
  <r>
    <n v="8"/>
    <x v="1"/>
    <n v="5"/>
    <n v="250"/>
  </r>
  <r>
    <n v="13"/>
    <x v="1"/>
    <n v="3"/>
    <n v="200"/>
  </r>
  <r>
    <n v="15"/>
    <x v="1"/>
    <n v="6"/>
    <n v="150"/>
  </r>
  <r>
    <n v="16"/>
    <x v="1"/>
    <n v="4"/>
    <n v="90"/>
  </r>
  <r>
    <n v="18"/>
    <x v="1"/>
    <n v="10"/>
    <n v="450"/>
  </r>
  <r>
    <n v="20"/>
    <x v="1"/>
    <n v="4"/>
    <n v="120"/>
  </r>
  <r>
    <n v="21"/>
    <x v="1"/>
    <n v="6"/>
    <n v="180"/>
  </r>
  <r>
    <n v="26"/>
    <x v="1"/>
    <n v="8"/>
    <n v="430"/>
  </r>
  <r>
    <n v="29"/>
    <x v="1"/>
    <n v="6"/>
    <n v="90"/>
  </r>
  <r>
    <n v="30"/>
    <x v="1"/>
    <n v="4"/>
    <n v="50"/>
  </r>
  <r>
    <n v="32"/>
    <x v="1"/>
    <n v="5"/>
    <n v="7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Y"/>
    <n v="2.9"/>
    <x v="0"/>
  </r>
  <r>
    <x v="0"/>
    <s v="Y"/>
    <n v="3.1"/>
    <x v="0"/>
  </r>
  <r>
    <x v="0"/>
    <s v="N"/>
    <n v="3"/>
    <x v="1"/>
  </r>
  <r>
    <x v="0"/>
    <s v="N"/>
    <n v="3.5"/>
    <x v="0"/>
  </r>
  <r>
    <x v="0"/>
    <s v="N"/>
    <n v="3.2"/>
    <x v="0"/>
  </r>
  <r>
    <x v="0"/>
    <s v="Y"/>
    <n v="3.7"/>
    <x v="0"/>
  </r>
  <r>
    <x v="0"/>
    <s v="N"/>
    <n v="2.8"/>
    <x v="1"/>
  </r>
  <r>
    <x v="0"/>
    <s v="Y"/>
    <n v="2.6"/>
    <x v="0"/>
  </r>
  <r>
    <x v="0"/>
    <s v="Y"/>
    <n v="3.3"/>
    <x v="1"/>
  </r>
  <r>
    <x v="0"/>
    <s v="N"/>
    <n v="3.3"/>
    <x v="0"/>
  </r>
  <r>
    <x v="0"/>
    <s v="N"/>
    <n v="3.5"/>
    <x v="0"/>
  </r>
  <r>
    <x v="0"/>
    <s v="Y"/>
    <n v="3.2"/>
    <x v="1"/>
  </r>
  <r>
    <x v="0"/>
    <s v="N"/>
    <n v="2.9"/>
    <x v="0"/>
  </r>
  <r>
    <x v="0"/>
    <s v="N"/>
    <n v="4"/>
    <x v="0"/>
  </r>
  <r>
    <x v="0"/>
    <s v="Y"/>
    <n v="4"/>
    <x v="0"/>
  </r>
  <r>
    <x v="1"/>
    <s v="N"/>
    <n v="3.6"/>
    <x v="0"/>
  </r>
  <r>
    <x v="1"/>
    <s v="N"/>
    <n v="3.3"/>
    <x v="0"/>
  </r>
  <r>
    <x v="1"/>
    <s v="Y"/>
    <n v="2.9"/>
    <x v="0"/>
  </r>
  <r>
    <x v="1"/>
    <s v="N"/>
    <n v="3.4"/>
    <x v="0"/>
  </r>
  <r>
    <x v="1"/>
    <s v="Y"/>
    <n v="3"/>
    <x v="1"/>
  </r>
  <r>
    <x v="1"/>
    <s v="Y"/>
    <n v="3.2"/>
    <x v="1"/>
  </r>
  <r>
    <x v="1"/>
    <s v="N"/>
    <n v="4"/>
    <x v="0"/>
  </r>
  <r>
    <x v="1"/>
    <s v="Y"/>
    <n v="3"/>
    <x v="1"/>
  </r>
  <r>
    <x v="1"/>
    <s v="Y"/>
    <n v="2.5"/>
    <x v="1"/>
  </r>
  <r>
    <x v="1"/>
    <s v="Y"/>
    <n v="4"/>
    <x v="0"/>
  </r>
  <r>
    <x v="1"/>
    <s v="N"/>
    <n v="4"/>
    <x v="0"/>
  </r>
  <r>
    <x v="1"/>
    <s v="Y"/>
    <n v="2.7"/>
    <x v="1"/>
  </r>
  <r>
    <x v="1"/>
    <s v="N"/>
    <n v="3.7"/>
    <x v="0"/>
  </r>
  <r>
    <x v="1"/>
    <s v="Y"/>
    <n v="3.2"/>
    <x v="1"/>
  </r>
  <r>
    <x v="1"/>
    <s v="Y"/>
    <n v="2.8"/>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n v="23"/>
    <x v="0"/>
    <x v="0"/>
    <n v="1.8410958904109589"/>
  </r>
  <r>
    <x v="0"/>
    <n v="28"/>
    <x v="0"/>
    <x v="0"/>
    <n v="2.1123287671232878"/>
  </r>
  <r>
    <x v="0"/>
    <n v="30"/>
    <x v="0"/>
    <x v="0"/>
    <n v="2.1506849315068495"/>
  </r>
  <r>
    <x v="0"/>
    <n v="31"/>
    <x v="0"/>
    <x v="0"/>
    <n v="1.2575342465753425"/>
  </r>
  <r>
    <x v="0"/>
    <n v="32"/>
    <x v="0"/>
    <x v="0"/>
    <n v="1.6438356164383561"/>
  </r>
  <r>
    <x v="0"/>
    <n v="34"/>
    <x v="0"/>
    <x v="0"/>
    <n v="1.3095890410958904"/>
  </r>
  <r>
    <x v="0"/>
    <n v="39"/>
    <x v="0"/>
    <x v="0"/>
    <n v="1.0465753424657533"/>
  </r>
  <r>
    <x v="0"/>
    <n v="18"/>
    <x v="0"/>
    <x v="1"/>
    <n v="7.021917808219178"/>
  </r>
  <r>
    <x v="0"/>
    <n v="19"/>
    <x v="0"/>
    <x v="1"/>
    <n v="2.0739726027397261"/>
  </r>
  <r>
    <x v="0"/>
    <n v="19"/>
    <x v="0"/>
    <x v="1"/>
    <n v="1.7753424657534247"/>
  </r>
  <r>
    <x v="0"/>
    <n v="19"/>
    <x v="0"/>
    <x v="1"/>
    <n v="4.4246575342465757"/>
  </r>
  <r>
    <x v="0"/>
    <n v="19"/>
    <x v="0"/>
    <x v="1"/>
    <n v="3.2931506849315069"/>
  </r>
  <r>
    <x v="0"/>
    <n v="20"/>
    <x v="0"/>
    <x v="1"/>
    <n v="2.9479452054794519"/>
  </r>
  <r>
    <x v="0"/>
    <n v="20"/>
    <x v="0"/>
    <x v="1"/>
    <n v="4.0273972602739727"/>
  </r>
  <r>
    <x v="0"/>
    <n v="21"/>
    <x v="0"/>
    <x v="1"/>
    <n v="2.1479452054794521"/>
  </r>
  <r>
    <x v="0"/>
    <n v="22"/>
    <x v="0"/>
    <x v="1"/>
    <n v="1.9369863013698629"/>
  </r>
  <r>
    <x v="0"/>
    <n v="28"/>
    <x v="0"/>
    <x v="1"/>
    <n v="1.6986301369863013"/>
  </r>
  <r>
    <x v="0"/>
    <n v="31"/>
    <x v="0"/>
    <x v="1"/>
    <n v="1.9479452054794522"/>
  </r>
  <r>
    <x v="0"/>
    <n v="31"/>
    <x v="0"/>
    <x v="1"/>
    <n v="1.0191780821917809"/>
  </r>
  <r>
    <x v="0"/>
    <n v="39"/>
    <x v="0"/>
    <x v="1"/>
    <n v="1.1616438356164382"/>
  </r>
  <r>
    <x v="0"/>
    <n v="40"/>
    <x v="0"/>
    <x v="1"/>
    <n v="0.80821917808219179"/>
  </r>
  <r>
    <x v="0"/>
    <n v="45"/>
    <x v="0"/>
    <x v="1"/>
    <n v="0.32054794520547947"/>
  </r>
  <r>
    <x v="0"/>
    <n v="25"/>
    <x v="1"/>
    <x v="0"/>
    <n v="0.98356164383561639"/>
  </r>
  <r>
    <x v="0"/>
    <n v="26"/>
    <x v="1"/>
    <x v="0"/>
    <n v="2.0547945205479454"/>
  </r>
  <r>
    <x v="0"/>
    <n v="26"/>
    <x v="1"/>
    <x v="0"/>
    <n v="2.128767123287671"/>
  </r>
  <r>
    <x v="0"/>
    <n v="47"/>
    <x v="1"/>
    <x v="0"/>
    <n v="0.34520547945205482"/>
  </r>
  <r>
    <x v="0"/>
    <n v="19"/>
    <x v="1"/>
    <x v="1"/>
    <n v="3.0493150684931507"/>
  </r>
  <r>
    <x v="0"/>
    <n v="20"/>
    <x v="1"/>
    <x v="1"/>
    <n v="2.1506849315068495"/>
  </r>
  <r>
    <x v="0"/>
    <n v="22"/>
    <x v="1"/>
    <x v="1"/>
    <n v="2.9123287671232876"/>
  </r>
  <r>
    <x v="0"/>
    <n v="23"/>
    <x v="1"/>
    <x v="1"/>
    <n v="3.021917808219178"/>
  </r>
  <r>
    <x v="0"/>
    <n v="23"/>
    <x v="1"/>
    <x v="1"/>
    <n v="2.5342465753424657"/>
  </r>
  <r>
    <x v="0"/>
    <n v="26"/>
    <x v="1"/>
    <x v="1"/>
    <n v="2.2958904109589042"/>
  </r>
  <r>
    <x v="0"/>
    <n v="34"/>
    <x v="1"/>
    <x v="1"/>
    <n v="1.4767123287671233"/>
  </r>
  <r>
    <x v="0"/>
    <n v="40"/>
    <x v="1"/>
    <x v="1"/>
    <n v="1.2356164383561643"/>
  </r>
  <r>
    <x v="0"/>
    <n v="43"/>
    <x v="1"/>
    <x v="1"/>
    <n v="0.9945205479452055"/>
  </r>
  <r>
    <x v="0"/>
    <n v="43"/>
    <x v="1"/>
    <x v="1"/>
    <n v="0.76438356164383559"/>
  </r>
  <r>
    <x v="0"/>
    <n v="50"/>
    <x v="1"/>
    <x v="1"/>
    <n v="0.57260273972602738"/>
  </r>
  <r>
    <x v="1"/>
    <n v="23"/>
    <x v="0"/>
    <x v="0"/>
    <n v="1.441095890410959"/>
  </r>
  <r>
    <x v="1"/>
    <n v="24"/>
    <x v="0"/>
    <x v="0"/>
    <n v="1.4136986301369863"/>
  </r>
  <r>
    <x v="1"/>
    <n v="24"/>
    <x v="0"/>
    <x v="0"/>
    <n v="1.0767123287671232"/>
  </r>
  <r>
    <x v="1"/>
    <n v="25"/>
    <x v="0"/>
    <x v="0"/>
    <n v="1.2986301369863014"/>
  </r>
  <r>
    <x v="1"/>
    <n v="26"/>
    <x v="0"/>
    <x v="0"/>
    <n v="2.1589041095890411"/>
  </r>
  <r>
    <x v="1"/>
    <n v="29"/>
    <x v="0"/>
    <x v="0"/>
    <n v="1.7506849315068493"/>
  </r>
  <r>
    <x v="1"/>
    <n v="30"/>
    <x v="0"/>
    <x v="0"/>
    <n v="0.36712328767123287"/>
  </r>
  <r>
    <x v="1"/>
    <n v="36"/>
    <x v="0"/>
    <x v="0"/>
    <n v="1.1616438356164382"/>
  </r>
  <r>
    <x v="1"/>
    <n v="19"/>
    <x v="0"/>
    <x v="1"/>
    <n v="3.1205479452054794"/>
  </r>
  <r>
    <x v="1"/>
    <n v="20"/>
    <x v="0"/>
    <x v="1"/>
    <n v="3.5315068493150683"/>
  </r>
  <r>
    <x v="1"/>
    <n v="20"/>
    <x v="0"/>
    <x v="1"/>
    <n v="2.473972602739726"/>
  </r>
  <r>
    <x v="1"/>
    <n v="21"/>
    <x v="0"/>
    <x v="1"/>
    <n v="3.2712328767123289"/>
  </r>
  <r>
    <x v="1"/>
    <n v="21"/>
    <x v="0"/>
    <x v="1"/>
    <n v="1.095890410958904"/>
  </r>
  <r>
    <x v="1"/>
    <n v="21"/>
    <x v="0"/>
    <x v="1"/>
    <n v="1.7780821917808218"/>
  </r>
  <r>
    <x v="1"/>
    <n v="23"/>
    <x v="0"/>
    <x v="1"/>
    <n v="2.2000000000000002"/>
  </r>
  <r>
    <x v="1"/>
    <n v="24"/>
    <x v="0"/>
    <x v="1"/>
    <n v="2.5342465753424657"/>
  </r>
  <r>
    <x v="1"/>
    <n v="27"/>
    <x v="0"/>
    <x v="1"/>
    <n v="2.043835616438356"/>
  </r>
  <r>
    <x v="1"/>
    <n v="31"/>
    <x v="0"/>
    <x v="1"/>
    <n v="1.0356164383561643"/>
  </r>
  <r>
    <x v="1"/>
    <n v="33"/>
    <x v="0"/>
    <x v="1"/>
    <n v="1.2876712328767124"/>
  </r>
  <r>
    <x v="1"/>
    <n v="34"/>
    <x v="0"/>
    <x v="1"/>
    <n v="1.4602739726027398"/>
  </r>
  <r>
    <x v="1"/>
    <n v="39"/>
    <x v="0"/>
    <x v="1"/>
    <n v="0.9616438356164384"/>
  </r>
  <r>
    <x v="1"/>
    <n v="25"/>
    <x v="1"/>
    <x v="0"/>
    <n v="2.1315068493150684"/>
  </r>
  <r>
    <x v="1"/>
    <n v="26"/>
    <x v="1"/>
    <x v="0"/>
    <n v="2.1232876712328768"/>
  </r>
  <r>
    <x v="1"/>
    <n v="32"/>
    <x v="1"/>
    <x v="0"/>
    <n v="1.7123287671232876"/>
  </r>
  <r>
    <x v="1"/>
    <n v="18"/>
    <x v="1"/>
    <x v="1"/>
    <n v="3.4657534246575343"/>
  </r>
  <r>
    <x v="1"/>
    <n v="19"/>
    <x v="1"/>
    <x v="1"/>
    <n v="0.48767123287671232"/>
  </r>
  <r>
    <x v="1"/>
    <n v="19"/>
    <x v="1"/>
    <x v="1"/>
    <n v="0.60547945205479448"/>
  </r>
  <r>
    <x v="1"/>
    <n v="23"/>
    <x v="1"/>
    <x v="1"/>
    <n v="2.8767123287671232"/>
  </r>
  <r>
    <x v="1"/>
    <n v="25"/>
    <x v="1"/>
    <x v="1"/>
    <n v="0.63287671232876708"/>
  </r>
  <r>
    <x v="1"/>
    <n v="30"/>
    <x v="1"/>
    <x v="1"/>
    <n v="2.1205479452054794"/>
  </r>
  <r>
    <x v="1"/>
    <n v="32"/>
    <x v="1"/>
    <x v="1"/>
    <n v="1.7452054794520548"/>
  </r>
  <r>
    <x v="1"/>
    <n v="34"/>
    <x v="1"/>
    <x v="1"/>
    <n v="1.8767123287671232"/>
  </r>
  <r>
    <x v="1"/>
    <n v="41"/>
    <x v="1"/>
    <x v="1"/>
    <n v="0.865753424657534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66FDE5-67A8-49A2-B0A7-C670882EEE94}"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5:H38" firstHeaderRow="0" firstDataRow="1" firstDataCol="1"/>
  <pivotFields count="4">
    <pivotField subtotalTop="0" showAll="0"/>
    <pivotField axis="axisRow" subtotalTop="0" showAll="0">
      <items count="3">
        <item x="0"/>
        <item x="1"/>
        <item t="default"/>
      </items>
    </pivotField>
    <pivotField dataField="1" subtotalTop="0" showAll="0"/>
    <pivotField subtotalTop="0" showAll="0"/>
  </pivotFields>
  <rowFields count="1">
    <field x="1"/>
  </rowFields>
  <rowItems count="3">
    <i>
      <x/>
    </i>
    <i>
      <x v="1"/>
    </i>
    <i t="grand">
      <x/>
    </i>
  </rowItems>
  <colFields count="1">
    <field x="-2"/>
  </colFields>
  <colItems count="2">
    <i>
      <x/>
    </i>
    <i i="1">
      <x v="1"/>
    </i>
  </colItems>
  <dataFields count="2">
    <dataField name="Average of Hours online/week" fld="2" subtotal="average" baseField="1" baseItem="0"/>
    <dataField name="Count of Hours online/week2"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AC9F54-5872-4077-AEB6-A2118831F8B9}" name="PivotTable4"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7:B90" firstHeaderRow="1" firstDataRow="1" firstDataCol="1"/>
  <pivotFields count="5">
    <pivotField subtotalTop="0" showAll="0"/>
    <pivotField subtotalTop="0" showAll="0"/>
    <pivotField subtotalTop="0" showAll="0"/>
    <pivotField axis="axisRow" dataField="1" subtotalTop="0" showAll="0">
      <items count="3">
        <item x="1"/>
        <item x="0"/>
        <item t="default"/>
      </items>
    </pivotField>
    <pivotField numFmtId="2" subtotalTop="0" showAll="0"/>
  </pivotFields>
  <rowFields count="1">
    <field x="3"/>
  </rowFields>
  <rowItems count="3">
    <i>
      <x/>
    </i>
    <i>
      <x v="1"/>
    </i>
    <i t="grand">
      <x/>
    </i>
  </rowItems>
  <colItems count="1">
    <i/>
  </colItems>
  <dataFields count="1">
    <dataField name="Count of College Degree" fld="3"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A5E01E-3A2E-46CC-B5F9-D6F66103B95D}"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2:B85" firstHeaderRow="1" firstDataRow="1" firstDataCol="1"/>
  <pivotFields count="5">
    <pivotField subtotalTop="0" showAll="0"/>
    <pivotField subtotalTop="0" showAll="0"/>
    <pivotField axis="axisRow" dataField="1" subtotalTop="0" showAll="0">
      <items count="3">
        <item x="0"/>
        <item x="1"/>
        <item t="default"/>
      </items>
    </pivotField>
    <pivotField subtotalTop="0" showAll="0"/>
    <pivotField numFmtId="2" subtotalTop="0" showAll="0"/>
  </pivotFields>
  <rowFields count="1">
    <field x="2"/>
  </rowFields>
  <rowItems count="3">
    <i>
      <x/>
    </i>
    <i>
      <x v="1"/>
    </i>
    <i t="grand">
      <x/>
    </i>
  </rowItems>
  <colItems count="1">
    <i/>
  </colItems>
  <dataFields count="1">
    <dataField name="Count of Prior Call Center Experience" fld="2" subtotal="count" baseField="2" baseItem="0"/>
  </dataFields>
  <formats count="2">
    <format dxfId="14">
      <pivotArea dataOnly="0" labelOnly="1" outline="0" axis="axisValues"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A6F0D3-BA6A-4955-9E8A-C23D8F917B8C}"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7:B80" firstHeaderRow="1" firstDataRow="1" firstDataCol="1"/>
  <pivotFields count="5">
    <pivotField axis="axisRow" dataField="1" subtotalTop="0" showAll="0">
      <items count="3">
        <item x="0"/>
        <item x="1"/>
        <item t="default"/>
      </items>
    </pivotField>
    <pivotField subtotalTop="0" showAll="0"/>
    <pivotField subtotalTop="0" showAll="0"/>
    <pivotField subtotalTop="0" showAll="0"/>
    <pivotField numFmtId="2" subtotalTop="0" showAll="0"/>
  </pivotFields>
  <rowFields count="1">
    <field x="0"/>
  </rowFields>
  <rowItems count="3">
    <i>
      <x/>
    </i>
    <i>
      <x v="1"/>
    </i>
    <i t="grand">
      <x/>
    </i>
  </rowItems>
  <colItems count="1">
    <i/>
  </colItems>
  <dataFields count="1">
    <dataField name="Count of Gen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7CE901-BF5F-4F3D-8ED2-40A6D0A5D84E}" name="PivotTable1" cacheId="1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location ref="F3:I7" firstHeaderRow="1" firstDataRow="2" firstDataCol="1"/>
  <pivotFields count="4">
    <pivotField axis="axisRow" subtotalTop="0" showAll="0">
      <items count="3">
        <item x="1"/>
        <item x="0"/>
        <item t="default"/>
      </items>
    </pivotField>
    <pivotField subtotalTop="0" showAll="0"/>
    <pivotField subtotalTop="0" showAll="0"/>
    <pivotField axis="axisCol" dataField="1" subtotalTop="0" showAll="0">
      <items count="3">
        <item x="1"/>
        <item x="0"/>
        <item t="default"/>
      </items>
    </pivotField>
  </pivotFields>
  <rowFields count="1">
    <field x="0"/>
  </rowFields>
  <rowItems count="3">
    <i>
      <x/>
    </i>
    <i>
      <x v="1"/>
    </i>
    <i t="grand">
      <x/>
    </i>
  </rowItems>
  <colFields count="1">
    <field x="3"/>
  </colFields>
  <colItems count="3">
    <i>
      <x/>
    </i>
    <i>
      <x v="1"/>
    </i>
    <i t="grand">
      <x/>
    </i>
  </colItems>
  <dataFields count="1">
    <dataField name="Count of Plan to attend graduate school"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D9E48B-827B-4775-98D3-DCCB96CAE83F}" name="Table1" displayName="Table1" ref="A3:D36" totalsRowShown="0" headerRowDxfId="41" dataDxfId="39" headerRowBorderDxfId="40">
  <autoFilter ref="A3:D36" xr:uid="{2F5FD52E-4E6D-46BD-A002-AF1F79584A40}"/>
  <sortState ref="A4:D27">
    <sortCondition ref="B3:B27"/>
  </sortState>
  <tableColumns count="4">
    <tableColumn id="1" xr3:uid="{08939B43-4E3A-45AE-9111-F6501884460A}" name="Student" dataDxfId="38"/>
    <tableColumn id="2" xr3:uid="{7FA7DC93-7549-480D-90C9-6C380EDDD5B1}" name="Gender" dataDxfId="37"/>
    <tableColumn id="3" xr3:uid="{4CF4EA09-0822-4602-B040-BAD19CCAB782}" name="Hours online/week" dataDxfId="36"/>
    <tableColumn id="4" xr3:uid="{B9AF9256-29B0-4D20-9485-4EFCD7AF100D}" name="Friends" dataDxfId="3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13A770-E158-43D6-AACC-FCDE010195E6}" name="Table2" displayName="Table2" ref="A3:G30" totalsRowShown="0" headerRowDxfId="34" dataDxfId="32" headerRowBorderDxfId="33" headerRowCellStyle="Normal 2" dataCellStyle="Normal 2">
  <autoFilter ref="A3:G30" xr:uid="{DFD92F24-8FCB-4D5A-A200-778133E18DD9}"/>
  <sortState ref="A4:G30">
    <sortCondition ref="B3:B30"/>
  </sortState>
  <tableColumns count="7">
    <tableColumn id="1" xr3:uid="{E2963309-9FF1-4D47-B40A-94C07DE5555B}" name="Employee" dataDxfId="31" dataCellStyle="Normal 2"/>
    <tableColumn id="2" xr3:uid="{89D5D61C-E545-4FAE-B7B8-0EF258B6FA68}" name="Gender" dataDxfId="30" dataCellStyle="Normal 2"/>
    <tableColumn id="3" xr3:uid="{1C654FD0-AA81-487C-A5D8-7C7E4FE0AF95}" name="Years of Service" dataDxfId="29" dataCellStyle="Normal 2"/>
    <tableColumn id="4" xr3:uid="{8C8DF0AF-D342-4DD4-BA86-D9BD8BF12577}" name="Years Undergraduate Study" dataDxfId="28" dataCellStyle="Normal 2"/>
    <tableColumn id="5" xr3:uid="{88DC58BE-6CDE-4EDF-BCCB-F073EACD577B}" name="Graduate Degree?" dataDxfId="27" dataCellStyle="Normal 2"/>
    <tableColumn id="6" xr3:uid="{250F926C-18A9-4487-8059-1DE2994A8A05}" name="CPA?" dataDxfId="26" dataCellStyle="Normal 2"/>
    <tableColumn id="7" xr3:uid="{E7BE63DE-77C7-4595-BAA3-3B0144E0A97C}" name="Age Group" dataDxfId="25" dataCellStyle="Normal 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04F6B2-FB15-462F-8ABC-A05BE2673989}" name="Table24" displayName="Table24" ref="A3:G30" totalsRowShown="0" headerRowDxfId="24" dataDxfId="22" headerRowBorderDxfId="23" headerRowCellStyle="Normal 2" dataCellStyle="Normal 2">
  <autoFilter ref="A3:G30" xr:uid="{DFD92F24-8FCB-4D5A-A200-778133E18DD9}"/>
  <sortState ref="A4:G30">
    <sortCondition ref="B3:B30"/>
  </sortState>
  <tableColumns count="7">
    <tableColumn id="1" xr3:uid="{D6F4E893-4C00-49B7-B064-41CE54673388}" name="Employee" dataDxfId="21" dataCellStyle="Normal 2"/>
    <tableColumn id="2" xr3:uid="{F1B042C5-3E53-40B9-A1A9-C6CEFA82FEBD}" name="Gender" dataDxfId="20" dataCellStyle="Normal 2"/>
    <tableColumn id="3" xr3:uid="{2015BF8D-1697-4B24-87FE-EAA81A27DC30}" name="Years of Service" dataDxfId="19" dataCellStyle="Normal 2"/>
    <tableColumn id="4" xr3:uid="{F3901F40-848B-46B8-AD63-255BD6B1EF75}" name="Years Undergraduate Study" dataDxfId="18" dataCellStyle="Normal 2"/>
    <tableColumn id="5" xr3:uid="{069A842B-2D69-48E2-BDC2-96932B1DC2C2}" name="Graduate Degree?" dataDxfId="17" dataCellStyle="Normal 2"/>
    <tableColumn id="6" xr3:uid="{22B88972-0525-4AF7-A627-23E9F621DBDE}" name="CPA?" dataDxfId="16" dataCellStyle="Normal 2"/>
    <tableColumn id="7" xr3:uid="{E50FDB61-421D-4668-ABD9-FA4EFE67D680}" name="Age Group" dataDxfId="15"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5E1B84-1E46-45BC-8816-E184717187BC}" name="Table4" displayName="Table4" ref="A4:F74" totalsRowShown="0" headerRowDxfId="12" dataDxfId="11" headerRowBorderDxfId="10" headerRowCellStyle="Normal 2" dataCellStyle="Normal 2">
  <autoFilter ref="A4:F74" xr:uid="{E8732D62-8E09-4F79-82C4-DBC4FC58DE88}"/>
  <sortState ref="A5:E74">
    <sortCondition descending="1" ref="D4:D74"/>
  </sortState>
  <tableColumns count="6">
    <tableColumn id="1" xr3:uid="{BF53D19F-5252-496F-86AD-AC4A01AA3BF9}" name="Gender" dataDxfId="9" dataCellStyle="Normal 2"/>
    <tableColumn id="2" xr3:uid="{33DF2E5B-8831-48DE-9779-A26AD2A95301}" name="Starting Age" dataDxfId="8" dataCellStyle="Normal 2"/>
    <tableColumn id="3" xr3:uid="{1E8212EE-1BF0-4057-BD2D-413081950746}" name="Prior Call Center Experience" dataDxfId="7" dataCellStyle="Normal 2"/>
    <tableColumn id="4" xr3:uid="{06FEF11D-35ED-41F1-B00F-09F8DD25C9DD}" name="College Degree" dataDxfId="6" dataCellStyle="Normal 2"/>
    <tableColumn id="5" xr3:uid="{FF0E9020-0EAD-451A-AAF7-BF3988AB652F}" name="Length of Service (years)" dataDxfId="5" dataCellStyle="Normal 2"/>
    <tableColumn id="6" xr3:uid="{9651DB79-3F4B-44CE-A958-63E8AFCBF557}" name="Column1"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05616-F9EE-4AB8-AE84-AC9B6C891232}">
  <dimension ref="A1:F40"/>
  <sheetViews>
    <sheetView topLeftCell="B36" workbookViewId="0">
      <selection activeCell="F40" sqref="F40"/>
    </sheetView>
  </sheetViews>
  <sheetFormatPr defaultRowHeight="12.75" x14ac:dyDescent="0.2"/>
  <cols>
    <col min="1" max="1" width="9.140625" style="127"/>
    <col min="2" max="2" width="43.140625" style="127" bestFit="1" customWidth="1"/>
    <col min="3" max="3" width="4.140625" style="126" bestFit="1" customWidth="1"/>
    <col min="4" max="4" width="49.42578125" style="128" customWidth="1"/>
    <col min="5" max="5" width="11.7109375" style="127" customWidth="1"/>
    <col min="6" max="6" width="70.7109375" style="128" customWidth="1"/>
    <col min="7" max="16384" width="9.140625" style="127"/>
  </cols>
  <sheetData>
    <row r="1" spans="1:6" x14ac:dyDescent="0.2">
      <c r="B1" s="134" t="s">
        <v>248</v>
      </c>
      <c r="C1" s="134"/>
      <c r="D1" s="135"/>
      <c r="E1" s="136"/>
      <c r="F1" s="135"/>
    </row>
    <row r="2" spans="1:6" x14ac:dyDescent="0.2">
      <c r="B2" s="126"/>
      <c r="E2" s="127" t="s">
        <v>233</v>
      </c>
    </row>
    <row r="3" spans="1:6" ht="38.25" x14ac:dyDescent="0.2">
      <c r="A3" s="127">
        <v>7.17</v>
      </c>
      <c r="B3" s="127" t="str">
        <f>'7_17'!F8</f>
        <v>t-Test: Two-Sample Assuming Unequal Variances</v>
      </c>
      <c r="C3" s="126" t="s">
        <v>30</v>
      </c>
      <c r="D3" s="128" t="str">
        <f>'7_17'!F28</f>
        <v>µ1 mean number of hours females spent onlines per week</v>
      </c>
      <c r="E3" s="127" t="str">
        <f>'7_17'!M10</f>
        <v>Fail to reject</v>
      </c>
      <c r="F3" s="128" t="str">
        <f>'7_17'!M13</f>
        <v>The t-test statistic is not in the rejection region.  We fail to reject the null hypothesis that mean number of hours females and males spent online per week is the same.</v>
      </c>
    </row>
    <row r="4" spans="1:6" ht="25.5" x14ac:dyDescent="0.2">
      <c r="C4" s="126" t="s">
        <v>31</v>
      </c>
      <c r="D4" s="128" t="str">
        <f>'7_17'!F29</f>
        <v>µ2 mean number of hours males spent onlines per week</v>
      </c>
      <c r="F4" s="128" t="str">
        <f>'7_17'!M14</f>
        <v>We have insufficient evidence to conclude mean number of hours females and males spent online per week is different based on 0.05 level of significance.</v>
      </c>
    </row>
    <row r="5" spans="1:6" ht="38.25" x14ac:dyDescent="0.2">
      <c r="A5" s="127" t="s">
        <v>234</v>
      </c>
      <c r="B5" s="127" t="str">
        <f>'7_19a'!I8</f>
        <v>t-Test: Two-Sample Assuming Unequal Variances</v>
      </c>
      <c r="C5" s="126" t="s">
        <v>30</v>
      </c>
      <c r="D5" s="128" t="str">
        <f>'7_19a'!I27</f>
        <v>µ1 mean average number of years of service for females</v>
      </c>
      <c r="E5" s="127" t="str">
        <f>'7_19a'!P10</f>
        <v>Reject</v>
      </c>
      <c r="F5" s="128" t="str">
        <f>'7_19a'!P13</f>
        <v>The t-test statistic is in the rejection region.  We reject the null hypothesis that mean average years of service between females and males is the same in favor of the alternative hypothesis.</v>
      </c>
    </row>
    <row r="6" spans="1:6" ht="25.5" x14ac:dyDescent="0.2">
      <c r="C6" s="126" t="s">
        <v>31</v>
      </c>
      <c r="D6" s="128" t="str">
        <f>'7_19a'!I28</f>
        <v>µ2 mean average number of years of service for males</v>
      </c>
      <c r="F6" s="128" t="str">
        <f>'7_19a'!P14</f>
        <v>We have sufficient evidence to conclude mean average years of service between females and males is different based on 0.05 level of significance.</v>
      </c>
    </row>
    <row r="7" spans="1:6" ht="38.25" x14ac:dyDescent="0.2">
      <c r="A7" s="127" t="s">
        <v>235</v>
      </c>
      <c r="B7" s="127" t="str">
        <f>'7_19b'!I8</f>
        <v>t-Test: Two-Sample Assuming Unequal Variances</v>
      </c>
      <c r="C7" s="126" t="s">
        <v>30</v>
      </c>
      <c r="D7" s="128" t="str">
        <f>'7_19b'!I27</f>
        <v>µ1 mean average years of undergraduate study for females</v>
      </c>
      <c r="E7" s="127" t="str">
        <f>'7_19b'!P10</f>
        <v>Fail to reject</v>
      </c>
      <c r="F7" s="128" t="str">
        <f>'7_19b'!P13</f>
        <v>The t-test statistic is not in the rejection region.  We fail to reject the null hypothesis that mean years of undergraduate study is the same for females and males in favor of the alternative hypothesis.</v>
      </c>
    </row>
    <row r="8" spans="1:6" ht="25.5" x14ac:dyDescent="0.2">
      <c r="C8" s="126" t="s">
        <v>31</v>
      </c>
      <c r="D8" s="128" t="str">
        <f>'7_19b'!I28</f>
        <v>µ2 mean average years of undergraduate study for males</v>
      </c>
      <c r="F8" s="128" t="str">
        <f>'7_19b'!P14</f>
        <v>We have insufficient evidence to conclude mean years of undergraduate study for females and males is different based on 0.05 level of significance.</v>
      </c>
    </row>
    <row r="9" spans="1:6" ht="25.5" x14ac:dyDescent="0.2">
      <c r="A9" s="127">
        <v>7.23</v>
      </c>
      <c r="B9" s="127" t="str">
        <f>'7_23'!G4</f>
        <v>t-Test: Two-Sample Assuming Equal Variances</v>
      </c>
      <c r="C9" s="126" t="s">
        <v>30</v>
      </c>
      <c r="D9" s="128" t="str">
        <f>'7_23'!G96</f>
        <v>µ1 mean average length of service for males</v>
      </c>
      <c r="E9" s="127" t="str">
        <f>'7_23'!H27</f>
        <v>Fail to reject</v>
      </c>
      <c r="F9" s="128" t="str">
        <f>'7_23'!H30</f>
        <v>The t-test statistic is not in the rejection region.  We fail to reject the null hypothesis that average length of service for males is the same as for females.</v>
      </c>
    </row>
    <row r="10" spans="1:6" x14ac:dyDescent="0.2">
      <c r="C10" s="126" t="s">
        <v>31</v>
      </c>
      <c r="D10" s="128" t="str">
        <f>'7_23'!G97</f>
        <v>µ2 meanaverage length of service for females</v>
      </c>
    </row>
    <row r="11" spans="1:6" ht="38.25" x14ac:dyDescent="0.2">
      <c r="B11" s="127" t="str">
        <f>'7_23'!L4</f>
        <v>t-Test: Two-Sample Assuming Equal Variances</v>
      </c>
      <c r="C11" s="126" t="s">
        <v>30</v>
      </c>
      <c r="D11" s="128" t="str">
        <f>'7_23'!L96</f>
        <v>µ1 mean average length of service for individuals without prior call center experience</v>
      </c>
      <c r="E11" s="127" t="str">
        <f>'7_23'!N27</f>
        <v>Fail to reject</v>
      </c>
      <c r="F11" s="128" t="str">
        <f>'7_23'!M30</f>
        <v>The t-test statistic is not in the rejection region.  We fail to reject the null hypothesis that average length of service for individuals without prior call center experience is the same as those with experience.</v>
      </c>
    </row>
    <row r="12" spans="1:6" ht="25.5" x14ac:dyDescent="0.2">
      <c r="C12" s="126" t="s">
        <v>31</v>
      </c>
      <c r="D12" s="128" t="str">
        <f>'7_23'!L97</f>
        <v>µ1 mean average length of service for individuals with prior call center experience</v>
      </c>
    </row>
    <row r="13" spans="1:6" ht="38.25" x14ac:dyDescent="0.2">
      <c r="B13" s="127" t="str">
        <f>'7_23'!Q4</f>
        <v>t-Test: Two-Sample Assuming Equal Variances</v>
      </c>
      <c r="C13" s="126" t="s">
        <v>30</v>
      </c>
      <c r="D13" s="128" t="str">
        <f>'7_23'!Q96</f>
        <v>µ1 mean average length of service for individuals with a college degree</v>
      </c>
      <c r="E13" s="127" t="str">
        <f>'7_23'!R27</f>
        <v>Fail to reject</v>
      </c>
      <c r="F13" s="128" t="str">
        <f>'7_23'!R30</f>
        <v>The t-test statistic is not in the rejection region.  We fail to reject the null hypothesis that average length of service for individuals with college degree is the same as for individuals without a college degree</v>
      </c>
    </row>
    <row r="14" spans="1:6" ht="25.5" x14ac:dyDescent="0.2">
      <c r="C14" s="126" t="s">
        <v>31</v>
      </c>
      <c r="D14" s="128" t="str">
        <f>'7_23'!Q97</f>
        <v>µ2 meanaverage length of service for individuals without a college degree</v>
      </c>
    </row>
    <row r="15" spans="1:6" ht="25.5" x14ac:dyDescent="0.2">
      <c r="B15" s="127" t="str">
        <f>'7_23'!G35</f>
        <v>F-Test Two-Sample for Variances</v>
      </c>
      <c r="C15" s="126" t="s">
        <v>30</v>
      </c>
      <c r="D15" s="128" t="str">
        <f>'7_23'!H46</f>
        <v>s² 1 - s² 2 = 0</v>
      </c>
      <c r="E15" s="127">
        <f>'7_23'!H53</f>
        <v>0</v>
      </c>
      <c r="F15" s="128" t="str">
        <f>'7_23'!H30</f>
        <v>The t-test statistic is not in the rejection region.  We fail to reject the null hypothesis that average length of service for males is the same as for females.</v>
      </c>
    </row>
    <row r="16" spans="1:6" x14ac:dyDescent="0.2">
      <c r="C16" s="126" t="s">
        <v>31</v>
      </c>
      <c r="D16" s="128" t="str">
        <f>'7_23'!H47</f>
        <v>s² 1 - s² 2  ≠ 0</v>
      </c>
    </row>
    <row r="17" spans="1:6" ht="38.25" x14ac:dyDescent="0.2">
      <c r="B17" s="127" t="str">
        <f>'7_23'!L35</f>
        <v>F-Test Two-Sample for Variances</v>
      </c>
      <c r="C17" s="126" t="s">
        <v>30</v>
      </c>
      <c r="D17" s="128" t="str">
        <f>'7_23'!M46</f>
        <v>s² 1 - s² 2 = 0</v>
      </c>
      <c r="E17" s="127" t="str">
        <f>'7_23'!M53</f>
        <v>Fail to reject</v>
      </c>
      <c r="F17" s="128" t="str">
        <f>'7_23'!M30</f>
        <v>The t-test statistic is not in the rejection region.  We fail to reject the null hypothesis that average length of service for individuals without prior call center experience is the same as those with experience.</v>
      </c>
    </row>
    <row r="18" spans="1:6" x14ac:dyDescent="0.2">
      <c r="C18" s="126" t="s">
        <v>31</v>
      </c>
      <c r="D18" s="128" t="str">
        <f>'7_23'!M47</f>
        <v>s² 1 - s² 2  ≠ 0</v>
      </c>
    </row>
    <row r="19" spans="1:6" ht="38.25" x14ac:dyDescent="0.2">
      <c r="B19" s="127" t="str">
        <f>'7_23'!Q35</f>
        <v>F-Test Two-Sample for Variances</v>
      </c>
      <c r="C19" s="126" t="s">
        <v>30</v>
      </c>
      <c r="D19" s="128" t="str">
        <f>'7_23'!R46</f>
        <v>s² 1 - s² 2 = 0</v>
      </c>
      <c r="E19" s="127">
        <f>'7_23'!R53</f>
        <v>0</v>
      </c>
      <c r="F19" s="128" t="str">
        <f>'7_23'!R30</f>
        <v>The t-test statistic is not in the rejection region.  We fail to reject the null hypothesis that average length of service for individuals with college degree is the same as for individuals without a college degree</v>
      </c>
    </row>
    <row r="20" spans="1:6" x14ac:dyDescent="0.2">
      <c r="C20" s="126" t="s">
        <v>31</v>
      </c>
      <c r="D20" s="128" t="str">
        <f>'7_23'!R47</f>
        <v>s² 1 - s² 2  ≠ 0</v>
      </c>
    </row>
    <row r="21" spans="1:6" ht="38.25" x14ac:dyDescent="0.2">
      <c r="B21" s="127" t="str">
        <f>'7_23'!G57</f>
        <v>t-Test: Two-Sample Assuming Unequal Variances</v>
      </c>
      <c r="C21" s="126" t="s">
        <v>30</v>
      </c>
      <c r="D21" s="128" t="str">
        <f>'7_23'!H72</f>
        <v>µ1 - µ2 = 0</v>
      </c>
      <c r="E21" s="127" t="str">
        <f>'7_23'!H79</f>
        <v>Fail to reject</v>
      </c>
      <c r="F21" s="128" t="str">
        <f>'7_23'!H82</f>
        <v>The t-test statistic is not in the rejection region.  We fail to reject the null hypothesis that average length of service for males is the same as for females in favor of the alternative hypothesis.  We have insufficient evidence to conclude  average length of service for males is different as for females based on 0.05 level of significance.</v>
      </c>
    </row>
    <row r="22" spans="1:6" x14ac:dyDescent="0.2">
      <c r="C22" s="126" t="s">
        <v>31</v>
      </c>
      <c r="D22" s="128" t="str">
        <f>'7_23'!H73</f>
        <v>µ1 - µ2 ≠ 0</v>
      </c>
    </row>
    <row r="23" spans="1:6" ht="38.25" x14ac:dyDescent="0.2">
      <c r="B23" s="127">
        <f>'7_23'!L57</f>
        <v>0</v>
      </c>
      <c r="C23" s="126">
        <f>'7_23'!M72</f>
        <v>0</v>
      </c>
      <c r="D23" s="128">
        <f>'7_23'!M72</f>
        <v>0</v>
      </c>
      <c r="E23" s="127">
        <f>'7_23'!N79</f>
        <v>0</v>
      </c>
      <c r="F23" s="128">
        <f>'7_23'!M82</f>
        <v>0</v>
      </c>
    </row>
    <row r="24" spans="1:6" x14ac:dyDescent="0.2">
      <c r="C24" s="126" t="s">
        <v>31</v>
      </c>
      <c r="D24" s="128">
        <f>'7_23'!M73</f>
        <v>0</v>
      </c>
    </row>
    <row r="25" spans="1:6" ht="38.25" x14ac:dyDescent="0.2">
      <c r="B25" s="127" t="str">
        <f>'7_23'!Q57</f>
        <v>t-Test: Two-Sample Assuming Unequal Variances</v>
      </c>
      <c r="C25" s="126" t="s">
        <v>30</v>
      </c>
      <c r="D25" s="128" t="str">
        <f>'7_23'!R72</f>
        <v>µ1 - µ2 = 0</v>
      </c>
      <c r="E25" s="127" t="str">
        <f>'7_23'!R79</f>
        <v>Reject</v>
      </c>
      <c r="F25" s="128" t="str">
        <f>'7_23'!R82</f>
        <v>The t-test statistic is in the rejection region.  We reject the null hypothesis that average length of service for individuals with college degree is the same as for individuals without a college degree in favor of the alternative hypothesis.   We have sufficient evidence to conclude  average length of service  for individuals with college degree is the same as for individuals without a college degree is different based on 0.05 level of significance.</v>
      </c>
    </row>
    <row r="26" spans="1:6" x14ac:dyDescent="0.2">
      <c r="C26" s="126" t="s">
        <v>31</v>
      </c>
      <c r="D26" s="128" t="str">
        <f>'7_23'!R73</f>
        <v>µ1 - µ2 ≠ 0</v>
      </c>
    </row>
    <row r="27" spans="1:6" ht="127.5" x14ac:dyDescent="0.2">
      <c r="A27" s="127">
        <v>7.25</v>
      </c>
      <c r="B27" s="127" t="str">
        <f>'7_25'!I3</f>
        <v>t-Test: Paired Two Sample for Means</v>
      </c>
      <c r="D27" s="128" t="str">
        <f>'7_25'!I41</f>
        <v>µ1 mean writing score</v>
      </c>
      <c r="E27" s="127" t="str">
        <f>'7_25'!K26</f>
        <v>Reject</v>
      </c>
      <c r="F27" s="128" t="str">
        <f>'7_25'!J29</f>
        <v xml:space="preserve">The t-test statistic is in the rejection region.  We reject the null hypothesis that mean difference in writing and reading score is zero.  We have sufficient evidence to conclude mean writting and reading score is different based on 0.05 level of significance.
</v>
      </c>
    </row>
    <row r="28" spans="1:6" x14ac:dyDescent="0.2">
      <c r="D28" s="128" t="str">
        <f>'7_25'!I42</f>
        <v>µ2 mean reading score</v>
      </c>
    </row>
    <row r="29" spans="1:6" ht="114.75" x14ac:dyDescent="0.2">
      <c r="B29" s="127" t="str">
        <f>'7_25'!M3</f>
        <v>t-Test: Paired Two Sample for Means</v>
      </c>
      <c r="D29" s="128" t="str">
        <f>'7_25'!M41</f>
        <v>µ1 mean math score</v>
      </c>
      <c r="E29" s="127" t="str">
        <f>'7_25'!N26</f>
        <v>Reject</v>
      </c>
      <c r="F29" s="128" t="str">
        <f>'7_25'!N29</f>
        <v xml:space="preserve">The t-test statistic is in the rejection region.  We reject the null hypothesis that mean difference in math and science score is zero.  We have sufficient evidence to conclude mean math and science score is different based on 0.05 level of significance.
</v>
      </c>
    </row>
    <row r="30" spans="1:6" ht="51" x14ac:dyDescent="0.2">
      <c r="A30" s="127">
        <v>7.27</v>
      </c>
      <c r="B30" s="127" t="str">
        <f>'7.27'!E2</f>
        <v>t-Test: Paired Two Sample for Means</v>
      </c>
      <c r="D30" s="128" t="str">
        <f>'7_25'!M42</f>
        <v>µ2 mean science score</v>
      </c>
      <c r="E30" s="127" t="str">
        <f>'7.27'!F24</f>
        <v>Fail to reject</v>
      </c>
      <c r="F30" s="128" t="str">
        <f>'7.27'!F27</f>
        <v>The t-test statistic is not in the rejection region.  We fail to reject the null hypothesis that mean difference in midterm and final exam grades is zero. We have insufficient evidence to conclude mean midterm and final exam grade is different based on 0.05 level of significance.</v>
      </c>
    </row>
    <row r="31" spans="1:6" ht="114.75" x14ac:dyDescent="0.2">
      <c r="A31" s="127">
        <v>7.31</v>
      </c>
      <c r="B31" s="127" t="str">
        <f>'7.31'!J12</f>
        <v>Anova: Single Factor</v>
      </c>
      <c r="C31" s="126" t="s">
        <v>30</v>
      </c>
      <c r="D31" s="128" t="str">
        <f>'7.31'!K37</f>
        <v>µ1 = µ2 = µm</v>
      </c>
      <c r="E31" s="127" t="str">
        <f>'7.31'!K44</f>
        <v>Reject</v>
      </c>
      <c r="F31" s="128" t="str">
        <f>'7.31'!K47</f>
        <v xml:space="preserve">The t-test statistic is in the rejection region.  We reject the null hypothesis that the population means 1st year retention rate of all groups are equal in favor of the alternative hypothesis.  We have sufficient evidence to conclude at least one mean is different from the others based on 0.05 level of significance.
</v>
      </c>
    </row>
    <row r="32" spans="1:6" x14ac:dyDescent="0.2">
      <c r="B32" s="127" t="str">
        <f>'7.31'!H3</f>
        <v>1st year retention rate</v>
      </c>
      <c r="C32" s="126" t="s">
        <v>31</v>
      </c>
      <c r="D32" s="128" t="str">
        <f>'7.31'!K38</f>
        <v>at least one mean is different from the others</v>
      </c>
    </row>
    <row r="33" spans="1:6" ht="114.75" x14ac:dyDescent="0.2">
      <c r="B33" s="127" t="str">
        <f>'7.31'!W12</f>
        <v>Anova: Single Factor</v>
      </c>
      <c r="C33" s="126" t="s">
        <v>30</v>
      </c>
      <c r="D33" s="128" t="str">
        <f>'7.31'!X37</f>
        <v>µ1 = µ2 = µm</v>
      </c>
      <c r="E33" s="127" t="str">
        <f>'7.31'!X44</f>
        <v>Reject</v>
      </c>
      <c r="F33" s="128" t="str">
        <f>'7.31'!X47</f>
        <v xml:space="preserve">The t-test statistic is in the rejection region.  We reject the null hypothesis that the population means Avg ACT of all groups are equal in favor of the alternative hypothesis.  We have sufficient evidence to conclude at least one mean is different from the others based on 0.05 level of significance.
</v>
      </c>
    </row>
    <row r="34" spans="1:6" x14ac:dyDescent="0.2">
      <c r="B34" s="127" t="str">
        <f>'7.31'!C3</f>
        <v>Avg ACT</v>
      </c>
      <c r="C34" s="126" t="s">
        <v>31</v>
      </c>
      <c r="D34" s="128" t="str">
        <f>'7.31'!X38</f>
        <v>at least one mean is different from the others</v>
      </c>
    </row>
    <row r="35" spans="1:6" ht="114.75" x14ac:dyDescent="0.2">
      <c r="B35" s="127" t="str">
        <f>'7.31'!AJ12</f>
        <v>Anova: Single Factor</v>
      </c>
      <c r="C35" s="126" t="s">
        <v>30</v>
      </c>
      <c r="D35" s="128" t="str">
        <f>'7.31'!AK37</f>
        <v>µ1 = µ2 = µm</v>
      </c>
      <c r="E35" s="127" t="str">
        <f>'7.31'!AK44</f>
        <v>Reject</v>
      </c>
      <c r="F35" s="128" t="str">
        <f>'7.31'!AK47</f>
        <v xml:space="preserve">The t-test statistic is in the rejection region.  We reject the null hypothesis that the population means Avg SAT of all groups are equal in favor of the alternative hypothesis.  We have sufficient evidence to conclude at least one mean is different from the others based on 0.05 level of significance.
</v>
      </c>
    </row>
    <row r="36" spans="1:6" x14ac:dyDescent="0.2">
      <c r="B36" s="127" t="str">
        <f>'7.31'!D3</f>
        <v>Avg SAT</v>
      </c>
      <c r="C36" s="126" t="s">
        <v>31</v>
      </c>
      <c r="D36" s="128" t="str">
        <f>'7.31'!AK38</f>
        <v>at least one mean is different from the others</v>
      </c>
    </row>
    <row r="37" spans="1:6" ht="51" x14ac:dyDescent="0.2">
      <c r="A37" s="127">
        <v>7.32</v>
      </c>
      <c r="B37" s="127" t="s">
        <v>239</v>
      </c>
      <c r="C37" s="126" t="s">
        <v>30</v>
      </c>
      <c r="D37" s="128" t="str">
        <f>'7.32'!B21</f>
        <v>The two categorical variables (Sex and Genere) are independent</v>
      </c>
      <c r="E37" s="127" t="str">
        <f>'7.32'!B28</f>
        <v>Reject</v>
      </c>
      <c r="F37" s="128" t="str">
        <f>'7.32'!B31</f>
        <v>The t-test statistic is in the rejection region.  We reject the null hypothesis that Sex and Genere are independent variables in favor of the alternative hypothesis. We have sufficient evidence to conclude that Gender and Genre dependent based on 0.05 level of significance.</v>
      </c>
    </row>
    <row r="38" spans="1:6" ht="38.25" x14ac:dyDescent="0.2">
      <c r="C38" s="126" t="s">
        <v>31</v>
      </c>
      <c r="D38" s="128" t="str">
        <f>'7.32'!B22</f>
        <v>The two categorical variables (Sex and Genere ) are dependent</v>
      </c>
      <c r="F38" s="128" t="str">
        <f>'7.32'!B32</f>
        <v>Gender and Genere are dependent. This helps marketing personnel better target advertising campaigns.  Because Gender and Genere are not independent, then advertising should be targeted differently to males and females.</v>
      </c>
    </row>
    <row r="39" spans="1:6" ht="51" x14ac:dyDescent="0.2">
      <c r="A39" s="127">
        <v>7.35</v>
      </c>
      <c r="B39" s="127" t="s">
        <v>239</v>
      </c>
      <c r="C39" s="126" t="s">
        <v>30</v>
      </c>
      <c r="D39" s="128" t="str">
        <f>'7.35'!G30</f>
        <v>The two categorical variables (Gender and Plan to attend graduate school) are independent</v>
      </c>
      <c r="E39" s="127" t="str">
        <f>'7.35'!G37</f>
        <v>Fail to reject</v>
      </c>
      <c r="F39" s="128" t="str">
        <f>'7.35'!G40</f>
        <v>The t-test statistic is not in the rejection region.  We fail to reject the null hypothesis that Gender and Genere are independent variables in favor of the alternative hypothesis. We have insufficient evidence to conclude that Gender and Genre dependent based on 0.05 level of significance.</v>
      </c>
    </row>
    <row r="40" spans="1:6" ht="51" x14ac:dyDescent="0.2">
      <c r="C40" s="126" t="s">
        <v>31</v>
      </c>
      <c r="D40" s="128" t="str">
        <f>'7.35'!G31</f>
        <v>The two categorical variables (Gender and Plan to attend graduate school) are dependent</v>
      </c>
      <c r="F40" s="128" t="str">
        <f>'7.35'!G41</f>
        <v>Gender and Plan to attend graduate school are not dependent. This helps marketing personnel better target advertising campaigns.  Because Gender and Plan to attend graduate school are not dependent, then advertising should not be targeted differently to males and females.</v>
      </c>
    </row>
  </sheetData>
  <conditionalFormatting sqref="F1:F1048576">
    <cfRule type="containsText" dxfId="4" priority="1" operator="containsText" text="have sufficient">
      <formula>NOT(ISERROR(SEARCH("have sufficient",F1)))</formula>
    </cfRule>
    <cfRule type="containsText" dxfId="3" priority="2" operator="containsText" text="insufficient">
      <formula>NOT(ISERROR(SEARCH("insufficient",F1)))</formula>
    </cfRule>
    <cfRule type="containsText" dxfId="2" priority="3" operator="containsText" text="is in">
      <formula>NOT(ISERROR(SEARCH("is in",F1)))</formula>
    </cfRule>
    <cfRule type="containsText" dxfId="1" priority="4" operator="containsText" text="is not">
      <formula>NOT(ISERROR(SEARCH("is not",F1)))</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1723F-9C1F-441A-B000-5FE9840C91B5}">
  <dimension ref="A1:N48"/>
  <sheetViews>
    <sheetView topLeftCell="D16" workbookViewId="0">
      <selection activeCell="G41" sqref="G41"/>
    </sheetView>
  </sheetViews>
  <sheetFormatPr defaultColWidth="8.85546875" defaultRowHeight="12.75" x14ac:dyDescent="0.2"/>
  <cols>
    <col min="1" max="1" width="8.85546875" style="97" customWidth="1"/>
    <col min="2" max="2" width="7.42578125" style="97" bestFit="1" customWidth="1"/>
    <col min="3" max="3" width="17.140625" style="97" bestFit="1" customWidth="1"/>
    <col min="4" max="4" width="25.85546875" style="97" bestFit="1" customWidth="1"/>
    <col min="5" max="5" width="8.85546875" style="97"/>
    <col min="6" max="6" width="38" style="97" bestFit="1" customWidth="1"/>
    <col min="7" max="7" width="12.42578125" style="97" bestFit="1" customWidth="1"/>
    <col min="8" max="8" width="6.5703125" style="97" bestFit="1" customWidth="1"/>
    <col min="9" max="9" width="12" style="97" bestFit="1" customWidth="1"/>
    <col min="10" max="16384" width="8.85546875" style="97"/>
  </cols>
  <sheetData>
    <row r="1" spans="1:14" x14ac:dyDescent="0.2">
      <c r="A1" s="113" t="s">
        <v>153</v>
      </c>
    </row>
    <row r="3" spans="1:14" ht="13.5" thickBot="1" x14ac:dyDescent="0.25">
      <c r="A3" s="114" t="s">
        <v>1</v>
      </c>
      <c r="B3" s="114" t="s">
        <v>154</v>
      </c>
      <c r="C3" s="114" t="s">
        <v>155</v>
      </c>
      <c r="D3" s="114" t="s">
        <v>156</v>
      </c>
      <c r="F3" s="99" t="s">
        <v>173</v>
      </c>
      <c r="G3" s="99"/>
      <c r="H3" s="99"/>
      <c r="I3" s="99"/>
    </row>
    <row r="4" spans="1:14" ht="13.5" thickTop="1" x14ac:dyDescent="0.2">
      <c r="A4" s="115" t="s">
        <v>52</v>
      </c>
      <c r="B4" s="115" t="s">
        <v>49</v>
      </c>
      <c r="C4" s="115">
        <v>2.9</v>
      </c>
      <c r="D4" s="115" t="s">
        <v>157</v>
      </c>
      <c r="F4" s="99"/>
      <c r="G4" s="99" t="s">
        <v>158</v>
      </c>
      <c r="H4" s="99" t="s">
        <v>157</v>
      </c>
      <c r="I4" s="99" t="s">
        <v>62</v>
      </c>
    </row>
    <row r="5" spans="1:14" x14ac:dyDescent="0.2">
      <c r="A5" s="115" t="s">
        <v>52</v>
      </c>
      <c r="B5" s="115" t="s">
        <v>49</v>
      </c>
      <c r="C5" s="115">
        <v>3.1</v>
      </c>
      <c r="D5" s="115" t="s">
        <v>157</v>
      </c>
      <c r="F5" s="116" t="s">
        <v>47</v>
      </c>
      <c r="G5" s="117">
        <v>7</v>
      </c>
      <c r="H5" s="117">
        <v>8</v>
      </c>
      <c r="I5" s="117">
        <v>15</v>
      </c>
    </row>
    <row r="6" spans="1:14" x14ac:dyDescent="0.2">
      <c r="A6" s="115" t="s">
        <v>52</v>
      </c>
      <c r="B6" s="115" t="s">
        <v>48</v>
      </c>
      <c r="C6" s="115">
        <v>3</v>
      </c>
      <c r="D6" s="115" t="s">
        <v>158</v>
      </c>
      <c r="F6" s="116" t="s">
        <v>52</v>
      </c>
      <c r="G6" s="117">
        <v>4</v>
      </c>
      <c r="H6" s="117">
        <v>11</v>
      </c>
      <c r="I6" s="117">
        <v>15</v>
      </c>
    </row>
    <row r="7" spans="1:14" x14ac:dyDescent="0.2">
      <c r="A7" s="115" t="s">
        <v>52</v>
      </c>
      <c r="B7" s="115" t="s">
        <v>48</v>
      </c>
      <c r="C7" s="115">
        <v>3.5</v>
      </c>
      <c r="D7" s="115" t="s">
        <v>157</v>
      </c>
      <c r="F7" s="116" t="s">
        <v>62</v>
      </c>
      <c r="G7" s="117">
        <v>11</v>
      </c>
      <c r="H7" s="117">
        <v>19</v>
      </c>
      <c r="I7" s="117">
        <v>30</v>
      </c>
      <c r="K7" s="101"/>
      <c r="L7" s="101"/>
      <c r="M7" s="101"/>
    </row>
    <row r="8" spans="1:14" x14ac:dyDescent="0.2">
      <c r="A8" s="115" t="s">
        <v>52</v>
      </c>
      <c r="B8" s="115" t="s">
        <v>48</v>
      </c>
      <c r="C8" s="115">
        <v>3.2</v>
      </c>
      <c r="D8" s="115" t="s">
        <v>157</v>
      </c>
    </row>
    <row r="9" spans="1:14" x14ac:dyDescent="0.2">
      <c r="A9" s="115" t="s">
        <v>52</v>
      </c>
      <c r="B9" s="115" t="s">
        <v>49</v>
      </c>
      <c r="C9" s="115">
        <v>3.7</v>
      </c>
      <c r="D9" s="115" t="s">
        <v>157</v>
      </c>
    </row>
    <row r="10" spans="1:14" x14ac:dyDescent="0.2">
      <c r="A10" s="115" t="s">
        <v>52</v>
      </c>
      <c r="B10" s="115" t="s">
        <v>48</v>
      </c>
      <c r="C10" s="115">
        <v>2.8</v>
      </c>
      <c r="D10" s="115" t="s">
        <v>158</v>
      </c>
      <c r="F10" s="100" t="s">
        <v>1</v>
      </c>
      <c r="G10" s="100" t="s">
        <v>225</v>
      </c>
      <c r="H10" s="100" t="s">
        <v>226</v>
      </c>
      <c r="I10" s="100" t="s">
        <v>62</v>
      </c>
      <c r="K10" s="98"/>
      <c r="L10" s="98"/>
      <c r="M10" s="98"/>
    </row>
    <row r="11" spans="1:14" x14ac:dyDescent="0.2">
      <c r="A11" s="115" t="s">
        <v>52</v>
      </c>
      <c r="B11" s="115" t="s">
        <v>49</v>
      </c>
      <c r="C11" s="115">
        <v>2.6</v>
      </c>
      <c r="D11" s="115" t="s">
        <v>157</v>
      </c>
      <c r="F11" s="100" t="s">
        <v>52</v>
      </c>
      <c r="G11" s="100">
        <v>11</v>
      </c>
      <c r="H11" s="100">
        <v>4</v>
      </c>
      <c r="I11" s="100">
        <f>SUM(G11:H11)</f>
        <v>15</v>
      </c>
      <c r="K11" s="101"/>
      <c r="L11" s="101"/>
      <c r="M11" s="101"/>
    </row>
    <row r="12" spans="1:14" x14ac:dyDescent="0.2">
      <c r="A12" s="115" t="s">
        <v>52</v>
      </c>
      <c r="B12" s="115" t="s">
        <v>49</v>
      </c>
      <c r="C12" s="115">
        <v>3.3</v>
      </c>
      <c r="D12" s="115" t="s">
        <v>158</v>
      </c>
      <c r="F12" s="100" t="s">
        <v>47</v>
      </c>
      <c r="G12" s="100">
        <v>8</v>
      </c>
      <c r="H12" s="100">
        <v>7</v>
      </c>
      <c r="I12" s="100">
        <f>SUM(G12:H12)</f>
        <v>15</v>
      </c>
      <c r="K12" s="101"/>
      <c r="L12" s="101"/>
      <c r="M12" s="101"/>
    </row>
    <row r="13" spans="1:14" x14ac:dyDescent="0.2">
      <c r="A13" s="115" t="s">
        <v>52</v>
      </c>
      <c r="B13" s="115" t="s">
        <v>48</v>
      </c>
      <c r="C13" s="115">
        <v>3.3</v>
      </c>
      <c r="D13" s="115" t="s">
        <v>157</v>
      </c>
      <c r="F13" s="100" t="s">
        <v>62</v>
      </c>
      <c r="G13" s="100">
        <f>SUM(G11:G12)</f>
        <v>19</v>
      </c>
      <c r="H13" s="100">
        <f>SUM(H11:H12)</f>
        <v>11</v>
      </c>
      <c r="I13" s="100">
        <f>SUM(I11:I12)</f>
        <v>30</v>
      </c>
      <c r="K13" s="99"/>
      <c r="L13" s="99"/>
      <c r="M13" s="99"/>
    </row>
    <row r="14" spans="1:14" x14ac:dyDescent="0.2">
      <c r="A14" s="115" t="s">
        <v>52</v>
      </c>
      <c r="B14" s="115" t="s">
        <v>48</v>
      </c>
      <c r="C14" s="115">
        <v>3.5</v>
      </c>
      <c r="D14" s="115" t="s">
        <v>157</v>
      </c>
      <c r="K14" s="99"/>
      <c r="L14" s="99"/>
      <c r="M14" s="99"/>
    </row>
    <row r="15" spans="1:14" x14ac:dyDescent="0.2">
      <c r="A15" s="115" t="s">
        <v>52</v>
      </c>
      <c r="B15" s="115" t="s">
        <v>49</v>
      </c>
      <c r="C15" s="115">
        <v>3.2</v>
      </c>
      <c r="D15" s="115" t="s">
        <v>158</v>
      </c>
      <c r="F15" s="118" t="s">
        <v>174</v>
      </c>
      <c r="G15" s="100" t="s">
        <v>225</v>
      </c>
      <c r="H15" s="100" t="s">
        <v>226</v>
      </c>
      <c r="I15" s="100" t="s">
        <v>62</v>
      </c>
    </row>
    <row r="16" spans="1:14" x14ac:dyDescent="0.2">
      <c r="A16" s="115" t="s">
        <v>52</v>
      </c>
      <c r="B16" s="115" t="s">
        <v>48</v>
      </c>
      <c r="C16" s="115">
        <v>2.9</v>
      </c>
      <c r="D16" s="115" t="s">
        <v>157</v>
      </c>
      <c r="F16" s="100" t="s">
        <v>52</v>
      </c>
      <c r="G16" s="104">
        <f>I11*G13/I13</f>
        <v>9.5</v>
      </c>
      <c r="H16" s="104">
        <f>I11*H13/I13</f>
        <v>5.5</v>
      </c>
      <c r="I16" s="100">
        <v>15</v>
      </c>
      <c r="K16" s="98"/>
      <c r="L16" s="98"/>
      <c r="N16" s="119"/>
    </row>
    <row r="17" spans="1:14" x14ac:dyDescent="0.2">
      <c r="A17" s="115" t="s">
        <v>52</v>
      </c>
      <c r="B17" s="115" t="s">
        <v>48</v>
      </c>
      <c r="C17" s="115">
        <v>4</v>
      </c>
      <c r="D17" s="115" t="s">
        <v>157</v>
      </c>
      <c r="F17" s="100" t="s">
        <v>47</v>
      </c>
      <c r="G17" s="104">
        <f>I11*G13/I13</f>
        <v>9.5</v>
      </c>
      <c r="H17" s="104">
        <f>I11*H13/I13</f>
        <v>5.5</v>
      </c>
      <c r="I17" s="100">
        <v>15</v>
      </c>
      <c r="K17" s="101"/>
      <c r="L17" s="101"/>
      <c r="M17" s="101"/>
      <c r="N17" s="119"/>
    </row>
    <row r="18" spans="1:14" x14ac:dyDescent="0.2">
      <c r="A18" s="115" t="s">
        <v>52</v>
      </c>
      <c r="B18" s="115" t="s">
        <v>49</v>
      </c>
      <c r="C18" s="115">
        <v>4</v>
      </c>
      <c r="D18" s="115" t="s">
        <v>157</v>
      </c>
      <c r="F18" s="103"/>
      <c r="G18" s="103">
        <v>11</v>
      </c>
      <c r="H18" s="103">
        <v>19</v>
      </c>
      <c r="I18" s="100">
        <f>SUM(I16:I17)</f>
        <v>30</v>
      </c>
      <c r="K18" s="101"/>
      <c r="L18" s="101"/>
      <c r="M18" s="101"/>
      <c r="N18" s="119"/>
    </row>
    <row r="19" spans="1:14" x14ac:dyDescent="0.2">
      <c r="A19" s="115" t="s">
        <v>47</v>
      </c>
      <c r="B19" s="115" t="s">
        <v>48</v>
      </c>
      <c r="C19" s="115">
        <v>3.6</v>
      </c>
      <c r="D19" s="115" t="s">
        <v>157</v>
      </c>
      <c r="F19" s="108"/>
      <c r="G19" s="108"/>
      <c r="H19" s="108"/>
      <c r="I19" s="109"/>
      <c r="K19" s="101"/>
      <c r="L19" s="101"/>
      <c r="M19" s="101"/>
    </row>
    <row r="20" spans="1:14" x14ac:dyDescent="0.2">
      <c r="A20" s="115" t="s">
        <v>47</v>
      </c>
      <c r="B20" s="115" t="s">
        <v>48</v>
      </c>
      <c r="C20" s="115">
        <v>3.3</v>
      </c>
      <c r="D20" s="115" t="s">
        <v>157</v>
      </c>
      <c r="F20" s="118" t="s">
        <v>183</v>
      </c>
      <c r="G20" s="100" t="s">
        <v>225</v>
      </c>
      <c r="H20" s="100" t="s">
        <v>226</v>
      </c>
      <c r="I20" s="100" t="s">
        <v>62</v>
      </c>
      <c r="K20" s="101"/>
      <c r="L20" s="101"/>
      <c r="M20" s="101"/>
    </row>
    <row r="21" spans="1:14" x14ac:dyDescent="0.2">
      <c r="A21" s="115" t="s">
        <v>47</v>
      </c>
      <c r="B21" s="115" t="s">
        <v>49</v>
      </c>
      <c r="C21" s="115">
        <v>2.9</v>
      </c>
      <c r="D21" s="115" t="s">
        <v>157</v>
      </c>
      <c r="F21" s="100" t="s">
        <v>52</v>
      </c>
      <c r="G21" s="104">
        <f>(G11-G16)^2/G16</f>
        <v>0.23684210526315788</v>
      </c>
      <c r="H21" s="104">
        <f>POWER(H11-H16,2)/H16</f>
        <v>0.40909090909090912</v>
      </c>
      <c r="I21" s="105">
        <f>SUM(G21:H21)</f>
        <v>0.64593301435406703</v>
      </c>
    </row>
    <row r="22" spans="1:14" x14ac:dyDescent="0.2">
      <c r="A22" s="115" t="s">
        <v>47</v>
      </c>
      <c r="B22" s="115" t="s">
        <v>48</v>
      </c>
      <c r="C22" s="115">
        <v>3.4</v>
      </c>
      <c r="D22" s="115" t="s">
        <v>157</v>
      </c>
      <c r="F22" s="100" t="s">
        <v>47</v>
      </c>
      <c r="G22" s="104">
        <f>POWER(G12-G17,2)/G17</f>
        <v>0.23684210526315788</v>
      </c>
      <c r="H22" s="104">
        <f>POWER(H12-H17,2)/H17</f>
        <v>0.40909090909090912</v>
      </c>
      <c r="I22" s="105">
        <f>SUM(G22:H22)</f>
        <v>0.64593301435406703</v>
      </c>
      <c r="J22" s="99"/>
      <c r="K22" s="99"/>
    </row>
    <row r="23" spans="1:14" x14ac:dyDescent="0.2">
      <c r="A23" s="115" t="s">
        <v>47</v>
      </c>
      <c r="B23" s="115" t="s">
        <v>49</v>
      </c>
      <c r="C23" s="115">
        <v>3</v>
      </c>
      <c r="D23" s="115" t="s">
        <v>158</v>
      </c>
      <c r="F23" s="100" t="s">
        <v>62</v>
      </c>
      <c r="G23" s="104">
        <f>SUM(G21:G22)</f>
        <v>0.47368421052631576</v>
      </c>
      <c r="H23" s="104">
        <f>SUM(H21:H22)</f>
        <v>0.81818181818181823</v>
      </c>
      <c r="I23" s="124">
        <f>SUM(I21:I22)</f>
        <v>1.2918660287081341</v>
      </c>
    </row>
    <row r="24" spans="1:14" x14ac:dyDescent="0.2">
      <c r="A24" s="115" t="s">
        <v>47</v>
      </c>
      <c r="B24" s="115" t="s">
        <v>49</v>
      </c>
      <c r="C24" s="115">
        <v>3.2</v>
      </c>
      <c r="D24" s="115" t="s">
        <v>158</v>
      </c>
      <c r="F24" s="109"/>
      <c r="G24" s="108"/>
      <c r="H24" s="108"/>
      <c r="I24" s="109"/>
    </row>
    <row r="25" spans="1:14" x14ac:dyDescent="0.2">
      <c r="A25" s="115" t="s">
        <v>47</v>
      </c>
      <c r="B25" s="115" t="s">
        <v>48</v>
      </c>
      <c r="C25" s="115">
        <v>4</v>
      </c>
      <c r="D25" s="115" t="s">
        <v>157</v>
      </c>
      <c r="F25" s="100" t="s">
        <v>221</v>
      </c>
      <c r="G25" s="110">
        <f>_xlfn.CHISQ.INV.RT(0.05,(L26-1)*(L27-1))</f>
        <v>3.8414588206941236</v>
      </c>
      <c r="K25" s="100" t="s">
        <v>222</v>
      </c>
      <c r="L25" s="100"/>
      <c r="M25" s="111">
        <f>(L26-1)*(L27-1)</f>
        <v>1</v>
      </c>
    </row>
    <row r="26" spans="1:14" x14ac:dyDescent="0.2">
      <c r="A26" s="115" t="s">
        <v>47</v>
      </c>
      <c r="B26" s="115" t="s">
        <v>49</v>
      </c>
      <c r="C26" s="115">
        <v>3</v>
      </c>
      <c r="D26" s="115" t="s">
        <v>158</v>
      </c>
      <c r="F26" s="100" t="s">
        <v>179</v>
      </c>
      <c r="G26" s="100">
        <f>_xlfn.CHISQ.TEST(G11:H12,G16:H17)</f>
        <v>0.25570434994284041</v>
      </c>
      <c r="K26" s="100" t="s">
        <v>184</v>
      </c>
      <c r="L26" s="103">
        <v>2</v>
      </c>
      <c r="M26" s="100"/>
    </row>
    <row r="27" spans="1:14" x14ac:dyDescent="0.2">
      <c r="A27" s="115" t="s">
        <v>47</v>
      </c>
      <c r="B27" s="115" t="s">
        <v>49</v>
      </c>
      <c r="C27" s="115">
        <v>2.5</v>
      </c>
      <c r="D27" s="115" t="s">
        <v>158</v>
      </c>
      <c r="G27" s="97">
        <v>0.05</v>
      </c>
      <c r="K27" s="100" t="s">
        <v>185</v>
      </c>
      <c r="L27" s="100">
        <v>2</v>
      </c>
      <c r="M27" s="100"/>
    </row>
    <row r="28" spans="1:14" x14ac:dyDescent="0.2">
      <c r="A28" s="115" t="s">
        <v>47</v>
      </c>
      <c r="B28" s="115" t="s">
        <v>49</v>
      </c>
      <c r="C28" s="115">
        <v>4</v>
      </c>
      <c r="D28" s="115" t="s">
        <v>157</v>
      </c>
      <c r="G28" s="112" t="s">
        <v>227</v>
      </c>
    </row>
    <row r="29" spans="1:14" x14ac:dyDescent="0.2">
      <c r="A29" s="115" t="s">
        <v>47</v>
      </c>
      <c r="B29" s="115" t="s">
        <v>48</v>
      </c>
      <c r="C29" s="115">
        <v>4</v>
      </c>
      <c r="D29" s="115" t="s">
        <v>157</v>
      </c>
    </row>
    <row r="30" spans="1:14" ht="15" x14ac:dyDescent="0.25">
      <c r="A30" s="115" t="s">
        <v>47</v>
      </c>
      <c r="B30" s="115" t="s">
        <v>49</v>
      </c>
      <c r="C30" s="115">
        <v>2.7</v>
      </c>
      <c r="D30" s="115" t="s">
        <v>158</v>
      </c>
      <c r="F30" s="14" t="s">
        <v>30</v>
      </c>
      <c r="G30" s="10" t="s">
        <v>251</v>
      </c>
      <c r="H30" s="38"/>
      <c r="I30" s="21"/>
    </row>
    <row r="31" spans="1:14" ht="15" x14ac:dyDescent="0.25">
      <c r="A31" s="115" t="s">
        <v>47</v>
      </c>
      <c r="B31" s="115" t="s">
        <v>48</v>
      </c>
      <c r="C31" s="115">
        <v>3.7</v>
      </c>
      <c r="D31" s="115" t="s">
        <v>157</v>
      </c>
      <c r="F31" s="14" t="s">
        <v>31</v>
      </c>
      <c r="G31" s="10" t="s">
        <v>252</v>
      </c>
      <c r="H31" s="38"/>
      <c r="I31" s="21"/>
    </row>
    <row r="32" spans="1:14" ht="15" x14ac:dyDescent="0.25">
      <c r="A32" s="115" t="s">
        <v>47</v>
      </c>
      <c r="B32" s="115" t="s">
        <v>49</v>
      </c>
      <c r="C32" s="115">
        <v>3.2</v>
      </c>
      <c r="D32" s="115" t="s">
        <v>158</v>
      </c>
      <c r="F32" s="16"/>
      <c r="G32" s="38"/>
      <c r="H32" s="38"/>
      <c r="I32" s="21"/>
    </row>
    <row r="33" spans="1:9" ht="15" x14ac:dyDescent="0.25">
      <c r="A33" s="115" t="s">
        <v>47</v>
      </c>
      <c r="B33" s="115" t="s">
        <v>49</v>
      </c>
      <c r="C33" s="115">
        <v>2.8</v>
      </c>
      <c r="D33" s="115" t="s">
        <v>158</v>
      </c>
      <c r="F33" s="17" t="s">
        <v>32</v>
      </c>
      <c r="G33" s="78">
        <f>I23</f>
        <v>1.2918660287081341</v>
      </c>
      <c r="H33" s="55"/>
      <c r="I33" s="21"/>
    </row>
    <row r="34" spans="1:9" ht="14.25" x14ac:dyDescent="0.2">
      <c r="A34" s="115"/>
      <c r="B34" s="115"/>
      <c r="C34" s="115"/>
      <c r="D34" s="115"/>
      <c r="F34" s="18"/>
      <c r="G34" s="38"/>
      <c r="H34" s="38"/>
      <c r="I34" s="21"/>
    </row>
    <row r="35" spans="1:9" ht="15" x14ac:dyDescent="0.25">
      <c r="A35" s="115"/>
      <c r="B35" s="115"/>
      <c r="C35" s="115"/>
      <c r="D35" s="115"/>
      <c r="F35" s="17" t="s">
        <v>33</v>
      </c>
      <c r="G35" s="38">
        <v>0.05</v>
      </c>
      <c r="H35" s="94" t="str">
        <f>IF(G26&lt;G35,"Reject","Fail to reject")</f>
        <v>Fail to reject</v>
      </c>
      <c r="I35" s="21"/>
    </row>
    <row r="36" spans="1:9" ht="15" x14ac:dyDescent="0.25">
      <c r="A36" s="115"/>
      <c r="B36" s="115"/>
      <c r="C36" s="115"/>
      <c r="D36" s="115"/>
      <c r="F36" s="17" t="s">
        <v>34</v>
      </c>
      <c r="G36">
        <f>G25</f>
        <v>3.8414588206941236</v>
      </c>
      <c r="H36" s="55"/>
      <c r="I36" s="21"/>
    </row>
    <row r="37" spans="1:9" ht="15" x14ac:dyDescent="0.25">
      <c r="A37" s="115"/>
      <c r="B37" s="115"/>
      <c r="C37" s="115"/>
      <c r="D37" s="115"/>
      <c r="F37"/>
      <c r="G37" s="49" t="str">
        <f>IF(G33&gt;G36,"Reject","Fail to reject")</f>
        <v>Fail to reject</v>
      </c>
      <c r="H37" s="55"/>
      <c r="I37" s="21"/>
    </row>
    <row r="38" spans="1:9" ht="15" x14ac:dyDescent="0.25">
      <c r="A38" s="115"/>
      <c r="B38" s="115"/>
      <c r="C38" s="115"/>
      <c r="D38" s="115"/>
      <c r="F38" s="16" t="s">
        <v>35</v>
      </c>
      <c r="G38" s="10" t="s">
        <v>66</v>
      </c>
      <c r="H38" s="38"/>
      <c r="I38" s="21"/>
    </row>
    <row r="39" spans="1:9" ht="14.25" x14ac:dyDescent="0.2">
      <c r="A39" s="115"/>
      <c r="B39" s="115"/>
      <c r="C39" s="115"/>
      <c r="D39" s="115"/>
      <c r="F39" s="15"/>
      <c r="G39" s="38"/>
      <c r="H39" s="38"/>
      <c r="I39" s="21"/>
    </row>
    <row r="40" spans="1:9" ht="15" x14ac:dyDescent="0.25">
      <c r="A40" s="115"/>
      <c r="B40" s="115"/>
      <c r="C40" s="115"/>
      <c r="D40" s="115"/>
      <c r="F40" s="16" t="s">
        <v>36</v>
      </c>
      <c r="G40" s="10" t="s">
        <v>253</v>
      </c>
      <c r="H40" s="131"/>
      <c r="I40" s="131"/>
    </row>
    <row r="41" spans="1:9" ht="15" x14ac:dyDescent="0.25">
      <c r="A41" s="115"/>
      <c r="B41" s="115"/>
      <c r="C41" s="115"/>
      <c r="D41" s="115"/>
      <c r="F41" s="16" t="s">
        <v>37</v>
      </c>
      <c r="G41" s="99" t="s">
        <v>250</v>
      </c>
      <c r="H41" s="131"/>
      <c r="I41" s="131"/>
    </row>
    <row r="42" spans="1:9" x14ac:dyDescent="0.2">
      <c r="A42" s="115"/>
      <c r="B42" s="115"/>
      <c r="C42" s="115"/>
      <c r="D42" s="115"/>
      <c r="F42" s="38"/>
      <c r="G42" s="131"/>
      <c r="H42" s="131"/>
      <c r="I42" s="131"/>
    </row>
    <row r="43" spans="1:9" x14ac:dyDescent="0.2">
      <c r="A43" s="115"/>
      <c r="B43" s="115"/>
      <c r="C43" s="115"/>
      <c r="D43" s="115"/>
      <c r="F43" s="21"/>
      <c r="G43" s="131"/>
      <c r="H43" s="131"/>
      <c r="I43" s="131"/>
    </row>
    <row r="44" spans="1:9" x14ac:dyDescent="0.2">
      <c r="A44" s="115"/>
      <c r="B44" s="115"/>
      <c r="C44" s="115"/>
      <c r="D44" s="115"/>
      <c r="F44" s="21"/>
      <c r="G44" s="131"/>
      <c r="H44" s="131"/>
      <c r="I44" s="131"/>
    </row>
    <row r="45" spans="1:9" ht="15" x14ac:dyDescent="0.25">
      <c r="A45" s="115"/>
      <c r="B45" s="115"/>
      <c r="C45" s="115"/>
      <c r="D45" s="115"/>
      <c r="F45" s="55"/>
      <c r="G45" s="131"/>
      <c r="H45" s="131"/>
      <c r="I45" s="131"/>
    </row>
    <row r="46" spans="1:9" ht="15" x14ac:dyDescent="0.25">
      <c r="F46" s="55"/>
      <c r="G46" s="131"/>
      <c r="H46" s="131"/>
      <c r="I46" s="131"/>
    </row>
    <row r="47" spans="1:9" ht="15" x14ac:dyDescent="0.25">
      <c r="F47" s="55"/>
      <c r="G47" s="131"/>
      <c r="H47" s="131"/>
      <c r="I47" s="131"/>
    </row>
    <row r="48" spans="1:9" x14ac:dyDescent="0.2">
      <c r="G48" s="132"/>
      <c r="H48" s="132"/>
      <c r="I48" s="13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68400-E06B-4C85-AC4D-B76C72776800}">
  <dimension ref="A1:A15"/>
  <sheetViews>
    <sheetView workbookViewId="0">
      <selection activeCell="A12" sqref="A12"/>
    </sheetView>
  </sheetViews>
  <sheetFormatPr defaultRowHeight="12.75" x14ac:dyDescent="0.2"/>
  <sheetData>
    <row r="1" spans="1:1" ht="30.75" x14ac:dyDescent="0.2">
      <c r="A1" s="88" t="s">
        <v>201</v>
      </c>
    </row>
    <row r="2" spans="1:1" ht="30.75" x14ac:dyDescent="0.2">
      <c r="A2" s="89" t="s">
        <v>202</v>
      </c>
    </row>
    <row r="3" spans="1:1" ht="30" x14ac:dyDescent="0.2">
      <c r="A3" s="89" t="s">
        <v>203</v>
      </c>
    </row>
    <row r="4" spans="1:1" ht="30.75" x14ac:dyDescent="0.2">
      <c r="A4" s="89" t="s">
        <v>204</v>
      </c>
    </row>
    <row r="5" spans="1:1" ht="30.75" x14ac:dyDescent="0.2">
      <c r="A5" s="89" t="s">
        <v>205</v>
      </c>
    </row>
    <row r="8" spans="1:1" ht="30" x14ac:dyDescent="0.4">
      <c r="A8" s="90" t="s">
        <v>206</v>
      </c>
    </row>
    <row r="11" spans="1:1" x14ac:dyDescent="0.2">
      <c r="A11" s="10" t="s">
        <v>207</v>
      </c>
    </row>
    <row r="12" spans="1:1" x14ac:dyDescent="0.2">
      <c r="A12" s="87" t="s">
        <v>208</v>
      </c>
    </row>
    <row r="14" spans="1:1" x14ac:dyDescent="0.2">
      <c r="A14" s="10" t="s">
        <v>209</v>
      </c>
    </row>
    <row r="15" spans="1:1" x14ac:dyDescent="0.2">
      <c r="A15" s="87" t="s">
        <v>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8"/>
  <sheetViews>
    <sheetView topLeftCell="C1" workbookViewId="0">
      <selection activeCell="L3" sqref="L3:L4"/>
    </sheetView>
  </sheetViews>
  <sheetFormatPr defaultColWidth="8.85546875" defaultRowHeight="12.75" x14ac:dyDescent="0.2"/>
  <cols>
    <col min="1" max="1" width="10.140625" customWidth="1"/>
    <col min="2" max="2" width="9.85546875" customWidth="1"/>
    <col min="3" max="3" width="20" customWidth="1"/>
    <col min="4" max="4" width="9.85546875" customWidth="1"/>
    <col min="6" max="6" width="13.85546875" bestFit="1" customWidth="1"/>
    <col min="7" max="7" width="28.85546875" bestFit="1" customWidth="1"/>
    <col min="8" max="8" width="27.5703125" bestFit="1" customWidth="1"/>
  </cols>
  <sheetData>
    <row r="1" spans="1:14" x14ac:dyDescent="0.2">
      <c r="A1" s="1" t="s">
        <v>2</v>
      </c>
      <c r="F1" s="10" t="s">
        <v>86</v>
      </c>
      <c r="K1" s="10" t="s">
        <v>175</v>
      </c>
    </row>
    <row r="3" spans="1:14" ht="15.75" thickBot="1" x14ac:dyDescent="0.3">
      <c r="A3" s="4" t="s">
        <v>0</v>
      </c>
      <c r="B3" s="4" t="s">
        <v>1</v>
      </c>
      <c r="C3" s="4" t="s">
        <v>5</v>
      </c>
      <c r="D3" s="4" t="s">
        <v>6</v>
      </c>
      <c r="F3" s="1" t="s">
        <v>1</v>
      </c>
      <c r="G3" s="29" t="s">
        <v>60</v>
      </c>
      <c r="H3" s="1" t="s">
        <v>58</v>
      </c>
      <c r="K3" s="13"/>
      <c r="L3" s="14" t="s">
        <v>30</v>
      </c>
      <c r="M3" s="10" t="s">
        <v>39</v>
      </c>
    </row>
    <row r="4" spans="1:14" ht="15.75" thickTop="1" x14ac:dyDescent="0.25">
      <c r="A4" s="2">
        <v>1</v>
      </c>
      <c r="B4" s="2" t="s">
        <v>3</v>
      </c>
      <c r="C4" s="2">
        <v>4</v>
      </c>
      <c r="D4" s="2">
        <v>150</v>
      </c>
      <c r="F4" s="5" t="s">
        <v>7</v>
      </c>
      <c r="G4">
        <f>AVERAGE(C4:C23)</f>
        <v>6.15</v>
      </c>
      <c r="H4">
        <f>COUNT(C4:C23)</f>
        <v>20</v>
      </c>
      <c r="K4" s="15"/>
      <c r="L4" s="14" t="s">
        <v>31</v>
      </c>
      <c r="M4" s="10" t="s">
        <v>38</v>
      </c>
    </row>
    <row r="5" spans="1:14" ht="15" x14ac:dyDescent="0.25">
      <c r="A5" s="2">
        <v>2</v>
      </c>
      <c r="B5" s="2" t="s">
        <v>3</v>
      </c>
      <c r="C5" s="2">
        <v>10</v>
      </c>
      <c r="D5" s="2">
        <v>400</v>
      </c>
      <c r="F5" s="6" t="s">
        <v>8</v>
      </c>
      <c r="G5">
        <f>AVERAGE(C24:C36)</f>
        <v>6.384615384615385</v>
      </c>
      <c r="H5">
        <f>COUNT(C24:C36)</f>
        <v>13</v>
      </c>
      <c r="K5" s="15"/>
      <c r="L5" s="16"/>
    </row>
    <row r="6" spans="1:14" ht="15" x14ac:dyDescent="0.25">
      <c r="A6" s="2">
        <v>5</v>
      </c>
      <c r="B6" s="2" t="s">
        <v>3</v>
      </c>
      <c r="C6" s="2">
        <v>9</v>
      </c>
      <c r="D6" s="2">
        <v>260</v>
      </c>
      <c r="F6" s="3"/>
      <c r="K6" s="15"/>
      <c r="L6" s="17" t="s">
        <v>32</v>
      </c>
      <c r="M6" s="48">
        <f>G16</f>
        <v>-0.20653514918865565</v>
      </c>
    </row>
    <row r="7" spans="1:14" ht="14.25" x14ac:dyDescent="0.2">
      <c r="A7" s="2">
        <v>6</v>
      </c>
      <c r="B7" s="2" t="s">
        <v>3</v>
      </c>
      <c r="C7" s="2">
        <v>5</v>
      </c>
      <c r="D7" s="2">
        <v>70</v>
      </c>
      <c r="K7" s="15"/>
      <c r="L7" s="18"/>
    </row>
    <row r="8" spans="1:14" ht="15" x14ac:dyDescent="0.25">
      <c r="A8" s="2">
        <v>7</v>
      </c>
      <c r="B8" s="2" t="s">
        <v>3</v>
      </c>
      <c r="C8" s="2">
        <v>7</v>
      </c>
      <c r="D8" s="2">
        <v>90</v>
      </c>
      <c r="F8" t="s">
        <v>9</v>
      </c>
      <c r="K8" s="15"/>
      <c r="L8" s="17" t="s">
        <v>33</v>
      </c>
      <c r="M8">
        <v>0.05</v>
      </c>
      <c r="N8" s="49" t="str">
        <f>IF(G20&lt;M8,"Reject","Fail to reject")</f>
        <v>Fail to reject</v>
      </c>
    </row>
    <row r="9" spans="1:14" ht="15.75" thickBot="1" x14ac:dyDescent="0.3">
      <c r="A9" s="2">
        <v>9</v>
      </c>
      <c r="B9" s="2" t="s">
        <v>3</v>
      </c>
      <c r="C9" s="2">
        <v>12</v>
      </c>
      <c r="D9" s="2">
        <v>110</v>
      </c>
      <c r="K9" s="15"/>
      <c r="L9" s="17" t="s">
        <v>34</v>
      </c>
      <c r="M9" s="48">
        <f>-G20</f>
        <v>-2.0555294386428731</v>
      </c>
      <c r="N9" s="48">
        <f>G20</f>
        <v>2.0555294386428731</v>
      </c>
    </row>
    <row r="10" spans="1:14" ht="14.25" x14ac:dyDescent="0.2">
      <c r="A10" s="2">
        <v>10</v>
      </c>
      <c r="B10" s="2" t="s">
        <v>3</v>
      </c>
      <c r="C10" s="2">
        <v>2</v>
      </c>
      <c r="D10" s="2">
        <v>30</v>
      </c>
      <c r="F10" s="9"/>
      <c r="G10" s="9" t="s">
        <v>10</v>
      </c>
      <c r="H10" s="9" t="s">
        <v>11</v>
      </c>
      <c r="K10" s="15"/>
      <c r="M10" s="49" t="str">
        <f>IF(M6&lt;M9,"Reject","Fail to reject")</f>
        <v>Fail to reject</v>
      </c>
    </row>
    <row r="11" spans="1:14" ht="15" x14ac:dyDescent="0.25">
      <c r="A11" s="2">
        <v>11</v>
      </c>
      <c r="B11" s="2" t="s">
        <v>3</v>
      </c>
      <c r="C11" s="2">
        <v>6</v>
      </c>
      <c r="D11" s="2">
        <v>80</v>
      </c>
      <c r="F11" s="7" t="s">
        <v>12</v>
      </c>
      <c r="G11" s="7">
        <v>6.15</v>
      </c>
      <c r="H11" s="7">
        <v>6.384615384615385</v>
      </c>
      <c r="K11" s="15"/>
      <c r="L11" s="19" t="s">
        <v>35</v>
      </c>
      <c r="M11" s="10" t="s">
        <v>66</v>
      </c>
    </row>
    <row r="12" spans="1:14" ht="14.25" x14ac:dyDescent="0.2">
      <c r="A12" s="2">
        <v>12</v>
      </c>
      <c r="B12" s="2" t="s">
        <v>3</v>
      </c>
      <c r="C12" s="2">
        <v>2</v>
      </c>
      <c r="D12" s="2">
        <v>30</v>
      </c>
      <c r="F12" s="7" t="s">
        <v>13</v>
      </c>
      <c r="G12" s="7">
        <v>10.028947368421051</v>
      </c>
      <c r="H12" s="7">
        <v>10.256410256410257</v>
      </c>
      <c r="I12" s="10"/>
      <c r="K12" s="15"/>
      <c r="L12" s="15"/>
    </row>
    <row r="13" spans="1:14" ht="15" x14ac:dyDescent="0.25">
      <c r="A13" s="2">
        <v>14</v>
      </c>
      <c r="B13" s="2" t="s">
        <v>3</v>
      </c>
      <c r="C13" s="2">
        <v>6</v>
      </c>
      <c r="D13" s="2">
        <v>240</v>
      </c>
      <c r="F13" s="7" t="s">
        <v>14</v>
      </c>
      <c r="G13" s="7">
        <v>20</v>
      </c>
      <c r="H13" s="7">
        <v>13</v>
      </c>
      <c r="K13" s="15"/>
      <c r="L13" s="16" t="s">
        <v>36</v>
      </c>
      <c r="M13" s="10" t="s">
        <v>187</v>
      </c>
    </row>
    <row r="14" spans="1:14" ht="15" x14ac:dyDescent="0.25">
      <c r="A14" s="2">
        <v>17</v>
      </c>
      <c r="B14" s="2" t="s">
        <v>3</v>
      </c>
      <c r="C14" s="2">
        <v>8</v>
      </c>
      <c r="D14" s="2">
        <v>340</v>
      </c>
      <c r="F14" s="7" t="s">
        <v>15</v>
      </c>
      <c r="G14" s="7">
        <v>0</v>
      </c>
      <c r="H14" s="7"/>
      <c r="K14" s="15"/>
      <c r="L14" s="16" t="s">
        <v>37</v>
      </c>
      <c r="M14" s="87" t="s">
        <v>188</v>
      </c>
    </row>
    <row r="15" spans="1:14" ht="14.25" x14ac:dyDescent="0.2">
      <c r="A15" s="2">
        <v>19</v>
      </c>
      <c r="B15" s="2" t="s">
        <v>3</v>
      </c>
      <c r="C15" s="2">
        <v>4</v>
      </c>
      <c r="D15" s="2">
        <v>50</v>
      </c>
      <c r="F15" s="7" t="s">
        <v>16</v>
      </c>
      <c r="G15" s="7">
        <v>26</v>
      </c>
      <c r="H15" s="7"/>
      <c r="K15" s="15"/>
      <c r="L15" s="15"/>
    </row>
    <row r="16" spans="1:14" ht="14.25" x14ac:dyDescent="0.2">
      <c r="A16" s="2">
        <v>22</v>
      </c>
      <c r="B16" s="2" t="s">
        <v>3</v>
      </c>
      <c r="C16" s="2">
        <v>4</v>
      </c>
      <c r="D16" s="2">
        <v>280</v>
      </c>
      <c r="F16" s="7" t="s">
        <v>17</v>
      </c>
      <c r="G16" s="7">
        <v>-0.20653514918865565</v>
      </c>
      <c r="H16" s="7"/>
      <c r="K16" s="15"/>
      <c r="L16" s="15"/>
    </row>
    <row r="17" spans="1:8" x14ac:dyDescent="0.2">
      <c r="A17" s="2">
        <v>23</v>
      </c>
      <c r="B17" s="2" t="s">
        <v>3</v>
      </c>
      <c r="C17" s="2">
        <v>5</v>
      </c>
      <c r="D17" s="2">
        <v>60</v>
      </c>
      <c r="F17" s="7" t="s">
        <v>18</v>
      </c>
      <c r="G17" s="7">
        <v>0.41899089700250303</v>
      </c>
      <c r="H17" s="7"/>
    </row>
    <row r="18" spans="1:8" x14ac:dyDescent="0.2">
      <c r="A18" s="2">
        <v>24</v>
      </c>
      <c r="B18" s="2" t="s">
        <v>3</v>
      </c>
      <c r="C18" s="2">
        <v>9</v>
      </c>
      <c r="D18" s="2">
        <v>100</v>
      </c>
      <c r="F18" s="7" t="s">
        <v>19</v>
      </c>
      <c r="G18" s="7">
        <v>1.7056179197592738</v>
      </c>
      <c r="H18" s="7"/>
    </row>
    <row r="19" spans="1:8" x14ac:dyDescent="0.2">
      <c r="A19" s="2">
        <v>25</v>
      </c>
      <c r="B19" s="2" t="s">
        <v>3</v>
      </c>
      <c r="C19" s="2">
        <v>12</v>
      </c>
      <c r="D19" s="2">
        <v>380</v>
      </c>
      <c r="F19" s="7" t="s">
        <v>20</v>
      </c>
      <c r="G19" s="7">
        <v>0.83798179400500605</v>
      </c>
      <c r="H19" s="7"/>
    </row>
    <row r="20" spans="1:8" ht="13.5" thickBot="1" x14ac:dyDescent="0.25">
      <c r="A20" s="2">
        <v>27</v>
      </c>
      <c r="B20" s="2" t="s">
        <v>3</v>
      </c>
      <c r="C20" s="2">
        <v>2</v>
      </c>
      <c r="D20" s="2">
        <v>80</v>
      </c>
      <c r="F20" s="8" t="s">
        <v>21</v>
      </c>
      <c r="G20" s="8">
        <v>2.0555294386428731</v>
      </c>
      <c r="H20" s="8"/>
    </row>
    <row r="21" spans="1:8" x14ac:dyDescent="0.2">
      <c r="A21" s="2">
        <v>28</v>
      </c>
      <c r="B21" s="2" t="s">
        <v>3</v>
      </c>
      <c r="C21" s="2">
        <v>7</v>
      </c>
      <c r="D21" s="2">
        <v>170</v>
      </c>
    </row>
    <row r="22" spans="1:8" x14ac:dyDescent="0.2">
      <c r="A22" s="2">
        <v>31</v>
      </c>
      <c r="B22" s="2" t="s">
        <v>3</v>
      </c>
      <c r="C22" s="2">
        <v>2</v>
      </c>
      <c r="D22" s="2">
        <v>50</v>
      </c>
    </row>
    <row r="23" spans="1:8" x14ac:dyDescent="0.2">
      <c r="A23" s="2">
        <v>33</v>
      </c>
      <c r="B23" s="2" t="s">
        <v>3</v>
      </c>
      <c r="C23" s="2">
        <v>7</v>
      </c>
      <c r="D23" s="2">
        <v>170</v>
      </c>
    </row>
    <row r="24" spans="1:8" x14ac:dyDescent="0.2">
      <c r="A24" s="2">
        <v>3</v>
      </c>
      <c r="B24" s="2" t="s">
        <v>4</v>
      </c>
      <c r="C24" s="2">
        <v>7</v>
      </c>
      <c r="D24" s="2">
        <v>120</v>
      </c>
      <c r="F24" t="s">
        <v>22</v>
      </c>
    </row>
    <row r="25" spans="1:8" x14ac:dyDescent="0.2">
      <c r="A25" s="2">
        <v>4</v>
      </c>
      <c r="B25" s="2" t="s">
        <v>4</v>
      </c>
      <c r="C25" s="2">
        <v>15</v>
      </c>
      <c r="D25" s="2">
        <v>500</v>
      </c>
      <c r="F25" t="s">
        <v>23</v>
      </c>
    </row>
    <row r="26" spans="1:8" x14ac:dyDescent="0.2">
      <c r="A26" s="2">
        <v>8</v>
      </c>
      <c r="B26" s="2" t="s">
        <v>4</v>
      </c>
      <c r="C26" s="2">
        <v>5</v>
      </c>
      <c r="D26" s="2">
        <v>250</v>
      </c>
      <c r="F26" t="s">
        <v>24</v>
      </c>
    </row>
    <row r="27" spans="1:8" x14ac:dyDescent="0.2">
      <c r="A27" s="2">
        <v>13</v>
      </c>
      <c r="B27" s="2" t="s">
        <v>4</v>
      </c>
      <c r="C27" s="2">
        <v>3</v>
      </c>
      <c r="D27" s="2">
        <v>200</v>
      </c>
      <c r="F27" t="s">
        <v>25</v>
      </c>
    </row>
    <row r="28" spans="1:8" x14ac:dyDescent="0.2">
      <c r="A28" s="2">
        <v>15</v>
      </c>
      <c r="B28" s="2" t="s">
        <v>4</v>
      </c>
      <c r="C28" s="2">
        <v>6</v>
      </c>
      <c r="D28" s="2">
        <v>150</v>
      </c>
      <c r="F28" s="10" t="s">
        <v>26</v>
      </c>
    </row>
    <row r="29" spans="1:8" x14ac:dyDescent="0.2">
      <c r="A29" s="2">
        <v>16</v>
      </c>
      <c r="B29" s="2" t="s">
        <v>4</v>
      </c>
      <c r="C29" s="2">
        <v>4</v>
      </c>
      <c r="D29" s="2">
        <v>90</v>
      </c>
      <c r="F29" s="10" t="s">
        <v>27</v>
      </c>
    </row>
    <row r="30" spans="1:8" x14ac:dyDescent="0.2">
      <c r="A30" s="2">
        <v>18</v>
      </c>
      <c r="B30" s="2" t="s">
        <v>4</v>
      </c>
      <c r="C30" s="2">
        <v>10</v>
      </c>
      <c r="D30" s="2">
        <v>450</v>
      </c>
    </row>
    <row r="31" spans="1:8" x14ac:dyDescent="0.2">
      <c r="A31" s="2">
        <v>20</v>
      </c>
      <c r="B31" s="2" t="s">
        <v>4</v>
      </c>
      <c r="C31" s="2">
        <v>4</v>
      </c>
      <c r="D31" s="2">
        <v>120</v>
      </c>
      <c r="F31" s="10" t="s">
        <v>28</v>
      </c>
    </row>
    <row r="32" spans="1:8" x14ac:dyDescent="0.2">
      <c r="A32" s="2">
        <v>21</v>
      </c>
      <c r="B32" s="2" t="s">
        <v>4</v>
      </c>
      <c r="C32" s="2">
        <v>6</v>
      </c>
      <c r="D32" s="2">
        <v>180</v>
      </c>
    </row>
    <row r="33" spans="1:8" x14ac:dyDescent="0.2">
      <c r="A33" s="2">
        <v>26</v>
      </c>
      <c r="B33" s="2" t="s">
        <v>4</v>
      </c>
      <c r="C33" s="2">
        <v>8</v>
      </c>
      <c r="D33" s="2">
        <v>430</v>
      </c>
    </row>
    <row r="34" spans="1:8" x14ac:dyDescent="0.2">
      <c r="A34" s="2">
        <v>29</v>
      </c>
      <c r="B34" s="2" t="s">
        <v>4</v>
      </c>
      <c r="C34" s="2">
        <v>6</v>
      </c>
      <c r="D34" s="2">
        <v>90</v>
      </c>
    </row>
    <row r="35" spans="1:8" x14ac:dyDescent="0.2">
      <c r="A35" s="2">
        <v>30</v>
      </c>
      <c r="B35" s="2" t="s">
        <v>4</v>
      </c>
      <c r="C35" s="2">
        <v>4</v>
      </c>
      <c r="D35" s="2">
        <v>50</v>
      </c>
      <c r="F35" s="30" t="s">
        <v>61</v>
      </c>
      <c r="G35" t="s">
        <v>64</v>
      </c>
      <c r="H35" t="s">
        <v>63</v>
      </c>
    </row>
    <row r="36" spans="1:8" x14ac:dyDescent="0.2">
      <c r="A36" s="2">
        <v>32</v>
      </c>
      <c r="B36" s="2" t="s">
        <v>4</v>
      </c>
      <c r="C36" s="2">
        <v>5</v>
      </c>
      <c r="D36" s="2">
        <v>70</v>
      </c>
      <c r="F36" s="31" t="s">
        <v>3</v>
      </c>
      <c r="G36" s="32">
        <v>6.15</v>
      </c>
      <c r="H36" s="32">
        <v>20</v>
      </c>
    </row>
    <row r="37" spans="1:8" x14ac:dyDescent="0.2">
      <c r="F37" s="31" t="s">
        <v>4</v>
      </c>
      <c r="G37" s="32">
        <v>6.384615384615385</v>
      </c>
      <c r="H37" s="32">
        <v>13</v>
      </c>
    </row>
    <row r="38" spans="1:8" x14ac:dyDescent="0.2">
      <c r="F38" s="31" t="s">
        <v>62</v>
      </c>
      <c r="G38" s="32">
        <v>6.2424242424242422</v>
      </c>
      <c r="H38" s="32">
        <v>33</v>
      </c>
    </row>
  </sheetData>
  <phoneticPr fontId="0" type="noConversion"/>
  <pageMargins left="0.75" right="0.75" top="1" bottom="1" header="0.5" footer="0.5"/>
  <pageSetup orientation="portrait" r:id="rId2"/>
  <headerFooter alignWithMargins="0"/>
  <drawing r:id="rId3"/>
  <tableParts count="1">
    <tablePart r:id="rId4"/>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4069-AFCF-451B-8CE7-CAC14BBB5FF0}">
  <dimension ref="A1:Q161"/>
  <sheetViews>
    <sheetView topLeftCell="F1" workbookViewId="0">
      <selection activeCell="I33" sqref="I33:K53"/>
    </sheetView>
  </sheetViews>
  <sheetFormatPr defaultColWidth="10.7109375" defaultRowHeight="12.75" x14ac:dyDescent="0.2"/>
  <cols>
    <col min="1" max="1" width="12.140625" style="21" customWidth="1"/>
    <col min="2" max="2" width="9.85546875" style="21" customWidth="1"/>
    <col min="3" max="3" width="17.85546875" style="21" customWidth="1"/>
    <col min="4" max="4" width="28" style="21" customWidth="1"/>
    <col min="5" max="5" width="19.85546875" style="21" customWidth="1"/>
    <col min="6" max="6" width="8.140625" style="21" customWidth="1"/>
    <col min="7" max="8" width="12.85546875" style="21" customWidth="1"/>
    <col min="9" max="9" width="20.85546875" style="21" customWidth="1"/>
    <col min="10" max="13" width="10.7109375" style="21"/>
    <col min="17" max="16384" width="10.7109375" style="21"/>
  </cols>
  <sheetData>
    <row r="1" spans="1:17" x14ac:dyDescent="0.2">
      <c r="A1" s="20" t="s">
        <v>40</v>
      </c>
      <c r="N1" s="10" t="s">
        <v>175</v>
      </c>
    </row>
    <row r="2" spans="1:17" x14ac:dyDescent="0.2">
      <c r="I2" s="22"/>
      <c r="J2" s="22"/>
    </row>
    <row r="3" spans="1:17" ht="39.75" thickBot="1" x14ac:dyDescent="0.3">
      <c r="A3" s="23" t="s">
        <v>41</v>
      </c>
      <c r="B3" s="23" t="s">
        <v>1</v>
      </c>
      <c r="C3" s="23" t="s">
        <v>42</v>
      </c>
      <c r="D3" s="23" t="s">
        <v>43</v>
      </c>
      <c r="E3" s="23" t="s">
        <v>44</v>
      </c>
      <c r="F3" s="23" t="s">
        <v>45</v>
      </c>
      <c r="G3" s="23" t="s">
        <v>46</v>
      </c>
      <c r="H3" s="36"/>
      <c r="I3" s="1" t="s">
        <v>1</v>
      </c>
      <c r="J3" s="29" t="s">
        <v>59</v>
      </c>
      <c r="K3" s="1" t="s">
        <v>58</v>
      </c>
      <c r="N3" s="13" t="s">
        <v>29</v>
      </c>
      <c r="O3" s="14" t="s">
        <v>30</v>
      </c>
      <c r="P3" s="10" t="s">
        <v>39</v>
      </c>
    </row>
    <row r="4" spans="1:17" ht="15.75" thickTop="1" x14ac:dyDescent="0.25">
      <c r="A4" s="33">
        <v>1</v>
      </c>
      <c r="B4" s="34" t="s">
        <v>47</v>
      </c>
      <c r="C4" s="34">
        <v>17</v>
      </c>
      <c r="D4" s="34">
        <v>4</v>
      </c>
      <c r="E4" s="34" t="s">
        <v>48</v>
      </c>
      <c r="F4" s="34" t="s">
        <v>49</v>
      </c>
      <c r="G4" s="35" t="s">
        <v>50</v>
      </c>
      <c r="H4" s="35"/>
      <c r="I4" s="5" t="s">
        <v>7</v>
      </c>
      <c r="J4" s="24">
        <f>AVERAGE(C4:C17)</f>
        <v>10.071428571428571</v>
      </c>
      <c r="K4" s="21">
        <f>COUNT(C4:C17)</f>
        <v>14</v>
      </c>
      <c r="N4" s="15"/>
      <c r="O4" s="14" t="s">
        <v>31</v>
      </c>
      <c r="P4" s="10" t="s">
        <v>38</v>
      </c>
    </row>
    <row r="5" spans="1:17" ht="15" x14ac:dyDescent="0.25">
      <c r="A5" s="33">
        <v>2</v>
      </c>
      <c r="B5" s="34" t="s">
        <v>47</v>
      </c>
      <c r="C5" s="34">
        <v>6</v>
      </c>
      <c r="D5" s="34">
        <v>2</v>
      </c>
      <c r="E5" s="34" t="s">
        <v>48</v>
      </c>
      <c r="F5" s="34" t="s">
        <v>48</v>
      </c>
      <c r="G5" s="35" t="s">
        <v>51</v>
      </c>
      <c r="H5" s="35"/>
      <c r="I5" s="6" t="s">
        <v>8</v>
      </c>
      <c r="J5" s="24">
        <f>AVERAGE(C18:C30)</f>
        <v>19.692307692307693</v>
      </c>
      <c r="K5" s="21">
        <f>COUNT(C18:C30)</f>
        <v>13</v>
      </c>
      <c r="N5" s="15"/>
      <c r="O5" s="16"/>
    </row>
    <row r="6" spans="1:17" ht="15" x14ac:dyDescent="0.25">
      <c r="A6" s="33">
        <v>4</v>
      </c>
      <c r="B6" s="34" t="s">
        <v>47</v>
      </c>
      <c r="C6" s="34">
        <v>8</v>
      </c>
      <c r="D6" s="34">
        <v>4</v>
      </c>
      <c r="E6" s="34" t="s">
        <v>49</v>
      </c>
      <c r="F6" s="34" t="s">
        <v>48</v>
      </c>
      <c r="G6" s="35" t="s">
        <v>53</v>
      </c>
      <c r="H6" s="35"/>
      <c r="I6" s="25"/>
      <c r="J6" s="24"/>
      <c r="N6" s="15"/>
      <c r="O6" s="17" t="s">
        <v>32</v>
      </c>
      <c r="P6" s="48">
        <f>J16</f>
        <v>-3.6910903701641327</v>
      </c>
    </row>
    <row r="7" spans="1:17" ht="14.25" x14ac:dyDescent="0.2">
      <c r="A7" s="33">
        <v>6</v>
      </c>
      <c r="B7" s="34" t="s">
        <v>47</v>
      </c>
      <c r="C7" s="34">
        <v>21</v>
      </c>
      <c r="D7" s="34">
        <v>1</v>
      </c>
      <c r="E7" s="34" t="s">
        <v>48</v>
      </c>
      <c r="F7" s="34" t="s">
        <v>49</v>
      </c>
      <c r="G7" s="35" t="s">
        <v>55</v>
      </c>
      <c r="H7" s="35"/>
      <c r="I7" s="25"/>
      <c r="J7" s="24"/>
      <c r="N7" s="15"/>
      <c r="O7" s="18"/>
    </row>
    <row r="8" spans="1:17" ht="15" x14ac:dyDescent="0.25">
      <c r="A8" s="33">
        <v>8</v>
      </c>
      <c r="B8" s="34" t="s">
        <v>47</v>
      </c>
      <c r="C8" s="34">
        <v>7</v>
      </c>
      <c r="D8" s="34">
        <v>4</v>
      </c>
      <c r="E8" s="34" t="s">
        <v>49</v>
      </c>
      <c r="F8" s="34" t="s">
        <v>49</v>
      </c>
      <c r="G8" s="35" t="s">
        <v>51</v>
      </c>
      <c r="H8" s="35"/>
      <c r="I8" t="s">
        <v>9</v>
      </c>
      <c r="J8"/>
      <c r="K8"/>
      <c r="N8" s="15"/>
      <c r="O8" s="17" t="s">
        <v>33</v>
      </c>
      <c r="P8">
        <v>0.05</v>
      </c>
      <c r="Q8" s="50" t="str">
        <f>IF(J19&lt;P8,"Reject","Fail to reject")</f>
        <v>Reject</v>
      </c>
    </row>
    <row r="9" spans="1:17" ht="15.75" thickBot="1" x14ac:dyDescent="0.3">
      <c r="A9" s="33">
        <v>11</v>
      </c>
      <c r="B9" s="34" t="s">
        <v>47</v>
      </c>
      <c r="C9" s="34">
        <v>9</v>
      </c>
      <c r="D9" s="34">
        <v>4</v>
      </c>
      <c r="E9" s="34" t="s">
        <v>49</v>
      </c>
      <c r="F9" s="34" t="s">
        <v>49</v>
      </c>
      <c r="G9" s="35" t="s">
        <v>53</v>
      </c>
      <c r="H9" s="35"/>
      <c r="I9"/>
      <c r="J9"/>
      <c r="K9"/>
      <c r="N9" s="15"/>
      <c r="O9" s="17" t="s">
        <v>34</v>
      </c>
      <c r="P9" s="48">
        <f>-J20</f>
        <v>-2.1009220402410378</v>
      </c>
      <c r="Q9" s="51">
        <f>J20</f>
        <v>2.1009220402410378</v>
      </c>
    </row>
    <row r="10" spans="1:17" ht="14.25" x14ac:dyDescent="0.2">
      <c r="A10" s="33">
        <v>12</v>
      </c>
      <c r="B10" s="34" t="s">
        <v>47</v>
      </c>
      <c r="C10" s="34">
        <v>8</v>
      </c>
      <c r="D10" s="34">
        <v>2</v>
      </c>
      <c r="E10" s="34" t="s">
        <v>48</v>
      </c>
      <c r="F10" s="34" t="s">
        <v>48</v>
      </c>
      <c r="G10" s="35" t="s">
        <v>51</v>
      </c>
      <c r="H10" s="35"/>
      <c r="I10" s="9"/>
      <c r="J10" s="9" t="s">
        <v>10</v>
      </c>
      <c r="K10" s="9" t="s">
        <v>11</v>
      </c>
      <c r="N10" s="15"/>
      <c r="P10" s="50" t="str">
        <f>IF(P6&lt;P9,"Reject","Fail to reject")</f>
        <v>Reject</v>
      </c>
    </row>
    <row r="11" spans="1:17" ht="15" x14ac:dyDescent="0.25">
      <c r="A11" s="33">
        <v>13</v>
      </c>
      <c r="B11" s="34" t="s">
        <v>47</v>
      </c>
      <c r="C11" s="34">
        <v>8</v>
      </c>
      <c r="D11" s="34">
        <v>4</v>
      </c>
      <c r="E11" s="34" t="s">
        <v>49</v>
      </c>
      <c r="F11" s="34" t="s">
        <v>48</v>
      </c>
      <c r="G11" s="35" t="s">
        <v>51</v>
      </c>
      <c r="H11" s="35"/>
      <c r="I11" s="7" t="s">
        <v>12</v>
      </c>
      <c r="J11" s="7">
        <v>10.071428571428571</v>
      </c>
      <c r="K11" s="7">
        <v>19.692307692307693</v>
      </c>
      <c r="N11" s="15"/>
      <c r="O11" s="19" t="s">
        <v>35</v>
      </c>
      <c r="P11" s="10" t="s">
        <v>65</v>
      </c>
    </row>
    <row r="12" spans="1:17" ht="14.25" x14ac:dyDescent="0.2">
      <c r="A12" s="33">
        <v>15</v>
      </c>
      <c r="B12" s="34" t="s">
        <v>47</v>
      </c>
      <c r="C12" s="34">
        <v>9</v>
      </c>
      <c r="D12" s="34">
        <v>4</v>
      </c>
      <c r="E12" s="34" t="s">
        <v>48</v>
      </c>
      <c r="F12" s="34" t="s">
        <v>49</v>
      </c>
      <c r="G12" s="35" t="s">
        <v>51</v>
      </c>
      <c r="H12" s="35"/>
      <c r="I12" s="46" t="s">
        <v>13</v>
      </c>
      <c r="J12" s="46">
        <v>19.302197802197796</v>
      </c>
      <c r="K12" s="46">
        <v>70.397435897435869</v>
      </c>
      <c r="N12" s="15"/>
      <c r="O12" s="15"/>
    </row>
    <row r="13" spans="1:17" ht="15" x14ac:dyDescent="0.25">
      <c r="A13" s="33">
        <v>16</v>
      </c>
      <c r="B13" s="34" t="s">
        <v>47</v>
      </c>
      <c r="C13" s="34">
        <v>9</v>
      </c>
      <c r="D13" s="34">
        <v>2</v>
      </c>
      <c r="E13" s="34" t="s">
        <v>48</v>
      </c>
      <c r="F13" s="34" t="s">
        <v>48</v>
      </c>
      <c r="G13" s="35" t="s">
        <v>51</v>
      </c>
      <c r="H13" s="35"/>
      <c r="I13" s="7" t="s">
        <v>14</v>
      </c>
      <c r="J13" s="7">
        <v>14</v>
      </c>
      <c r="K13" s="7">
        <v>13</v>
      </c>
      <c r="N13" s="15"/>
      <c r="O13" s="16" t="s">
        <v>36</v>
      </c>
      <c r="P13" s="10" t="s">
        <v>211</v>
      </c>
    </row>
    <row r="14" spans="1:17" ht="15" x14ac:dyDescent="0.25">
      <c r="A14" s="33">
        <v>21</v>
      </c>
      <c r="B14" s="33" t="s">
        <v>47</v>
      </c>
      <c r="C14" s="33">
        <v>14</v>
      </c>
      <c r="D14" s="34">
        <v>4</v>
      </c>
      <c r="E14" s="34" t="s">
        <v>49</v>
      </c>
      <c r="F14" s="34" t="s">
        <v>49</v>
      </c>
      <c r="G14" s="35" t="s">
        <v>54</v>
      </c>
      <c r="H14" s="35"/>
      <c r="I14" s="7" t="s">
        <v>15</v>
      </c>
      <c r="J14" s="7">
        <v>0</v>
      </c>
      <c r="K14" s="7"/>
      <c r="N14" s="15"/>
      <c r="O14" s="16" t="s">
        <v>37</v>
      </c>
      <c r="P14" s="87" t="s">
        <v>189</v>
      </c>
    </row>
    <row r="15" spans="1:17" ht="14.25" x14ac:dyDescent="0.2">
      <c r="A15" s="33">
        <v>23</v>
      </c>
      <c r="B15" s="33" t="s">
        <v>47</v>
      </c>
      <c r="C15" s="33">
        <v>10</v>
      </c>
      <c r="D15" s="33">
        <v>0</v>
      </c>
      <c r="E15" s="34" t="s">
        <v>48</v>
      </c>
      <c r="F15" s="34" t="s">
        <v>48</v>
      </c>
      <c r="G15" s="35" t="s">
        <v>55</v>
      </c>
      <c r="H15" s="35"/>
      <c r="I15" s="7" t="s">
        <v>16</v>
      </c>
      <c r="J15" s="7">
        <v>18</v>
      </c>
      <c r="K15" s="7"/>
      <c r="N15" s="15"/>
      <c r="O15" s="15"/>
    </row>
    <row r="16" spans="1:17" ht="14.25" x14ac:dyDescent="0.2">
      <c r="A16" s="33">
        <v>24</v>
      </c>
      <c r="B16" s="34" t="s">
        <v>47</v>
      </c>
      <c r="C16" s="34">
        <v>10</v>
      </c>
      <c r="D16" s="34">
        <v>4</v>
      </c>
      <c r="E16" s="34" t="s">
        <v>48</v>
      </c>
      <c r="F16" s="34" t="s">
        <v>49</v>
      </c>
      <c r="G16" s="35" t="s">
        <v>53</v>
      </c>
      <c r="H16" s="35"/>
      <c r="I16" s="11" t="s">
        <v>17</v>
      </c>
      <c r="J16" s="11">
        <v>-3.6910903701641327</v>
      </c>
      <c r="K16" s="11">
        <f>ABS(J16)</f>
        <v>3.6910903701641327</v>
      </c>
      <c r="N16" s="15"/>
      <c r="O16" s="15"/>
    </row>
    <row r="17" spans="1:11" x14ac:dyDescent="0.2">
      <c r="A17" s="33">
        <v>27</v>
      </c>
      <c r="B17" s="33" t="s">
        <v>47</v>
      </c>
      <c r="C17" s="33">
        <v>5</v>
      </c>
      <c r="D17" s="33">
        <v>4</v>
      </c>
      <c r="E17" s="34" t="s">
        <v>48</v>
      </c>
      <c r="F17" s="34" t="s">
        <v>49</v>
      </c>
      <c r="G17" s="35" t="s">
        <v>57</v>
      </c>
      <c r="H17" s="35"/>
      <c r="I17" s="7" t="s">
        <v>18</v>
      </c>
      <c r="J17" s="7">
        <v>8.3574941563109443E-4</v>
      </c>
      <c r="K17" s="7"/>
    </row>
    <row r="18" spans="1:11" x14ac:dyDescent="0.2">
      <c r="A18" s="33">
        <v>3</v>
      </c>
      <c r="B18" s="34" t="s">
        <v>52</v>
      </c>
      <c r="C18" s="34">
        <v>8</v>
      </c>
      <c r="D18" s="34">
        <v>4</v>
      </c>
      <c r="E18" s="34" t="s">
        <v>49</v>
      </c>
      <c r="F18" s="34" t="s">
        <v>49</v>
      </c>
      <c r="G18" s="35" t="s">
        <v>53</v>
      </c>
      <c r="H18" s="35"/>
      <c r="I18" s="7" t="s">
        <v>19</v>
      </c>
      <c r="J18" s="7">
        <v>1.7340636066175394</v>
      </c>
      <c r="K18" s="7"/>
    </row>
    <row r="19" spans="1:11" x14ac:dyDescent="0.2">
      <c r="A19" s="33">
        <v>5</v>
      </c>
      <c r="B19" s="34" t="s">
        <v>52</v>
      </c>
      <c r="C19" s="34">
        <v>16</v>
      </c>
      <c r="D19" s="34">
        <v>4</v>
      </c>
      <c r="E19" s="34" t="s">
        <v>49</v>
      </c>
      <c r="F19" s="34" t="s">
        <v>49</v>
      </c>
      <c r="G19" s="35" t="s">
        <v>54</v>
      </c>
      <c r="H19" s="35"/>
      <c r="I19" s="11" t="s">
        <v>20</v>
      </c>
      <c r="J19" s="11">
        <v>1.6714988312621889E-3</v>
      </c>
      <c r="K19" s="7"/>
    </row>
    <row r="20" spans="1:11" ht="13.5" thickBot="1" x14ac:dyDescent="0.25">
      <c r="A20" s="33">
        <v>7</v>
      </c>
      <c r="B20" s="34" t="s">
        <v>52</v>
      </c>
      <c r="C20" s="34">
        <v>27</v>
      </c>
      <c r="D20" s="34">
        <v>4</v>
      </c>
      <c r="E20" s="34" t="s">
        <v>48</v>
      </c>
      <c r="F20" s="34" t="s">
        <v>48</v>
      </c>
      <c r="G20" s="35" t="s">
        <v>55</v>
      </c>
      <c r="H20" s="35"/>
      <c r="I20" s="12" t="s">
        <v>21</v>
      </c>
      <c r="J20" s="12">
        <v>2.1009220402410378</v>
      </c>
      <c r="K20" s="8"/>
    </row>
    <row r="21" spans="1:11" x14ac:dyDescent="0.2">
      <c r="A21" s="33">
        <v>9</v>
      </c>
      <c r="B21" s="34" t="s">
        <v>52</v>
      </c>
      <c r="C21" s="34">
        <v>8</v>
      </c>
      <c r="D21" s="34">
        <v>4</v>
      </c>
      <c r="E21" s="34" t="s">
        <v>48</v>
      </c>
      <c r="F21" s="34" t="s">
        <v>48</v>
      </c>
      <c r="G21" s="35" t="s">
        <v>53</v>
      </c>
      <c r="H21" s="35"/>
      <c r="I21" s="10" t="s">
        <v>67</v>
      </c>
    </row>
    <row r="22" spans="1:11" x14ac:dyDescent="0.2">
      <c r="A22" s="33">
        <v>10</v>
      </c>
      <c r="B22" s="34" t="s">
        <v>52</v>
      </c>
      <c r="C22" s="34">
        <v>23</v>
      </c>
      <c r="D22" s="34">
        <v>2</v>
      </c>
      <c r="E22" s="34" t="s">
        <v>48</v>
      </c>
      <c r="F22" s="34" t="s">
        <v>49</v>
      </c>
      <c r="G22" s="35" t="s">
        <v>50</v>
      </c>
      <c r="H22" s="35"/>
      <c r="I22"/>
    </row>
    <row r="23" spans="1:11" x14ac:dyDescent="0.2">
      <c r="A23" s="33">
        <v>14</v>
      </c>
      <c r="B23" s="34" t="s">
        <v>52</v>
      </c>
      <c r="C23" s="34">
        <v>26</v>
      </c>
      <c r="D23" s="34">
        <v>4</v>
      </c>
      <c r="E23" s="34" t="s">
        <v>48</v>
      </c>
      <c r="F23" s="34" t="s">
        <v>49</v>
      </c>
      <c r="G23" s="35" t="s">
        <v>56</v>
      </c>
      <c r="H23" s="35"/>
      <c r="I23" t="s">
        <v>22</v>
      </c>
    </row>
    <row r="24" spans="1:11" x14ac:dyDescent="0.2">
      <c r="A24" s="33">
        <v>17</v>
      </c>
      <c r="B24" s="34" t="s">
        <v>52</v>
      </c>
      <c r="C24" s="34">
        <v>19</v>
      </c>
      <c r="D24" s="34">
        <v>2</v>
      </c>
      <c r="E24" s="34" t="s">
        <v>49</v>
      </c>
      <c r="F24" s="34" t="s">
        <v>49</v>
      </c>
      <c r="G24" s="35" t="s">
        <v>54</v>
      </c>
      <c r="H24" s="35"/>
      <c r="I24" t="s">
        <v>23</v>
      </c>
    </row>
    <row r="25" spans="1:11" x14ac:dyDescent="0.2">
      <c r="A25" s="33">
        <v>18</v>
      </c>
      <c r="B25" s="34" t="s">
        <v>52</v>
      </c>
      <c r="C25" s="34">
        <v>5</v>
      </c>
      <c r="D25" s="34">
        <v>4</v>
      </c>
      <c r="E25" s="34" t="s">
        <v>48</v>
      </c>
      <c r="F25" s="34" t="s">
        <v>48</v>
      </c>
      <c r="G25" s="35" t="s">
        <v>54</v>
      </c>
      <c r="H25" s="35"/>
      <c r="I25" t="s">
        <v>24</v>
      </c>
    </row>
    <row r="26" spans="1:11" x14ac:dyDescent="0.2">
      <c r="A26" s="33">
        <v>19</v>
      </c>
      <c r="B26" s="33" t="s">
        <v>52</v>
      </c>
      <c r="C26" s="34">
        <v>19</v>
      </c>
      <c r="D26" s="34">
        <v>4</v>
      </c>
      <c r="E26" s="34" t="s">
        <v>49</v>
      </c>
      <c r="F26" s="34" t="s">
        <v>48</v>
      </c>
      <c r="G26" s="35" t="s">
        <v>55</v>
      </c>
      <c r="H26" s="35"/>
      <c r="I26" t="s">
        <v>25</v>
      </c>
    </row>
    <row r="27" spans="1:11" x14ac:dyDescent="0.2">
      <c r="A27" s="33">
        <v>20</v>
      </c>
      <c r="B27" s="34" t="s">
        <v>52</v>
      </c>
      <c r="C27" s="34">
        <v>20</v>
      </c>
      <c r="D27" s="34">
        <v>4</v>
      </c>
      <c r="E27" s="34" t="s">
        <v>48</v>
      </c>
      <c r="F27" s="34" t="s">
        <v>48</v>
      </c>
      <c r="G27" s="35" t="s">
        <v>56</v>
      </c>
      <c r="H27" s="35"/>
      <c r="I27" s="10" t="s">
        <v>70</v>
      </c>
    </row>
    <row r="28" spans="1:11" x14ac:dyDescent="0.2">
      <c r="A28" s="33">
        <v>22</v>
      </c>
      <c r="B28" s="34" t="s">
        <v>52</v>
      </c>
      <c r="C28" s="34">
        <v>31</v>
      </c>
      <c r="D28" s="34">
        <v>4</v>
      </c>
      <c r="E28" s="34" t="s">
        <v>48</v>
      </c>
      <c r="F28" s="34" t="s">
        <v>48</v>
      </c>
      <c r="G28" s="35" t="s">
        <v>55</v>
      </c>
      <c r="H28" s="35"/>
      <c r="I28" s="10" t="s">
        <v>71</v>
      </c>
    </row>
    <row r="29" spans="1:11" x14ac:dyDescent="0.2">
      <c r="A29" s="33">
        <v>25</v>
      </c>
      <c r="B29" s="33" t="s">
        <v>52</v>
      </c>
      <c r="C29" s="33">
        <v>26</v>
      </c>
      <c r="D29" s="33">
        <v>4</v>
      </c>
      <c r="E29" s="34" t="s">
        <v>49</v>
      </c>
      <c r="F29" s="34" t="s">
        <v>49</v>
      </c>
      <c r="G29" s="35" t="s">
        <v>56</v>
      </c>
      <c r="H29" s="35"/>
      <c r="I29"/>
    </row>
    <row r="30" spans="1:11" x14ac:dyDescent="0.2">
      <c r="A30" s="33">
        <v>26</v>
      </c>
      <c r="B30" s="33" t="s">
        <v>52</v>
      </c>
      <c r="C30" s="33">
        <v>28</v>
      </c>
      <c r="D30" s="33">
        <v>4</v>
      </c>
      <c r="E30" s="34" t="s">
        <v>48</v>
      </c>
      <c r="F30" s="34" t="s">
        <v>48</v>
      </c>
      <c r="G30" s="35" t="s">
        <v>55</v>
      </c>
      <c r="H30" s="35"/>
      <c r="I30" s="10" t="s">
        <v>28</v>
      </c>
    </row>
    <row r="31" spans="1:11" x14ac:dyDescent="0.2">
      <c r="B31" s="26"/>
      <c r="C31" s="27"/>
      <c r="D31" s="27"/>
    </row>
    <row r="32" spans="1:11" x14ac:dyDescent="0.2">
      <c r="C32" s="27"/>
      <c r="D32" s="27"/>
    </row>
    <row r="33" spans="1:4" x14ac:dyDescent="0.2">
      <c r="C33" s="27"/>
      <c r="D33" s="27"/>
    </row>
    <row r="34" spans="1:4" x14ac:dyDescent="0.2">
      <c r="C34" s="27"/>
      <c r="D34" s="27"/>
    </row>
    <row r="35" spans="1:4" x14ac:dyDescent="0.2">
      <c r="C35" s="27"/>
    </row>
    <row r="36" spans="1:4" x14ac:dyDescent="0.2">
      <c r="C36" s="27"/>
    </row>
    <row r="37" spans="1:4" x14ac:dyDescent="0.2">
      <c r="C37" s="27"/>
    </row>
    <row r="38" spans="1:4" x14ac:dyDescent="0.2">
      <c r="C38" s="27"/>
    </row>
    <row r="39" spans="1:4" x14ac:dyDescent="0.2">
      <c r="C39" s="27"/>
    </row>
    <row r="40" spans="1:4" x14ac:dyDescent="0.2">
      <c r="C40" s="27"/>
    </row>
    <row r="41" spans="1:4" x14ac:dyDescent="0.2">
      <c r="C41" s="27"/>
    </row>
    <row r="42" spans="1:4" x14ac:dyDescent="0.2">
      <c r="B42" s="26"/>
      <c r="C42" s="27"/>
    </row>
    <row r="43" spans="1:4" x14ac:dyDescent="0.2">
      <c r="B43" s="26"/>
    </row>
    <row r="44" spans="1:4" x14ac:dyDescent="0.2">
      <c r="B44" s="26"/>
    </row>
    <row r="46" spans="1:4" x14ac:dyDescent="0.2">
      <c r="A46" s="27"/>
    </row>
    <row r="48" spans="1:4" x14ac:dyDescent="0.2">
      <c r="A48" s="26"/>
    </row>
    <row r="50" spans="1:2" x14ac:dyDescent="0.2">
      <c r="A50" s="26"/>
    </row>
    <row r="51" spans="1:2" x14ac:dyDescent="0.2">
      <c r="A51" s="26"/>
    </row>
    <row r="52" spans="1:2" x14ac:dyDescent="0.2">
      <c r="A52" s="26"/>
    </row>
    <row r="53" spans="1:2" x14ac:dyDescent="0.2">
      <c r="A53" s="26"/>
    </row>
    <row r="54" spans="1:2" x14ac:dyDescent="0.2">
      <c r="A54" s="26"/>
    </row>
    <row r="55" spans="1:2" x14ac:dyDescent="0.2">
      <c r="A55" s="26"/>
    </row>
    <row r="56" spans="1:2" x14ac:dyDescent="0.2">
      <c r="A56" s="26"/>
    </row>
    <row r="57" spans="1:2" x14ac:dyDescent="0.2">
      <c r="A57" s="26"/>
    </row>
    <row r="59" spans="1:2" x14ac:dyDescent="0.2">
      <c r="B59" s="27"/>
    </row>
    <row r="60" spans="1:2" x14ac:dyDescent="0.2">
      <c r="B60" s="27"/>
    </row>
    <row r="61" spans="1:2" x14ac:dyDescent="0.2">
      <c r="A61" s="26"/>
      <c r="B61" s="27"/>
    </row>
    <row r="63" spans="1:2" x14ac:dyDescent="0.2">
      <c r="B63" s="27"/>
    </row>
    <row r="64" spans="1:2" x14ac:dyDescent="0.2">
      <c r="B64" s="27"/>
    </row>
    <row r="65" spans="1:3" x14ac:dyDescent="0.2">
      <c r="B65" s="27"/>
    </row>
    <row r="66" spans="1:3" x14ac:dyDescent="0.2">
      <c r="B66" s="27"/>
    </row>
    <row r="67" spans="1:3" x14ac:dyDescent="0.2">
      <c r="B67" s="27"/>
    </row>
    <row r="68" spans="1:3" x14ac:dyDescent="0.2">
      <c r="B68" s="27"/>
    </row>
    <row r="69" spans="1:3" x14ac:dyDescent="0.2">
      <c r="B69" s="27"/>
    </row>
    <row r="70" spans="1:3" x14ac:dyDescent="0.2">
      <c r="B70" s="27"/>
    </row>
    <row r="71" spans="1:3" x14ac:dyDescent="0.2">
      <c r="B71" s="27"/>
    </row>
    <row r="72" spans="1:3" x14ac:dyDescent="0.2">
      <c r="B72" s="27"/>
    </row>
    <row r="73" spans="1:3" x14ac:dyDescent="0.2">
      <c r="A73" s="26"/>
      <c r="B73" s="27"/>
      <c r="C73" s="27"/>
    </row>
    <row r="74" spans="1:3" x14ac:dyDescent="0.2">
      <c r="C74" s="27"/>
    </row>
    <row r="75" spans="1:3" x14ac:dyDescent="0.2">
      <c r="C75" s="27"/>
    </row>
    <row r="76" spans="1:3" x14ac:dyDescent="0.2">
      <c r="C76" s="27"/>
    </row>
    <row r="77" spans="1:3" x14ac:dyDescent="0.2">
      <c r="C77" s="27"/>
    </row>
    <row r="78" spans="1:3" x14ac:dyDescent="0.2">
      <c r="C78" s="27"/>
    </row>
    <row r="79" spans="1:3" x14ac:dyDescent="0.2">
      <c r="C79" s="27"/>
    </row>
    <row r="80" spans="1:3" x14ac:dyDescent="0.2">
      <c r="C80" s="27"/>
    </row>
    <row r="81" spans="1:3" x14ac:dyDescent="0.2">
      <c r="C81" s="27"/>
    </row>
    <row r="83" spans="1:3" x14ac:dyDescent="0.2">
      <c r="A83" s="26"/>
      <c r="B83" s="27"/>
    </row>
    <row r="84" spans="1:3" x14ac:dyDescent="0.2">
      <c r="A84" s="26"/>
      <c r="B84" s="27"/>
    </row>
    <row r="85" spans="1:3" x14ac:dyDescent="0.2">
      <c r="A85" s="26"/>
      <c r="B85" s="27"/>
    </row>
    <row r="86" spans="1:3" x14ac:dyDescent="0.2">
      <c r="A86" s="26"/>
      <c r="B86" s="27"/>
    </row>
    <row r="87" spans="1:3" x14ac:dyDescent="0.2">
      <c r="A87" s="26"/>
      <c r="B87" s="27"/>
    </row>
    <row r="88" spans="1:3" x14ac:dyDescent="0.2">
      <c r="A88" s="26"/>
      <c r="B88" s="27"/>
    </row>
    <row r="89" spans="1:3" x14ac:dyDescent="0.2">
      <c r="A89" s="26"/>
      <c r="B89" s="27"/>
    </row>
    <row r="90" spans="1:3" x14ac:dyDescent="0.2">
      <c r="A90" s="26"/>
      <c r="B90" s="27"/>
    </row>
    <row r="92" spans="1:3" x14ac:dyDescent="0.2">
      <c r="A92" s="27"/>
    </row>
    <row r="93" spans="1:3" x14ac:dyDescent="0.2">
      <c r="A93" s="28"/>
    </row>
    <row r="94" spans="1:3" x14ac:dyDescent="0.2">
      <c r="A94" s="27"/>
    </row>
    <row r="95" spans="1:3" x14ac:dyDescent="0.2">
      <c r="A95" s="27"/>
    </row>
    <row r="96" spans="1:3" x14ac:dyDescent="0.2">
      <c r="A96" s="27"/>
    </row>
    <row r="97" spans="1:1" x14ac:dyDescent="0.2">
      <c r="A97" s="27"/>
    </row>
    <row r="98" spans="1:1" x14ac:dyDescent="0.2">
      <c r="A98" s="27"/>
    </row>
    <row r="99" spans="1:1" x14ac:dyDescent="0.2">
      <c r="A99" s="27"/>
    </row>
    <row r="100" spans="1:1" x14ac:dyDescent="0.2">
      <c r="A100" s="27"/>
    </row>
    <row r="101" spans="1:1" x14ac:dyDescent="0.2">
      <c r="A101" s="27"/>
    </row>
    <row r="102" spans="1:1" x14ac:dyDescent="0.2">
      <c r="A102" s="27"/>
    </row>
    <row r="103" spans="1:1" x14ac:dyDescent="0.2">
      <c r="A103" s="27"/>
    </row>
    <row r="104" spans="1:1" x14ac:dyDescent="0.2">
      <c r="A104" s="27"/>
    </row>
    <row r="105" spans="1:1" x14ac:dyDescent="0.2">
      <c r="A105" s="27"/>
    </row>
    <row r="106" spans="1:1" x14ac:dyDescent="0.2">
      <c r="A106" s="27"/>
    </row>
    <row r="107" spans="1:1" x14ac:dyDescent="0.2">
      <c r="A107" s="27"/>
    </row>
    <row r="108" spans="1:1" x14ac:dyDescent="0.2">
      <c r="A108" s="27"/>
    </row>
    <row r="109" spans="1:1" x14ac:dyDescent="0.2">
      <c r="A109" s="27"/>
    </row>
    <row r="110" spans="1:1" x14ac:dyDescent="0.2">
      <c r="A110" s="27"/>
    </row>
    <row r="111" spans="1:1" x14ac:dyDescent="0.2">
      <c r="A111" s="27"/>
    </row>
    <row r="112" spans="1:1" x14ac:dyDescent="0.2">
      <c r="A112" s="27"/>
    </row>
    <row r="113" spans="1:1" x14ac:dyDescent="0.2">
      <c r="A113" s="27"/>
    </row>
    <row r="114" spans="1:1" x14ac:dyDescent="0.2">
      <c r="A114" s="27"/>
    </row>
    <row r="115" spans="1:1" x14ac:dyDescent="0.2">
      <c r="A115" s="27"/>
    </row>
    <row r="116" spans="1:1" x14ac:dyDescent="0.2">
      <c r="A116" s="27"/>
    </row>
    <row r="117" spans="1:1" x14ac:dyDescent="0.2">
      <c r="A117" s="27"/>
    </row>
    <row r="118" spans="1:1" x14ac:dyDescent="0.2">
      <c r="A118" s="27"/>
    </row>
    <row r="119" spans="1:1" x14ac:dyDescent="0.2">
      <c r="A119" s="27"/>
    </row>
    <row r="120" spans="1:1" x14ac:dyDescent="0.2">
      <c r="A120" s="27"/>
    </row>
    <row r="122" spans="1:1" x14ac:dyDescent="0.2">
      <c r="A122" s="27"/>
    </row>
    <row r="123" spans="1:1" x14ac:dyDescent="0.2">
      <c r="A123" s="28"/>
    </row>
    <row r="124" spans="1:1" x14ac:dyDescent="0.2">
      <c r="A124" s="26"/>
    </row>
    <row r="125" spans="1:1" x14ac:dyDescent="0.2">
      <c r="A125" s="26"/>
    </row>
    <row r="126" spans="1:1" x14ac:dyDescent="0.2">
      <c r="A126" s="26"/>
    </row>
    <row r="127" spans="1:1" x14ac:dyDescent="0.2">
      <c r="A127" s="26"/>
    </row>
    <row r="128" spans="1:1" x14ac:dyDescent="0.2">
      <c r="A128" s="26"/>
    </row>
    <row r="129" spans="1:1" x14ac:dyDescent="0.2">
      <c r="A129" s="26"/>
    </row>
    <row r="130" spans="1:1" x14ac:dyDescent="0.2">
      <c r="A130" s="26"/>
    </row>
    <row r="131" spans="1:1" x14ac:dyDescent="0.2">
      <c r="A131" s="26"/>
    </row>
    <row r="132" spans="1:1" x14ac:dyDescent="0.2">
      <c r="A132" s="26"/>
    </row>
    <row r="133" spans="1:1" x14ac:dyDescent="0.2">
      <c r="A133" s="26"/>
    </row>
    <row r="134" spans="1:1" x14ac:dyDescent="0.2">
      <c r="A134" s="26"/>
    </row>
    <row r="135" spans="1:1" x14ac:dyDescent="0.2">
      <c r="A135" s="26"/>
    </row>
    <row r="136" spans="1:1" x14ac:dyDescent="0.2">
      <c r="A136" s="26"/>
    </row>
    <row r="137" spans="1:1" x14ac:dyDescent="0.2">
      <c r="A137" s="26"/>
    </row>
    <row r="138" spans="1:1" x14ac:dyDescent="0.2">
      <c r="A138" s="26"/>
    </row>
    <row r="139" spans="1:1" x14ac:dyDescent="0.2">
      <c r="A139" s="26"/>
    </row>
    <row r="140" spans="1:1" x14ac:dyDescent="0.2">
      <c r="A140" s="26"/>
    </row>
    <row r="141" spans="1:1" x14ac:dyDescent="0.2">
      <c r="A141" s="26"/>
    </row>
    <row r="142" spans="1:1" x14ac:dyDescent="0.2">
      <c r="A142" s="26"/>
    </row>
    <row r="143" spans="1:1" x14ac:dyDescent="0.2">
      <c r="A143" s="26"/>
    </row>
    <row r="144" spans="1:1" x14ac:dyDescent="0.2">
      <c r="A144" s="26"/>
    </row>
    <row r="145" spans="1:1" x14ac:dyDescent="0.2">
      <c r="A145" s="26"/>
    </row>
    <row r="146" spans="1:1" x14ac:dyDescent="0.2">
      <c r="A146" s="26"/>
    </row>
    <row r="147" spans="1:1" x14ac:dyDescent="0.2">
      <c r="A147" s="26"/>
    </row>
    <row r="148" spans="1:1" x14ac:dyDescent="0.2">
      <c r="A148" s="26"/>
    </row>
    <row r="149" spans="1:1" x14ac:dyDescent="0.2">
      <c r="A149" s="26"/>
    </row>
    <row r="151" spans="1:1" x14ac:dyDescent="0.2">
      <c r="A151" s="28"/>
    </row>
    <row r="161" spans="1:1" x14ac:dyDescent="0.2">
      <c r="A161" s="27"/>
    </row>
  </sheetData>
  <pageMargins left="0.5" right="0.4" top="0.83333333333333337" bottom="0.66666666666666663" header="0.5" footer="0.5"/>
  <headerFooter alignWithMargins="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3EEFC-726F-4A29-ABE8-71B19A0D3D20}">
  <dimension ref="A1:Q161"/>
  <sheetViews>
    <sheetView topLeftCell="E1" zoomScale="85" zoomScaleNormal="85" workbookViewId="0">
      <selection activeCell="V24" sqref="V24"/>
    </sheetView>
  </sheetViews>
  <sheetFormatPr defaultColWidth="10.7109375" defaultRowHeight="12.75" x14ac:dyDescent="0.2"/>
  <cols>
    <col min="1" max="1" width="12.140625" style="21" customWidth="1"/>
    <col min="2" max="2" width="9.85546875" style="21" customWidth="1"/>
    <col min="3" max="3" width="17.85546875" style="21" customWidth="1"/>
    <col min="4" max="4" width="28" style="21" customWidth="1"/>
    <col min="5" max="5" width="19.85546875" style="21" customWidth="1"/>
    <col min="6" max="6" width="8.140625" style="21" customWidth="1"/>
    <col min="7" max="8" width="12.85546875" style="21" customWidth="1"/>
    <col min="9" max="9" width="20.85546875" style="21" customWidth="1"/>
    <col min="10" max="13" width="10.7109375" style="21"/>
    <col min="17" max="16384" width="10.7109375" style="21"/>
  </cols>
  <sheetData>
    <row r="1" spans="1:17" x14ac:dyDescent="0.2">
      <c r="A1" s="20" t="s">
        <v>40</v>
      </c>
      <c r="N1" s="10" t="s">
        <v>175</v>
      </c>
    </row>
    <row r="2" spans="1:17" x14ac:dyDescent="0.2">
      <c r="I2" s="22"/>
      <c r="J2" s="22"/>
    </row>
    <row r="3" spans="1:17" ht="39.75" thickBot="1" x14ac:dyDescent="0.3">
      <c r="A3" s="23" t="s">
        <v>41</v>
      </c>
      <c r="B3" s="23" t="s">
        <v>1</v>
      </c>
      <c r="C3" s="23" t="s">
        <v>42</v>
      </c>
      <c r="D3" s="23" t="s">
        <v>43</v>
      </c>
      <c r="E3" s="23" t="s">
        <v>44</v>
      </c>
      <c r="F3" s="23" t="s">
        <v>45</v>
      </c>
      <c r="G3" s="23" t="s">
        <v>46</v>
      </c>
      <c r="H3" s="36"/>
      <c r="I3" s="1" t="s">
        <v>1</v>
      </c>
      <c r="J3" s="29" t="s">
        <v>68</v>
      </c>
      <c r="K3" s="1" t="s">
        <v>58</v>
      </c>
      <c r="N3" s="13" t="s">
        <v>29</v>
      </c>
      <c r="O3" s="14" t="s">
        <v>30</v>
      </c>
      <c r="P3" s="10" t="s">
        <v>39</v>
      </c>
    </row>
    <row r="4" spans="1:17" ht="15.75" thickTop="1" x14ac:dyDescent="0.25">
      <c r="A4" s="33">
        <v>1</v>
      </c>
      <c r="B4" s="34" t="s">
        <v>47</v>
      </c>
      <c r="C4" s="34">
        <v>17</v>
      </c>
      <c r="D4" s="34">
        <v>4</v>
      </c>
      <c r="E4" s="34" t="s">
        <v>48</v>
      </c>
      <c r="F4" s="34" t="s">
        <v>49</v>
      </c>
      <c r="G4" s="35" t="s">
        <v>50</v>
      </c>
      <c r="H4" s="35"/>
      <c r="I4" s="5" t="s">
        <v>7</v>
      </c>
      <c r="J4" s="24">
        <f>AVERAGE(D4:D17)</f>
        <v>3.0714285714285716</v>
      </c>
      <c r="K4" s="21">
        <f>COUNT(D4:D17)</f>
        <v>14</v>
      </c>
      <c r="N4" s="15"/>
      <c r="O4" s="14" t="s">
        <v>31</v>
      </c>
      <c r="P4" s="10" t="s">
        <v>38</v>
      </c>
    </row>
    <row r="5" spans="1:17" ht="15" x14ac:dyDescent="0.25">
      <c r="A5" s="33">
        <v>2</v>
      </c>
      <c r="B5" s="34" t="s">
        <v>47</v>
      </c>
      <c r="C5" s="34">
        <v>6</v>
      </c>
      <c r="D5" s="34">
        <v>2</v>
      </c>
      <c r="E5" s="34" t="s">
        <v>48</v>
      </c>
      <c r="F5" s="34" t="s">
        <v>48</v>
      </c>
      <c r="G5" s="35" t="s">
        <v>51</v>
      </c>
      <c r="H5" s="35"/>
      <c r="I5" s="6" t="s">
        <v>8</v>
      </c>
      <c r="J5" s="24">
        <f>AVERAGE(D18:D30)</f>
        <v>3.6923076923076925</v>
      </c>
      <c r="K5" s="21">
        <f>COUNT(D18:D30)</f>
        <v>13</v>
      </c>
      <c r="N5" s="15"/>
      <c r="O5" s="16"/>
    </row>
    <row r="6" spans="1:17" ht="15" x14ac:dyDescent="0.25">
      <c r="A6" s="33">
        <v>4</v>
      </c>
      <c r="B6" s="34" t="s">
        <v>47</v>
      </c>
      <c r="C6" s="34">
        <v>8</v>
      </c>
      <c r="D6" s="34">
        <v>4</v>
      </c>
      <c r="E6" s="34" t="s">
        <v>49</v>
      </c>
      <c r="F6" s="34" t="s">
        <v>48</v>
      </c>
      <c r="G6" s="35" t="s">
        <v>53</v>
      </c>
      <c r="H6" s="35"/>
      <c r="I6" s="25"/>
      <c r="J6" s="24"/>
      <c r="N6" s="15"/>
      <c r="O6" s="17" t="s">
        <v>32</v>
      </c>
      <c r="P6" s="48">
        <f>J16</f>
        <v>-1.4619540355931628</v>
      </c>
    </row>
    <row r="7" spans="1:17" ht="14.25" x14ac:dyDescent="0.2">
      <c r="A7" s="33">
        <v>6</v>
      </c>
      <c r="B7" s="34" t="s">
        <v>47</v>
      </c>
      <c r="C7" s="34">
        <v>21</v>
      </c>
      <c r="D7" s="34">
        <v>1</v>
      </c>
      <c r="E7" s="34" t="s">
        <v>48</v>
      </c>
      <c r="F7" s="34" t="s">
        <v>49</v>
      </c>
      <c r="G7" s="35" t="s">
        <v>55</v>
      </c>
      <c r="H7" s="35"/>
      <c r="I7" s="25"/>
      <c r="J7" s="24"/>
      <c r="N7" s="15"/>
      <c r="O7" s="18"/>
    </row>
    <row r="8" spans="1:17" ht="15" x14ac:dyDescent="0.25">
      <c r="A8" s="33">
        <v>8</v>
      </c>
      <c r="B8" s="34" t="s">
        <v>47</v>
      </c>
      <c r="C8" s="34">
        <v>7</v>
      </c>
      <c r="D8" s="34">
        <v>4</v>
      </c>
      <c r="E8" s="34" t="s">
        <v>49</v>
      </c>
      <c r="F8" s="34" t="s">
        <v>49</v>
      </c>
      <c r="G8" s="35" t="s">
        <v>51</v>
      </c>
      <c r="H8" s="35"/>
      <c r="I8" t="s">
        <v>9</v>
      </c>
      <c r="J8"/>
      <c r="K8"/>
      <c r="N8" s="15"/>
      <c r="O8" s="17" t="s">
        <v>33</v>
      </c>
      <c r="P8">
        <v>0.05</v>
      </c>
      <c r="Q8" s="49" t="str">
        <f>IF(J19&lt;P8,"Reject","Fail to reject")</f>
        <v>Fail to reject</v>
      </c>
    </row>
    <row r="9" spans="1:17" ht="15.75" thickBot="1" x14ac:dyDescent="0.3">
      <c r="A9" s="33">
        <v>11</v>
      </c>
      <c r="B9" s="34" t="s">
        <v>47</v>
      </c>
      <c r="C9" s="34">
        <v>9</v>
      </c>
      <c r="D9" s="34">
        <v>4</v>
      </c>
      <c r="E9" s="34" t="s">
        <v>49</v>
      </c>
      <c r="F9" s="34" t="s">
        <v>49</v>
      </c>
      <c r="G9" s="35" t="s">
        <v>53</v>
      </c>
      <c r="H9" s="35"/>
      <c r="I9"/>
      <c r="J9"/>
      <c r="K9"/>
      <c r="N9" s="15"/>
      <c r="O9" s="17" t="s">
        <v>34</v>
      </c>
      <c r="P9" s="48">
        <f>-J20</f>
        <v>-2.0859634472658648</v>
      </c>
      <c r="Q9" s="51">
        <f>J20</f>
        <v>2.0859634472658648</v>
      </c>
    </row>
    <row r="10" spans="1:17" ht="14.25" x14ac:dyDescent="0.2">
      <c r="A10" s="33">
        <v>12</v>
      </c>
      <c r="B10" s="34" t="s">
        <v>47</v>
      </c>
      <c r="C10" s="34">
        <v>8</v>
      </c>
      <c r="D10" s="34">
        <v>2</v>
      </c>
      <c r="E10" s="34" t="s">
        <v>48</v>
      </c>
      <c r="F10" s="34" t="s">
        <v>48</v>
      </c>
      <c r="G10" s="35" t="s">
        <v>51</v>
      </c>
      <c r="H10" s="35"/>
      <c r="I10" s="9"/>
      <c r="J10" s="9" t="s">
        <v>10</v>
      </c>
      <c r="K10" s="9" t="s">
        <v>11</v>
      </c>
      <c r="N10" s="15"/>
      <c r="P10" s="49" t="str">
        <f>IF(P6&lt;P9,"Reject","Fail to reject")</f>
        <v>Fail to reject</v>
      </c>
    </row>
    <row r="11" spans="1:17" ht="15" x14ac:dyDescent="0.25">
      <c r="A11" s="33">
        <v>13</v>
      </c>
      <c r="B11" s="34" t="s">
        <v>47</v>
      </c>
      <c r="C11" s="34">
        <v>8</v>
      </c>
      <c r="D11" s="34">
        <v>4</v>
      </c>
      <c r="E11" s="34" t="s">
        <v>49</v>
      </c>
      <c r="F11" s="34" t="s">
        <v>48</v>
      </c>
      <c r="G11" s="35" t="s">
        <v>51</v>
      </c>
      <c r="H11" s="35"/>
      <c r="I11" s="7" t="s">
        <v>12</v>
      </c>
      <c r="J11" s="7">
        <v>3.0714285714285716</v>
      </c>
      <c r="K11" s="7">
        <v>3.6923076923076925</v>
      </c>
      <c r="N11" s="15"/>
      <c r="O11" s="19" t="s">
        <v>35</v>
      </c>
      <c r="P11" s="10" t="s">
        <v>66</v>
      </c>
    </row>
    <row r="12" spans="1:17" ht="14.25" x14ac:dyDescent="0.2">
      <c r="A12" s="33">
        <v>15</v>
      </c>
      <c r="B12" s="34" t="s">
        <v>47</v>
      </c>
      <c r="C12" s="34">
        <v>9</v>
      </c>
      <c r="D12" s="34">
        <v>4</v>
      </c>
      <c r="E12" s="34" t="s">
        <v>48</v>
      </c>
      <c r="F12" s="34" t="s">
        <v>49</v>
      </c>
      <c r="G12" s="35" t="s">
        <v>51</v>
      </c>
      <c r="H12" s="35"/>
      <c r="I12" s="7" t="s">
        <v>13</v>
      </c>
      <c r="J12" s="7">
        <v>1.9175824175824165</v>
      </c>
      <c r="K12" s="7">
        <v>0.56410256410256443</v>
      </c>
      <c r="N12" s="15"/>
      <c r="O12" s="15"/>
    </row>
    <row r="13" spans="1:17" ht="15" x14ac:dyDescent="0.25">
      <c r="A13" s="33">
        <v>16</v>
      </c>
      <c r="B13" s="34" t="s">
        <v>47</v>
      </c>
      <c r="C13" s="34">
        <v>9</v>
      </c>
      <c r="D13" s="34">
        <v>2</v>
      </c>
      <c r="E13" s="34" t="s">
        <v>48</v>
      </c>
      <c r="F13" s="34" t="s">
        <v>48</v>
      </c>
      <c r="G13" s="35" t="s">
        <v>51</v>
      </c>
      <c r="H13" s="35"/>
      <c r="I13" s="7" t="s">
        <v>14</v>
      </c>
      <c r="J13" s="7">
        <v>14</v>
      </c>
      <c r="K13" s="7">
        <v>13</v>
      </c>
      <c r="N13" s="15"/>
      <c r="O13" s="16" t="s">
        <v>36</v>
      </c>
      <c r="P13" s="10" t="s">
        <v>212</v>
      </c>
    </row>
    <row r="14" spans="1:17" ht="15" x14ac:dyDescent="0.25">
      <c r="A14" s="33">
        <v>21</v>
      </c>
      <c r="B14" s="33" t="s">
        <v>47</v>
      </c>
      <c r="C14" s="33">
        <v>14</v>
      </c>
      <c r="D14" s="34">
        <v>4</v>
      </c>
      <c r="E14" s="34" t="s">
        <v>49</v>
      </c>
      <c r="F14" s="34" t="s">
        <v>49</v>
      </c>
      <c r="G14" s="35" t="s">
        <v>54</v>
      </c>
      <c r="H14" s="35"/>
      <c r="I14" s="7" t="s">
        <v>15</v>
      </c>
      <c r="J14" s="7">
        <v>0</v>
      </c>
      <c r="K14" s="7"/>
      <c r="N14" s="15"/>
      <c r="O14" s="16" t="s">
        <v>37</v>
      </c>
      <c r="P14" s="87" t="s">
        <v>190</v>
      </c>
    </row>
    <row r="15" spans="1:17" ht="14.25" x14ac:dyDescent="0.2">
      <c r="A15" s="33">
        <v>23</v>
      </c>
      <c r="B15" s="33" t="s">
        <v>47</v>
      </c>
      <c r="C15" s="33">
        <v>10</v>
      </c>
      <c r="D15" s="33">
        <v>0</v>
      </c>
      <c r="E15" s="34" t="s">
        <v>48</v>
      </c>
      <c r="F15" s="34" t="s">
        <v>48</v>
      </c>
      <c r="G15" s="35" t="s">
        <v>55</v>
      </c>
      <c r="H15" s="35"/>
      <c r="I15" s="7" t="s">
        <v>16</v>
      </c>
      <c r="J15" s="7">
        <v>20</v>
      </c>
      <c r="K15" s="7"/>
      <c r="N15" s="15"/>
      <c r="O15" s="15"/>
    </row>
    <row r="16" spans="1:17" ht="14.25" x14ac:dyDescent="0.2">
      <c r="A16" s="33">
        <v>24</v>
      </c>
      <c r="B16" s="34" t="s">
        <v>47</v>
      </c>
      <c r="C16" s="34">
        <v>10</v>
      </c>
      <c r="D16" s="34">
        <v>4</v>
      </c>
      <c r="E16" s="34" t="s">
        <v>48</v>
      </c>
      <c r="F16" s="34" t="s">
        <v>49</v>
      </c>
      <c r="G16" s="35" t="s">
        <v>53</v>
      </c>
      <c r="H16" s="35"/>
      <c r="I16" s="11" t="s">
        <v>17</v>
      </c>
      <c r="J16" s="11">
        <v>-1.4619540355931628</v>
      </c>
      <c r="K16" s="7"/>
      <c r="N16" s="15"/>
      <c r="O16" s="15"/>
    </row>
    <row r="17" spans="1:11" x14ac:dyDescent="0.2">
      <c r="A17" s="33">
        <v>27</v>
      </c>
      <c r="B17" s="33" t="s">
        <v>47</v>
      </c>
      <c r="C17" s="33">
        <v>5</v>
      </c>
      <c r="D17" s="33">
        <v>4</v>
      </c>
      <c r="E17" s="34" t="s">
        <v>48</v>
      </c>
      <c r="F17" s="34" t="s">
        <v>49</v>
      </c>
      <c r="G17" s="35" t="s">
        <v>57</v>
      </c>
      <c r="H17" s="35"/>
      <c r="I17" s="7" t="s">
        <v>18</v>
      </c>
      <c r="J17" s="7">
        <v>7.9644903269588563E-2</v>
      </c>
      <c r="K17" s="7"/>
    </row>
    <row r="18" spans="1:11" x14ac:dyDescent="0.2">
      <c r="A18" s="33">
        <v>3</v>
      </c>
      <c r="B18" s="34" t="s">
        <v>52</v>
      </c>
      <c r="C18" s="34">
        <v>8</v>
      </c>
      <c r="D18" s="34">
        <v>4</v>
      </c>
      <c r="E18" s="34" t="s">
        <v>49</v>
      </c>
      <c r="F18" s="34" t="s">
        <v>49</v>
      </c>
      <c r="G18" s="35" t="s">
        <v>53</v>
      </c>
      <c r="H18" s="35"/>
      <c r="I18" s="7" t="s">
        <v>19</v>
      </c>
      <c r="J18" s="7">
        <v>1.7247182429207868</v>
      </c>
      <c r="K18" s="7"/>
    </row>
    <row r="19" spans="1:11" x14ac:dyDescent="0.2">
      <c r="A19" s="33">
        <v>5</v>
      </c>
      <c r="B19" s="34" t="s">
        <v>52</v>
      </c>
      <c r="C19" s="34">
        <v>16</v>
      </c>
      <c r="D19" s="34">
        <v>4</v>
      </c>
      <c r="E19" s="34" t="s">
        <v>49</v>
      </c>
      <c r="F19" s="34" t="s">
        <v>49</v>
      </c>
      <c r="G19" s="35" t="s">
        <v>54</v>
      </c>
      <c r="H19" s="35"/>
      <c r="I19" s="11" t="s">
        <v>20</v>
      </c>
      <c r="J19" s="11">
        <v>0.15928980653917713</v>
      </c>
      <c r="K19" s="7"/>
    </row>
    <row r="20" spans="1:11" ht="13.5" thickBot="1" x14ac:dyDescent="0.25">
      <c r="A20" s="33">
        <v>7</v>
      </c>
      <c r="B20" s="34" t="s">
        <v>52</v>
      </c>
      <c r="C20" s="34">
        <v>27</v>
      </c>
      <c r="D20" s="34">
        <v>4</v>
      </c>
      <c r="E20" s="34" t="s">
        <v>48</v>
      </c>
      <c r="F20" s="34" t="s">
        <v>48</v>
      </c>
      <c r="G20" s="35" t="s">
        <v>55</v>
      </c>
      <c r="H20" s="35"/>
      <c r="I20" s="12" t="s">
        <v>21</v>
      </c>
      <c r="J20" s="12">
        <v>2.0859634472658648</v>
      </c>
      <c r="K20" s="8"/>
    </row>
    <row r="21" spans="1:11" x14ac:dyDescent="0.2">
      <c r="A21" s="33">
        <v>9</v>
      </c>
      <c r="B21" s="34" t="s">
        <v>52</v>
      </c>
      <c r="C21" s="34">
        <v>8</v>
      </c>
      <c r="D21" s="34">
        <v>4</v>
      </c>
      <c r="E21" s="34" t="s">
        <v>48</v>
      </c>
      <c r="F21" s="34" t="s">
        <v>48</v>
      </c>
      <c r="G21" s="35" t="s">
        <v>53</v>
      </c>
      <c r="H21" s="35"/>
      <c r="I21" s="10" t="s">
        <v>69</v>
      </c>
    </row>
    <row r="22" spans="1:11" x14ac:dyDescent="0.2">
      <c r="A22" s="33">
        <v>10</v>
      </c>
      <c r="B22" s="34" t="s">
        <v>52</v>
      </c>
      <c r="C22" s="34">
        <v>23</v>
      </c>
      <c r="D22" s="34">
        <v>2</v>
      </c>
      <c r="E22" s="34" t="s">
        <v>48</v>
      </c>
      <c r="F22" s="34" t="s">
        <v>49</v>
      </c>
      <c r="G22" s="35" t="s">
        <v>50</v>
      </c>
      <c r="H22" s="35"/>
      <c r="I22"/>
    </row>
    <row r="23" spans="1:11" x14ac:dyDescent="0.2">
      <c r="A23" s="33">
        <v>14</v>
      </c>
      <c r="B23" s="34" t="s">
        <v>52</v>
      </c>
      <c r="C23" s="34">
        <v>26</v>
      </c>
      <c r="D23" s="34">
        <v>4</v>
      </c>
      <c r="E23" s="34" t="s">
        <v>48</v>
      </c>
      <c r="F23" s="34" t="s">
        <v>49</v>
      </c>
      <c r="G23" s="35" t="s">
        <v>56</v>
      </c>
      <c r="H23" s="35"/>
      <c r="I23" t="s">
        <v>22</v>
      </c>
    </row>
    <row r="24" spans="1:11" x14ac:dyDescent="0.2">
      <c r="A24" s="33">
        <v>17</v>
      </c>
      <c r="B24" s="34" t="s">
        <v>52</v>
      </c>
      <c r="C24" s="34">
        <v>19</v>
      </c>
      <c r="D24" s="34">
        <v>2</v>
      </c>
      <c r="E24" s="34" t="s">
        <v>49</v>
      </c>
      <c r="F24" s="34" t="s">
        <v>49</v>
      </c>
      <c r="G24" s="35" t="s">
        <v>54</v>
      </c>
      <c r="H24" s="35"/>
      <c r="I24" t="s">
        <v>23</v>
      </c>
    </row>
    <row r="25" spans="1:11" x14ac:dyDescent="0.2">
      <c r="A25" s="33">
        <v>18</v>
      </c>
      <c r="B25" s="34" t="s">
        <v>52</v>
      </c>
      <c r="C25" s="34">
        <v>5</v>
      </c>
      <c r="D25" s="34">
        <v>4</v>
      </c>
      <c r="E25" s="34" t="s">
        <v>48</v>
      </c>
      <c r="F25" s="34" t="s">
        <v>48</v>
      </c>
      <c r="G25" s="35" t="s">
        <v>54</v>
      </c>
      <c r="H25" s="35"/>
      <c r="I25" t="s">
        <v>24</v>
      </c>
    </row>
    <row r="26" spans="1:11" x14ac:dyDescent="0.2">
      <c r="A26" s="33">
        <v>19</v>
      </c>
      <c r="B26" s="33" t="s">
        <v>52</v>
      </c>
      <c r="C26" s="34">
        <v>19</v>
      </c>
      <c r="D26" s="34">
        <v>4</v>
      </c>
      <c r="E26" s="34" t="s">
        <v>49</v>
      </c>
      <c r="F26" s="34" t="s">
        <v>48</v>
      </c>
      <c r="G26" s="35" t="s">
        <v>55</v>
      </c>
      <c r="H26" s="35"/>
      <c r="I26" t="s">
        <v>25</v>
      </c>
    </row>
    <row r="27" spans="1:11" x14ac:dyDescent="0.2">
      <c r="A27" s="33">
        <v>20</v>
      </c>
      <c r="B27" s="34" t="s">
        <v>52</v>
      </c>
      <c r="C27" s="34">
        <v>20</v>
      </c>
      <c r="D27" s="34">
        <v>4</v>
      </c>
      <c r="E27" s="34" t="s">
        <v>48</v>
      </c>
      <c r="F27" s="34" t="s">
        <v>48</v>
      </c>
      <c r="G27" s="35" t="s">
        <v>56</v>
      </c>
      <c r="H27" s="35"/>
      <c r="I27" s="10" t="s">
        <v>72</v>
      </c>
    </row>
    <row r="28" spans="1:11" x14ac:dyDescent="0.2">
      <c r="A28" s="33">
        <v>22</v>
      </c>
      <c r="B28" s="34" t="s">
        <v>52</v>
      </c>
      <c r="C28" s="34">
        <v>31</v>
      </c>
      <c r="D28" s="34">
        <v>4</v>
      </c>
      <c r="E28" s="34" t="s">
        <v>48</v>
      </c>
      <c r="F28" s="34" t="s">
        <v>48</v>
      </c>
      <c r="G28" s="35" t="s">
        <v>55</v>
      </c>
      <c r="H28" s="35"/>
      <c r="I28" s="10" t="s">
        <v>73</v>
      </c>
    </row>
    <row r="29" spans="1:11" x14ac:dyDescent="0.2">
      <c r="A29" s="33">
        <v>25</v>
      </c>
      <c r="B29" s="33" t="s">
        <v>52</v>
      </c>
      <c r="C29" s="33">
        <v>26</v>
      </c>
      <c r="D29" s="33">
        <v>4</v>
      </c>
      <c r="E29" s="34" t="s">
        <v>49</v>
      </c>
      <c r="F29" s="34" t="s">
        <v>49</v>
      </c>
      <c r="G29" s="35" t="s">
        <v>56</v>
      </c>
      <c r="H29" s="35"/>
      <c r="I29"/>
    </row>
    <row r="30" spans="1:11" x14ac:dyDescent="0.2">
      <c r="A30" s="33">
        <v>26</v>
      </c>
      <c r="B30" s="33" t="s">
        <v>52</v>
      </c>
      <c r="C30" s="33">
        <v>28</v>
      </c>
      <c r="D30" s="33">
        <v>4</v>
      </c>
      <c r="E30" s="34" t="s">
        <v>48</v>
      </c>
      <c r="F30" s="34" t="s">
        <v>48</v>
      </c>
      <c r="G30" s="35" t="s">
        <v>55</v>
      </c>
      <c r="H30" s="35"/>
      <c r="I30" s="10" t="s">
        <v>28</v>
      </c>
    </row>
    <row r="31" spans="1:11" x14ac:dyDescent="0.2">
      <c r="B31" s="26"/>
      <c r="C31" s="27"/>
      <c r="D31" s="27"/>
    </row>
    <row r="32" spans="1:11" x14ac:dyDescent="0.2">
      <c r="C32" s="27"/>
      <c r="D32" s="27"/>
    </row>
    <row r="33" spans="1:4" x14ac:dyDescent="0.2">
      <c r="C33" s="27"/>
      <c r="D33" s="27"/>
    </row>
    <row r="34" spans="1:4" x14ac:dyDescent="0.2">
      <c r="C34" s="27"/>
      <c r="D34" s="27"/>
    </row>
    <row r="35" spans="1:4" x14ac:dyDescent="0.2">
      <c r="C35" s="27"/>
    </row>
    <row r="36" spans="1:4" x14ac:dyDescent="0.2">
      <c r="C36" s="27"/>
    </row>
    <row r="37" spans="1:4" x14ac:dyDescent="0.2">
      <c r="C37" s="27"/>
    </row>
    <row r="38" spans="1:4" x14ac:dyDescent="0.2">
      <c r="C38" s="27"/>
    </row>
    <row r="39" spans="1:4" x14ac:dyDescent="0.2">
      <c r="C39" s="27"/>
    </row>
    <row r="40" spans="1:4" x14ac:dyDescent="0.2">
      <c r="C40" s="27"/>
    </row>
    <row r="41" spans="1:4" x14ac:dyDescent="0.2">
      <c r="C41" s="27"/>
    </row>
    <row r="42" spans="1:4" x14ac:dyDescent="0.2">
      <c r="B42" s="26"/>
      <c r="C42" s="27"/>
    </row>
    <row r="43" spans="1:4" x14ac:dyDescent="0.2">
      <c r="B43" s="26"/>
    </row>
    <row r="44" spans="1:4" x14ac:dyDescent="0.2">
      <c r="B44" s="26"/>
    </row>
    <row r="46" spans="1:4" x14ac:dyDescent="0.2">
      <c r="A46" s="27"/>
    </row>
    <row r="48" spans="1:4" x14ac:dyDescent="0.2">
      <c r="A48" s="26"/>
    </row>
    <row r="50" spans="1:2" x14ac:dyDescent="0.2">
      <c r="A50" s="26"/>
    </row>
    <row r="51" spans="1:2" x14ac:dyDescent="0.2">
      <c r="A51" s="26"/>
    </row>
    <row r="52" spans="1:2" x14ac:dyDescent="0.2">
      <c r="A52" s="26"/>
    </row>
    <row r="53" spans="1:2" x14ac:dyDescent="0.2">
      <c r="A53" s="26"/>
    </row>
    <row r="54" spans="1:2" x14ac:dyDescent="0.2">
      <c r="A54" s="26"/>
    </row>
    <row r="55" spans="1:2" x14ac:dyDescent="0.2">
      <c r="A55" s="26"/>
    </row>
    <row r="56" spans="1:2" x14ac:dyDescent="0.2">
      <c r="A56" s="26"/>
    </row>
    <row r="57" spans="1:2" x14ac:dyDescent="0.2">
      <c r="A57" s="26"/>
    </row>
    <row r="59" spans="1:2" x14ac:dyDescent="0.2">
      <c r="B59" s="27"/>
    </row>
    <row r="60" spans="1:2" x14ac:dyDescent="0.2">
      <c r="B60" s="27"/>
    </row>
    <row r="61" spans="1:2" x14ac:dyDescent="0.2">
      <c r="A61" s="26"/>
      <c r="B61" s="27"/>
    </row>
    <row r="63" spans="1:2" x14ac:dyDescent="0.2">
      <c r="B63" s="27"/>
    </row>
    <row r="64" spans="1:2" x14ac:dyDescent="0.2">
      <c r="B64" s="27"/>
    </row>
    <row r="65" spans="1:3" x14ac:dyDescent="0.2">
      <c r="B65" s="27"/>
    </row>
    <row r="66" spans="1:3" x14ac:dyDescent="0.2">
      <c r="B66" s="27"/>
    </row>
    <row r="67" spans="1:3" x14ac:dyDescent="0.2">
      <c r="B67" s="27"/>
    </row>
    <row r="68" spans="1:3" x14ac:dyDescent="0.2">
      <c r="B68" s="27"/>
    </row>
    <row r="69" spans="1:3" x14ac:dyDescent="0.2">
      <c r="B69" s="27"/>
    </row>
    <row r="70" spans="1:3" x14ac:dyDescent="0.2">
      <c r="B70" s="27"/>
    </row>
    <row r="71" spans="1:3" x14ac:dyDescent="0.2">
      <c r="B71" s="27"/>
    </row>
    <row r="72" spans="1:3" x14ac:dyDescent="0.2">
      <c r="B72" s="27"/>
    </row>
    <row r="73" spans="1:3" x14ac:dyDescent="0.2">
      <c r="A73" s="26"/>
      <c r="B73" s="27"/>
      <c r="C73" s="27"/>
    </row>
    <row r="74" spans="1:3" x14ac:dyDescent="0.2">
      <c r="C74" s="27"/>
    </row>
    <row r="75" spans="1:3" x14ac:dyDescent="0.2">
      <c r="C75" s="27"/>
    </row>
    <row r="76" spans="1:3" x14ac:dyDescent="0.2">
      <c r="C76" s="27"/>
    </row>
    <row r="77" spans="1:3" x14ac:dyDescent="0.2">
      <c r="C77" s="27"/>
    </row>
    <row r="78" spans="1:3" x14ac:dyDescent="0.2">
      <c r="C78" s="27"/>
    </row>
    <row r="79" spans="1:3" x14ac:dyDescent="0.2">
      <c r="C79" s="27"/>
    </row>
    <row r="80" spans="1:3" x14ac:dyDescent="0.2">
      <c r="C80" s="27"/>
    </row>
    <row r="81" spans="1:3" x14ac:dyDescent="0.2">
      <c r="C81" s="27"/>
    </row>
    <row r="83" spans="1:3" x14ac:dyDescent="0.2">
      <c r="A83" s="26"/>
      <c r="B83" s="27"/>
    </row>
    <row r="84" spans="1:3" x14ac:dyDescent="0.2">
      <c r="A84" s="26"/>
      <c r="B84" s="27"/>
    </row>
    <row r="85" spans="1:3" x14ac:dyDescent="0.2">
      <c r="A85" s="26"/>
      <c r="B85" s="27"/>
    </row>
    <row r="86" spans="1:3" x14ac:dyDescent="0.2">
      <c r="A86" s="26"/>
      <c r="B86" s="27"/>
    </row>
    <row r="87" spans="1:3" x14ac:dyDescent="0.2">
      <c r="A87" s="26"/>
      <c r="B87" s="27"/>
    </row>
    <row r="88" spans="1:3" x14ac:dyDescent="0.2">
      <c r="A88" s="26"/>
      <c r="B88" s="27"/>
    </row>
    <row r="89" spans="1:3" x14ac:dyDescent="0.2">
      <c r="A89" s="26"/>
      <c r="B89" s="27"/>
    </row>
    <row r="90" spans="1:3" x14ac:dyDescent="0.2">
      <c r="A90" s="26"/>
      <c r="B90" s="27"/>
    </row>
    <row r="92" spans="1:3" x14ac:dyDescent="0.2">
      <c r="A92" s="27"/>
    </row>
    <row r="93" spans="1:3" x14ac:dyDescent="0.2">
      <c r="A93" s="28"/>
    </row>
    <row r="94" spans="1:3" x14ac:dyDescent="0.2">
      <c r="A94" s="27"/>
    </row>
    <row r="95" spans="1:3" x14ac:dyDescent="0.2">
      <c r="A95" s="27"/>
    </row>
    <row r="96" spans="1:3" x14ac:dyDescent="0.2">
      <c r="A96" s="27"/>
    </row>
    <row r="97" spans="1:1" x14ac:dyDescent="0.2">
      <c r="A97" s="27"/>
    </row>
    <row r="98" spans="1:1" x14ac:dyDescent="0.2">
      <c r="A98" s="27"/>
    </row>
    <row r="99" spans="1:1" x14ac:dyDescent="0.2">
      <c r="A99" s="27"/>
    </row>
    <row r="100" spans="1:1" x14ac:dyDescent="0.2">
      <c r="A100" s="27"/>
    </row>
    <row r="101" spans="1:1" x14ac:dyDescent="0.2">
      <c r="A101" s="27"/>
    </row>
    <row r="102" spans="1:1" x14ac:dyDescent="0.2">
      <c r="A102" s="27"/>
    </row>
    <row r="103" spans="1:1" x14ac:dyDescent="0.2">
      <c r="A103" s="27"/>
    </row>
    <row r="104" spans="1:1" x14ac:dyDescent="0.2">
      <c r="A104" s="27"/>
    </row>
    <row r="105" spans="1:1" x14ac:dyDescent="0.2">
      <c r="A105" s="27"/>
    </row>
    <row r="106" spans="1:1" x14ac:dyDescent="0.2">
      <c r="A106" s="27"/>
    </row>
    <row r="107" spans="1:1" x14ac:dyDescent="0.2">
      <c r="A107" s="27"/>
    </row>
    <row r="108" spans="1:1" x14ac:dyDescent="0.2">
      <c r="A108" s="27"/>
    </row>
    <row r="109" spans="1:1" x14ac:dyDescent="0.2">
      <c r="A109" s="27"/>
    </row>
    <row r="110" spans="1:1" x14ac:dyDescent="0.2">
      <c r="A110" s="27"/>
    </row>
    <row r="111" spans="1:1" x14ac:dyDescent="0.2">
      <c r="A111" s="27"/>
    </row>
    <row r="112" spans="1:1" x14ac:dyDescent="0.2">
      <c r="A112" s="27"/>
    </row>
    <row r="113" spans="1:1" x14ac:dyDescent="0.2">
      <c r="A113" s="27"/>
    </row>
    <row r="114" spans="1:1" x14ac:dyDescent="0.2">
      <c r="A114" s="27"/>
    </row>
    <row r="115" spans="1:1" x14ac:dyDescent="0.2">
      <c r="A115" s="27"/>
    </row>
    <row r="116" spans="1:1" x14ac:dyDescent="0.2">
      <c r="A116" s="27"/>
    </row>
    <row r="117" spans="1:1" x14ac:dyDescent="0.2">
      <c r="A117" s="27"/>
    </row>
    <row r="118" spans="1:1" x14ac:dyDescent="0.2">
      <c r="A118" s="27"/>
    </row>
    <row r="119" spans="1:1" x14ac:dyDescent="0.2">
      <c r="A119" s="27"/>
    </row>
    <row r="120" spans="1:1" x14ac:dyDescent="0.2">
      <c r="A120" s="27"/>
    </row>
    <row r="122" spans="1:1" x14ac:dyDescent="0.2">
      <c r="A122" s="27"/>
    </row>
    <row r="123" spans="1:1" x14ac:dyDescent="0.2">
      <c r="A123" s="28"/>
    </row>
    <row r="124" spans="1:1" x14ac:dyDescent="0.2">
      <c r="A124" s="26"/>
    </row>
    <row r="125" spans="1:1" x14ac:dyDescent="0.2">
      <c r="A125" s="26"/>
    </row>
    <row r="126" spans="1:1" x14ac:dyDescent="0.2">
      <c r="A126" s="26"/>
    </row>
    <row r="127" spans="1:1" x14ac:dyDescent="0.2">
      <c r="A127" s="26"/>
    </row>
    <row r="128" spans="1:1" x14ac:dyDescent="0.2">
      <c r="A128" s="26"/>
    </row>
    <row r="129" spans="1:1" x14ac:dyDescent="0.2">
      <c r="A129" s="26"/>
    </row>
    <row r="130" spans="1:1" x14ac:dyDescent="0.2">
      <c r="A130" s="26"/>
    </row>
    <row r="131" spans="1:1" x14ac:dyDescent="0.2">
      <c r="A131" s="26"/>
    </row>
    <row r="132" spans="1:1" x14ac:dyDescent="0.2">
      <c r="A132" s="26"/>
    </row>
    <row r="133" spans="1:1" x14ac:dyDescent="0.2">
      <c r="A133" s="26"/>
    </row>
    <row r="134" spans="1:1" x14ac:dyDescent="0.2">
      <c r="A134" s="26"/>
    </row>
    <row r="135" spans="1:1" x14ac:dyDescent="0.2">
      <c r="A135" s="26"/>
    </row>
    <row r="136" spans="1:1" x14ac:dyDescent="0.2">
      <c r="A136" s="26"/>
    </row>
    <row r="137" spans="1:1" x14ac:dyDescent="0.2">
      <c r="A137" s="26"/>
    </row>
    <row r="138" spans="1:1" x14ac:dyDescent="0.2">
      <c r="A138" s="26"/>
    </row>
    <row r="139" spans="1:1" x14ac:dyDescent="0.2">
      <c r="A139" s="26"/>
    </row>
    <row r="140" spans="1:1" x14ac:dyDescent="0.2">
      <c r="A140" s="26"/>
    </row>
    <row r="141" spans="1:1" x14ac:dyDescent="0.2">
      <c r="A141" s="26"/>
    </row>
    <row r="142" spans="1:1" x14ac:dyDescent="0.2">
      <c r="A142" s="26"/>
    </row>
    <row r="143" spans="1:1" x14ac:dyDescent="0.2">
      <c r="A143" s="26"/>
    </row>
    <row r="144" spans="1:1" x14ac:dyDescent="0.2">
      <c r="A144" s="26"/>
    </row>
    <row r="145" spans="1:1" x14ac:dyDescent="0.2">
      <c r="A145" s="26"/>
    </row>
    <row r="146" spans="1:1" x14ac:dyDescent="0.2">
      <c r="A146" s="26"/>
    </row>
    <row r="147" spans="1:1" x14ac:dyDescent="0.2">
      <c r="A147" s="26"/>
    </row>
    <row r="148" spans="1:1" x14ac:dyDescent="0.2">
      <c r="A148" s="26"/>
    </row>
    <row r="149" spans="1:1" x14ac:dyDescent="0.2">
      <c r="A149" s="26"/>
    </row>
    <row r="151" spans="1:1" x14ac:dyDescent="0.2">
      <c r="A151" s="28"/>
    </row>
    <row r="161" spans="1:1" x14ac:dyDescent="0.2">
      <c r="A161" s="27"/>
    </row>
  </sheetData>
  <pageMargins left="0.5" right="0.4" top="0.83333333333333337" bottom="0.66666666666666663" header="0.5" footer="0.5"/>
  <headerFooter alignWithMargins="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B2D17-4739-4DBE-BB02-D1828A3AC2D6}">
  <dimension ref="A1:U104"/>
  <sheetViews>
    <sheetView tabSelected="1" topLeftCell="F63" zoomScale="85" zoomScaleNormal="85" workbookViewId="0">
      <selection activeCell="K79" sqref="K79"/>
    </sheetView>
  </sheetViews>
  <sheetFormatPr defaultColWidth="10.28515625" defaultRowHeight="12.75" x14ac:dyDescent="0.2"/>
  <cols>
    <col min="1" max="1" width="14.5703125" style="38" bestFit="1" customWidth="1"/>
    <col min="2" max="2" width="24.28515625" style="38" bestFit="1" customWidth="1"/>
    <col min="3" max="3" width="29.140625" style="38" customWidth="1"/>
    <col min="4" max="4" width="17.28515625" style="38" customWidth="1"/>
    <col min="5" max="5" width="25.7109375" style="38" customWidth="1"/>
    <col min="6" max="6" width="26.5703125" style="38" bestFit="1" customWidth="1"/>
    <col min="7" max="7" width="27.5703125" style="38" customWidth="1"/>
    <col min="8" max="11" width="10.28515625" style="38"/>
    <col min="12" max="12" width="20.7109375" style="38" customWidth="1"/>
    <col min="13" max="16" width="10.28515625" style="38"/>
    <col min="17" max="17" width="20.85546875" style="38" customWidth="1"/>
    <col min="18" max="16384" width="10.28515625" style="38"/>
  </cols>
  <sheetData>
    <row r="1" spans="1:19" x14ac:dyDescent="0.2">
      <c r="A1" s="37" t="s">
        <v>74</v>
      </c>
      <c r="G1" s="10" t="s">
        <v>175</v>
      </c>
      <c r="L1" s="10" t="s">
        <v>175</v>
      </c>
      <c r="Q1" s="10" t="s">
        <v>175</v>
      </c>
    </row>
    <row r="2" spans="1:19" x14ac:dyDescent="0.2">
      <c r="A2" s="37"/>
    </row>
    <row r="3" spans="1:19" ht="25.5" x14ac:dyDescent="0.2">
      <c r="A3" s="39" t="s">
        <v>75</v>
      </c>
      <c r="B3" s="40"/>
      <c r="C3" s="39" t="s">
        <v>76</v>
      </c>
      <c r="D3" s="39" t="s">
        <v>76</v>
      </c>
      <c r="E3" s="40"/>
    </row>
    <row r="4" spans="1:19" ht="13.5" thickBot="1" x14ac:dyDescent="0.25">
      <c r="A4" s="41" t="s">
        <v>1</v>
      </c>
      <c r="B4" s="41" t="s">
        <v>77</v>
      </c>
      <c r="C4" s="41" t="s">
        <v>78</v>
      </c>
      <c r="D4" s="41" t="s">
        <v>79</v>
      </c>
      <c r="E4" s="42" t="s">
        <v>80</v>
      </c>
      <c r="F4" s="130" t="s">
        <v>247</v>
      </c>
      <c r="G4" t="s">
        <v>81</v>
      </c>
      <c r="H4"/>
      <c r="I4"/>
      <c r="L4" t="s">
        <v>81</v>
      </c>
      <c r="M4"/>
      <c r="N4"/>
      <c r="Q4" t="s">
        <v>81</v>
      </c>
      <c r="R4"/>
      <c r="S4"/>
    </row>
    <row r="5" spans="1:19" ht="14.25" thickTop="1" thickBot="1" x14ac:dyDescent="0.25">
      <c r="A5" s="26">
        <v>0</v>
      </c>
      <c r="B5" s="26">
        <v>23</v>
      </c>
      <c r="C5" s="44">
        <v>0</v>
      </c>
      <c r="D5" s="26">
        <v>1</v>
      </c>
      <c r="E5" s="43">
        <v>1.8410958904109589</v>
      </c>
      <c r="F5" s="129"/>
      <c r="G5"/>
      <c r="H5"/>
      <c r="I5"/>
      <c r="L5"/>
      <c r="M5"/>
      <c r="N5"/>
      <c r="Q5"/>
      <c r="R5"/>
      <c r="S5"/>
    </row>
    <row r="6" spans="1:19" x14ac:dyDescent="0.2">
      <c r="A6" s="26">
        <v>0</v>
      </c>
      <c r="B6" s="26">
        <v>28</v>
      </c>
      <c r="C6" s="26">
        <v>0</v>
      </c>
      <c r="D6" s="26">
        <v>1</v>
      </c>
      <c r="E6" s="43">
        <v>2.1123287671232878</v>
      </c>
      <c r="F6" s="129"/>
      <c r="G6" s="9"/>
      <c r="H6" s="9" t="s">
        <v>10</v>
      </c>
      <c r="I6" s="9" t="s">
        <v>11</v>
      </c>
      <c r="L6" s="9"/>
      <c r="M6" s="9" t="s">
        <v>10</v>
      </c>
      <c r="N6" s="9" t="s">
        <v>11</v>
      </c>
      <c r="Q6" s="9"/>
      <c r="R6" s="9" t="s">
        <v>10</v>
      </c>
      <c r="S6" s="9" t="s">
        <v>11</v>
      </c>
    </row>
    <row r="7" spans="1:19" x14ac:dyDescent="0.2">
      <c r="A7" s="21">
        <v>0</v>
      </c>
      <c r="B7" s="21">
        <v>30</v>
      </c>
      <c r="C7" s="21">
        <v>0</v>
      </c>
      <c r="D7" s="21">
        <v>1</v>
      </c>
      <c r="E7" s="43">
        <v>2.1506849315068495</v>
      </c>
      <c r="F7" s="129"/>
      <c r="G7" s="7" t="s">
        <v>12</v>
      </c>
      <c r="H7" s="7">
        <v>1.7608136156081358</v>
      </c>
      <c r="I7" s="7">
        <v>2.0131803035912625</v>
      </c>
      <c r="L7" s="7" t="s">
        <v>12</v>
      </c>
      <c r="M7" s="7">
        <v>1.9867473717744504</v>
      </c>
      <c r="N7" s="7">
        <v>1.7468290208016237</v>
      </c>
      <c r="Q7" s="7" t="s">
        <v>12</v>
      </c>
      <c r="R7" s="7">
        <v>1.5231631382316315</v>
      </c>
      <c r="S7" s="7">
        <v>2.0642694063926932</v>
      </c>
    </row>
    <row r="8" spans="1:19" x14ac:dyDescent="0.2">
      <c r="A8" s="26">
        <v>0</v>
      </c>
      <c r="B8" s="26">
        <v>31</v>
      </c>
      <c r="C8" s="21">
        <v>0</v>
      </c>
      <c r="D8" s="26">
        <v>1</v>
      </c>
      <c r="E8" s="43">
        <v>1.2575342465753425</v>
      </c>
      <c r="F8" s="129" t="s">
        <v>9</v>
      </c>
      <c r="G8"/>
      <c r="H8"/>
      <c r="I8" s="7">
        <v>1.6271282241145277</v>
      </c>
      <c r="L8" s="7" t="s">
        <v>13</v>
      </c>
      <c r="M8" s="7">
        <v>1.4494644506635079</v>
      </c>
      <c r="N8" s="7">
        <v>0.82236659165914117</v>
      </c>
      <c r="Q8" s="7" t="s">
        <v>13</v>
      </c>
      <c r="R8" s="7">
        <v>0.30883412577914338</v>
      </c>
      <c r="S8" s="7">
        <v>1.538535578774779</v>
      </c>
    </row>
    <row r="9" spans="1:19" ht="13.5" thickBot="1" x14ac:dyDescent="0.25">
      <c r="A9" s="26">
        <v>0</v>
      </c>
      <c r="B9" s="26">
        <v>32</v>
      </c>
      <c r="C9" s="21">
        <v>0</v>
      </c>
      <c r="D9" s="26">
        <v>1</v>
      </c>
      <c r="E9" s="43">
        <v>1.6438356164383561</v>
      </c>
      <c r="F9" s="129"/>
      <c r="G9"/>
      <c r="H9"/>
      <c r="I9" s="7">
        <v>37</v>
      </c>
      <c r="L9" s="7" t="s">
        <v>14</v>
      </c>
      <c r="M9" s="7">
        <v>43</v>
      </c>
      <c r="N9" s="7">
        <v>27</v>
      </c>
      <c r="Q9" s="7" t="s">
        <v>14</v>
      </c>
      <c r="R9" s="7">
        <v>22</v>
      </c>
      <c r="S9" s="7">
        <v>48</v>
      </c>
    </row>
    <row r="10" spans="1:19" x14ac:dyDescent="0.2">
      <c r="A10" s="26">
        <v>0</v>
      </c>
      <c r="B10" s="26">
        <v>34</v>
      </c>
      <c r="C10" s="26">
        <v>0</v>
      </c>
      <c r="D10" s="26">
        <v>1</v>
      </c>
      <c r="E10" s="43">
        <v>1.3095890410958904</v>
      </c>
      <c r="F10" s="139"/>
      <c r="G10" s="9" t="s">
        <v>10</v>
      </c>
      <c r="H10" s="9" t="s">
        <v>11</v>
      </c>
      <c r="I10" s="7"/>
      <c r="L10" s="7" t="s">
        <v>82</v>
      </c>
      <c r="M10" s="7">
        <v>1.2096917398677205</v>
      </c>
      <c r="N10" s="7"/>
      <c r="Q10" s="7" t="s">
        <v>82</v>
      </c>
      <c r="R10" s="7">
        <v>1.1587748359378915</v>
      </c>
      <c r="S10" s="7"/>
    </row>
    <row r="11" spans="1:19" x14ac:dyDescent="0.2">
      <c r="A11" s="26">
        <v>0</v>
      </c>
      <c r="B11" s="26">
        <v>39</v>
      </c>
      <c r="C11" s="26">
        <v>0</v>
      </c>
      <c r="D11" s="26">
        <v>1</v>
      </c>
      <c r="E11" s="43">
        <v>1.0465753424657533</v>
      </c>
      <c r="F11" s="137" t="s">
        <v>12</v>
      </c>
      <c r="G11" s="7">
        <v>1.5231631382316315</v>
      </c>
      <c r="H11" s="7">
        <v>2.0642694063926936</v>
      </c>
      <c r="I11" s="7"/>
      <c r="L11" s="7" t="s">
        <v>15</v>
      </c>
      <c r="M11" s="7">
        <v>0</v>
      </c>
      <c r="N11" s="7"/>
      <c r="Q11" s="7" t="s">
        <v>15</v>
      </c>
      <c r="R11" s="7">
        <v>0</v>
      </c>
      <c r="S11" s="7"/>
    </row>
    <row r="12" spans="1:19" x14ac:dyDescent="0.2">
      <c r="A12" s="26">
        <v>1</v>
      </c>
      <c r="B12" s="26">
        <v>23</v>
      </c>
      <c r="C12" s="26">
        <v>0</v>
      </c>
      <c r="D12" s="26">
        <v>1</v>
      </c>
      <c r="E12" s="43">
        <v>1.441095890410959</v>
      </c>
      <c r="F12" s="137" t="s">
        <v>13</v>
      </c>
      <c r="G12" s="7">
        <v>0.30883412577914271</v>
      </c>
      <c r="H12" s="7">
        <v>1.5385355787747796</v>
      </c>
      <c r="I12" s="7"/>
      <c r="L12" s="7" t="s">
        <v>16</v>
      </c>
      <c r="M12" s="7">
        <v>68</v>
      </c>
      <c r="N12" s="7"/>
      <c r="Q12" s="7" t="s">
        <v>16</v>
      </c>
      <c r="R12" s="7">
        <v>68</v>
      </c>
      <c r="S12" s="7"/>
    </row>
    <row r="13" spans="1:19" x14ac:dyDescent="0.2">
      <c r="A13" s="26">
        <v>1</v>
      </c>
      <c r="B13" s="26">
        <v>24</v>
      </c>
      <c r="C13" s="26">
        <v>0</v>
      </c>
      <c r="D13" s="26">
        <v>1</v>
      </c>
      <c r="E13" s="43">
        <v>1.4136986301369863</v>
      </c>
      <c r="F13" s="137" t="s">
        <v>14</v>
      </c>
      <c r="G13" s="7">
        <v>22</v>
      </c>
      <c r="H13" s="7">
        <v>48</v>
      </c>
      <c r="I13" s="7"/>
      <c r="L13" s="11" t="s">
        <v>17</v>
      </c>
      <c r="M13" s="11">
        <v>0.88836860061445355</v>
      </c>
      <c r="N13" s="7"/>
      <c r="Q13" s="11" t="s">
        <v>17</v>
      </c>
      <c r="R13" s="11">
        <v>-1.9523873099440141</v>
      </c>
      <c r="S13" s="7"/>
    </row>
    <row r="14" spans="1:19" x14ac:dyDescent="0.2">
      <c r="A14" s="26">
        <v>1</v>
      </c>
      <c r="B14" s="26">
        <v>24</v>
      </c>
      <c r="C14" s="26">
        <v>0</v>
      </c>
      <c r="D14" s="26">
        <v>1</v>
      </c>
      <c r="E14" s="43">
        <v>1.0767123287671232</v>
      </c>
      <c r="F14" s="137" t="s">
        <v>15</v>
      </c>
      <c r="G14" s="7">
        <v>0</v>
      </c>
      <c r="H14" s="7"/>
      <c r="I14" s="7"/>
      <c r="L14" s="7" t="s">
        <v>18</v>
      </c>
      <c r="M14" s="7">
        <v>0.18873710457768861</v>
      </c>
      <c r="N14" s="7"/>
      <c r="Q14" s="7" t="s">
        <v>18</v>
      </c>
      <c r="R14" s="7">
        <v>2.7505300829967199E-2</v>
      </c>
      <c r="S14" s="7"/>
    </row>
    <row r="15" spans="1:19" x14ac:dyDescent="0.2">
      <c r="A15" s="26">
        <v>1</v>
      </c>
      <c r="B15" s="26">
        <v>25</v>
      </c>
      <c r="C15" s="26">
        <v>0</v>
      </c>
      <c r="D15" s="26">
        <v>1</v>
      </c>
      <c r="E15" s="43">
        <v>1.2986301369863014</v>
      </c>
      <c r="F15" s="137" t="s">
        <v>16</v>
      </c>
      <c r="G15" s="7">
        <v>68</v>
      </c>
      <c r="H15" s="7"/>
      <c r="I15" s="7"/>
      <c r="L15" s="7" t="s">
        <v>19</v>
      </c>
      <c r="M15" s="7">
        <v>1.6675722807967104</v>
      </c>
      <c r="N15" s="7"/>
      <c r="Q15" s="7" t="s">
        <v>19</v>
      </c>
      <c r="R15" s="7">
        <v>1.6675722807967104</v>
      </c>
      <c r="S15" s="7"/>
    </row>
    <row r="16" spans="1:19" x14ac:dyDescent="0.2">
      <c r="A16" s="26">
        <v>1</v>
      </c>
      <c r="B16" s="26">
        <v>26</v>
      </c>
      <c r="C16" s="26">
        <v>0</v>
      </c>
      <c r="D16" s="26">
        <v>1</v>
      </c>
      <c r="E16" s="43">
        <v>2.1589041095890411</v>
      </c>
      <c r="F16" s="137" t="s">
        <v>17</v>
      </c>
      <c r="G16" s="7">
        <v>-2.5204363089370858</v>
      </c>
      <c r="H16" s="7"/>
      <c r="I16" s="7"/>
      <c r="L16" s="11" t="s">
        <v>20</v>
      </c>
      <c r="M16" s="11">
        <v>0.37747420915537722</v>
      </c>
      <c r="N16" s="7"/>
      <c r="Q16" s="11" t="s">
        <v>20</v>
      </c>
      <c r="R16" s="11">
        <v>5.5010601659934398E-2</v>
      </c>
      <c r="S16" s="7"/>
    </row>
    <row r="17" spans="1:21" ht="13.5" thickBot="1" x14ac:dyDescent="0.25">
      <c r="A17" s="21">
        <v>1</v>
      </c>
      <c r="B17" s="21">
        <v>29</v>
      </c>
      <c r="C17" s="26">
        <v>0</v>
      </c>
      <c r="D17" s="26">
        <v>1</v>
      </c>
      <c r="E17" s="43">
        <v>1.7506849315068493</v>
      </c>
      <c r="F17" s="137" t="s">
        <v>18</v>
      </c>
      <c r="G17" s="7">
        <v>7.0364110481372279E-3</v>
      </c>
      <c r="H17" s="7"/>
      <c r="I17" s="8"/>
      <c r="L17" s="12" t="s">
        <v>21</v>
      </c>
      <c r="M17" s="12">
        <v>1.9954689314298424</v>
      </c>
      <c r="N17" s="8"/>
      <c r="Q17" s="12" t="s">
        <v>21</v>
      </c>
      <c r="R17" s="12">
        <v>1.9954689314298424</v>
      </c>
      <c r="S17" s="8"/>
    </row>
    <row r="18" spans="1:21" x14ac:dyDescent="0.2">
      <c r="A18" s="26">
        <v>1</v>
      </c>
      <c r="B18" s="26">
        <v>30</v>
      </c>
      <c r="C18" s="21">
        <v>0</v>
      </c>
      <c r="D18" s="26">
        <v>1</v>
      </c>
      <c r="E18" s="43">
        <v>0.36712328767123287</v>
      </c>
      <c r="F18" s="137" t="s">
        <v>19</v>
      </c>
      <c r="G18" s="7">
        <v>1.6675722807967104</v>
      </c>
      <c r="H18" s="7"/>
    </row>
    <row r="19" spans="1:21" x14ac:dyDescent="0.2">
      <c r="A19" s="26">
        <v>1</v>
      </c>
      <c r="B19" s="26">
        <v>36</v>
      </c>
      <c r="C19" s="26">
        <v>0</v>
      </c>
      <c r="D19" s="26">
        <v>1</v>
      </c>
      <c r="E19" s="43">
        <v>1.1616438356164382</v>
      </c>
      <c r="F19" s="137" t="s">
        <v>20</v>
      </c>
      <c r="G19" s="7">
        <v>1.4072822096274456E-2</v>
      </c>
      <c r="H19" s="7"/>
    </row>
    <row r="20" spans="1:21" ht="15.75" thickBot="1" x14ac:dyDescent="0.3">
      <c r="A20" s="26">
        <v>0</v>
      </c>
      <c r="B20" s="26">
        <v>25</v>
      </c>
      <c r="C20" s="26">
        <v>1</v>
      </c>
      <c r="D20" s="26">
        <v>1</v>
      </c>
      <c r="E20" s="43">
        <v>0.98356164383561639</v>
      </c>
      <c r="F20" s="138" t="s">
        <v>21</v>
      </c>
      <c r="G20" s="8">
        <v>1.9954689314298424</v>
      </c>
      <c r="H20" s="8"/>
      <c r="L20" s="14" t="s">
        <v>30</v>
      </c>
      <c r="M20" s="10" t="s">
        <v>39</v>
      </c>
      <c r="Q20" s="14" t="s">
        <v>30</v>
      </c>
      <c r="R20" s="10" t="s">
        <v>39</v>
      </c>
    </row>
    <row r="21" spans="1:21" ht="15" x14ac:dyDescent="0.25">
      <c r="A21" s="26">
        <v>0</v>
      </c>
      <c r="B21" s="26">
        <v>26</v>
      </c>
      <c r="C21" s="26">
        <v>1</v>
      </c>
      <c r="D21" s="26">
        <v>1</v>
      </c>
      <c r="E21" s="43">
        <v>2.0547945205479454</v>
      </c>
      <c r="F21" s="129"/>
      <c r="G21" s="14" t="s">
        <v>31</v>
      </c>
      <c r="H21" s="10" t="s">
        <v>38</v>
      </c>
      <c r="L21" s="14" t="s">
        <v>31</v>
      </c>
      <c r="M21" s="10" t="s">
        <v>38</v>
      </c>
      <c r="Q21" s="14" t="s">
        <v>31</v>
      </c>
      <c r="R21" s="10" t="s">
        <v>38</v>
      </c>
    </row>
    <row r="22" spans="1:21" ht="15" x14ac:dyDescent="0.25">
      <c r="A22" s="26">
        <v>0</v>
      </c>
      <c r="B22" s="26">
        <v>26</v>
      </c>
      <c r="C22" s="26">
        <v>1</v>
      </c>
      <c r="D22" s="26">
        <v>1</v>
      </c>
      <c r="E22" s="43">
        <v>2.128767123287671</v>
      </c>
      <c r="F22" s="129"/>
      <c r="G22" s="16"/>
      <c r="H22"/>
      <c r="L22" s="16"/>
      <c r="Q22" s="16"/>
    </row>
    <row r="23" spans="1:21" ht="15" x14ac:dyDescent="0.25">
      <c r="A23" s="26">
        <v>0</v>
      </c>
      <c r="B23" s="26">
        <v>47</v>
      </c>
      <c r="C23" s="26">
        <v>1</v>
      </c>
      <c r="D23" s="26">
        <v>1</v>
      </c>
      <c r="E23" s="43">
        <v>0.34520547945205482</v>
      </c>
      <c r="F23" s="129"/>
      <c r="G23" s="17" t="s">
        <v>32</v>
      </c>
      <c r="H23">
        <f>H13</f>
        <v>48</v>
      </c>
      <c r="L23" s="17" t="s">
        <v>32</v>
      </c>
      <c r="N23">
        <f>M13</f>
        <v>0.88836860061445355</v>
      </c>
      <c r="Q23" s="17" t="s">
        <v>32</v>
      </c>
      <c r="R23">
        <f>R13</f>
        <v>-1.9523873099440141</v>
      </c>
    </row>
    <row r="24" spans="1:21" ht="15" x14ac:dyDescent="0.25">
      <c r="A24" s="26">
        <v>1</v>
      </c>
      <c r="B24" s="26">
        <v>25</v>
      </c>
      <c r="C24" s="26">
        <v>1</v>
      </c>
      <c r="D24" s="26">
        <v>1</v>
      </c>
      <c r="E24" s="43">
        <v>2.1315068493150684</v>
      </c>
      <c r="F24" s="129"/>
      <c r="G24" s="17" t="s">
        <v>179</v>
      </c>
      <c r="H24">
        <f>H16</f>
        <v>0</v>
      </c>
      <c r="I24" s="79" t="str">
        <f>IF(H24&gt;H25,"Fail to reject","Reject")</f>
        <v>Reject</v>
      </c>
      <c r="L24" s="17" t="s">
        <v>179</v>
      </c>
      <c r="M24">
        <f>M16</f>
        <v>0.37747420915537722</v>
      </c>
      <c r="N24" s="79" t="str">
        <f>IF(M24&gt;M25,"Fail to reject","Reject")</f>
        <v>Fail to reject</v>
      </c>
      <c r="Q24" s="17" t="s">
        <v>179</v>
      </c>
      <c r="R24">
        <f>R16</f>
        <v>5.5010601659934398E-2</v>
      </c>
      <c r="S24" s="79" t="str">
        <f>IF(R24&gt;R25,"Fail to reject","Reject")</f>
        <v>Fail to reject</v>
      </c>
    </row>
    <row r="25" spans="1:21" ht="15" x14ac:dyDescent="0.25">
      <c r="A25" s="26">
        <v>1</v>
      </c>
      <c r="B25" s="26">
        <v>26</v>
      </c>
      <c r="C25" s="26">
        <v>1</v>
      </c>
      <c r="D25" s="26">
        <v>1</v>
      </c>
      <c r="E25" s="43">
        <v>2.1232876712328768</v>
      </c>
      <c r="F25" s="129"/>
      <c r="G25" s="17" t="s">
        <v>33</v>
      </c>
      <c r="H25">
        <v>0.05</v>
      </c>
      <c r="L25" s="17" t="s">
        <v>33</v>
      </c>
      <c r="Q25" s="17" t="s">
        <v>33</v>
      </c>
    </row>
    <row r="26" spans="1:21" ht="15" x14ac:dyDescent="0.25">
      <c r="A26" s="26">
        <v>1</v>
      </c>
      <c r="B26" s="26">
        <v>32</v>
      </c>
      <c r="C26" s="26">
        <v>1</v>
      </c>
      <c r="D26" s="26">
        <v>1</v>
      </c>
      <c r="E26" s="43">
        <v>1.7123287671232876</v>
      </c>
      <c r="F26" s="129"/>
      <c r="G26" s="17" t="s">
        <v>34</v>
      </c>
      <c r="H26">
        <f>-H17</f>
        <v>0</v>
      </c>
      <c r="I26">
        <f>H17</f>
        <v>0</v>
      </c>
      <c r="L26" s="17" t="s">
        <v>34</v>
      </c>
      <c r="M26">
        <f>-M17</f>
        <v>-1.9954689314298424</v>
      </c>
      <c r="N26">
        <f>M17</f>
        <v>1.9954689314298424</v>
      </c>
      <c r="Q26" s="17" t="s">
        <v>34</v>
      </c>
      <c r="R26">
        <f>-R17</f>
        <v>-1.9954689314298424</v>
      </c>
      <c r="S26">
        <f>R17</f>
        <v>1.9954689314298424</v>
      </c>
    </row>
    <row r="27" spans="1:21" x14ac:dyDescent="0.2">
      <c r="A27" s="26">
        <v>0</v>
      </c>
      <c r="B27" s="26">
        <v>18</v>
      </c>
      <c r="C27" s="26">
        <v>0</v>
      </c>
      <c r="D27" s="26">
        <v>0</v>
      </c>
      <c r="E27" s="43">
        <v>7.021917808219178</v>
      </c>
      <c r="F27" s="129"/>
      <c r="G27"/>
      <c r="H27" s="49" t="str">
        <f>IF(H23&lt;H26,"Reject","Fail to reject")</f>
        <v>Fail to reject</v>
      </c>
      <c r="L27"/>
      <c r="N27" s="49" t="str">
        <f>IF(N23&gt;N26,"Reject","Fail to reject")</f>
        <v>Fail to reject</v>
      </c>
      <c r="Q27"/>
      <c r="R27" s="49" t="str">
        <f>IF(R23&lt;R26,"Reject","Fail to reject")</f>
        <v>Fail to reject</v>
      </c>
    </row>
    <row r="28" spans="1:21" ht="15" x14ac:dyDescent="0.25">
      <c r="A28" s="26">
        <v>0</v>
      </c>
      <c r="B28" s="26">
        <v>19</v>
      </c>
      <c r="C28" s="26">
        <v>0</v>
      </c>
      <c r="D28" s="26">
        <v>0</v>
      </c>
      <c r="E28" s="43">
        <v>2.0739726027397261</v>
      </c>
      <c r="F28" s="129"/>
      <c r="G28" s="19" t="s">
        <v>35</v>
      </c>
      <c r="H28" s="10"/>
      <c r="L28" s="19" t="s">
        <v>35</v>
      </c>
      <c r="Q28" s="19" t="s">
        <v>35</v>
      </c>
    </row>
    <row r="29" spans="1:21" ht="14.25" x14ac:dyDescent="0.2">
      <c r="A29" s="26">
        <v>0</v>
      </c>
      <c r="B29" s="26">
        <v>19</v>
      </c>
      <c r="C29" s="26">
        <v>0</v>
      </c>
      <c r="D29" s="26">
        <v>0</v>
      </c>
      <c r="E29" s="43">
        <v>1.7753424657534247</v>
      </c>
      <c r="F29" s="129"/>
      <c r="G29" s="15"/>
      <c r="H29"/>
      <c r="L29" s="15"/>
      <c r="Q29" s="15"/>
    </row>
    <row r="30" spans="1:21" ht="15" customHeight="1" x14ac:dyDescent="0.25">
      <c r="A30" s="26">
        <v>0</v>
      </c>
      <c r="B30" s="26">
        <v>19</v>
      </c>
      <c r="C30" s="26">
        <v>0</v>
      </c>
      <c r="D30" s="26">
        <v>0</v>
      </c>
      <c r="E30" s="43">
        <v>4.4246575342465757</v>
      </c>
      <c r="F30" s="129"/>
      <c r="G30" s="16" t="s">
        <v>36</v>
      </c>
      <c r="H30" s="87" t="s">
        <v>176</v>
      </c>
      <c r="I30" s="87"/>
      <c r="J30" s="87"/>
      <c r="K30" s="87"/>
      <c r="L30" s="16" t="s">
        <v>36</v>
      </c>
      <c r="M30" s="87" t="s">
        <v>177</v>
      </c>
      <c r="N30" s="87"/>
      <c r="O30" s="87"/>
      <c r="P30" s="87"/>
      <c r="Q30" s="16" t="s">
        <v>36</v>
      </c>
      <c r="R30" s="126" t="s">
        <v>178</v>
      </c>
      <c r="S30" s="126"/>
      <c r="T30" s="126"/>
      <c r="U30" s="126"/>
    </row>
    <row r="31" spans="1:21" ht="15" x14ac:dyDescent="0.25">
      <c r="A31" s="26">
        <v>0</v>
      </c>
      <c r="B31" s="26">
        <v>19</v>
      </c>
      <c r="C31" s="26">
        <v>0</v>
      </c>
      <c r="D31" s="26">
        <v>0</v>
      </c>
      <c r="E31" s="43">
        <v>3.2931506849315069</v>
      </c>
      <c r="F31" s="129"/>
      <c r="G31" s="16" t="s">
        <v>37</v>
      </c>
      <c r="H31" s="87"/>
      <c r="I31" s="87"/>
      <c r="J31" s="87"/>
      <c r="K31" s="87"/>
      <c r="L31" s="16" t="s">
        <v>37</v>
      </c>
      <c r="M31" s="87"/>
      <c r="N31" s="87"/>
      <c r="O31" s="87"/>
      <c r="P31" s="87"/>
      <c r="Q31" s="16" t="s">
        <v>37</v>
      </c>
      <c r="R31" s="126"/>
      <c r="S31" s="126"/>
      <c r="T31" s="126"/>
      <c r="U31" s="126"/>
    </row>
    <row r="32" spans="1:21" x14ac:dyDescent="0.2">
      <c r="A32" s="26">
        <v>0</v>
      </c>
      <c r="B32" s="26">
        <v>20</v>
      </c>
      <c r="C32" s="26">
        <v>0</v>
      </c>
      <c r="D32" s="26">
        <v>0</v>
      </c>
      <c r="E32" s="43">
        <v>2.9479452054794519</v>
      </c>
      <c r="F32" s="129"/>
      <c r="H32" s="87"/>
      <c r="I32" s="87"/>
      <c r="J32" s="87"/>
      <c r="K32" s="87"/>
      <c r="M32" s="87"/>
      <c r="N32" s="87"/>
      <c r="O32" s="87"/>
      <c r="P32" s="87"/>
      <c r="R32" s="126"/>
      <c r="S32" s="126"/>
      <c r="T32" s="126"/>
      <c r="U32" s="126"/>
    </row>
    <row r="33" spans="1:21" x14ac:dyDescent="0.2">
      <c r="A33" s="26">
        <v>0</v>
      </c>
      <c r="B33" s="26">
        <v>20</v>
      </c>
      <c r="C33" s="26">
        <v>0</v>
      </c>
      <c r="D33" s="26">
        <v>0</v>
      </c>
      <c r="E33" s="43">
        <v>4.0273972602739727</v>
      </c>
      <c r="F33" s="129"/>
      <c r="H33" s="87"/>
      <c r="I33" s="87"/>
      <c r="J33" s="87"/>
      <c r="K33" s="87"/>
      <c r="M33" s="87"/>
      <c r="N33" s="87"/>
      <c r="O33" s="87"/>
      <c r="P33" s="87"/>
      <c r="R33" s="126"/>
      <c r="S33" s="126"/>
      <c r="T33" s="126"/>
      <c r="U33" s="126"/>
    </row>
    <row r="34" spans="1:21" x14ac:dyDescent="0.2">
      <c r="A34" s="26">
        <v>0</v>
      </c>
      <c r="B34" s="26">
        <v>21</v>
      </c>
      <c r="C34" s="26">
        <v>0</v>
      </c>
      <c r="D34" s="26">
        <v>0</v>
      </c>
      <c r="E34" s="43">
        <v>2.1479452054794521</v>
      </c>
      <c r="F34" s="129"/>
      <c r="H34" s="87"/>
      <c r="I34" s="87"/>
      <c r="J34" s="87"/>
      <c r="K34" s="87"/>
      <c r="M34" s="87"/>
      <c r="N34" s="87"/>
      <c r="O34" s="87"/>
      <c r="P34" s="87"/>
      <c r="R34" s="126"/>
      <c r="S34" s="126"/>
      <c r="T34" s="126"/>
      <c r="U34" s="126"/>
    </row>
    <row r="35" spans="1:21" x14ac:dyDescent="0.2">
      <c r="A35" s="26">
        <v>0</v>
      </c>
      <c r="B35" s="26">
        <v>22</v>
      </c>
      <c r="C35" s="26">
        <v>0</v>
      </c>
      <c r="D35" s="26">
        <v>0</v>
      </c>
      <c r="E35" s="43">
        <v>1.9369863013698629</v>
      </c>
      <c r="F35" s="129"/>
      <c r="G35" t="s">
        <v>83</v>
      </c>
      <c r="H35"/>
      <c r="I35"/>
      <c r="L35" t="s">
        <v>83</v>
      </c>
      <c r="M35"/>
      <c r="N35"/>
      <c r="Q35" t="s">
        <v>83</v>
      </c>
      <c r="R35"/>
      <c r="S35"/>
    </row>
    <row r="36" spans="1:21" ht="13.5" thickBot="1" x14ac:dyDescent="0.25">
      <c r="A36" s="26">
        <v>0</v>
      </c>
      <c r="B36" s="26">
        <v>28</v>
      </c>
      <c r="C36" s="26">
        <v>0</v>
      </c>
      <c r="D36" s="26">
        <v>0</v>
      </c>
      <c r="E36" s="43">
        <v>1.6986301369863013</v>
      </c>
      <c r="F36" s="129"/>
      <c r="G36"/>
      <c r="H36"/>
      <c r="I36"/>
      <c r="L36"/>
      <c r="M36"/>
      <c r="N36"/>
      <c r="Q36"/>
      <c r="R36"/>
      <c r="S36"/>
    </row>
    <row r="37" spans="1:21" x14ac:dyDescent="0.2">
      <c r="A37" s="21">
        <v>0</v>
      </c>
      <c r="B37" s="26">
        <v>31</v>
      </c>
      <c r="C37" s="21">
        <v>0</v>
      </c>
      <c r="D37" s="26">
        <v>0</v>
      </c>
      <c r="E37" s="43">
        <v>1.9479452054794522</v>
      </c>
      <c r="F37" s="129"/>
      <c r="G37" s="9"/>
      <c r="H37" s="9" t="s">
        <v>10</v>
      </c>
      <c r="I37" s="9" t="s">
        <v>11</v>
      </c>
      <c r="L37" s="9"/>
      <c r="M37" s="9" t="s">
        <v>10</v>
      </c>
      <c r="N37" s="9" t="s">
        <v>11</v>
      </c>
      <c r="Q37" s="9"/>
      <c r="R37" s="9" t="s">
        <v>10</v>
      </c>
      <c r="S37" s="9" t="s">
        <v>11</v>
      </c>
    </row>
    <row r="38" spans="1:21" x14ac:dyDescent="0.2">
      <c r="A38" s="26">
        <v>0</v>
      </c>
      <c r="B38" s="26">
        <v>31</v>
      </c>
      <c r="C38" s="21">
        <v>0</v>
      </c>
      <c r="D38" s="26">
        <v>0</v>
      </c>
      <c r="E38" s="43">
        <v>1.0191780821917809</v>
      </c>
      <c r="F38" s="129"/>
      <c r="G38" s="7" t="s">
        <v>12</v>
      </c>
      <c r="H38" s="7">
        <v>1.7608136156081362</v>
      </c>
      <c r="I38" s="7">
        <v>2.0131803035912621</v>
      </c>
      <c r="L38" s="7" t="s">
        <v>12</v>
      </c>
      <c r="M38" s="7">
        <v>1.9867473717744504</v>
      </c>
      <c r="N38" s="7">
        <v>1.7468290208016237</v>
      </c>
      <c r="Q38" s="7" t="s">
        <v>12</v>
      </c>
      <c r="R38" s="7">
        <v>1.5231631382316315</v>
      </c>
      <c r="S38" s="7">
        <v>2.0642694063926936</v>
      </c>
    </row>
    <row r="39" spans="1:21" x14ac:dyDescent="0.2">
      <c r="A39" s="26">
        <v>0</v>
      </c>
      <c r="B39" s="26">
        <v>39</v>
      </c>
      <c r="C39" s="26">
        <v>0</v>
      </c>
      <c r="D39" s="44">
        <v>0</v>
      </c>
      <c r="E39" s="43">
        <v>1.1616438356164382</v>
      </c>
      <c r="F39" s="129"/>
      <c r="G39" s="7" t="s">
        <v>13</v>
      </c>
      <c r="H39" s="7">
        <v>0.7351935094991946</v>
      </c>
      <c r="I39" s="7">
        <v>1.6271282241145295</v>
      </c>
      <c r="L39" s="7" t="s">
        <v>13</v>
      </c>
      <c r="M39" s="7">
        <v>1.4494644506635073</v>
      </c>
      <c r="N39" s="7">
        <v>0.82236659165914172</v>
      </c>
      <c r="Q39" s="46" t="s">
        <v>13</v>
      </c>
      <c r="R39" s="46">
        <v>0.30883412577914271</v>
      </c>
      <c r="S39" s="46">
        <v>1.5385355787747796</v>
      </c>
    </row>
    <row r="40" spans="1:21" x14ac:dyDescent="0.2">
      <c r="A40" s="26">
        <v>0</v>
      </c>
      <c r="B40" s="26">
        <v>40</v>
      </c>
      <c r="C40" s="26">
        <v>0</v>
      </c>
      <c r="D40" s="26">
        <v>0</v>
      </c>
      <c r="E40" s="43">
        <v>0.80821917808219179</v>
      </c>
      <c r="F40" s="129"/>
      <c r="G40" s="7" t="s">
        <v>14</v>
      </c>
      <c r="H40" s="7">
        <v>33</v>
      </c>
      <c r="I40" s="7">
        <v>37</v>
      </c>
      <c r="L40" s="7" t="s">
        <v>14</v>
      </c>
      <c r="M40" s="7">
        <v>43</v>
      </c>
      <c r="N40" s="7">
        <v>27</v>
      </c>
      <c r="Q40" s="7" t="s">
        <v>14</v>
      </c>
      <c r="R40" s="7">
        <v>22</v>
      </c>
      <c r="S40" s="7">
        <v>48</v>
      </c>
    </row>
    <row r="41" spans="1:21" x14ac:dyDescent="0.2">
      <c r="A41" s="26">
        <v>0</v>
      </c>
      <c r="B41" s="26">
        <v>45</v>
      </c>
      <c r="C41" s="26">
        <v>0</v>
      </c>
      <c r="D41" s="26">
        <v>0</v>
      </c>
      <c r="E41" s="43">
        <v>0.32054794520547947</v>
      </c>
      <c r="F41" s="129"/>
      <c r="G41" s="7" t="s">
        <v>16</v>
      </c>
      <c r="H41" s="7">
        <v>32</v>
      </c>
      <c r="I41" s="7">
        <v>36</v>
      </c>
      <c r="L41" s="7" t="s">
        <v>16</v>
      </c>
      <c r="M41" s="7">
        <v>42</v>
      </c>
      <c r="N41" s="7">
        <v>26</v>
      </c>
      <c r="Q41" s="7" t="s">
        <v>16</v>
      </c>
      <c r="R41" s="7">
        <v>21</v>
      </c>
      <c r="S41" s="7">
        <v>47</v>
      </c>
    </row>
    <row r="42" spans="1:21" x14ac:dyDescent="0.2">
      <c r="A42" s="26">
        <v>1</v>
      </c>
      <c r="B42" s="26">
        <v>19</v>
      </c>
      <c r="C42" s="26">
        <v>0</v>
      </c>
      <c r="D42" s="26">
        <v>0</v>
      </c>
      <c r="E42" s="43">
        <v>3.1205479452054794</v>
      </c>
      <c r="F42" s="129"/>
      <c r="G42" s="7" t="s">
        <v>47</v>
      </c>
      <c r="H42" s="7">
        <v>0.451835017427272</v>
      </c>
      <c r="I42" s="7"/>
      <c r="L42" s="7" t="s">
        <v>47</v>
      </c>
      <c r="M42" s="7">
        <v>1.7625526928801698</v>
      </c>
      <c r="N42" s="7"/>
      <c r="Q42" s="46" t="s">
        <v>47</v>
      </c>
      <c r="R42" s="46">
        <v>0.20073252126225399</v>
      </c>
      <c r="S42" s="7"/>
    </row>
    <row r="43" spans="1:21" x14ac:dyDescent="0.2">
      <c r="A43" s="26">
        <v>1</v>
      </c>
      <c r="B43" s="26">
        <v>20</v>
      </c>
      <c r="C43" s="26">
        <v>0</v>
      </c>
      <c r="D43" s="26">
        <v>0</v>
      </c>
      <c r="E43" s="43">
        <v>3.5315068493150683</v>
      </c>
      <c r="F43" s="129"/>
      <c r="G43" s="7" t="s">
        <v>84</v>
      </c>
      <c r="H43" s="7">
        <v>1.2457126246100847E-2</v>
      </c>
      <c r="I43" s="7"/>
      <c r="L43" s="7" t="s">
        <v>84</v>
      </c>
      <c r="M43" s="7">
        <v>6.3936852368879082E-2</v>
      </c>
      <c r="N43" s="7"/>
      <c r="Q43" s="46" t="s">
        <v>84</v>
      </c>
      <c r="R43" s="46">
        <v>9.7336814404380689E-5</v>
      </c>
      <c r="S43" s="7"/>
    </row>
    <row r="44" spans="1:21" ht="13.5" thickBot="1" x14ac:dyDescent="0.25">
      <c r="A44" s="26">
        <v>1</v>
      </c>
      <c r="B44" s="26">
        <v>20</v>
      </c>
      <c r="C44" s="26">
        <v>0</v>
      </c>
      <c r="D44" s="26">
        <v>0</v>
      </c>
      <c r="E44" s="43">
        <v>2.473972602739726</v>
      </c>
      <c r="F44" s="129"/>
      <c r="G44" s="8" t="s">
        <v>85</v>
      </c>
      <c r="H44" s="8">
        <v>0.78929149276692956</v>
      </c>
      <c r="I44" s="8"/>
      <c r="L44" s="8" t="s">
        <v>85</v>
      </c>
      <c r="M44" s="8">
        <v>1.2872226603112344</v>
      </c>
      <c r="N44" s="8"/>
      <c r="Q44" s="47" t="s">
        <v>85</v>
      </c>
      <c r="R44" s="47">
        <v>0.45085300958011587</v>
      </c>
      <c r="S44" s="8"/>
    </row>
    <row r="45" spans="1:21" x14ac:dyDescent="0.2">
      <c r="A45" s="26">
        <v>1</v>
      </c>
      <c r="B45" s="26">
        <v>21</v>
      </c>
      <c r="C45" s="26">
        <v>0</v>
      </c>
      <c r="D45" s="26">
        <v>0</v>
      </c>
      <c r="E45" s="43">
        <v>3.2712328767123289</v>
      </c>
      <c r="F45" s="129"/>
    </row>
    <row r="46" spans="1:21" ht="15" x14ac:dyDescent="0.25">
      <c r="A46" s="26">
        <v>1</v>
      </c>
      <c r="B46" s="26">
        <v>21</v>
      </c>
      <c r="C46" s="26">
        <v>0</v>
      </c>
      <c r="D46" s="26">
        <v>0</v>
      </c>
      <c r="E46" s="43">
        <v>1.095890410958904</v>
      </c>
      <c r="F46" s="129"/>
      <c r="G46" s="14" t="s">
        <v>30</v>
      </c>
      <c r="H46" s="10" t="s">
        <v>129</v>
      </c>
      <c r="L46" s="14" t="s">
        <v>30</v>
      </c>
      <c r="M46" s="10" t="s">
        <v>129</v>
      </c>
      <c r="Q46" s="14" t="s">
        <v>30</v>
      </c>
      <c r="R46" s="10" t="s">
        <v>129</v>
      </c>
    </row>
    <row r="47" spans="1:21" ht="15" x14ac:dyDescent="0.25">
      <c r="A47" s="26">
        <v>1</v>
      </c>
      <c r="B47" s="26">
        <v>21</v>
      </c>
      <c r="C47" s="26">
        <v>0</v>
      </c>
      <c r="D47" s="26">
        <v>0</v>
      </c>
      <c r="E47" s="43">
        <v>1.7780821917808218</v>
      </c>
      <c r="F47" s="129"/>
      <c r="G47" s="14" t="s">
        <v>31</v>
      </c>
      <c r="H47" s="10" t="s">
        <v>130</v>
      </c>
      <c r="J47" s="16"/>
      <c r="L47" s="14" t="s">
        <v>31</v>
      </c>
      <c r="M47" s="10" t="s">
        <v>130</v>
      </c>
      <c r="Q47" s="14" t="s">
        <v>31</v>
      </c>
      <c r="R47" s="10" t="s">
        <v>130</v>
      </c>
    </row>
    <row r="48" spans="1:21" ht="15" x14ac:dyDescent="0.25">
      <c r="A48" s="26">
        <v>1</v>
      </c>
      <c r="B48" s="26">
        <v>23</v>
      </c>
      <c r="C48" s="26">
        <v>0</v>
      </c>
      <c r="D48" s="26">
        <v>0</v>
      </c>
      <c r="E48" s="43">
        <v>2.2000000000000002</v>
      </c>
      <c r="F48" s="129"/>
      <c r="G48" s="14"/>
      <c r="H48" s="10"/>
      <c r="J48" s="16"/>
      <c r="L48" s="14"/>
      <c r="M48" s="10"/>
      <c r="Q48" s="14"/>
      <c r="R48" s="10"/>
    </row>
    <row r="49" spans="1:19" ht="15" x14ac:dyDescent="0.25">
      <c r="A49" s="26">
        <v>1</v>
      </c>
      <c r="B49" s="26">
        <v>24</v>
      </c>
      <c r="C49" s="26">
        <v>0</v>
      </c>
      <c r="D49" s="26">
        <v>0</v>
      </c>
      <c r="E49" s="43">
        <v>2.5342465753424657</v>
      </c>
      <c r="F49" s="129"/>
      <c r="G49" s="17" t="s">
        <v>32</v>
      </c>
      <c r="H49" s="10">
        <f>H42</f>
        <v>0.451835017427272</v>
      </c>
      <c r="L49" s="17" t="s">
        <v>32</v>
      </c>
      <c r="M49" s="10">
        <f>M42</f>
        <v>1.7625526928801698</v>
      </c>
      <c r="Q49" s="17" t="s">
        <v>32</v>
      </c>
      <c r="R49" s="10">
        <f>R42</f>
        <v>0.20073252126225399</v>
      </c>
    </row>
    <row r="50" spans="1:19" ht="15" x14ac:dyDescent="0.25">
      <c r="A50" s="26">
        <v>1</v>
      </c>
      <c r="B50" s="26">
        <v>27</v>
      </c>
      <c r="C50" s="26">
        <v>0</v>
      </c>
      <c r="D50" s="26">
        <v>0</v>
      </c>
      <c r="E50" s="43">
        <v>2.043835616438356</v>
      </c>
      <c r="F50" s="129"/>
      <c r="G50" s="17" t="s">
        <v>179</v>
      </c>
      <c r="H50">
        <f>H43*2</f>
        <v>2.4914252492201694E-2</v>
      </c>
      <c r="I50" s="80" t="str">
        <f>IF(H50&lt;H51,"Reject","Fail to reject")</f>
        <v>Reject</v>
      </c>
      <c r="L50" s="17" t="s">
        <v>179</v>
      </c>
      <c r="M50">
        <f>M43*2</f>
        <v>0.12787370473775816</v>
      </c>
      <c r="N50" s="79" t="str">
        <f>IF(M50&lt;M51,"Reject","Fail to reject")</f>
        <v>Fail to reject</v>
      </c>
      <c r="Q50" s="17" t="s">
        <v>179</v>
      </c>
      <c r="R50">
        <f>R43*2</f>
        <v>1.9467362880876138E-4</v>
      </c>
      <c r="S50" s="80" t="str">
        <f>IF(R50&lt;R51,"Reject","Fail to reject")</f>
        <v>Reject</v>
      </c>
    </row>
    <row r="51" spans="1:19" ht="15" x14ac:dyDescent="0.25">
      <c r="A51" s="26">
        <v>1</v>
      </c>
      <c r="B51" s="26">
        <v>31</v>
      </c>
      <c r="C51" s="26">
        <v>0</v>
      </c>
      <c r="D51" s="26">
        <v>0</v>
      </c>
      <c r="E51" s="43">
        <v>1.0356164383561643</v>
      </c>
      <c r="F51" s="129"/>
      <c r="G51" s="17" t="s">
        <v>33</v>
      </c>
      <c r="H51" s="10">
        <v>0.05</v>
      </c>
      <c r="L51" s="17" t="s">
        <v>33</v>
      </c>
      <c r="M51" s="10">
        <v>0.05</v>
      </c>
      <c r="Q51" s="17" t="s">
        <v>33</v>
      </c>
      <c r="R51" s="10">
        <v>0.05</v>
      </c>
    </row>
    <row r="52" spans="1:19" ht="15" x14ac:dyDescent="0.25">
      <c r="A52" s="26">
        <v>1</v>
      </c>
      <c r="B52" s="26">
        <v>33</v>
      </c>
      <c r="C52" s="26">
        <v>0</v>
      </c>
      <c r="D52" s="45">
        <v>0</v>
      </c>
      <c r="E52" s="43">
        <v>1.2876712328767124</v>
      </c>
      <c r="F52" s="129"/>
      <c r="G52" s="17" t="s">
        <v>34</v>
      </c>
      <c r="H52" s="10">
        <f>_xlfn.F.INV.RT(0.025,H41,I41)</f>
        <v>1.9698549861241756</v>
      </c>
      <c r="L52" s="17" t="s">
        <v>34</v>
      </c>
      <c r="M52" s="10">
        <f>_xlfn.F.INV.RT(0.025,M41,N41)</f>
        <v>2.083435398390213</v>
      </c>
      <c r="Q52" s="17" t="s">
        <v>34</v>
      </c>
      <c r="R52" s="10">
        <f>_xlfn.F.INV.RT(0.025,R41,S41)</f>
        <v>1.9948484328363634</v>
      </c>
    </row>
    <row r="53" spans="1:19" ht="15" x14ac:dyDescent="0.25">
      <c r="A53" s="26">
        <v>1</v>
      </c>
      <c r="B53" s="26">
        <v>34</v>
      </c>
      <c r="C53" s="26">
        <v>0</v>
      </c>
      <c r="D53" s="26">
        <v>0</v>
      </c>
      <c r="E53" s="43">
        <v>1.4602739726027398</v>
      </c>
      <c r="F53" s="129"/>
      <c r="G53" s="16" t="s">
        <v>35</v>
      </c>
      <c r="L53" s="16" t="s">
        <v>35</v>
      </c>
      <c r="M53" s="49" t="str">
        <f>IF(M49&gt;M52,"Reject","Fail to reject")</f>
        <v>Fail to reject</v>
      </c>
      <c r="Q53" s="16" t="s">
        <v>35</v>
      </c>
    </row>
    <row r="54" spans="1:19" ht="15" x14ac:dyDescent="0.25">
      <c r="A54" s="26">
        <v>1</v>
      </c>
      <c r="B54" s="26">
        <v>39</v>
      </c>
      <c r="C54" s="26">
        <v>0</v>
      </c>
      <c r="D54" s="26">
        <v>0</v>
      </c>
      <c r="E54" s="43">
        <v>0.9616438356164384</v>
      </c>
      <c r="F54" s="129"/>
      <c r="G54" s="16" t="s">
        <v>36</v>
      </c>
      <c r="H54" s="126" t="s">
        <v>254</v>
      </c>
      <c r="L54" s="16" t="s">
        <v>36</v>
      </c>
      <c r="M54" s="126" t="s">
        <v>255</v>
      </c>
      <c r="Q54" s="16" t="s">
        <v>36</v>
      </c>
      <c r="R54" s="126" t="s">
        <v>254</v>
      </c>
    </row>
    <row r="55" spans="1:19" ht="15" x14ac:dyDescent="0.25">
      <c r="A55" s="26">
        <v>0</v>
      </c>
      <c r="B55" s="26">
        <v>19</v>
      </c>
      <c r="C55" s="38">
        <v>1</v>
      </c>
      <c r="D55" s="26">
        <v>0</v>
      </c>
      <c r="E55" s="43">
        <v>3.0493150684931507</v>
      </c>
      <c r="F55" s="129"/>
      <c r="G55" s="16" t="s">
        <v>37</v>
      </c>
      <c r="L55" s="16" t="s">
        <v>37</v>
      </c>
      <c r="Q55" s="16" t="s">
        <v>37</v>
      </c>
    </row>
    <row r="56" spans="1:19" ht="15" x14ac:dyDescent="0.25">
      <c r="A56" s="26">
        <v>0</v>
      </c>
      <c r="B56" s="26">
        <v>20</v>
      </c>
      <c r="C56" s="26">
        <v>1</v>
      </c>
      <c r="D56" s="26">
        <v>0</v>
      </c>
      <c r="E56" s="43">
        <v>2.1506849315068495</v>
      </c>
      <c r="F56" s="129"/>
      <c r="G56" s="16"/>
      <c r="Q56" s="16"/>
    </row>
    <row r="57" spans="1:19" ht="14.25" x14ac:dyDescent="0.2">
      <c r="A57" s="26">
        <v>0</v>
      </c>
      <c r="B57" s="26">
        <v>22</v>
      </c>
      <c r="C57" s="44">
        <v>1</v>
      </c>
      <c r="D57" s="26">
        <v>0</v>
      </c>
      <c r="E57" s="43">
        <v>2.9123287671232876</v>
      </c>
      <c r="F57" s="129"/>
      <c r="G57" t="s">
        <v>9</v>
      </c>
      <c r="H57"/>
      <c r="I57"/>
      <c r="L57" s="15"/>
      <c r="M57" s="15"/>
      <c r="N57" s="15"/>
      <c r="O57" s="15"/>
      <c r="P57" s="15"/>
      <c r="Q57" t="s">
        <v>9</v>
      </c>
      <c r="R57"/>
      <c r="S57"/>
    </row>
    <row r="58" spans="1:19" ht="15" thickBot="1" x14ac:dyDescent="0.25">
      <c r="A58" s="26">
        <v>0</v>
      </c>
      <c r="B58" s="26">
        <v>23</v>
      </c>
      <c r="C58" s="44">
        <v>1</v>
      </c>
      <c r="D58" s="26">
        <v>0</v>
      </c>
      <c r="E58" s="43">
        <v>3.021917808219178</v>
      </c>
      <c r="F58" s="129"/>
      <c r="G58"/>
      <c r="H58"/>
      <c r="I58"/>
      <c r="L58" s="15"/>
      <c r="M58" s="15"/>
      <c r="N58" s="15"/>
      <c r="O58" s="15"/>
      <c r="P58" s="15"/>
      <c r="Q58"/>
      <c r="R58"/>
      <c r="S58"/>
    </row>
    <row r="59" spans="1:19" ht="14.25" x14ac:dyDescent="0.2">
      <c r="A59" s="26">
        <v>0</v>
      </c>
      <c r="B59" s="26">
        <v>23</v>
      </c>
      <c r="C59" s="44">
        <v>1</v>
      </c>
      <c r="D59" s="26">
        <v>0</v>
      </c>
      <c r="E59" s="43">
        <v>2.5342465753424657</v>
      </c>
      <c r="F59" s="129"/>
      <c r="G59" s="9"/>
      <c r="H59" s="9" t="s">
        <v>10</v>
      </c>
      <c r="I59" s="9" t="s">
        <v>11</v>
      </c>
      <c r="L59" s="15"/>
      <c r="M59" s="15"/>
      <c r="N59" s="15"/>
      <c r="O59" s="15"/>
      <c r="P59" s="15"/>
      <c r="Q59" s="9"/>
      <c r="R59" s="9" t="s">
        <v>10</v>
      </c>
      <c r="S59" s="9" t="s">
        <v>11</v>
      </c>
    </row>
    <row r="60" spans="1:19" ht="14.25" x14ac:dyDescent="0.2">
      <c r="A60" s="26">
        <v>0</v>
      </c>
      <c r="B60" s="26">
        <v>26</v>
      </c>
      <c r="C60" s="26">
        <v>1</v>
      </c>
      <c r="D60" s="26">
        <v>0</v>
      </c>
      <c r="E60" s="43">
        <v>2.2958904109589042</v>
      </c>
      <c r="F60" s="129"/>
      <c r="G60" s="7" t="s">
        <v>12</v>
      </c>
      <c r="H60" s="7">
        <v>1.76081361560814</v>
      </c>
      <c r="I60" s="7">
        <v>2.0131803035912617</v>
      </c>
      <c r="L60" s="15"/>
      <c r="M60" s="15"/>
      <c r="N60" s="15"/>
      <c r="O60" s="15"/>
      <c r="P60" s="15"/>
      <c r="Q60" s="7" t="s">
        <v>12</v>
      </c>
      <c r="R60" s="7">
        <v>1.5231631382316315</v>
      </c>
      <c r="S60" s="7">
        <v>2.0642694063926936</v>
      </c>
    </row>
    <row r="61" spans="1:19" ht="14.25" x14ac:dyDescent="0.2">
      <c r="A61" s="26">
        <v>0</v>
      </c>
      <c r="B61" s="26">
        <v>34</v>
      </c>
      <c r="C61" s="26">
        <v>1</v>
      </c>
      <c r="D61" s="26">
        <v>0</v>
      </c>
      <c r="E61" s="43">
        <v>1.4767123287671233</v>
      </c>
      <c r="F61" s="129"/>
      <c r="G61" s="7" t="s">
        <v>13</v>
      </c>
      <c r="H61" s="7">
        <v>0.7351935094991946</v>
      </c>
      <c r="I61" s="7">
        <v>1.6271282241145311</v>
      </c>
      <c r="L61" s="15"/>
      <c r="M61" s="15"/>
      <c r="N61" s="15"/>
      <c r="O61" s="15"/>
      <c r="P61" s="15"/>
      <c r="Q61" s="7" t="s">
        <v>13</v>
      </c>
      <c r="R61" s="7">
        <v>0.30883412577914271</v>
      </c>
      <c r="S61" s="7">
        <v>1.5385355787747796</v>
      </c>
    </row>
    <row r="62" spans="1:19" ht="14.25" x14ac:dyDescent="0.2">
      <c r="A62" s="26">
        <v>0</v>
      </c>
      <c r="B62" s="26">
        <v>40</v>
      </c>
      <c r="C62" s="26">
        <v>1</v>
      </c>
      <c r="D62" s="26">
        <v>0</v>
      </c>
      <c r="E62" s="43">
        <v>1.2356164383561643</v>
      </c>
      <c r="F62" s="129"/>
      <c r="G62" s="7" t="s">
        <v>14</v>
      </c>
      <c r="H62" s="7">
        <v>33</v>
      </c>
      <c r="I62" s="7">
        <v>37</v>
      </c>
      <c r="L62" s="15"/>
      <c r="M62" s="15"/>
      <c r="N62" s="15"/>
      <c r="O62" s="15"/>
      <c r="P62" s="15"/>
      <c r="Q62" s="7" t="s">
        <v>14</v>
      </c>
      <c r="R62" s="7">
        <v>22</v>
      </c>
      <c r="S62" s="7">
        <v>48</v>
      </c>
    </row>
    <row r="63" spans="1:19" ht="14.25" x14ac:dyDescent="0.2">
      <c r="A63" s="26">
        <v>0</v>
      </c>
      <c r="B63" s="26">
        <v>43</v>
      </c>
      <c r="C63" s="26">
        <v>1</v>
      </c>
      <c r="D63" s="26">
        <v>0</v>
      </c>
      <c r="E63" s="43">
        <v>0.9945205479452055</v>
      </c>
      <c r="F63" s="129"/>
      <c r="G63" s="7" t="s">
        <v>15</v>
      </c>
      <c r="H63" s="7">
        <v>0</v>
      </c>
      <c r="I63" s="7"/>
      <c r="L63" s="15"/>
      <c r="M63" s="15"/>
      <c r="N63" s="15"/>
      <c r="O63" s="15"/>
      <c r="P63" s="15"/>
      <c r="Q63" s="7" t="s">
        <v>15</v>
      </c>
      <c r="R63" s="7">
        <v>0</v>
      </c>
      <c r="S63" s="7"/>
    </row>
    <row r="64" spans="1:19" ht="14.25" x14ac:dyDescent="0.2">
      <c r="A64" s="26">
        <v>0</v>
      </c>
      <c r="B64" s="26">
        <v>43</v>
      </c>
      <c r="C64" s="26">
        <v>1</v>
      </c>
      <c r="D64" s="26">
        <v>0</v>
      </c>
      <c r="E64" s="43">
        <v>0.76438356164383559</v>
      </c>
      <c r="F64" s="129"/>
      <c r="G64" s="7" t="s">
        <v>16</v>
      </c>
      <c r="H64" s="7">
        <v>63</v>
      </c>
      <c r="I64" s="7"/>
      <c r="L64" s="15"/>
      <c r="M64" s="15"/>
      <c r="N64" s="15"/>
      <c r="O64" s="15"/>
      <c r="P64" s="15"/>
      <c r="Q64" s="7" t="s">
        <v>16</v>
      </c>
      <c r="R64" s="7">
        <v>68</v>
      </c>
      <c r="S64" s="7"/>
    </row>
    <row r="65" spans="1:19" ht="14.25" x14ac:dyDescent="0.2">
      <c r="A65" s="26">
        <v>0</v>
      </c>
      <c r="B65" s="26">
        <v>50</v>
      </c>
      <c r="C65" s="26">
        <v>1</v>
      </c>
      <c r="D65" s="26">
        <v>0</v>
      </c>
      <c r="E65" s="43">
        <v>0.57260273972602738</v>
      </c>
      <c r="F65" s="129"/>
      <c r="G65" s="46" t="s">
        <v>17</v>
      </c>
      <c r="H65" s="46">
        <v>-0.98044356783996434</v>
      </c>
      <c r="I65" s="7"/>
      <c r="L65" s="15"/>
      <c r="M65" s="15"/>
      <c r="N65" s="15"/>
      <c r="O65" s="15"/>
      <c r="P65" s="15"/>
      <c r="Q65" s="7" t="s">
        <v>17</v>
      </c>
      <c r="R65" s="7">
        <v>-2.5204363089370858</v>
      </c>
      <c r="S65" s="7"/>
    </row>
    <row r="66" spans="1:19" ht="14.25" x14ac:dyDescent="0.2">
      <c r="A66" s="26">
        <v>1</v>
      </c>
      <c r="B66" s="26">
        <v>18</v>
      </c>
      <c r="C66" s="26">
        <v>1</v>
      </c>
      <c r="D66" s="26">
        <v>0</v>
      </c>
      <c r="E66" s="43">
        <v>3.4657534246575343</v>
      </c>
      <c r="F66" s="129"/>
      <c r="G66" s="7" t="s">
        <v>18</v>
      </c>
      <c r="H66" s="7">
        <v>0.16530870378477064</v>
      </c>
      <c r="I66" s="7"/>
      <c r="L66" s="15"/>
      <c r="M66" s="15"/>
      <c r="N66" s="15"/>
      <c r="O66" s="15"/>
      <c r="P66" s="15"/>
      <c r="Q66" s="7" t="s">
        <v>18</v>
      </c>
      <c r="R66" s="7">
        <v>7.0364110481372279E-3</v>
      </c>
      <c r="S66" s="7"/>
    </row>
    <row r="67" spans="1:19" ht="14.25" x14ac:dyDescent="0.2">
      <c r="A67" s="26">
        <v>1</v>
      </c>
      <c r="B67" s="26">
        <v>19</v>
      </c>
      <c r="C67" s="26">
        <v>1</v>
      </c>
      <c r="D67" s="26">
        <v>0</v>
      </c>
      <c r="E67" s="43">
        <v>0.48767123287671232</v>
      </c>
      <c r="F67" s="129"/>
      <c r="G67" s="7" t="s">
        <v>19</v>
      </c>
      <c r="H67" s="7">
        <v>1.6694022217068125</v>
      </c>
      <c r="I67" s="7"/>
      <c r="L67" s="15"/>
      <c r="M67" s="15"/>
      <c r="N67" s="15"/>
      <c r="O67" s="15"/>
      <c r="P67" s="15"/>
      <c r="Q67" s="7" t="s">
        <v>19</v>
      </c>
      <c r="R67" s="7">
        <v>1.6675722807967104</v>
      </c>
      <c r="S67" s="7"/>
    </row>
    <row r="68" spans="1:19" ht="14.25" x14ac:dyDescent="0.2">
      <c r="A68" s="26">
        <v>1</v>
      </c>
      <c r="B68" s="26">
        <v>19</v>
      </c>
      <c r="C68" s="26">
        <v>1</v>
      </c>
      <c r="D68" s="26">
        <v>0</v>
      </c>
      <c r="E68" s="43">
        <v>0.60547945205479448</v>
      </c>
      <c r="F68" s="129"/>
      <c r="G68" s="46" t="s">
        <v>20</v>
      </c>
      <c r="H68" s="46">
        <v>0.33061740756954128</v>
      </c>
      <c r="I68" s="7"/>
      <c r="L68" s="15"/>
      <c r="M68" s="15"/>
      <c r="N68" s="15"/>
      <c r="O68" s="15"/>
      <c r="P68" s="15"/>
      <c r="Q68" s="7" t="s">
        <v>20</v>
      </c>
      <c r="R68" s="7">
        <v>1.4072822096274456E-2</v>
      </c>
      <c r="S68" s="7"/>
    </row>
    <row r="69" spans="1:19" ht="15" thickBot="1" x14ac:dyDescent="0.25">
      <c r="A69" s="26">
        <v>1</v>
      </c>
      <c r="B69" s="26">
        <v>23</v>
      </c>
      <c r="C69" s="44">
        <v>1</v>
      </c>
      <c r="D69" s="26">
        <v>0</v>
      </c>
      <c r="E69" s="43">
        <v>2.8767123287671232</v>
      </c>
      <c r="F69" s="129"/>
      <c r="G69" s="47" t="s">
        <v>21</v>
      </c>
      <c r="H69" s="47">
        <v>1.9983405425207412</v>
      </c>
      <c r="I69" s="8"/>
      <c r="L69" s="15"/>
      <c r="M69" s="15"/>
      <c r="N69" s="15"/>
      <c r="O69" s="15"/>
      <c r="P69" s="15"/>
      <c r="Q69" s="8" t="s">
        <v>21</v>
      </c>
      <c r="R69" s="8">
        <v>1.9954689314298424</v>
      </c>
      <c r="S69" s="8"/>
    </row>
    <row r="70" spans="1:19" ht="14.25" x14ac:dyDescent="0.2">
      <c r="A70" s="26">
        <v>1</v>
      </c>
      <c r="B70" s="26">
        <v>25</v>
      </c>
      <c r="C70" s="26">
        <v>1</v>
      </c>
      <c r="D70" s="26">
        <v>0</v>
      </c>
      <c r="E70" s="43">
        <v>0.63287671232876708</v>
      </c>
      <c r="F70" s="129"/>
      <c r="L70" s="15"/>
      <c r="M70" s="15"/>
      <c r="N70" s="15"/>
      <c r="O70" s="15"/>
      <c r="P70" s="15"/>
    </row>
    <row r="71" spans="1:19" ht="14.25" x14ac:dyDescent="0.2">
      <c r="A71" s="21">
        <v>1</v>
      </c>
      <c r="B71" s="26">
        <v>30</v>
      </c>
      <c r="C71" s="21">
        <v>1</v>
      </c>
      <c r="D71" s="26">
        <v>0</v>
      </c>
      <c r="E71" s="43">
        <v>2.1205479452054794</v>
      </c>
      <c r="F71" s="129"/>
      <c r="L71" s="15"/>
      <c r="M71" s="15"/>
      <c r="N71" s="15"/>
      <c r="O71" s="15"/>
      <c r="P71" s="15"/>
    </row>
    <row r="72" spans="1:19" ht="15" x14ac:dyDescent="0.25">
      <c r="A72" s="26">
        <v>1</v>
      </c>
      <c r="B72" s="26">
        <v>32</v>
      </c>
      <c r="C72" s="21">
        <v>1</v>
      </c>
      <c r="D72" s="26">
        <v>0</v>
      </c>
      <c r="E72" s="43">
        <v>1.7452054794520548</v>
      </c>
      <c r="F72" s="129"/>
      <c r="G72" s="14" t="s">
        <v>30</v>
      </c>
      <c r="H72" s="10" t="s">
        <v>39</v>
      </c>
      <c r="L72" s="15"/>
      <c r="M72" s="15"/>
      <c r="N72" s="15"/>
      <c r="O72" s="15"/>
      <c r="P72" s="15"/>
      <c r="Q72" s="14" t="s">
        <v>30</v>
      </c>
      <c r="R72" s="10" t="s">
        <v>39</v>
      </c>
    </row>
    <row r="73" spans="1:19" ht="15" x14ac:dyDescent="0.25">
      <c r="A73" s="26">
        <v>1</v>
      </c>
      <c r="B73" s="26">
        <v>34</v>
      </c>
      <c r="C73" s="26">
        <v>1</v>
      </c>
      <c r="D73" s="26">
        <v>0</v>
      </c>
      <c r="E73" s="43">
        <v>1.8767123287671232</v>
      </c>
      <c r="F73" s="129"/>
      <c r="G73" s="14" t="s">
        <v>31</v>
      </c>
      <c r="H73" s="10" t="s">
        <v>38</v>
      </c>
      <c r="L73" s="15"/>
      <c r="M73" s="15"/>
      <c r="N73" s="15"/>
      <c r="O73" s="15"/>
      <c r="P73" s="15"/>
      <c r="Q73" s="14" t="s">
        <v>31</v>
      </c>
      <c r="R73" s="10" t="s">
        <v>38</v>
      </c>
    </row>
    <row r="74" spans="1:19" ht="15" x14ac:dyDescent="0.25">
      <c r="A74" s="26">
        <v>1</v>
      </c>
      <c r="B74" s="26">
        <v>41</v>
      </c>
      <c r="C74" s="26">
        <v>1</v>
      </c>
      <c r="D74" s="26">
        <v>0</v>
      </c>
      <c r="E74" s="43">
        <v>0.86575342465753424</v>
      </c>
      <c r="F74" s="129"/>
      <c r="G74" s="16"/>
      <c r="H74"/>
      <c r="L74" s="15"/>
      <c r="M74" s="15"/>
      <c r="N74" s="15"/>
      <c r="O74" s="15"/>
      <c r="P74" s="15"/>
      <c r="Q74" s="16"/>
    </row>
    <row r="75" spans="1:19" ht="15" x14ac:dyDescent="0.25">
      <c r="G75" s="17" t="s">
        <v>32</v>
      </c>
      <c r="H75">
        <f>H65</f>
        <v>-0.98044356783996434</v>
      </c>
      <c r="L75" s="15"/>
      <c r="M75" s="15"/>
      <c r="N75" s="15"/>
      <c r="O75" s="15"/>
      <c r="P75" s="15"/>
      <c r="Q75" s="17" t="s">
        <v>32</v>
      </c>
      <c r="R75">
        <f>R65</f>
        <v>-2.5204363089370858</v>
      </c>
    </row>
    <row r="76" spans="1:19" ht="14.25" x14ac:dyDescent="0.2">
      <c r="A76" s="38" t="s">
        <v>29</v>
      </c>
      <c r="G76" s="18"/>
      <c r="H76"/>
      <c r="L76" s="15"/>
      <c r="M76" s="15"/>
      <c r="N76" s="15"/>
      <c r="O76" s="15"/>
      <c r="P76" s="15"/>
      <c r="Q76" s="18"/>
    </row>
    <row r="77" spans="1:19" ht="26.25" x14ac:dyDescent="0.25">
      <c r="A77" s="30" t="s">
        <v>61</v>
      </c>
      <c r="B77" t="s">
        <v>244</v>
      </c>
      <c r="C77" s="39" t="s">
        <v>75</v>
      </c>
      <c r="G77" s="17" t="s">
        <v>33</v>
      </c>
      <c r="H77">
        <v>0.05</v>
      </c>
      <c r="L77" s="15"/>
      <c r="M77" s="15"/>
      <c r="N77" s="15"/>
      <c r="O77" s="15"/>
      <c r="P77" s="15"/>
      <c r="Q77" s="17" t="s">
        <v>33</v>
      </c>
    </row>
    <row r="78" spans="1:19" ht="15" x14ac:dyDescent="0.25">
      <c r="A78" s="31">
        <v>0</v>
      </c>
      <c r="B78" s="32">
        <v>37</v>
      </c>
      <c r="C78"/>
      <c r="G78" s="17" t="s">
        <v>34</v>
      </c>
      <c r="H78">
        <f>-H69</f>
        <v>-1.9983405425207412</v>
      </c>
      <c r="I78">
        <f>H69</f>
        <v>1.9983405425207412</v>
      </c>
      <c r="L78" s="15"/>
      <c r="M78" s="15"/>
      <c r="N78" s="15"/>
      <c r="O78" s="15"/>
      <c r="P78" s="15"/>
      <c r="Q78" s="17" t="s">
        <v>34</v>
      </c>
      <c r="R78">
        <f>-R69</f>
        <v>-1.9954689314298424</v>
      </c>
      <c r="S78">
        <f>R69</f>
        <v>1.9954689314298424</v>
      </c>
    </row>
    <row r="79" spans="1:19" ht="14.25" x14ac:dyDescent="0.2">
      <c r="A79" s="31">
        <v>1</v>
      </c>
      <c r="B79" s="32">
        <v>33</v>
      </c>
      <c r="C79"/>
      <c r="G79"/>
      <c r="H79" s="49" t="str">
        <f>IF(H75&lt;H78,"Reject","Fail to reject")</f>
        <v>Fail to reject</v>
      </c>
      <c r="L79" s="15"/>
      <c r="M79" s="15"/>
      <c r="N79" s="15"/>
      <c r="O79" s="15"/>
      <c r="P79" s="15"/>
      <c r="Q79"/>
      <c r="R79" s="50" t="str">
        <f>IF(R75&lt;R78,"Reject","Fail to reject")</f>
        <v>Reject</v>
      </c>
    </row>
    <row r="80" spans="1:19" ht="15" x14ac:dyDescent="0.25">
      <c r="A80" s="31" t="s">
        <v>62</v>
      </c>
      <c r="B80" s="32">
        <v>70</v>
      </c>
      <c r="C80"/>
      <c r="G80" s="17" t="s">
        <v>35</v>
      </c>
      <c r="H80" s="91" t="s">
        <v>66</v>
      </c>
      <c r="L80" s="15"/>
      <c r="M80" s="15"/>
      <c r="N80" s="15"/>
      <c r="O80" s="15"/>
      <c r="P80" s="15"/>
      <c r="Q80" s="17" t="s">
        <v>35</v>
      </c>
      <c r="R80" s="91" t="s">
        <v>65</v>
      </c>
    </row>
    <row r="81" spans="1:18" ht="14.25" x14ac:dyDescent="0.2">
      <c r="A81"/>
      <c r="B81"/>
      <c r="C81"/>
      <c r="G81" s="15"/>
      <c r="H81"/>
      <c r="L81" s="15"/>
      <c r="M81" s="15"/>
      <c r="N81" s="15"/>
      <c r="O81" s="15"/>
      <c r="P81" s="15"/>
      <c r="Q81" s="15"/>
    </row>
    <row r="82" spans="1:18" ht="26.25" x14ac:dyDescent="0.25">
      <c r="A82" s="30" t="s">
        <v>61</v>
      </c>
      <c r="B82" s="125" t="s">
        <v>245</v>
      </c>
      <c r="C82" s="39" t="s">
        <v>76</v>
      </c>
      <c r="G82" s="16" t="s">
        <v>36</v>
      </c>
      <c r="H82" s="87" t="s">
        <v>256</v>
      </c>
      <c r="I82" s="86"/>
      <c r="J82" s="86"/>
      <c r="K82" s="86"/>
      <c r="L82" s="15"/>
      <c r="M82" s="15"/>
      <c r="N82" s="15"/>
      <c r="O82" s="15"/>
      <c r="P82" s="15"/>
      <c r="Q82" s="16" t="s">
        <v>36</v>
      </c>
      <c r="R82" s="126" t="s">
        <v>257</v>
      </c>
    </row>
    <row r="83" spans="1:18" ht="15" x14ac:dyDescent="0.25">
      <c r="A83" s="31">
        <v>0</v>
      </c>
      <c r="B83" s="32">
        <v>43</v>
      </c>
      <c r="C83"/>
      <c r="G83" s="16" t="s">
        <v>37</v>
      </c>
      <c r="H83" s="86"/>
      <c r="I83" s="86"/>
      <c r="J83" s="86"/>
      <c r="K83" s="86"/>
      <c r="L83" s="15"/>
      <c r="M83" s="15"/>
      <c r="N83" s="15"/>
      <c r="O83" s="15"/>
      <c r="P83" s="15"/>
      <c r="Q83" s="16" t="s">
        <v>37</v>
      </c>
    </row>
    <row r="84" spans="1:18" ht="14.25" x14ac:dyDescent="0.2">
      <c r="A84" s="31">
        <v>1</v>
      </c>
      <c r="B84" s="32">
        <v>27</v>
      </c>
      <c r="C84"/>
      <c r="H84" s="86"/>
      <c r="I84" s="86"/>
      <c r="J84" s="86"/>
      <c r="K84" s="86"/>
      <c r="L84" s="15"/>
      <c r="M84" s="15"/>
      <c r="N84" s="15"/>
      <c r="O84" s="15"/>
      <c r="P84" s="15"/>
    </row>
    <row r="85" spans="1:18" ht="14.25" x14ac:dyDescent="0.2">
      <c r="A85" s="31" t="s">
        <v>62</v>
      </c>
      <c r="B85" s="32">
        <v>70</v>
      </c>
      <c r="C85"/>
      <c r="H85" s="86"/>
      <c r="I85" s="86"/>
      <c r="J85" s="86"/>
      <c r="K85" s="86"/>
      <c r="L85" s="15"/>
      <c r="M85" s="15"/>
      <c r="N85" s="15"/>
      <c r="O85" s="15"/>
      <c r="P85" s="15"/>
    </row>
    <row r="86" spans="1:18" x14ac:dyDescent="0.2">
      <c r="A86"/>
      <c r="B86"/>
      <c r="C86"/>
      <c r="H86" s="86"/>
      <c r="I86" s="86"/>
      <c r="J86" s="86"/>
      <c r="K86" s="86"/>
    </row>
    <row r="87" spans="1:18" ht="25.5" x14ac:dyDescent="0.2">
      <c r="A87" s="30" t="s">
        <v>61</v>
      </c>
      <c r="B87" t="s">
        <v>246</v>
      </c>
      <c r="C87" s="39" t="s">
        <v>76</v>
      </c>
    </row>
    <row r="88" spans="1:18" x14ac:dyDescent="0.2">
      <c r="A88" s="31">
        <v>0</v>
      </c>
      <c r="B88" s="32">
        <v>48</v>
      </c>
      <c r="C88"/>
      <c r="H88" s="87"/>
    </row>
    <row r="89" spans="1:18" x14ac:dyDescent="0.2">
      <c r="A89" s="31">
        <v>1</v>
      </c>
      <c r="B89" s="32">
        <v>22</v>
      </c>
      <c r="C89"/>
    </row>
    <row r="90" spans="1:18" x14ac:dyDescent="0.2">
      <c r="A90" s="31" t="s">
        <v>62</v>
      </c>
      <c r="B90" s="32">
        <v>70</v>
      </c>
      <c r="C90"/>
    </row>
    <row r="91" spans="1:18" x14ac:dyDescent="0.2">
      <c r="A91"/>
      <c r="B91"/>
      <c r="C91"/>
    </row>
    <row r="92" spans="1:18" x14ac:dyDescent="0.2">
      <c r="A92"/>
      <c r="B92"/>
      <c r="C92"/>
      <c r="G92" t="s">
        <v>22</v>
      </c>
      <c r="L92" t="s">
        <v>22</v>
      </c>
      <c r="Q92" t="s">
        <v>22</v>
      </c>
    </row>
    <row r="93" spans="1:18" x14ac:dyDescent="0.2">
      <c r="A93"/>
      <c r="B93"/>
      <c r="C93"/>
      <c r="G93" t="s">
        <v>23</v>
      </c>
      <c r="L93" t="s">
        <v>23</v>
      </c>
      <c r="Q93" t="s">
        <v>23</v>
      </c>
    </row>
    <row r="94" spans="1:18" x14ac:dyDescent="0.2">
      <c r="A94"/>
      <c r="B94"/>
      <c r="C94"/>
      <c r="G94" t="s">
        <v>24</v>
      </c>
      <c r="L94" t="s">
        <v>24</v>
      </c>
      <c r="Q94" t="s">
        <v>24</v>
      </c>
    </row>
    <row r="95" spans="1:18" x14ac:dyDescent="0.2">
      <c r="A95"/>
      <c r="B95"/>
      <c r="C95"/>
      <c r="G95" t="s">
        <v>25</v>
      </c>
      <c r="L95" t="s">
        <v>25</v>
      </c>
      <c r="Q95" t="s">
        <v>25</v>
      </c>
    </row>
    <row r="96" spans="1:18" x14ac:dyDescent="0.2">
      <c r="A96"/>
      <c r="B96"/>
      <c r="C96"/>
      <c r="G96" s="10" t="s">
        <v>191</v>
      </c>
      <c r="L96" s="10" t="s">
        <v>242</v>
      </c>
      <c r="Q96" s="10" t="s">
        <v>240</v>
      </c>
    </row>
    <row r="97" spans="1:17" x14ac:dyDescent="0.2">
      <c r="A97"/>
      <c r="B97"/>
      <c r="C97"/>
      <c r="G97" s="10" t="s">
        <v>192</v>
      </c>
      <c r="L97" s="10" t="s">
        <v>243</v>
      </c>
      <c r="Q97" s="10" t="s">
        <v>241</v>
      </c>
    </row>
    <row r="98" spans="1:17" x14ac:dyDescent="0.2">
      <c r="A98"/>
      <c r="B98"/>
      <c r="C98"/>
      <c r="G98" s="38" t="s">
        <v>193</v>
      </c>
    </row>
    <row r="99" spans="1:17" x14ac:dyDescent="0.2">
      <c r="A99"/>
      <c r="B99"/>
      <c r="C99"/>
      <c r="G99" s="38" t="s">
        <v>194</v>
      </c>
    </row>
    <row r="100" spans="1:17" x14ac:dyDescent="0.2">
      <c r="A100"/>
      <c r="B100"/>
      <c r="C100"/>
    </row>
    <row r="101" spans="1:17" x14ac:dyDescent="0.2">
      <c r="A101"/>
      <c r="B101"/>
      <c r="C101"/>
    </row>
    <row r="102" spans="1:17" x14ac:dyDescent="0.2">
      <c r="A102"/>
      <c r="B102"/>
      <c r="C102"/>
    </row>
    <row r="103" spans="1:17" x14ac:dyDescent="0.2">
      <c r="A103"/>
      <c r="B103"/>
      <c r="C103"/>
    </row>
    <row r="104" spans="1:17" x14ac:dyDescent="0.2">
      <c r="A104"/>
      <c r="B104"/>
      <c r="C104"/>
    </row>
  </sheetData>
  <pageMargins left="0.5" right="0.4" top="0.83333333333333337" bottom="0.66666666666666663" header="0.5" footer="0.5"/>
  <headerFooter alignWithMargin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4CC14-11CF-4D15-8C74-713D222CBDB9}">
  <dimension ref="A1:P42"/>
  <sheetViews>
    <sheetView topLeftCell="C1" workbookViewId="0">
      <selection activeCell="X5" sqref="X5"/>
    </sheetView>
  </sheetViews>
  <sheetFormatPr defaultColWidth="10.28515625" defaultRowHeight="12.75" x14ac:dyDescent="0.2"/>
  <cols>
    <col min="1" max="1" width="18" style="21" customWidth="1"/>
    <col min="2" max="2" width="7.5703125" style="21" bestFit="1" customWidth="1"/>
    <col min="3" max="3" width="8.5703125" style="21" bestFit="1" customWidth="1"/>
    <col min="4" max="4" width="5.42578125" style="21" bestFit="1" customWidth="1"/>
    <col min="5" max="5" width="11" style="21" bestFit="1" customWidth="1"/>
    <col min="6" max="6" width="8.28515625" style="21" bestFit="1" customWidth="1"/>
    <col min="7" max="7" width="3.42578125" style="21" bestFit="1" customWidth="1"/>
    <col min="8" max="8" width="10.28515625" style="21"/>
    <col min="9" max="9" width="32.28515625" style="21" bestFit="1" customWidth="1"/>
    <col min="10" max="12" width="10.28515625" style="21"/>
    <col min="13" max="13" width="32.28515625" style="21" bestFit="1" customWidth="1"/>
    <col min="14" max="16384" width="10.28515625" style="21"/>
  </cols>
  <sheetData>
    <row r="1" spans="1:15" x14ac:dyDescent="0.2">
      <c r="A1" s="20" t="s">
        <v>87</v>
      </c>
      <c r="B1" s="20"/>
      <c r="C1" s="20"/>
      <c r="D1" s="20"/>
      <c r="E1" s="20"/>
      <c r="F1" s="20"/>
      <c r="G1" s="20"/>
    </row>
    <row r="2" spans="1:15" x14ac:dyDescent="0.2">
      <c r="A2" s="20"/>
      <c r="B2" s="20"/>
      <c r="C2" s="20"/>
      <c r="D2" s="20"/>
      <c r="E2" s="20"/>
      <c r="F2" s="20"/>
      <c r="G2" s="20"/>
      <c r="I2" s="21" t="s">
        <v>128</v>
      </c>
      <c r="M2" s="21" t="s">
        <v>180</v>
      </c>
    </row>
    <row r="3" spans="1:15" ht="13.5" thickBot="1" x14ac:dyDescent="0.25">
      <c r="A3" s="52" t="s">
        <v>88</v>
      </c>
      <c r="B3" s="52" t="s">
        <v>89</v>
      </c>
      <c r="C3" s="52" t="s">
        <v>90</v>
      </c>
      <c r="D3" s="52" t="s">
        <v>91</v>
      </c>
      <c r="E3" s="52" t="s">
        <v>92</v>
      </c>
      <c r="F3" s="52" t="s">
        <v>93</v>
      </c>
      <c r="G3" s="52" t="s">
        <v>94</v>
      </c>
      <c r="I3" t="s">
        <v>126</v>
      </c>
      <c r="J3"/>
      <c r="K3"/>
      <c r="M3" t="s">
        <v>126</v>
      </c>
      <c r="N3"/>
      <c r="O3"/>
    </row>
    <row r="4" spans="1:15" ht="14.25" thickTop="1" thickBot="1" x14ac:dyDescent="0.25">
      <c r="A4" s="53" t="s">
        <v>95</v>
      </c>
      <c r="B4" s="26">
        <v>95</v>
      </c>
      <c r="C4" s="26">
        <v>98</v>
      </c>
      <c r="D4" s="26">
        <v>89</v>
      </c>
      <c r="E4" s="26">
        <v>95</v>
      </c>
      <c r="F4" s="26">
        <v>91</v>
      </c>
      <c r="G4" s="26">
        <v>83</v>
      </c>
      <c r="I4"/>
      <c r="J4"/>
      <c r="K4"/>
      <c r="M4"/>
      <c r="N4"/>
      <c r="O4"/>
    </row>
    <row r="5" spans="1:15" x14ac:dyDescent="0.2">
      <c r="A5" s="53" t="s">
        <v>96</v>
      </c>
      <c r="B5" s="26">
        <v>98</v>
      </c>
      <c r="C5" s="26">
        <v>96</v>
      </c>
      <c r="D5" s="26">
        <v>86</v>
      </c>
      <c r="E5" s="26">
        <v>93</v>
      </c>
      <c r="F5" s="26">
        <v>87</v>
      </c>
      <c r="G5" s="26">
        <v>81</v>
      </c>
      <c r="I5" s="9"/>
      <c r="J5" s="9" t="s">
        <v>10</v>
      </c>
      <c r="K5" s="9" t="s">
        <v>11</v>
      </c>
      <c r="M5" s="9"/>
      <c r="N5" s="9" t="s">
        <v>10</v>
      </c>
      <c r="O5" s="9" t="s">
        <v>11</v>
      </c>
    </row>
    <row r="6" spans="1:15" x14ac:dyDescent="0.2">
      <c r="A6" s="53" t="s">
        <v>97</v>
      </c>
      <c r="B6" s="26">
        <v>96</v>
      </c>
      <c r="C6" s="26">
        <v>92</v>
      </c>
      <c r="D6" s="26">
        <v>85</v>
      </c>
      <c r="E6" s="26">
        <v>94</v>
      </c>
      <c r="F6" s="26">
        <v>86</v>
      </c>
      <c r="G6" s="26">
        <v>72</v>
      </c>
      <c r="I6" s="7" t="s">
        <v>12</v>
      </c>
      <c r="J6" s="7">
        <v>84.935483870967744</v>
      </c>
      <c r="K6" s="7">
        <v>81.290322580645167</v>
      </c>
      <c r="M6" s="7" t="s">
        <v>12</v>
      </c>
      <c r="N6" s="7">
        <v>64.193548387096769</v>
      </c>
      <c r="O6" s="7">
        <v>71.709677419354833</v>
      </c>
    </row>
    <row r="7" spans="1:15" x14ac:dyDescent="0.2">
      <c r="A7" s="53" t="s">
        <v>98</v>
      </c>
      <c r="B7" s="26">
        <v>94</v>
      </c>
      <c r="C7" s="26">
        <v>95</v>
      </c>
      <c r="D7" s="26">
        <v>88</v>
      </c>
      <c r="E7" s="26">
        <v>82</v>
      </c>
      <c r="F7" s="26">
        <v>88</v>
      </c>
      <c r="G7" s="26">
        <v>69</v>
      </c>
      <c r="I7" s="7" t="s">
        <v>13</v>
      </c>
      <c r="J7" s="7">
        <v>99.729032258064635</v>
      </c>
      <c r="K7" s="7">
        <v>108.07956989247275</v>
      </c>
      <c r="M7" s="7" t="s">
        <v>13</v>
      </c>
      <c r="N7" s="7">
        <v>227.49462365591413</v>
      </c>
      <c r="O7" s="7">
        <v>172.1462365591394</v>
      </c>
    </row>
    <row r="8" spans="1:15" x14ac:dyDescent="0.2">
      <c r="A8" s="53" t="s">
        <v>99</v>
      </c>
      <c r="B8" s="26">
        <v>99</v>
      </c>
      <c r="C8" s="26">
        <v>92</v>
      </c>
      <c r="D8" s="26">
        <v>74</v>
      </c>
      <c r="E8" s="26">
        <v>89</v>
      </c>
      <c r="F8" s="26">
        <v>88</v>
      </c>
      <c r="G8" s="26">
        <v>68</v>
      </c>
      <c r="I8" s="7" t="s">
        <v>14</v>
      </c>
      <c r="J8" s="7">
        <v>31</v>
      </c>
      <c r="K8" s="7">
        <v>31</v>
      </c>
      <c r="M8" s="7" t="s">
        <v>14</v>
      </c>
      <c r="N8" s="7">
        <v>31</v>
      </c>
      <c r="O8" s="7">
        <v>31</v>
      </c>
    </row>
    <row r="9" spans="1:15" x14ac:dyDescent="0.2">
      <c r="A9" s="53" t="s">
        <v>100</v>
      </c>
      <c r="B9" s="26">
        <v>85</v>
      </c>
      <c r="C9" s="26">
        <v>88</v>
      </c>
      <c r="D9" s="26">
        <v>80</v>
      </c>
      <c r="E9" s="26">
        <v>87</v>
      </c>
      <c r="F9" s="26">
        <v>84</v>
      </c>
      <c r="G9" s="26">
        <v>68</v>
      </c>
      <c r="I9" s="7" t="s">
        <v>127</v>
      </c>
      <c r="J9" s="7">
        <v>0.8009283888252553</v>
      </c>
      <c r="K9" s="7"/>
      <c r="M9" s="7" t="s">
        <v>127</v>
      </c>
      <c r="N9" s="7">
        <v>0.93530208017064098</v>
      </c>
      <c r="O9" s="7"/>
    </row>
    <row r="10" spans="1:15" x14ac:dyDescent="0.2">
      <c r="A10" s="53" t="s">
        <v>101</v>
      </c>
      <c r="B10" s="26">
        <v>93</v>
      </c>
      <c r="C10" s="26">
        <v>91</v>
      </c>
      <c r="D10" s="26">
        <v>73</v>
      </c>
      <c r="E10" s="26">
        <v>85</v>
      </c>
      <c r="F10" s="26">
        <v>88</v>
      </c>
      <c r="G10" s="26">
        <v>67</v>
      </c>
      <c r="I10" s="7" t="s">
        <v>15</v>
      </c>
      <c r="J10" s="7">
        <v>0</v>
      </c>
      <c r="K10" s="7"/>
      <c r="M10" s="7" t="s">
        <v>15</v>
      </c>
      <c r="N10" s="7">
        <v>0</v>
      </c>
      <c r="O10" s="7"/>
    </row>
    <row r="11" spans="1:15" x14ac:dyDescent="0.2">
      <c r="A11" s="53" t="s">
        <v>102</v>
      </c>
      <c r="B11" s="26">
        <v>92</v>
      </c>
      <c r="C11" s="26">
        <v>86</v>
      </c>
      <c r="D11" s="26">
        <v>78</v>
      </c>
      <c r="E11" s="26">
        <v>82</v>
      </c>
      <c r="F11" s="26">
        <v>78</v>
      </c>
      <c r="G11" s="26">
        <v>64</v>
      </c>
      <c r="I11" s="7" t="s">
        <v>16</v>
      </c>
      <c r="J11" s="7">
        <v>30</v>
      </c>
      <c r="K11" s="7"/>
      <c r="M11" s="7" t="s">
        <v>16</v>
      </c>
      <c r="N11" s="7">
        <v>30</v>
      </c>
      <c r="O11" s="7"/>
    </row>
    <row r="12" spans="1:15" x14ac:dyDescent="0.2">
      <c r="A12" s="53" t="s">
        <v>103</v>
      </c>
      <c r="B12" s="26">
        <v>90</v>
      </c>
      <c r="C12" s="26">
        <v>88</v>
      </c>
      <c r="D12" s="26">
        <v>73</v>
      </c>
      <c r="E12" s="26">
        <v>85</v>
      </c>
      <c r="F12" s="26">
        <v>81</v>
      </c>
      <c r="G12" s="26">
        <v>64</v>
      </c>
      <c r="I12" s="11" t="s">
        <v>17</v>
      </c>
      <c r="J12" s="11">
        <v>3.15033450487662</v>
      </c>
      <c r="K12" s="7"/>
      <c r="M12" s="11" t="s">
        <v>17</v>
      </c>
      <c r="N12" s="11">
        <v>-7.7103300618536741</v>
      </c>
      <c r="O12" s="7"/>
    </row>
    <row r="13" spans="1:15" x14ac:dyDescent="0.2">
      <c r="A13" s="53" t="s">
        <v>104</v>
      </c>
      <c r="B13" s="26">
        <v>85</v>
      </c>
      <c r="C13" s="26">
        <v>93</v>
      </c>
      <c r="D13" s="26">
        <v>72</v>
      </c>
      <c r="E13" s="26">
        <v>86</v>
      </c>
      <c r="F13" s="26">
        <v>86</v>
      </c>
      <c r="G13" s="26">
        <v>61</v>
      </c>
      <c r="I13" s="7" t="s">
        <v>18</v>
      </c>
      <c r="J13" s="7">
        <v>1.8397533011403047E-3</v>
      </c>
      <c r="K13" s="7"/>
      <c r="M13" s="7" t="s">
        <v>18</v>
      </c>
      <c r="N13" s="7">
        <v>6.6681509709664302E-9</v>
      </c>
      <c r="O13" s="7"/>
    </row>
    <row r="14" spans="1:15" x14ac:dyDescent="0.2">
      <c r="A14" s="53" t="s">
        <v>105</v>
      </c>
      <c r="B14" s="26">
        <v>92</v>
      </c>
      <c r="C14" s="26">
        <v>82</v>
      </c>
      <c r="D14" s="26">
        <v>73</v>
      </c>
      <c r="E14" s="26">
        <v>78</v>
      </c>
      <c r="F14" s="26">
        <v>73</v>
      </c>
      <c r="G14" s="26">
        <v>58</v>
      </c>
      <c r="I14" s="7" t="s">
        <v>19</v>
      </c>
      <c r="J14" s="7">
        <v>1.6972608865939587</v>
      </c>
      <c r="K14" s="7"/>
      <c r="M14" s="7" t="s">
        <v>19</v>
      </c>
      <c r="N14" s="7">
        <v>1.6972608865939587</v>
      </c>
      <c r="O14" s="7"/>
    </row>
    <row r="15" spans="1:15" x14ac:dyDescent="0.2">
      <c r="A15" s="53" t="s">
        <v>106</v>
      </c>
      <c r="B15" s="26">
        <v>90</v>
      </c>
      <c r="C15" s="26">
        <v>86</v>
      </c>
      <c r="D15" s="26">
        <v>71</v>
      </c>
      <c r="E15" s="26">
        <v>83</v>
      </c>
      <c r="F15" s="26">
        <v>77</v>
      </c>
      <c r="G15" s="26">
        <v>57</v>
      </c>
      <c r="I15" s="11" t="s">
        <v>20</v>
      </c>
      <c r="J15" s="11">
        <v>3.6795066022806094E-3</v>
      </c>
      <c r="K15" s="7"/>
      <c r="M15" s="11" t="s">
        <v>20</v>
      </c>
      <c r="N15" s="11">
        <v>1.333630194193286E-8</v>
      </c>
      <c r="O15" s="7"/>
    </row>
    <row r="16" spans="1:15" ht="13.5" thickBot="1" x14ac:dyDescent="0.25">
      <c r="A16" s="53" t="s">
        <v>107</v>
      </c>
      <c r="B16" s="26">
        <v>88</v>
      </c>
      <c r="C16" s="26">
        <v>86</v>
      </c>
      <c r="D16" s="26">
        <v>75</v>
      </c>
      <c r="E16" s="26">
        <v>77</v>
      </c>
      <c r="F16" s="26">
        <v>79</v>
      </c>
      <c r="G16" s="26">
        <v>57</v>
      </c>
      <c r="I16" s="12" t="s">
        <v>21</v>
      </c>
      <c r="J16" s="12">
        <v>2.0422724563012378</v>
      </c>
      <c r="K16" s="8"/>
      <c r="M16" s="12" t="s">
        <v>21</v>
      </c>
      <c r="N16" s="12">
        <v>2.0422724563012378</v>
      </c>
      <c r="O16" s="8"/>
    </row>
    <row r="17" spans="1:16" x14ac:dyDescent="0.2">
      <c r="A17" s="53" t="s">
        <v>108</v>
      </c>
      <c r="B17" s="26">
        <v>87</v>
      </c>
      <c r="C17" s="26">
        <v>85</v>
      </c>
      <c r="D17" s="26">
        <v>66</v>
      </c>
      <c r="E17" s="26">
        <v>84</v>
      </c>
      <c r="F17" s="26">
        <v>77</v>
      </c>
      <c r="G17" s="26">
        <v>56</v>
      </c>
    </row>
    <row r="18" spans="1:16" x14ac:dyDescent="0.2">
      <c r="A18" s="53" t="s">
        <v>109</v>
      </c>
      <c r="B18" s="26">
        <v>82</v>
      </c>
      <c r="C18" s="26">
        <v>86</v>
      </c>
      <c r="D18" s="26">
        <v>72</v>
      </c>
      <c r="E18" s="26">
        <v>82</v>
      </c>
      <c r="F18" s="26">
        <v>76</v>
      </c>
      <c r="G18" s="26">
        <v>53</v>
      </c>
    </row>
    <row r="19" spans="1:16" ht="15" x14ac:dyDescent="0.25">
      <c r="A19" s="53" t="s">
        <v>110</v>
      </c>
      <c r="B19" s="26">
        <v>84</v>
      </c>
      <c r="C19" s="26">
        <v>85</v>
      </c>
      <c r="D19" s="26">
        <v>66</v>
      </c>
      <c r="E19" s="26">
        <v>75</v>
      </c>
      <c r="F19" s="26">
        <v>78</v>
      </c>
      <c r="G19" s="26">
        <v>52</v>
      </c>
      <c r="I19" s="14" t="s">
        <v>30</v>
      </c>
      <c r="J19" s="10" t="s">
        <v>39</v>
      </c>
      <c r="K19" s="38"/>
      <c r="M19" s="14" t="s">
        <v>30</v>
      </c>
      <c r="N19" s="10" t="s">
        <v>39</v>
      </c>
      <c r="O19" s="38"/>
    </row>
    <row r="20" spans="1:16" ht="15" x14ac:dyDescent="0.25">
      <c r="A20" s="53" t="s">
        <v>111</v>
      </c>
      <c r="B20" s="26">
        <v>88</v>
      </c>
      <c r="C20" s="26">
        <v>83</v>
      </c>
      <c r="D20" s="26">
        <v>63</v>
      </c>
      <c r="E20" s="26">
        <v>73</v>
      </c>
      <c r="F20" s="26">
        <v>70</v>
      </c>
      <c r="G20" s="26">
        <v>48</v>
      </c>
      <c r="I20" s="14" t="s">
        <v>31</v>
      </c>
      <c r="J20" s="10" t="s">
        <v>38</v>
      </c>
      <c r="K20" s="38"/>
      <c r="M20" s="14" t="s">
        <v>31</v>
      </c>
      <c r="N20" s="10" t="s">
        <v>38</v>
      </c>
      <c r="O20" s="38"/>
    </row>
    <row r="21" spans="1:16" ht="15" x14ac:dyDescent="0.25">
      <c r="A21" s="53" t="s">
        <v>90</v>
      </c>
      <c r="B21" s="26">
        <v>88</v>
      </c>
      <c r="C21" s="26">
        <v>80</v>
      </c>
      <c r="D21" s="26">
        <v>58</v>
      </c>
      <c r="E21" s="26">
        <v>76</v>
      </c>
      <c r="F21" s="26">
        <v>75</v>
      </c>
      <c r="G21" s="26">
        <v>46</v>
      </c>
      <c r="I21" s="16"/>
      <c r="J21" s="38"/>
      <c r="K21" s="38"/>
      <c r="M21" s="16"/>
      <c r="N21" s="38"/>
      <c r="O21" s="38"/>
    </row>
    <row r="22" spans="1:16" ht="15" x14ac:dyDescent="0.25">
      <c r="A22" s="53" t="s">
        <v>112</v>
      </c>
      <c r="B22" s="26">
        <v>83</v>
      </c>
      <c r="C22" s="26">
        <v>75</v>
      </c>
      <c r="D22" s="26">
        <v>59</v>
      </c>
      <c r="E22" s="26">
        <v>76</v>
      </c>
      <c r="F22" s="26">
        <v>63</v>
      </c>
      <c r="G22" s="26">
        <v>46</v>
      </c>
      <c r="I22" s="17" t="s">
        <v>32</v>
      </c>
      <c r="K22">
        <f>J12</f>
        <v>3.15033450487662</v>
      </c>
      <c r="M22" s="17" t="s">
        <v>32</v>
      </c>
      <c r="N22">
        <f>N12</f>
        <v>-7.7103300618536741</v>
      </c>
      <c r="O22" s="38"/>
    </row>
    <row r="23" spans="1:16" ht="14.25" x14ac:dyDescent="0.2">
      <c r="A23" s="53" t="s">
        <v>113</v>
      </c>
      <c r="B23" s="26">
        <v>79</v>
      </c>
      <c r="C23" s="26">
        <v>71</v>
      </c>
      <c r="D23" s="26">
        <v>61</v>
      </c>
      <c r="E23" s="26">
        <v>67</v>
      </c>
      <c r="F23" s="26">
        <v>62</v>
      </c>
      <c r="G23" s="26">
        <v>45</v>
      </c>
      <c r="I23" s="18"/>
      <c r="J23" s="38"/>
      <c r="K23" s="38"/>
      <c r="M23" s="18"/>
      <c r="N23" s="38"/>
      <c r="O23" s="38"/>
    </row>
    <row r="24" spans="1:16" ht="15" x14ac:dyDescent="0.25">
      <c r="A24" s="53" t="s">
        <v>114</v>
      </c>
      <c r="B24" s="26">
        <v>86</v>
      </c>
      <c r="C24" s="26">
        <v>77</v>
      </c>
      <c r="D24" s="26">
        <v>64</v>
      </c>
      <c r="E24" s="26">
        <v>75</v>
      </c>
      <c r="F24" s="26">
        <v>67</v>
      </c>
      <c r="G24" s="26">
        <v>44</v>
      </c>
      <c r="I24" s="17" t="s">
        <v>33</v>
      </c>
      <c r="J24" s="38">
        <v>0.05</v>
      </c>
      <c r="K24" s="80" t="str">
        <f>IF(J15&lt;J24,"Reject","Fail to reject")</f>
        <v>Reject</v>
      </c>
      <c r="M24" s="17" t="s">
        <v>33</v>
      </c>
      <c r="N24" s="38">
        <v>0.05</v>
      </c>
      <c r="O24" s="80" t="str">
        <f>IF(N15&lt;N24,"Reject","Fail to reject")</f>
        <v>Reject</v>
      </c>
    </row>
    <row r="25" spans="1:16" ht="15" x14ac:dyDescent="0.25">
      <c r="A25" s="53" t="s">
        <v>115</v>
      </c>
      <c r="B25" s="26">
        <v>88</v>
      </c>
      <c r="C25" s="26">
        <v>79</v>
      </c>
      <c r="D25" s="26">
        <v>52</v>
      </c>
      <c r="E25" s="26">
        <v>82</v>
      </c>
      <c r="F25" s="26">
        <v>64</v>
      </c>
      <c r="G25" s="26">
        <v>41</v>
      </c>
      <c r="I25" s="17" t="s">
        <v>34</v>
      </c>
      <c r="J25">
        <f>-J16</f>
        <v>-2.0422724563012378</v>
      </c>
      <c r="K25">
        <f>J16</f>
        <v>2.0422724563012378</v>
      </c>
      <c r="M25" s="17" t="s">
        <v>34</v>
      </c>
      <c r="N25">
        <f>-N16</f>
        <v>-2.0422724563012378</v>
      </c>
      <c r="O25">
        <f>N16</f>
        <v>2.0422724563012378</v>
      </c>
    </row>
    <row r="26" spans="1:16" x14ac:dyDescent="0.2">
      <c r="A26" s="53" t="s">
        <v>116</v>
      </c>
      <c r="B26" s="26">
        <v>85</v>
      </c>
      <c r="C26" s="26">
        <v>79</v>
      </c>
      <c r="D26" s="26">
        <v>49</v>
      </c>
      <c r="E26" s="26">
        <v>70</v>
      </c>
      <c r="F26" s="26">
        <v>67</v>
      </c>
      <c r="G26" s="26">
        <v>40</v>
      </c>
      <c r="I26"/>
      <c r="K26" s="50" t="str">
        <f>IF(K22&gt;J25,"Reject","Fail to reject")</f>
        <v>Reject</v>
      </c>
      <c r="M26"/>
      <c r="N26" s="50" t="str">
        <f>IF(N22&lt;N25,"Reject","Fail to reject")</f>
        <v>Reject</v>
      </c>
      <c r="O26" s="38"/>
    </row>
    <row r="27" spans="1:16" ht="15" x14ac:dyDescent="0.25">
      <c r="A27" s="53" t="s">
        <v>117</v>
      </c>
      <c r="B27" s="26">
        <v>82</v>
      </c>
      <c r="C27" s="26">
        <v>77</v>
      </c>
      <c r="D27" s="26">
        <v>55</v>
      </c>
      <c r="E27" s="26">
        <v>65</v>
      </c>
      <c r="F27" s="26">
        <v>59</v>
      </c>
      <c r="G27" s="26">
        <v>40</v>
      </c>
      <c r="I27" s="16" t="s">
        <v>35</v>
      </c>
      <c r="J27" s="10" t="s">
        <v>65</v>
      </c>
      <c r="K27" s="38"/>
      <c r="M27" s="16" t="s">
        <v>35</v>
      </c>
      <c r="N27" s="10" t="s">
        <v>65</v>
      </c>
      <c r="O27" s="38"/>
    </row>
    <row r="28" spans="1:16" ht="14.25" x14ac:dyDescent="0.2">
      <c r="A28" s="53" t="s">
        <v>118</v>
      </c>
      <c r="B28" s="26">
        <v>75</v>
      </c>
      <c r="C28" s="26">
        <v>74</v>
      </c>
      <c r="D28" s="26">
        <v>51</v>
      </c>
      <c r="E28" s="26">
        <v>62</v>
      </c>
      <c r="F28" s="26">
        <v>61</v>
      </c>
      <c r="G28" s="26">
        <v>38</v>
      </c>
      <c r="I28" s="15"/>
      <c r="J28" s="38"/>
      <c r="K28" s="38"/>
      <c r="M28" s="15"/>
      <c r="N28" s="38"/>
      <c r="O28" s="38"/>
    </row>
    <row r="29" spans="1:16" ht="15" customHeight="1" x14ac:dyDescent="0.25">
      <c r="A29" s="53" t="s">
        <v>119</v>
      </c>
      <c r="B29" s="26">
        <v>77</v>
      </c>
      <c r="C29" s="26">
        <v>76</v>
      </c>
      <c r="D29" s="26">
        <v>50</v>
      </c>
      <c r="E29" s="26">
        <v>66</v>
      </c>
      <c r="F29" s="26">
        <v>57</v>
      </c>
      <c r="G29" s="26">
        <v>35</v>
      </c>
      <c r="I29" s="16" t="s">
        <v>36</v>
      </c>
      <c r="J29" s="83" t="s">
        <v>199</v>
      </c>
      <c r="K29" s="83"/>
      <c r="L29" s="83"/>
      <c r="M29" s="16" t="s">
        <v>36</v>
      </c>
      <c r="N29" s="83" t="s">
        <v>200</v>
      </c>
      <c r="O29" s="83"/>
      <c r="P29" s="83"/>
    </row>
    <row r="30" spans="1:16" ht="15" x14ac:dyDescent="0.25">
      <c r="A30" s="53" t="s">
        <v>120</v>
      </c>
      <c r="B30" s="26">
        <v>87</v>
      </c>
      <c r="C30" s="26">
        <v>72</v>
      </c>
      <c r="D30" s="26">
        <v>40</v>
      </c>
      <c r="E30" s="26">
        <v>62</v>
      </c>
      <c r="F30" s="26">
        <v>53</v>
      </c>
      <c r="G30" s="26">
        <v>32</v>
      </c>
      <c r="I30" s="16" t="s">
        <v>37</v>
      </c>
      <c r="J30" s="83"/>
      <c r="K30" s="83"/>
      <c r="L30" s="83"/>
      <c r="M30" s="16" t="s">
        <v>37</v>
      </c>
      <c r="N30" s="83"/>
      <c r="O30" s="83"/>
      <c r="P30" s="83"/>
    </row>
    <row r="31" spans="1:16" x14ac:dyDescent="0.2">
      <c r="A31" s="53" t="s">
        <v>121</v>
      </c>
      <c r="B31" s="26">
        <v>52</v>
      </c>
      <c r="C31" s="26">
        <v>64</v>
      </c>
      <c r="D31" s="26">
        <v>52</v>
      </c>
      <c r="E31" s="26">
        <v>81</v>
      </c>
      <c r="F31" s="26">
        <v>64</v>
      </c>
      <c r="G31" s="26">
        <v>28</v>
      </c>
      <c r="I31" s="38"/>
      <c r="J31" s="83"/>
      <c r="K31" s="83"/>
      <c r="L31" s="83"/>
      <c r="N31" s="83"/>
      <c r="O31" s="83"/>
      <c r="P31" s="83"/>
    </row>
    <row r="32" spans="1:16" x14ac:dyDescent="0.2">
      <c r="A32" s="53" t="s">
        <v>122</v>
      </c>
      <c r="B32" s="26">
        <v>81</v>
      </c>
      <c r="C32" s="26">
        <v>59</v>
      </c>
      <c r="D32" s="26">
        <v>40</v>
      </c>
      <c r="E32" s="26">
        <v>41</v>
      </c>
      <c r="F32" s="26">
        <v>48</v>
      </c>
      <c r="G32" s="26">
        <v>26</v>
      </c>
      <c r="J32" s="83"/>
      <c r="K32" s="83"/>
      <c r="L32" s="83"/>
      <c r="N32" s="83"/>
      <c r="O32" s="83"/>
      <c r="P32" s="83"/>
    </row>
    <row r="33" spans="1:16" x14ac:dyDescent="0.2">
      <c r="A33" s="53" t="s">
        <v>123</v>
      </c>
      <c r="B33" s="26">
        <v>69</v>
      </c>
      <c r="C33" s="26">
        <v>66</v>
      </c>
      <c r="D33" s="26">
        <v>40</v>
      </c>
      <c r="E33" s="26">
        <v>43</v>
      </c>
      <c r="F33" s="26">
        <v>52</v>
      </c>
      <c r="G33" s="26">
        <v>25</v>
      </c>
      <c r="J33" s="83"/>
      <c r="K33" s="83"/>
      <c r="L33" s="83"/>
      <c r="N33" s="83"/>
      <c r="O33" s="83"/>
      <c r="P33" s="83"/>
    </row>
    <row r="34" spans="1:16" x14ac:dyDescent="0.2">
      <c r="A34" s="53" t="s">
        <v>124</v>
      </c>
      <c r="B34" s="26">
        <v>63</v>
      </c>
      <c r="C34" s="26">
        <v>59</v>
      </c>
      <c r="D34" s="26">
        <v>35</v>
      </c>
      <c r="E34" s="26">
        <v>50</v>
      </c>
      <c r="F34" s="26">
        <v>44</v>
      </c>
      <c r="G34" s="26">
        <v>23</v>
      </c>
      <c r="J34" s="83"/>
      <c r="K34" s="83"/>
      <c r="L34" s="83"/>
      <c r="N34" s="83"/>
      <c r="O34" s="83"/>
      <c r="P34" s="83"/>
    </row>
    <row r="35" spans="1:16" x14ac:dyDescent="0.2">
      <c r="A35" s="20"/>
      <c r="J35" s="83"/>
      <c r="K35" s="83"/>
      <c r="L35" s="83"/>
      <c r="N35" s="83"/>
      <c r="O35" s="83"/>
      <c r="P35" s="83"/>
    </row>
    <row r="36" spans="1:16" x14ac:dyDescent="0.2">
      <c r="A36" s="53" t="s">
        <v>125</v>
      </c>
      <c r="B36" s="26">
        <v>79</v>
      </c>
      <c r="C36" s="26">
        <v>79</v>
      </c>
      <c r="D36" s="26">
        <v>60</v>
      </c>
      <c r="E36" s="26">
        <v>72</v>
      </c>
      <c r="F36" s="26">
        <v>68</v>
      </c>
      <c r="G36" s="26">
        <v>46</v>
      </c>
      <c r="J36" s="83"/>
      <c r="K36" s="83"/>
      <c r="L36" s="83"/>
      <c r="N36" s="83"/>
      <c r="O36" s="83"/>
      <c r="P36" s="83"/>
    </row>
    <row r="37" spans="1:16" x14ac:dyDescent="0.2">
      <c r="I37" t="s">
        <v>22</v>
      </c>
      <c r="J37" s="83"/>
      <c r="K37" s="83"/>
      <c r="L37" s="83"/>
      <c r="M37" t="s">
        <v>22</v>
      </c>
    </row>
    <row r="38" spans="1:16" x14ac:dyDescent="0.2">
      <c r="I38" t="s">
        <v>23</v>
      </c>
      <c r="M38" t="s">
        <v>23</v>
      </c>
    </row>
    <row r="39" spans="1:16" x14ac:dyDescent="0.2">
      <c r="I39" t="s">
        <v>24</v>
      </c>
      <c r="M39" t="s">
        <v>24</v>
      </c>
    </row>
    <row r="40" spans="1:16" x14ac:dyDescent="0.2">
      <c r="I40" t="s">
        <v>25</v>
      </c>
      <c r="M40" t="s">
        <v>25</v>
      </c>
    </row>
    <row r="41" spans="1:16" x14ac:dyDescent="0.2">
      <c r="I41" s="10" t="s">
        <v>195</v>
      </c>
      <c r="M41" s="10" t="s">
        <v>197</v>
      </c>
    </row>
    <row r="42" spans="1:16" x14ac:dyDescent="0.2">
      <c r="I42" s="10" t="s">
        <v>196</v>
      </c>
      <c r="M42" s="10" t="s">
        <v>198</v>
      </c>
    </row>
  </sheetData>
  <pageMargins left="0.5" right="0.4" top="0.83333333333333337" bottom="0.66666666666666663"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95717-88F5-4665-9886-39D7786271E3}">
  <dimension ref="A1:I61"/>
  <sheetViews>
    <sheetView topLeftCell="B1" workbookViewId="0">
      <selection activeCell="F11" sqref="F11"/>
    </sheetView>
  </sheetViews>
  <sheetFormatPr defaultColWidth="8.85546875" defaultRowHeight="15" x14ac:dyDescent="0.25"/>
  <cols>
    <col min="1" max="2" width="8.85546875" style="55"/>
    <col min="3" max="3" width="11.42578125" style="56" bestFit="1" customWidth="1"/>
    <col min="4" max="4" width="8.85546875" style="55"/>
    <col min="5" max="5" width="32.28515625" style="55" bestFit="1" customWidth="1"/>
    <col min="6" max="6" width="9.42578125" style="55" customWidth="1"/>
    <col min="7" max="16384" width="8.85546875" style="55"/>
  </cols>
  <sheetData>
    <row r="1" spans="1:9" x14ac:dyDescent="0.25">
      <c r="A1" s="54" t="s">
        <v>131</v>
      </c>
    </row>
    <row r="2" spans="1:9" x14ac:dyDescent="0.25">
      <c r="E2" t="s">
        <v>126</v>
      </c>
      <c r="F2"/>
      <c r="G2"/>
    </row>
    <row r="3" spans="1:9" s="54" customFormat="1" ht="13.5" thickBot="1" x14ac:dyDescent="0.25">
      <c r="A3" s="57" t="s">
        <v>0</v>
      </c>
      <c r="B3" s="57" t="s">
        <v>132</v>
      </c>
      <c r="C3" s="58" t="s">
        <v>133</v>
      </c>
      <c r="E3"/>
      <c r="F3"/>
      <c r="G3"/>
    </row>
    <row r="4" spans="1:9" ht="15.75" thickTop="1" x14ac:dyDescent="0.25">
      <c r="A4" s="55">
        <v>1</v>
      </c>
      <c r="B4" s="55">
        <v>76</v>
      </c>
      <c r="C4" s="55">
        <v>65</v>
      </c>
      <c r="E4" s="9"/>
      <c r="F4" s="9" t="s">
        <v>10</v>
      </c>
      <c r="G4" s="9" t="s">
        <v>11</v>
      </c>
      <c r="I4" t="s">
        <v>22</v>
      </c>
    </row>
    <row r="5" spans="1:9" x14ac:dyDescent="0.25">
      <c r="A5" s="55">
        <v>2</v>
      </c>
      <c r="B5" s="55">
        <v>84</v>
      </c>
      <c r="C5" s="55">
        <v>90</v>
      </c>
      <c r="E5" s="7" t="s">
        <v>12</v>
      </c>
      <c r="F5" s="7">
        <v>79.071428571428569</v>
      </c>
      <c r="G5" s="7">
        <v>80.696428571428569</v>
      </c>
      <c r="I5" t="s">
        <v>23</v>
      </c>
    </row>
    <row r="6" spans="1:9" x14ac:dyDescent="0.25">
      <c r="A6" s="55">
        <v>3</v>
      </c>
      <c r="B6" s="55">
        <v>79</v>
      </c>
      <c r="C6" s="55">
        <v>68</v>
      </c>
      <c r="E6" s="7" t="s">
        <v>13</v>
      </c>
      <c r="F6" s="7">
        <v>124.86753246753202</v>
      </c>
      <c r="G6" s="7">
        <v>159.23344155844111</v>
      </c>
      <c r="I6" t="s">
        <v>24</v>
      </c>
    </row>
    <row r="7" spans="1:9" x14ac:dyDescent="0.25">
      <c r="A7" s="55">
        <v>4</v>
      </c>
      <c r="B7" s="55">
        <v>88</v>
      </c>
      <c r="C7" s="55">
        <v>84</v>
      </c>
      <c r="E7" s="7" t="s">
        <v>14</v>
      </c>
      <c r="F7" s="7">
        <v>56</v>
      </c>
      <c r="G7" s="7">
        <v>56</v>
      </c>
      <c r="I7" t="s">
        <v>25</v>
      </c>
    </row>
    <row r="8" spans="1:9" x14ac:dyDescent="0.25">
      <c r="A8" s="55">
        <v>5</v>
      </c>
      <c r="B8" s="55">
        <v>76</v>
      </c>
      <c r="C8" s="55">
        <v>61</v>
      </c>
      <c r="E8" s="7" t="s">
        <v>127</v>
      </c>
      <c r="F8" s="7">
        <v>0.54829028022275605</v>
      </c>
      <c r="G8" s="7"/>
      <c r="I8" s="10" t="s">
        <v>213</v>
      </c>
    </row>
    <row r="9" spans="1:9" x14ac:dyDescent="0.25">
      <c r="A9" s="55">
        <v>6</v>
      </c>
      <c r="B9" s="55">
        <v>66</v>
      </c>
      <c r="C9" s="55">
        <v>79</v>
      </c>
      <c r="E9" s="7" t="s">
        <v>15</v>
      </c>
      <c r="F9" s="7">
        <v>0</v>
      </c>
      <c r="G9" s="7"/>
      <c r="I9" s="10" t="s">
        <v>214</v>
      </c>
    </row>
    <row r="10" spans="1:9" x14ac:dyDescent="0.25">
      <c r="A10" s="55">
        <v>7</v>
      </c>
      <c r="B10" s="55">
        <v>77</v>
      </c>
      <c r="C10" s="55">
        <v>73</v>
      </c>
      <c r="E10" s="7" t="s">
        <v>16</v>
      </c>
      <c r="F10" s="7">
        <v>55</v>
      </c>
      <c r="G10" s="7"/>
    </row>
    <row r="11" spans="1:9" x14ac:dyDescent="0.25">
      <c r="A11" s="55">
        <v>8</v>
      </c>
      <c r="B11" s="55">
        <v>94</v>
      </c>
      <c r="C11" s="55">
        <v>93</v>
      </c>
      <c r="E11" s="7" t="s">
        <v>17</v>
      </c>
      <c r="F11" s="46">
        <v>-1.0686965785042724</v>
      </c>
      <c r="G11" s="7"/>
    </row>
    <row r="12" spans="1:9" x14ac:dyDescent="0.25">
      <c r="A12" s="55">
        <v>9</v>
      </c>
      <c r="B12" s="55">
        <v>66</v>
      </c>
      <c r="C12" s="55">
        <v>60</v>
      </c>
      <c r="E12" s="7" t="s">
        <v>18</v>
      </c>
      <c r="F12" s="7">
        <v>0.14493727878139245</v>
      </c>
      <c r="G12" s="7"/>
    </row>
    <row r="13" spans="1:9" x14ac:dyDescent="0.25">
      <c r="A13" s="55">
        <v>10</v>
      </c>
      <c r="B13" s="55">
        <v>92</v>
      </c>
      <c r="C13" s="55">
        <v>86</v>
      </c>
      <c r="E13" s="7" t="s">
        <v>19</v>
      </c>
      <c r="F13" s="7">
        <v>1.673033965289912</v>
      </c>
      <c r="G13" s="7"/>
    </row>
    <row r="14" spans="1:9" x14ac:dyDescent="0.25">
      <c r="A14" s="55">
        <v>11</v>
      </c>
      <c r="B14" s="55">
        <v>80</v>
      </c>
      <c r="C14" s="55">
        <v>53</v>
      </c>
      <c r="E14" s="7" t="s">
        <v>20</v>
      </c>
      <c r="F14" s="46">
        <v>0.28987455756278491</v>
      </c>
      <c r="G14" s="7"/>
    </row>
    <row r="15" spans="1:9" ht="15.75" thickBot="1" x14ac:dyDescent="0.3">
      <c r="A15" s="55">
        <v>12</v>
      </c>
      <c r="B15" s="55">
        <v>87</v>
      </c>
      <c r="C15" s="55">
        <v>83</v>
      </c>
      <c r="E15" s="8" t="s">
        <v>21</v>
      </c>
      <c r="F15" s="47">
        <v>2.0040447832891455</v>
      </c>
      <c r="G15" s="8"/>
    </row>
    <row r="16" spans="1:9" x14ac:dyDescent="0.25">
      <c r="A16" s="55">
        <v>13</v>
      </c>
      <c r="B16" s="55">
        <v>86</v>
      </c>
      <c r="C16" s="55">
        <v>55</v>
      </c>
    </row>
    <row r="17" spans="1:8" x14ac:dyDescent="0.25">
      <c r="A17" s="55">
        <v>14</v>
      </c>
      <c r="B17" s="55">
        <v>63</v>
      </c>
      <c r="C17" s="55">
        <v>72</v>
      </c>
      <c r="E17" s="14" t="s">
        <v>30</v>
      </c>
      <c r="F17" s="10" t="s">
        <v>39</v>
      </c>
      <c r="G17" s="38"/>
      <c r="H17" s="21"/>
    </row>
    <row r="18" spans="1:8" x14ac:dyDescent="0.25">
      <c r="A18" s="55">
        <v>15</v>
      </c>
      <c r="B18" s="55">
        <v>92</v>
      </c>
      <c r="C18" s="55">
        <v>87</v>
      </c>
      <c r="E18" s="14" t="s">
        <v>31</v>
      </c>
      <c r="F18" s="10" t="s">
        <v>38</v>
      </c>
      <c r="G18" s="38"/>
      <c r="H18" s="21"/>
    </row>
    <row r="19" spans="1:8" x14ac:dyDescent="0.25">
      <c r="A19" s="55">
        <v>16</v>
      </c>
      <c r="B19" s="55">
        <v>75</v>
      </c>
      <c r="C19" s="55">
        <v>89</v>
      </c>
      <c r="E19" s="16"/>
      <c r="F19" s="38"/>
      <c r="G19" s="38"/>
      <c r="H19" s="21"/>
    </row>
    <row r="20" spans="1:8" x14ac:dyDescent="0.25">
      <c r="A20" s="55">
        <v>17</v>
      </c>
      <c r="B20" s="55">
        <v>69</v>
      </c>
      <c r="C20" s="55">
        <v>81</v>
      </c>
      <c r="E20" s="17" t="s">
        <v>32</v>
      </c>
      <c r="F20" s="21">
        <f>F11</f>
        <v>-1.0686965785042724</v>
      </c>
      <c r="G20"/>
      <c r="H20" s="21"/>
    </row>
    <row r="21" spans="1:8" x14ac:dyDescent="0.25">
      <c r="A21" s="55">
        <v>18</v>
      </c>
      <c r="B21" s="55">
        <v>92</v>
      </c>
      <c r="C21" s="55">
        <v>94</v>
      </c>
      <c r="E21" s="18"/>
      <c r="F21" s="38"/>
      <c r="G21" s="38"/>
      <c r="H21" s="21"/>
    </row>
    <row r="22" spans="1:8" x14ac:dyDescent="0.25">
      <c r="A22" s="55">
        <v>19</v>
      </c>
      <c r="B22" s="55">
        <v>79</v>
      </c>
      <c r="C22" s="55">
        <v>78</v>
      </c>
      <c r="E22" s="17" t="s">
        <v>33</v>
      </c>
      <c r="F22" s="38">
        <v>0.05</v>
      </c>
      <c r="G22" s="49" t="str">
        <f>IF(F14&lt;F22,"Reject","Fail to reject")</f>
        <v>Fail to reject</v>
      </c>
      <c r="H22" s="21"/>
    </row>
    <row r="23" spans="1:8" x14ac:dyDescent="0.25">
      <c r="A23" s="55">
        <v>20</v>
      </c>
      <c r="B23" s="55">
        <v>60</v>
      </c>
      <c r="C23" s="55">
        <v>71</v>
      </c>
      <c r="E23" s="17" t="s">
        <v>34</v>
      </c>
      <c r="F23">
        <f>-F15</f>
        <v>-2.0040447832891455</v>
      </c>
      <c r="G23">
        <f>F15</f>
        <v>2.0040447832891455</v>
      </c>
      <c r="H23" s="21"/>
    </row>
    <row r="24" spans="1:8" x14ac:dyDescent="0.25">
      <c r="A24" s="55">
        <v>21</v>
      </c>
      <c r="B24" s="55">
        <v>68</v>
      </c>
      <c r="C24" s="55">
        <v>84</v>
      </c>
      <c r="E24"/>
      <c r="F24" s="49" t="str">
        <f>IF(F20&lt;F23,"Reject","Fail to reject")</f>
        <v>Fail to reject</v>
      </c>
      <c r="H24" s="21"/>
    </row>
    <row r="25" spans="1:8" x14ac:dyDescent="0.25">
      <c r="A25" s="55">
        <v>22</v>
      </c>
      <c r="B25" s="55">
        <v>71</v>
      </c>
      <c r="C25" s="55">
        <v>74</v>
      </c>
      <c r="E25" s="16" t="s">
        <v>35</v>
      </c>
      <c r="F25" s="10" t="s">
        <v>66</v>
      </c>
      <c r="G25" s="38"/>
      <c r="H25" s="21"/>
    </row>
    <row r="26" spans="1:8" x14ac:dyDescent="0.25">
      <c r="A26" s="55">
        <v>23</v>
      </c>
      <c r="B26" s="55">
        <v>61</v>
      </c>
      <c r="C26" s="55">
        <v>74</v>
      </c>
      <c r="E26" s="15"/>
      <c r="F26" s="38"/>
      <c r="G26" s="38"/>
      <c r="H26" s="21"/>
    </row>
    <row r="27" spans="1:8" ht="15" customHeight="1" x14ac:dyDescent="0.25">
      <c r="A27" s="55">
        <v>24</v>
      </c>
      <c r="B27" s="55">
        <v>68</v>
      </c>
      <c r="C27" s="55">
        <v>54</v>
      </c>
      <c r="E27" s="16" t="s">
        <v>36</v>
      </c>
      <c r="F27" s="123" t="s">
        <v>215</v>
      </c>
      <c r="G27" s="122"/>
      <c r="H27" s="122"/>
    </row>
    <row r="28" spans="1:8" x14ac:dyDescent="0.25">
      <c r="A28" s="55">
        <v>25</v>
      </c>
      <c r="B28" s="55">
        <v>76</v>
      </c>
      <c r="C28" s="55">
        <v>94</v>
      </c>
      <c r="E28" s="16" t="s">
        <v>37</v>
      </c>
      <c r="G28" s="122"/>
      <c r="H28" s="122"/>
    </row>
    <row r="29" spans="1:8" x14ac:dyDescent="0.25">
      <c r="A29" s="55">
        <v>26</v>
      </c>
      <c r="B29" s="55">
        <v>72</v>
      </c>
      <c r="C29" s="55">
        <v>79</v>
      </c>
      <c r="E29" s="38"/>
      <c r="F29" s="122"/>
      <c r="G29" s="122"/>
      <c r="H29" s="122"/>
    </row>
    <row r="30" spans="1:8" x14ac:dyDescent="0.25">
      <c r="A30" s="55">
        <v>27</v>
      </c>
      <c r="B30" s="55">
        <v>99</v>
      </c>
      <c r="C30" s="55">
        <v>89</v>
      </c>
      <c r="E30" s="21"/>
      <c r="F30" s="122"/>
      <c r="G30" s="122"/>
      <c r="H30" s="122"/>
    </row>
    <row r="31" spans="1:8" x14ac:dyDescent="0.25">
      <c r="A31" s="55">
        <v>28</v>
      </c>
      <c r="B31" s="55">
        <v>58</v>
      </c>
      <c r="C31" s="55">
        <v>53</v>
      </c>
      <c r="E31" s="21"/>
      <c r="F31" s="122"/>
      <c r="G31" s="122"/>
      <c r="H31" s="122"/>
    </row>
    <row r="32" spans="1:8" x14ac:dyDescent="0.25">
      <c r="A32" s="55">
        <v>29</v>
      </c>
      <c r="B32" s="55">
        <v>82</v>
      </c>
      <c r="C32" s="55">
        <v>78</v>
      </c>
      <c r="E32" s="21"/>
      <c r="F32" s="122"/>
      <c r="G32" s="122"/>
      <c r="H32" s="122"/>
    </row>
    <row r="33" spans="1:8" x14ac:dyDescent="0.25">
      <c r="A33" s="55">
        <v>30</v>
      </c>
      <c r="B33" s="55">
        <v>72</v>
      </c>
      <c r="C33" s="55">
        <v>82</v>
      </c>
      <c r="E33" s="21"/>
      <c r="F33" s="122"/>
      <c r="G33" s="122"/>
      <c r="H33" s="122"/>
    </row>
    <row r="34" spans="1:8" x14ac:dyDescent="0.25">
      <c r="A34" s="55">
        <v>31</v>
      </c>
      <c r="B34" s="55">
        <v>77</v>
      </c>
      <c r="C34" s="55">
        <v>69</v>
      </c>
      <c r="F34" s="122"/>
      <c r="G34" s="122"/>
      <c r="H34" s="122"/>
    </row>
    <row r="35" spans="1:8" x14ac:dyDescent="0.25">
      <c r="A35" s="55">
        <v>32</v>
      </c>
      <c r="B35" s="55">
        <v>95</v>
      </c>
      <c r="C35" s="55">
        <v>98</v>
      </c>
      <c r="F35" s="122"/>
      <c r="G35" s="122"/>
      <c r="H35" s="122"/>
    </row>
    <row r="36" spans="1:8" x14ac:dyDescent="0.25">
      <c r="A36" s="55">
        <v>33</v>
      </c>
      <c r="B36" s="55">
        <v>72</v>
      </c>
      <c r="C36" s="55">
        <v>93</v>
      </c>
      <c r="F36" s="122"/>
      <c r="G36" s="122"/>
      <c r="H36" s="122"/>
    </row>
    <row r="37" spans="1:8" x14ac:dyDescent="0.25">
      <c r="A37" s="55">
        <v>34</v>
      </c>
      <c r="B37" s="55">
        <v>71</v>
      </c>
      <c r="C37" s="55">
        <v>80</v>
      </c>
    </row>
    <row r="38" spans="1:8" x14ac:dyDescent="0.25">
      <c r="A38" s="55">
        <v>35</v>
      </c>
      <c r="B38" s="55">
        <v>72</v>
      </c>
      <c r="C38" s="55">
        <v>82</v>
      </c>
    </row>
    <row r="39" spans="1:8" x14ac:dyDescent="0.25">
      <c r="A39" s="55">
        <v>36</v>
      </c>
      <c r="B39" s="55">
        <v>96</v>
      </c>
      <c r="C39" s="55">
        <v>96</v>
      </c>
    </row>
    <row r="40" spans="1:8" x14ac:dyDescent="0.25">
      <c r="A40" s="55">
        <v>37</v>
      </c>
      <c r="B40" s="55">
        <v>72</v>
      </c>
      <c r="C40" s="55">
        <v>61</v>
      </c>
    </row>
    <row r="41" spans="1:8" x14ac:dyDescent="0.25">
      <c r="A41" s="55">
        <v>38</v>
      </c>
      <c r="B41" s="55">
        <v>89</v>
      </c>
      <c r="C41" s="55">
        <v>84</v>
      </c>
    </row>
    <row r="42" spans="1:8" x14ac:dyDescent="0.25">
      <c r="A42" s="55">
        <v>39</v>
      </c>
      <c r="B42" s="55">
        <v>94</v>
      </c>
      <c r="C42" s="55">
        <v>97</v>
      </c>
    </row>
    <row r="43" spans="1:8" x14ac:dyDescent="0.25">
      <c r="A43" s="55">
        <v>40</v>
      </c>
      <c r="B43" s="55">
        <v>85</v>
      </c>
      <c r="C43" s="55">
        <v>89</v>
      </c>
    </row>
    <row r="44" spans="1:8" x14ac:dyDescent="0.25">
      <c r="A44" s="55">
        <v>41</v>
      </c>
      <c r="B44" s="55">
        <v>60</v>
      </c>
      <c r="C44" s="55">
        <v>72</v>
      </c>
    </row>
    <row r="45" spans="1:8" x14ac:dyDescent="0.25">
      <c r="A45" s="55">
        <v>42</v>
      </c>
      <c r="B45" s="55">
        <v>66</v>
      </c>
      <c r="C45" s="55">
        <v>93</v>
      </c>
    </row>
    <row r="46" spans="1:8" x14ac:dyDescent="0.25">
      <c r="A46" s="55">
        <v>43</v>
      </c>
      <c r="B46" s="55">
        <v>96</v>
      </c>
      <c r="C46" s="55">
        <v>84</v>
      </c>
    </row>
    <row r="47" spans="1:8" x14ac:dyDescent="0.25">
      <c r="A47" s="55">
        <v>44</v>
      </c>
      <c r="B47" s="55">
        <v>83</v>
      </c>
      <c r="C47" s="55">
        <v>87</v>
      </c>
    </row>
    <row r="48" spans="1:8" x14ac:dyDescent="0.25">
      <c r="A48" s="55">
        <v>45</v>
      </c>
      <c r="B48" s="55">
        <v>88</v>
      </c>
      <c r="C48" s="55">
        <v>99</v>
      </c>
    </row>
    <row r="49" spans="1:3" x14ac:dyDescent="0.25">
      <c r="A49" s="55">
        <v>46</v>
      </c>
      <c r="B49" s="55">
        <v>92</v>
      </c>
      <c r="C49" s="55">
        <v>97</v>
      </c>
    </row>
    <row r="50" spans="1:3" x14ac:dyDescent="0.25">
      <c r="A50" s="55">
        <v>47</v>
      </c>
      <c r="B50" s="55">
        <v>78</v>
      </c>
      <c r="C50" s="55">
        <v>92</v>
      </c>
    </row>
    <row r="51" spans="1:3" x14ac:dyDescent="0.25">
      <c r="A51" s="55">
        <v>48</v>
      </c>
      <c r="B51" s="55">
        <v>85</v>
      </c>
      <c r="C51" s="55">
        <v>93</v>
      </c>
    </row>
    <row r="52" spans="1:3" x14ac:dyDescent="0.25">
      <c r="A52" s="55">
        <v>49</v>
      </c>
      <c r="B52" s="55">
        <v>91</v>
      </c>
      <c r="C52" s="55">
        <v>78</v>
      </c>
    </row>
    <row r="53" spans="1:3" x14ac:dyDescent="0.25">
      <c r="A53" s="55">
        <v>50</v>
      </c>
      <c r="B53" s="55">
        <v>74</v>
      </c>
      <c r="C53" s="55">
        <v>82</v>
      </c>
    </row>
    <row r="54" spans="1:3" x14ac:dyDescent="0.25">
      <c r="A54" s="55">
        <v>51</v>
      </c>
      <c r="B54" s="55">
        <v>96</v>
      </c>
      <c r="C54" s="55">
        <v>99</v>
      </c>
    </row>
    <row r="55" spans="1:3" x14ac:dyDescent="0.25">
      <c r="A55" s="55">
        <v>52</v>
      </c>
      <c r="B55" s="55">
        <v>80</v>
      </c>
      <c r="C55" s="55">
        <v>72</v>
      </c>
    </row>
    <row r="56" spans="1:3" x14ac:dyDescent="0.25">
      <c r="A56" s="55">
        <v>53</v>
      </c>
      <c r="B56" s="55">
        <v>62</v>
      </c>
      <c r="C56" s="55">
        <v>79</v>
      </c>
    </row>
    <row r="57" spans="1:3" x14ac:dyDescent="0.25">
      <c r="A57" s="55">
        <v>54</v>
      </c>
      <c r="B57" s="55">
        <v>70</v>
      </c>
      <c r="C57" s="55">
        <v>75</v>
      </c>
    </row>
    <row r="58" spans="1:3" x14ac:dyDescent="0.25">
      <c r="A58" s="55">
        <v>55</v>
      </c>
      <c r="B58" s="55">
        <v>87</v>
      </c>
      <c r="C58" s="55">
        <v>90</v>
      </c>
    </row>
    <row r="59" spans="1:3" x14ac:dyDescent="0.25">
      <c r="A59" s="55">
        <v>56</v>
      </c>
      <c r="B59" s="55">
        <v>89</v>
      </c>
      <c r="C59" s="55">
        <v>95</v>
      </c>
    </row>
    <row r="60" spans="1:3" x14ac:dyDescent="0.25">
      <c r="C60" s="55"/>
    </row>
    <row r="61" spans="1:3" x14ac:dyDescent="0.25">
      <c r="C61" s="5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F55D0-D2AE-4B64-BD31-A2D359B98961}">
  <dimension ref="A1:AT2199"/>
  <sheetViews>
    <sheetView topLeftCell="U35" workbookViewId="0">
      <selection activeCell="AK47" sqref="AK47"/>
    </sheetView>
  </sheetViews>
  <sheetFormatPr defaultColWidth="8.85546875" defaultRowHeight="15" x14ac:dyDescent="0.25"/>
  <cols>
    <col min="1" max="1" width="33.42578125" style="55" bestFit="1" customWidth="1"/>
    <col min="2" max="2" width="5.140625" style="55" customWidth="1"/>
    <col min="3" max="4" width="8.5703125" style="55" customWidth="1"/>
    <col min="5" max="5" width="8.140625" style="55" customWidth="1"/>
    <col min="6" max="7" width="9.85546875" style="55" customWidth="1"/>
    <col min="8" max="8" width="18.85546875" style="55" bestFit="1" customWidth="1"/>
    <col min="9" max="9" width="8.85546875" style="55"/>
    <col min="10" max="10" width="11" style="55" bestFit="1" customWidth="1"/>
    <col min="11" max="11" width="7.28515625" style="55" bestFit="1" customWidth="1"/>
    <col min="12" max="12" width="10.140625" style="55" bestFit="1" customWidth="1"/>
    <col min="13" max="13" width="11.5703125" style="55" bestFit="1" customWidth="1"/>
    <col min="14" max="14" width="9.140625" style="55" bestFit="1" customWidth="1"/>
    <col min="15" max="15" width="12" style="55" bestFit="1" customWidth="1"/>
    <col min="16" max="22" width="8.85546875" style="55"/>
    <col min="23" max="23" width="11" style="55" customWidth="1"/>
    <col min="24" max="24" width="8.5703125" style="55" customWidth="1"/>
    <col min="25" max="25" width="9.42578125" style="55" customWidth="1"/>
    <col min="26" max="26" width="10.140625" style="55" customWidth="1"/>
    <col min="27" max="27" width="8.85546875" style="55"/>
    <col min="28" max="28" width="12.28515625" style="55" customWidth="1"/>
    <col min="29" max="30" width="8.85546875" style="55"/>
    <col min="31" max="31" width="11.7109375" style="55" customWidth="1"/>
    <col min="32" max="16384" width="8.85546875" style="55"/>
  </cols>
  <sheetData>
    <row r="1" spans="1:46" x14ac:dyDescent="0.25">
      <c r="A1" s="54"/>
      <c r="W1" s="54"/>
    </row>
    <row r="2" spans="1:46" x14ac:dyDescent="0.25">
      <c r="A2" s="54"/>
      <c r="J2" s="92" t="s">
        <v>141</v>
      </c>
      <c r="K2" s="84"/>
      <c r="L2" s="84"/>
      <c r="M2" s="84"/>
      <c r="N2" s="84"/>
      <c r="O2" s="84"/>
      <c r="P2" s="84"/>
      <c r="Q2" s="84"/>
      <c r="R2" s="84"/>
      <c r="S2" s="84"/>
      <c r="T2" s="84"/>
      <c r="W2" s="85" t="s">
        <v>136</v>
      </c>
      <c r="X2" s="85"/>
      <c r="Y2" s="85"/>
      <c r="Z2" s="85"/>
      <c r="AA2" s="85"/>
      <c r="AB2" s="85"/>
      <c r="AC2" s="85"/>
      <c r="AD2" s="85"/>
      <c r="AE2" s="85"/>
      <c r="AF2" s="85"/>
      <c r="AG2" s="85"/>
    </row>
    <row r="3" spans="1:46" s="54" customFormat="1" ht="60.75" thickBot="1" x14ac:dyDescent="0.3">
      <c r="A3" s="57" t="s">
        <v>134</v>
      </c>
      <c r="B3" s="57" t="s">
        <v>135</v>
      </c>
      <c r="C3" s="57" t="s">
        <v>136</v>
      </c>
      <c r="D3" s="57" t="s">
        <v>137</v>
      </c>
      <c r="E3" s="57" t="s">
        <v>138</v>
      </c>
      <c r="F3" s="57" t="s">
        <v>139</v>
      </c>
      <c r="G3" s="57" t="s">
        <v>140</v>
      </c>
      <c r="H3" s="57" t="s">
        <v>141</v>
      </c>
      <c r="J3" s="77" t="s">
        <v>142</v>
      </c>
      <c r="K3" s="77" t="s">
        <v>143</v>
      </c>
      <c r="L3" s="77" t="s">
        <v>144</v>
      </c>
      <c r="M3" s="77" t="s">
        <v>145</v>
      </c>
      <c r="N3" s="77" t="s">
        <v>146</v>
      </c>
      <c r="O3" s="77" t="s">
        <v>147</v>
      </c>
      <c r="P3" s="77" t="s">
        <v>148</v>
      </c>
      <c r="Q3" s="55" t="s">
        <v>149</v>
      </c>
      <c r="R3" s="77" t="s">
        <v>150</v>
      </c>
      <c r="S3" s="77" t="s">
        <v>151</v>
      </c>
      <c r="T3" s="77" t="s">
        <v>152</v>
      </c>
      <c r="W3" s="81" t="s">
        <v>142</v>
      </c>
      <c r="X3" s="81" t="s">
        <v>143</v>
      </c>
      <c r="Y3" s="81" t="s">
        <v>144</v>
      </c>
      <c r="Z3" s="81" t="s">
        <v>145</v>
      </c>
      <c r="AA3" s="81" t="s">
        <v>146</v>
      </c>
      <c r="AB3" s="81" t="s">
        <v>147</v>
      </c>
      <c r="AC3" s="81" t="s">
        <v>148</v>
      </c>
      <c r="AD3" s="81" t="s">
        <v>149</v>
      </c>
      <c r="AE3" s="81" t="s">
        <v>150</v>
      </c>
      <c r="AF3" s="81" t="s">
        <v>151</v>
      </c>
      <c r="AG3" s="81" t="s">
        <v>152</v>
      </c>
      <c r="AJ3" s="81" t="s">
        <v>142</v>
      </c>
      <c r="AK3" s="81" t="s">
        <v>143</v>
      </c>
      <c r="AL3" s="81" t="s">
        <v>144</v>
      </c>
      <c r="AM3" s="81" t="s">
        <v>145</v>
      </c>
      <c r="AN3" s="81" t="s">
        <v>146</v>
      </c>
      <c r="AO3" s="81" t="s">
        <v>147</v>
      </c>
      <c r="AP3" s="81" t="s">
        <v>148</v>
      </c>
      <c r="AQ3" s="81" t="s">
        <v>149</v>
      </c>
      <c r="AR3" s="81" t="s">
        <v>150</v>
      </c>
      <c r="AS3" s="81" t="s">
        <v>151</v>
      </c>
      <c r="AT3" s="81" t="s">
        <v>152</v>
      </c>
    </row>
    <row r="4" spans="1:46" ht="15.75" thickTop="1" x14ac:dyDescent="0.25">
      <c r="A4" s="55" t="s">
        <v>142</v>
      </c>
      <c r="B4" s="59">
        <v>2007</v>
      </c>
      <c r="C4" s="60">
        <v>21.9</v>
      </c>
      <c r="D4" s="60">
        <v>1041</v>
      </c>
      <c r="E4" s="61">
        <v>3.0750000000000002</v>
      </c>
      <c r="F4" s="62">
        <v>0.107</v>
      </c>
      <c r="G4" s="62">
        <v>0.19700000000000001</v>
      </c>
      <c r="H4" s="63">
        <v>0.67647058823529416</v>
      </c>
      <c r="J4" s="63">
        <v>0.67647058823529416</v>
      </c>
      <c r="K4" s="68">
        <v>0.76433121019108285</v>
      </c>
      <c r="L4" s="68">
        <v>0.70175438596491224</v>
      </c>
      <c r="M4" s="68">
        <v>0.74170616113744081</v>
      </c>
      <c r="N4" s="68">
        <v>0.64327485380116955</v>
      </c>
      <c r="O4" s="68">
        <v>0.9145299145299145</v>
      </c>
      <c r="P4" s="68">
        <v>0.59878419452887544</v>
      </c>
      <c r="Q4" s="68">
        <v>0.72549019607843135</v>
      </c>
      <c r="R4" s="68">
        <v>0.66298342541436461</v>
      </c>
      <c r="S4" s="68">
        <v>0.59878419452887544</v>
      </c>
      <c r="T4" s="68">
        <v>0.72549019607843135</v>
      </c>
      <c r="W4" s="60">
        <v>21.9</v>
      </c>
      <c r="X4" s="65">
        <v>23.8</v>
      </c>
      <c r="Y4" s="65">
        <v>20.7</v>
      </c>
      <c r="Z4" s="65">
        <v>26.6</v>
      </c>
      <c r="AA4" s="65">
        <v>22.7</v>
      </c>
      <c r="AB4" s="65">
        <v>26.1</v>
      </c>
      <c r="AC4" s="65">
        <v>19</v>
      </c>
      <c r="AD4" s="65">
        <v>21.6</v>
      </c>
      <c r="AE4" s="65">
        <v>21</v>
      </c>
      <c r="AF4" s="65">
        <v>19.5</v>
      </c>
      <c r="AG4" s="65">
        <v>21.2</v>
      </c>
      <c r="AJ4" s="60">
        <v>1041</v>
      </c>
      <c r="AK4" s="60">
        <v>1133.2</v>
      </c>
      <c r="AL4" s="60">
        <v>993</v>
      </c>
      <c r="AM4" s="60">
        <v>1200</v>
      </c>
      <c r="AN4" s="60">
        <v>1064.9000000000001</v>
      </c>
      <c r="AO4" s="60">
        <v>1211.5</v>
      </c>
      <c r="AP4" s="60">
        <v>901</v>
      </c>
      <c r="AQ4" s="60">
        <v>1025.4000000000001</v>
      </c>
      <c r="AR4" s="60">
        <v>1014.9</v>
      </c>
      <c r="AS4" s="60">
        <v>932</v>
      </c>
      <c r="AT4" s="60">
        <v>956.5</v>
      </c>
    </row>
    <row r="5" spans="1:46" x14ac:dyDescent="0.25">
      <c r="A5" s="55" t="s">
        <v>142</v>
      </c>
      <c r="B5" s="59">
        <v>2008</v>
      </c>
      <c r="C5" s="60">
        <v>21.91</v>
      </c>
      <c r="D5" s="60">
        <v>1036.44</v>
      </c>
      <c r="E5" s="61">
        <v>3.17</v>
      </c>
      <c r="F5" s="62">
        <v>0.13450000000000001</v>
      </c>
      <c r="G5" s="62">
        <v>0.30570000000000003</v>
      </c>
      <c r="H5" s="63">
        <v>0.67100000000000004</v>
      </c>
      <c r="J5" s="63">
        <v>0.67100000000000004</v>
      </c>
      <c r="K5" s="68">
        <v>0.78800000000000003</v>
      </c>
      <c r="L5" s="68">
        <v>0.67</v>
      </c>
      <c r="M5" s="68">
        <v>0.85399999999999998</v>
      </c>
      <c r="N5" s="68">
        <v>0.79100000000000004</v>
      </c>
      <c r="O5" s="68">
        <v>0.89900000000000002</v>
      </c>
      <c r="P5" s="68">
        <v>0.65100000000000002</v>
      </c>
      <c r="Q5" s="68">
        <v>0.76400000000000001</v>
      </c>
      <c r="R5" s="68">
        <v>0.67700000000000005</v>
      </c>
      <c r="S5" s="68">
        <v>0.63600000000000001</v>
      </c>
      <c r="T5" s="68">
        <v>0.52500000000000002</v>
      </c>
      <c r="W5" s="60">
        <v>21.91</v>
      </c>
      <c r="X5" s="65">
        <v>24.027999999999999</v>
      </c>
      <c r="Y5" s="65">
        <v>21.27</v>
      </c>
      <c r="Z5" s="65">
        <v>26.47</v>
      </c>
      <c r="AA5" s="65">
        <v>22.936</v>
      </c>
      <c r="AB5" s="65">
        <v>26.3</v>
      </c>
      <c r="AC5" s="65">
        <v>19.059999999999999</v>
      </c>
      <c r="AD5" s="65">
        <v>21.901</v>
      </c>
      <c r="AE5" s="65">
        <v>21.059699999999999</v>
      </c>
      <c r="AF5" s="65">
        <v>19.614999999999998</v>
      </c>
      <c r="AG5" s="65">
        <v>20.97</v>
      </c>
      <c r="AJ5" s="60">
        <v>1036.44</v>
      </c>
      <c r="AK5" s="60">
        <v>1135.67</v>
      </c>
      <c r="AL5" s="60">
        <v>973.27499999999998</v>
      </c>
      <c r="AM5" s="60">
        <v>1195.52</v>
      </c>
      <c r="AN5" s="60">
        <v>1075.42</v>
      </c>
      <c r="AO5" s="60">
        <v>1193.106</v>
      </c>
      <c r="AP5" s="60">
        <v>923.81</v>
      </c>
      <c r="AQ5" s="60">
        <v>1010.68</v>
      </c>
      <c r="AR5" s="60">
        <v>1013.24</v>
      </c>
      <c r="AS5" s="60">
        <v>897.24</v>
      </c>
      <c r="AT5" s="60">
        <v>970</v>
      </c>
    </row>
    <row r="6" spans="1:46" x14ac:dyDescent="0.25">
      <c r="A6" s="55" t="s">
        <v>142</v>
      </c>
      <c r="B6" s="59">
        <v>2009</v>
      </c>
      <c r="C6" s="60">
        <v>21.8</v>
      </c>
      <c r="D6" s="60">
        <v>1037.9000000000001</v>
      </c>
      <c r="E6" s="61">
        <v>3.1789999999999998</v>
      </c>
      <c r="F6" s="62">
        <v>0.13700000000000001</v>
      </c>
      <c r="G6" s="62">
        <v>0.27500000000000002</v>
      </c>
      <c r="H6" s="63">
        <v>0.68799999999999994</v>
      </c>
      <c r="J6" s="63">
        <v>0.68799999999999994</v>
      </c>
      <c r="K6" s="68">
        <v>0.877</v>
      </c>
      <c r="L6" s="68">
        <v>0.75900000000000001</v>
      </c>
      <c r="M6" s="68">
        <v>0.82699999999999996</v>
      </c>
      <c r="N6" s="68">
        <v>0.76900000000000002</v>
      </c>
      <c r="O6" s="68">
        <v>0.88500000000000001</v>
      </c>
      <c r="P6" s="68">
        <v>0.65700000000000003</v>
      </c>
      <c r="Q6" s="68">
        <v>0.8</v>
      </c>
      <c r="R6" s="68">
        <v>0.73099999999999998</v>
      </c>
      <c r="S6" s="68">
        <v>0.66900000000000004</v>
      </c>
      <c r="T6" s="68">
        <v>0.754</v>
      </c>
      <c r="W6" s="60">
        <v>21.8</v>
      </c>
      <c r="X6" s="65">
        <v>24.1</v>
      </c>
      <c r="Y6" s="65">
        <v>21.5</v>
      </c>
      <c r="Z6" s="65">
        <v>26.3</v>
      </c>
      <c r="AA6" s="65">
        <v>22.7</v>
      </c>
      <c r="AB6" s="65">
        <v>26</v>
      </c>
      <c r="AC6" s="65">
        <v>19</v>
      </c>
      <c r="AD6" s="65">
        <v>22.7</v>
      </c>
      <c r="AE6" s="65">
        <v>21.1</v>
      </c>
      <c r="AF6" s="65">
        <v>19</v>
      </c>
      <c r="AG6" s="65">
        <v>22</v>
      </c>
      <c r="AJ6" s="60">
        <v>1037.9000000000001</v>
      </c>
      <c r="AK6" s="60">
        <v>1148.9000000000001</v>
      </c>
      <c r="AL6" s="60">
        <v>1015.5</v>
      </c>
      <c r="AM6" s="60">
        <v>1200.5</v>
      </c>
      <c r="AN6" s="60">
        <v>1065.9000000000001</v>
      </c>
      <c r="AO6" s="60">
        <v>1194.5999999999999</v>
      </c>
      <c r="AP6" s="60">
        <v>924</v>
      </c>
      <c r="AQ6" s="60">
        <v>1003.4</v>
      </c>
      <c r="AR6" s="60">
        <v>1013.3</v>
      </c>
      <c r="AS6" s="60">
        <v>924.8</v>
      </c>
      <c r="AT6" s="60">
        <v>996.2</v>
      </c>
    </row>
    <row r="7" spans="1:46" x14ac:dyDescent="0.25">
      <c r="A7" s="55" t="s">
        <v>142</v>
      </c>
      <c r="B7" s="64">
        <v>2010</v>
      </c>
      <c r="C7" s="60">
        <v>22.01</v>
      </c>
      <c r="D7" s="60">
        <v>1061.3699999999999</v>
      </c>
      <c r="E7" s="61">
        <v>3.19</v>
      </c>
      <c r="F7" s="62">
        <v>0.14430000000000001</v>
      </c>
      <c r="G7" s="62">
        <v>0.2949</v>
      </c>
      <c r="H7" s="63">
        <v>0.72</v>
      </c>
      <c r="J7" s="63">
        <v>0.72</v>
      </c>
      <c r="K7" s="68">
        <v>0.86599999999999999</v>
      </c>
      <c r="L7" s="68">
        <v>0.67500000000000004</v>
      </c>
      <c r="M7" s="68">
        <v>0.84899999999999998</v>
      </c>
      <c r="N7" s="68">
        <v>0.76700000000000002</v>
      </c>
      <c r="O7" s="68">
        <v>0.85799999999999998</v>
      </c>
      <c r="P7" s="68">
        <v>0.63200000000000001</v>
      </c>
      <c r="Q7" s="68">
        <v>0.73499999999999999</v>
      </c>
      <c r="R7" s="68">
        <v>0.67</v>
      </c>
      <c r="S7" s="68">
        <v>0.61799999999999999</v>
      </c>
      <c r="T7" s="68">
        <v>0.72499999999999998</v>
      </c>
      <c r="W7" s="60">
        <v>22.01</v>
      </c>
      <c r="X7" s="65">
        <v>25.54</v>
      </c>
      <c r="Y7" s="65">
        <v>20.81</v>
      </c>
      <c r="Z7" s="65">
        <v>26.23</v>
      </c>
      <c r="AA7" s="65">
        <v>22.94</v>
      </c>
      <c r="AB7" s="65">
        <v>26.25</v>
      </c>
      <c r="AC7" s="65">
        <v>19.222000000000001</v>
      </c>
      <c r="AD7" s="65">
        <v>22.117999999999999</v>
      </c>
      <c r="AE7" s="65">
        <v>18.989999999999998</v>
      </c>
      <c r="AF7" s="65">
        <v>19.43</v>
      </c>
      <c r="AG7" s="65">
        <v>21.611000000000001</v>
      </c>
      <c r="AJ7" s="60">
        <v>1061.3699999999999</v>
      </c>
      <c r="AK7" s="60">
        <v>1162.25</v>
      </c>
      <c r="AL7" s="60">
        <v>986.14170000000001</v>
      </c>
      <c r="AM7" s="60">
        <v>1206.0899999999999</v>
      </c>
      <c r="AN7" s="60">
        <v>1077.93</v>
      </c>
      <c r="AO7" s="60">
        <v>1200.57</v>
      </c>
      <c r="AP7" s="60">
        <v>920.22900000000004</v>
      </c>
      <c r="AQ7" s="60">
        <v>1019.423</v>
      </c>
      <c r="AR7" s="60">
        <v>936.05499999999995</v>
      </c>
      <c r="AS7" s="60">
        <v>961.07</v>
      </c>
      <c r="AT7" s="60">
        <v>980.86956199999997</v>
      </c>
    </row>
    <row r="8" spans="1:46" x14ac:dyDescent="0.25">
      <c r="A8" s="55" t="s">
        <v>143</v>
      </c>
      <c r="B8" s="59">
        <v>2007</v>
      </c>
      <c r="C8" s="65">
        <v>23.8</v>
      </c>
      <c r="D8" s="60">
        <v>1133.2</v>
      </c>
      <c r="E8" s="66">
        <v>3.2810999999999999</v>
      </c>
      <c r="F8" s="67">
        <v>0.182</v>
      </c>
      <c r="G8" s="67">
        <v>0.377</v>
      </c>
      <c r="H8" s="68">
        <v>0.76433121019108285</v>
      </c>
    </row>
    <row r="9" spans="1:46" x14ac:dyDescent="0.25">
      <c r="A9" s="55" t="s">
        <v>143</v>
      </c>
      <c r="B9" s="59">
        <v>2008</v>
      </c>
      <c r="C9" s="65">
        <v>24.027999999999999</v>
      </c>
      <c r="D9" s="60">
        <v>1135.67</v>
      </c>
      <c r="E9" s="66">
        <v>3.4009999999999998</v>
      </c>
      <c r="F9" s="67">
        <v>0.17580000000000001</v>
      </c>
      <c r="G9" s="67">
        <v>0.41760000000000003</v>
      </c>
      <c r="H9" s="68">
        <v>0.78800000000000003</v>
      </c>
    </row>
    <row r="10" spans="1:46" x14ac:dyDescent="0.25">
      <c r="A10" s="55" t="s">
        <v>143</v>
      </c>
      <c r="B10" s="59">
        <v>2009</v>
      </c>
      <c r="C10" s="65">
        <v>24.1</v>
      </c>
      <c r="D10" s="60">
        <v>1148.9000000000001</v>
      </c>
      <c r="E10" s="66">
        <v>3.4769999999999999</v>
      </c>
      <c r="F10" s="69">
        <v>0.32600000000000001</v>
      </c>
      <c r="G10" s="67">
        <v>0.53900000000000003</v>
      </c>
      <c r="H10" s="68">
        <v>0.877</v>
      </c>
    </row>
    <row r="11" spans="1:46" x14ac:dyDescent="0.25">
      <c r="A11" s="55" t="s">
        <v>143</v>
      </c>
      <c r="B11" s="64">
        <v>2010</v>
      </c>
      <c r="C11" s="65">
        <v>25.54</v>
      </c>
      <c r="D11" s="60">
        <v>1162.25</v>
      </c>
      <c r="E11" s="66">
        <v>3.4940000000000002</v>
      </c>
      <c r="F11" s="67">
        <v>0.31530000000000002</v>
      </c>
      <c r="G11" s="67">
        <v>0.53149999999999997</v>
      </c>
      <c r="H11" s="68">
        <v>0.86599999999999999</v>
      </c>
    </row>
    <row r="12" spans="1:46" x14ac:dyDescent="0.25">
      <c r="A12" s="55" t="s">
        <v>144</v>
      </c>
      <c r="B12" s="59">
        <v>2007</v>
      </c>
      <c r="C12" s="65">
        <v>20.7</v>
      </c>
      <c r="D12" s="60">
        <v>993</v>
      </c>
      <c r="E12" s="66">
        <v>2.9967999999999999</v>
      </c>
      <c r="F12" s="67">
        <v>1.7999999999999999E-2</v>
      </c>
      <c r="G12" s="67">
        <v>0.17499999999999999</v>
      </c>
      <c r="H12" s="68">
        <v>0.70175438596491224</v>
      </c>
      <c r="J12" t="s">
        <v>159</v>
      </c>
      <c r="K12"/>
      <c r="L12"/>
      <c r="M12"/>
      <c r="N12"/>
      <c r="O12"/>
      <c r="P12"/>
      <c r="W12" t="s">
        <v>159</v>
      </c>
      <c r="X12"/>
      <c r="Y12"/>
      <c r="Z12"/>
      <c r="AA12"/>
      <c r="AB12"/>
      <c r="AC12"/>
      <c r="AJ12" t="s">
        <v>159</v>
      </c>
      <c r="AK12"/>
      <c r="AL12"/>
      <c r="AM12"/>
      <c r="AN12"/>
      <c r="AO12"/>
      <c r="AP12"/>
    </row>
    <row r="13" spans="1:46" x14ac:dyDescent="0.25">
      <c r="A13" s="55" t="s">
        <v>144</v>
      </c>
      <c r="B13" s="59">
        <v>2008</v>
      </c>
      <c r="C13" s="65">
        <v>21.27</v>
      </c>
      <c r="D13" s="60">
        <v>973.27499999999998</v>
      </c>
      <c r="E13" s="66">
        <v>3.1838899999999999</v>
      </c>
      <c r="F13" s="67">
        <v>0.1096</v>
      </c>
      <c r="G13" s="67">
        <v>0.2329</v>
      </c>
      <c r="H13" s="68">
        <v>0.67</v>
      </c>
      <c r="J13"/>
      <c r="K13"/>
      <c r="L13"/>
      <c r="M13"/>
      <c r="N13"/>
      <c r="O13"/>
      <c r="P13"/>
      <c r="W13"/>
      <c r="X13"/>
      <c r="Y13"/>
      <c r="Z13"/>
      <c r="AA13"/>
      <c r="AB13"/>
      <c r="AC13"/>
      <c r="AJ13"/>
      <c r="AK13"/>
      <c r="AL13"/>
      <c r="AM13"/>
      <c r="AN13"/>
      <c r="AO13"/>
      <c r="AP13"/>
    </row>
    <row r="14" spans="1:46" ht="15.75" thickBot="1" x14ac:dyDescent="0.3">
      <c r="A14" s="55" t="s">
        <v>144</v>
      </c>
      <c r="B14" s="59">
        <v>2009</v>
      </c>
      <c r="C14" s="65">
        <v>21.5</v>
      </c>
      <c r="D14" s="60">
        <v>1015.5</v>
      </c>
      <c r="E14" s="66">
        <v>3.1989999999999998</v>
      </c>
      <c r="F14" s="67">
        <v>0.127</v>
      </c>
      <c r="G14" s="67">
        <v>0.31</v>
      </c>
      <c r="H14" s="68">
        <v>0.75900000000000001</v>
      </c>
      <c r="J14" t="s">
        <v>160</v>
      </c>
      <c r="K14"/>
      <c r="L14"/>
      <c r="M14"/>
      <c r="N14"/>
      <c r="O14"/>
      <c r="P14"/>
      <c r="W14" t="s">
        <v>160</v>
      </c>
      <c r="X14"/>
      <c r="Y14"/>
      <c r="Z14"/>
      <c r="AA14"/>
      <c r="AB14"/>
      <c r="AC14"/>
      <c r="AJ14" t="s">
        <v>160</v>
      </c>
      <c r="AK14"/>
      <c r="AL14"/>
      <c r="AM14"/>
      <c r="AN14"/>
      <c r="AO14"/>
      <c r="AP14"/>
    </row>
    <row r="15" spans="1:46" x14ac:dyDescent="0.25">
      <c r="A15" s="55" t="s">
        <v>144</v>
      </c>
      <c r="B15" s="64">
        <v>2010</v>
      </c>
      <c r="C15" s="65">
        <v>20.81</v>
      </c>
      <c r="D15" s="60">
        <v>986.14170000000001</v>
      </c>
      <c r="E15" s="66">
        <v>3.004</v>
      </c>
      <c r="F15" s="67">
        <v>8.4000000000000005E-2</v>
      </c>
      <c r="G15" s="67">
        <v>0.2</v>
      </c>
      <c r="H15" s="68">
        <v>0.67500000000000004</v>
      </c>
      <c r="J15" s="9" t="s">
        <v>161</v>
      </c>
      <c r="K15" s="9" t="s">
        <v>58</v>
      </c>
      <c r="L15" s="9" t="s">
        <v>162</v>
      </c>
      <c r="M15" s="9" t="s">
        <v>163</v>
      </c>
      <c r="N15" s="9" t="s">
        <v>13</v>
      </c>
      <c r="O15"/>
      <c r="P15"/>
      <c r="W15" s="9" t="s">
        <v>161</v>
      </c>
      <c r="X15" s="9" t="s">
        <v>58</v>
      </c>
      <c r="Y15" s="9" t="s">
        <v>162</v>
      </c>
      <c r="Z15" s="9" t="s">
        <v>163</v>
      </c>
      <c r="AA15" s="9" t="s">
        <v>13</v>
      </c>
      <c r="AB15"/>
      <c r="AC15"/>
      <c r="AJ15" s="9" t="s">
        <v>161</v>
      </c>
      <c r="AK15" s="9" t="s">
        <v>58</v>
      </c>
      <c r="AL15" s="9" t="s">
        <v>162</v>
      </c>
      <c r="AM15" s="9" t="s">
        <v>163</v>
      </c>
      <c r="AN15" s="9" t="s">
        <v>13</v>
      </c>
      <c r="AO15"/>
      <c r="AP15"/>
    </row>
    <row r="16" spans="1:46" x14ac:dyDescent="0.25">
      <c r="A16" s="55" t="s">
        <v>145</v>
      </c>
      <c r="B16" s="59">
        <v>2007</v>
      </c>
      <c r="C16" s="65">
        <v>26.6</v>
      </c>
      <c r="D16" s="60">
        <v>1200</v>
      </c>
      <c r="E16" s="66">
        <v>3.5158999999999998</v>
      </c>
      <c r="F16" s="67">
        <v>0.33500000000000002</v>
      </c>
      <c r="G16" s="67">
        <v>0.62</v>
      </c>
      <c r="H16" s="68">
        <v>0.74170616113744081</v>
      </c>
      <c r="J16" s="7" t="s">
        <v>142</v>
      </c>
      <c r="K16" s="7">
        <v>4</v>
      </c>
      <c r="L16" s="7">
        <v>2.7554705882352941</v>
      </c>
      <c r="M16" s="7">
        <v>0.68886764705882353</v>
      </c>
      <c r="N16" s="7">
        <v>4.8097202998846465E-4</v>
      </c>
      <c r="O16"/>
      <c r="P16"/>
      <c r="W16" s="7" t="s">
        <v>142</v>
      </c>
      <c r="X16" s="7">
        <v>4</v>
      </c>
      <c r="Y16" s="7">
        <v>87.62</v>
      </c>
      <c r="Z16" s="7">
        <v>21.905000000000001</v>
      </c>
      <c r="AA16" s="7">
        <v>7.3666666666667322E-3</v>
      </c>
      <c r="AB16"/>
      <c r="AC16"/>
      <c r="AJ16" s="7" t="s">
        <v>142</v>
      </c>
      <c r="AK16" s="7">
        <v>4</v>
      </c>
      <c r="AL16" s="7">
        <v>4176.71</v>
      </c>
      <c r="AM16" s="7">
        <v>1044.1775</v>
      </c>
      <c r="AN16" s="7">
        <v>134.9848249999981</v>
      </c>
      <c r="AO16"/>
      <c r="AP16"/>
    </row>
    <row r="17" spans="1:42" x14ac:dyDescent="0.25">
      <c r="A17" s="55" t="s">
        <v>145</v>
      </c>
      <c r="B17" s="59">
        <v>2008</v>
      </c>
      <c r="C17" s="65">
        <v>26.47</v>
      </c>
      <c r="D17" s="60">
        <v>1195.52</v>
      </c>
      <c r="E17" s="66">
        <v>3.6027300000000002</v>
      </c>
      <c r="F17" s="67">
        <v>0.42070000000000002</v>
      </c>
      <c r="G17" s="67">
        <v>0.63790000000000002</v>
      </c>
      <c r="H17" s="68">
        <v>0.85399999999999998</v>
      </c>
      <c r="J17" s="7" t="s">
        <v>143</v>
      </c>
      <c r="K17" s="7">
        <v>4</v>
      </c>
      <c r="L17" s="7">
        <v>3.2953312101910828</v>
      </c>
      <c r="M17" s="7">
        <v>0.82383280254777069</v>
      </c>
      <c r="N17" s="7">
        <v>3.1430842191028673E-3</v>
      </c>
      <c r="O17"/>
      <c r="P17"/>
      <c r="W17" s="7" t="s">
        <v>143</v>
      </c>
      <c r="X17" s="7">
        <v>4</v>
      </c>
      <c r="Y17" s="7">
        <v>97.467999999999989</v>
      </c>
      <c r="Z17" s="7">
        <v>24.366999999999997</v>
      </c>
      <c r="AA17" s="7">
        <v>0.6278759999999991</v>
      </c>
      <c r="AB17"/>
      <c r="AC17"/>
      <c r="AJ17" s="7" t="s">
        <v>143</v>
      </c>
      <c r="AK17" s="7">
        <v>4</v>
      </c>
      <c r="AL17" s="7">
        <v>4580.0200000000004</v>
      </c>
      <c r="AM17" s="7">
        <v>1145.0050000000001</v>
      </c>
      <c r="AN17" s="7">
        <v>179.68709999999942</v>
      </c>
      <c r="AO17"/>
      <c r="AP17"/>
    </row>
    <row r="18" spans="1:42" x14ac:dyDescent="0.25">
      <c r="A18" s="55" t="s">
        <v>145</v>
      </c>
      <c r="B18" s="59">
        <v>2009</v>
      </c>
      <c r="C18" s="65">
        <v>26.3</v>
      </c>
      <c r="D18" s="60">
        <v>1200.5</v>
      </c>
      <c r="E18" s="66">
        <v>3.5649999999999999</v>
      </c>
      <c r="F18" s="67">
        <v>0.33700000000000002</v>
      </c>
      <c r="G18" s="67">
        <v>0.60499999999999998</v>
      </c>
      <c r="H18" s="68">
        <v>0.82699999999999996</v>
      </c>
      <c r="J18" s="7" t="s">
        <v>144</v>
      </c>
      <c r="K18" s="7">
        <v>4</v>
      </c>
      <c r="L18" s="7">
        <v>2.8057543859649119</v>
      </c>
      <c r="M18" s="7">
        <v>0.70143859649122797</v>
      </c>
      <c r="N18" s="7">
        <v>1.6669332102185275E-3</v>
      </c>
      <c r="O18"/>
      <c r="P18"/>
      <c r="W18" s="7" t="s">
        <v>144</v>
      </c>
      <c r="X18" s="7">
        <v>4</v>
      </c>
      <c r="Y18" s="7">
        <v>84.28</v>
      </c>
      <c r="Z18" s="7">
        <v>21.07</v>
      </c>
      <c r="AA18" s="7">
        <v>0.1431333333333337</v>
      </c>
      <c r="AB18"/>
      <c r="AC18"/>
      <c r="AJ18" s="7" t="s">
        <v>144</v>
      </c>
      <c r="AK18" s="7">
        <v>4</v>
      </c>
      <c r="AL18" s="7">
        <v>3967.9167000000002</v>
      </c>
      <c r="AM18" s="7">
        <v>991.97917500000005</v>
      </c>
      <c r="AN18" s="7">
        <v>312.73118972250023</v>
      </c>
      <c r="AO18"/>
      <c r="AP18"/>
    </row>
    <row r="19" spans="1:42" x14ac:dyDescent="0.25">
      <c r="A19" s="55" t="s">
        <v>145</v>
      </c>
      <c r="B19" s="64">
        <v>2010</v>
      </c>
      <c r="C19" s="65">
        <v>26.23</v>
      </c>
      <c r="D19" s="60">
        <v>1206.0899999999999</v>
      </c>
      <c r="E19" s="66">
        <v>3.5346000000000002</v>
      </c>
      <c r="F19" s="67">
        <v>0.3145</v>
      </c>
      <c r="G19" s="67">
        <v>0.56399999999999995</v>
      </c>
      <c r="H19" s="68">
        <v>0.84899999999999998</v>
      </c>
      <c r="J19" s="7" t="s">
        <v>145</v>
      </c>
      <c r="K19" s="7">
        <v>4</v>
      </c>
      <c r="L19" s="7">
        <v>3.2717061611374412</v>
      </c>
      <c r="M19" s="7">
        <v>0.81792654028436029</v>
      </c>
      <c r="N19" s="7">
        <v>2.7195760876889516E-3</v>
      </c>
      <c r="O19"/>
      <c r="P19"/>
      <c r="W19" s="7" t="s">
        <v>145</v>
      </c>
      <c r="X19" s="7">
        <v>4</v>
      </c>
      <c r="Y19" s="7">
        <v>105.60000000000001</v>
      </c>
      <c r="Z19" s="7">
        <v>26.400000000000002</v>
      </c>
      <c r="AA19" s="7">
        <v>2.7933333333333376E-2</v>
      </c>
      <c r="AB19"/>
      <c r="AC19"/>
      <c r="AJ19" s="7" t="s">
        <v>145</v>
      </c>
      <c r="AK19" s="7">
        <v>4</v>
      </c>
      <c r="AL19" s="7">
        <v>4802.1099999999997</v>
      </c>
      <c r="AM19" s="7">
        <v>1200.5274999999999</v>
      </c>
      <c r="AN19" s="7">
        <v>18.76515833333309</v>
      </c>
      <c r="AO19"/>
      <c r="AP19"/>
    </row>
    <row r="20" spans="1:42" x14ac:dyDescent="0.25">
      <c r="A20" s="55" t="s">
        <v>146</v>
      </c>
      <c r="B20" s="59">
        <v>2007</v>
      </c>
      <c r="C20" s="65">
        <v>22.7</v>
      </c>
      <c r="D20" s="60">
        <v>1064.9000000000001</v>
      </c>
      <c r="E20" s="66">
        <v>3.1965599999999998</v>
      </c>
      <c r="F20" s="67">
        <v>8.8999999999999996E-2</v>
      </c>
      <c r="G20" s="67">
        <v>0.191</v>
      </c>
      <c r="H20" s="68">
        <v>0.64327485380116955</v>
      </c>
      <c r="J20" s="7" t="s">
        <v>146</v>
      </c>
      <c r="K20" s="7">
        <v>4</v>
      </c>
      <c r="L20" s="7">
        <v>2.9702748538011696</v>
      </c>
      <c r="M20" s="7">
        <v>0.74256871345029241</v>
      </c>
      <c r="N20" s="7">
        <v>4.5001202506754255E-3</v>
      </c>
      <c r="O20"/>
      <c r="P20"/>
      <c r="W20" s="7" t="s">
        <v>146</v>
      </c>
      <c r="X20" s="7">
        <v>4</v>
      </c>
      <c r="Y20" s="7">
        <v>91.275999999999996</v>
      </c>
      <c r="Z20" s="7">
        <v>22.818999999999999</v>
      </c>
      <c r="AA20" s="7">
        <v>1.888400000000021E-2</v>
      </c>
      <c r="AB20"/>
      <c r="AC20"/>
      <c r="AJ20" s="7" t="s">
        <v>146</v>
      </c>
      <c r="AK20" s="7">
        <v>4</v>
      </c>
      <c r="AL20" s="7">
        <v>4284.1500000000005</v>
      </c>
      <c r="AM20" s="7">
        <v>1071.0375000000001</v>
      </c>
      <c r="AN20" s="7">
        <v>43.591891666666491</v>
      </c>
      <c r="AO20"/>
      <c r="AP20"/>
    </row>
    <row r="21" spans="1:42" x14ac:dyDescent="0.25">
      <c r="A21" s="55" t="s">
        <v>146</v>
      </c>
      <c r="B21" s="59">
        <v>2008</v>
      </c>
      <c r="C21" s="65">
        <v>22.936</v>
      </c>
      <c r="D21" s="60">
        <v>1075.42</v>
      </c>
      <c r="E21" s="66">
        <v>3.3458999999999999</v>
      </c>
      <c r="F21" s="67">
        <v>0.159</v>
      </c>
      <c r="G21" s="67">
        <v>0.3347</v>
      </c>
      <c r="H21" s="68">
        <v>0.79100000000000004</v>
      </c>
      <c r="J21" s="7" t="s">
        <v>147</v>
      </c>
      <c r="K21" s="7">
        <v>4</v>
      </c>
      <c r="L21" s="7">
        <v>3.5565299145299147</v>
      </c>
      <c r="M21" s="7">
        <v>0.88913247863247868</v>
      </c>
      <c r="N21" s="7">
        <v>5.7623544451749576E-4</v>
      </c>
      <c r="O21"/>
      <c r="P21"/>
      <c r="W21" s="7" t="s">
        <v>147</v>
      </c>
      <c r="X21" s="7">
        <v>4</v>
      </c>
      <c r="Y21" s="7">
        <v>104.65</v>
      </c>
      <c r="Z21" s="7">
        <v>26.162500000000001</v>
      </c>
      <c r="AA21" s="7">
        <v>1.8958333333333341E-2</v>
      </c>
      <c r="AB21"/>
      <c r="AC21"/>
      <c r="AJ21" s="7" t="s">
        <v>147</v>
      </c>
      <c r="AK21" s="7">
        <v>4</v>
      </c>
      <c r="AL21" s="7">
        <v>4799.7759999999998</v>
      </c>
      <c r="AM21" s="7">
        <v>1199.944</v>
      </c>
      <c r="AN21" s="7">
        <v>69.749864000000329</v>
      </c>
      <c r="AO21"/>
      <c r="AP21"/>
    </row>
    <row r="22" spans="1:42" x14ac:dyDescent="0.25">
      <c r="A22" s="55" t="s">
        <v>146</v>
      </c>
      <c r="B22" s="59">
        <v>2009</v>
      </c>
      <c r="C22" s="65">
        <v>22.7</v>
      </c>
      <c r="D22" s="60">
        <v>1065.9000000000001</v>
      </c>
      <c r="E22" s="66">
        <v>3.1989999999999998</v>
      </c>
      <c r="F22" s="67">
        <v>9.6000000000000002E-2</v>
      </c>
      <c r="G22" s="67">
        <v>0.22900000000000001</v>
      </c>
      <c r="H22" s="68">
        <v>0.76900000000000002</v>
      </c>
      <c r="J22" s="7" t="s">
        <v>148</v>
      </c>
      <c r="K22" s="7">
        <v>4</v>
      </c>
      <c r="L22" s="7">
        <v>2.5387841945288754</v>
      </c>
      <c r="M22" s="7">
        <v>0.63469604863221885</v>
      </c>
      <c r="N22" s="7">
        <v>6.8673834006214467E-4</v>
      </c>
      <c r="O22"/>
      <c r="P22"/>
      <c r="W22" s="7" t="s">
        <v>148</v>
      </c>
      <c r="X22" s="7">
        <v>4</v>
      </c>
      <c r="Y22" s="7">
        <v>76.282000000000011</v>
      </c>
      <c r="Z22" s="7">
        <v>19.070500000000003</v>
      </c>
      <c r="AA22" s="7">
        <v>1.1001000000000141E-2</v>
      </c>
      <c r="AB22"/>
      <c r="AC22"/>
      <c r="AJ22" s="7" t="s">
        <v>148</v>
      </c>
      <c r="AK22" s="7">
        <v>4</v>
      </c>
      <c r="AL22" s="7">
        <v>3669.0389999999998</v>
      </c>
      <c r="AM22" s="7">
        <v>917.25974999999994</v>
      </c>
      <c r="AN22" s="7">
        <v>120.51088691666651</v>
      </c>
      <c r="AO22"/>
      <c r="AP22"/>
    </row>
    <row r="23" spans="1:42" x14ac:dyDescent="0.25">
      <c r="A23" s="55" t="s">
        <v>146</v>
      </c>
      <c r="B23" s="64">
        <v>2010</v>
      </c>
      <c r="C23" s="65">
        <v>22.94</v>
      </c>
      <c r="D23" s="60">
        <v>1077.93</v>
      </c>
      <c r="E23" s="66">
        <v>3.2366999999999999</v>
      </c>
      <c r="F23" s="67">
        <v>0.11650000000000001</v>
      </c>
      <c r="G23" s="67">
        <v>0.2492</v>
      </c>
      <c r="H23" s="68">
        <v>0.76700000000000002</v>
      </c>
      <c r="J23" s="7" t="s">
        <v>149</v>
      </c>
      <c r="K23" s="7">
        <v>4</v>
      </c>
      <c r="L23" s="7">
        <v>3.0244901960784314</v>
      </c>
      <c r="M23" s="7">
        <v>0.75612254901960785</v>
      </c>
      <c r="N23" s="7">
        <v>1.123929354094581E-3</v>
      </c>
      <c r="O23"/>
      <c r="P23"/>
      <c r="W23" s="7" t="s">
        <v>149</v>
      </c>
      <c r="X23" s="7">
        <v>4</v>
      </c>
      <c r="Y23" s="7">
        <v>88.319000000000003</v>
      </c>
      <c r="Z23" s="7">
        <v>22.079750000000001</v>
      </c>
      <c r="AA23" s="7">
        <v>0.21609491666666591</v>
      </c>
      <c r="AB23"/>
      <c r="AC23"/>
      <c r="AJ23" s="7" t="s">
        <v>149</v>
      </c>
      <c r="AK23" s="7">
        <v>4</v>
      </c>
      <c r="AL23" s="7">
        <v>4058.9030000000002</v>
      </c>
      <c r="AM23" s="7">
        <v>1014.7257500000001</v>
      </c>
      <c r="AN23" s="7">
        <v>93.548158916667603</v>
      </c>
      <c r="AO23"/>
      <c r="AP23"/>
    </row>
    <row r="24" spans="1:42" x14ac:dyDescent="0.25">
      <c r="A24" s="55" t="s">
        <v>147</v>
      </c>
      <c r="B24" s="59">
        <v>2007</v>
      </c>
      <c r="C24" s="65">
        <v>26.1</v>
      </c>
      <c r="D24" s="60">
        <v>1211.5</v>
      </c>
      <c r="E24" s="66">
        <v>3.5739000000000001</v>
      </c>
      <c r="F24" s="67">
        <v>0.36</v>
      </c>
      <c r="G24" s="67">
        <v>0.68400000000000005</v>
      </c>
      <c r="H24" s="68">
        <v>0.9145299145299145</v>
      </c>
      <c r="J24" s="7" t="s">
        <v>150</v>
      </c>
      <c r="K24" s="7">
        <v>4</v>
      </c>
      <c r="L24" s="7">
        <v>2.7409834254143646</v>
      </c>
      <c r="M24" s="7">
        <v>0.68524585635359114</v>
      </c>
      <c r="N24" s="7">
        <v>9.6316259169947928E-4</v>
      </c>
      <c r="O24"/>
      <c r="P24"/>
      <c r="W24" s="7" t="s">
        <v>150</v>
      </c>
      <c r="X24" s="7">
        <v>4</v>
      </c>
      <c r="Y24" s="7">
        <v>82.149699999999996</v>
      </c>
      <c r="Z24" s="7">
        <v>20.537424999999999</v>
      </c>
      <c r="AA24" s="7">
        <v>1.0659205225000019</v>
      </c>
      <c r="AB24"/>
      <c r="AC24"/>
      <c r="AJ24" s="7" t="s">
        <v>150</v>
      </c>
      <c r="AK24" s="7">
        <v>4</v>
      </c>
      <c r="AL24" s="7">
        <v>3977.4949999999994</v>
      </c>
      <c r="AM24" s="7">
        <v>994.37374999999986</v>
      </c>
      <c r="AN24" s="7">
        <v>1512.180622916668</v>
      </c>
      <c r="AO24"/>
      <c r="AP24"/>
    </row>
    <row r="25" spans="1:42" x14ac:dyDescent="0.25">
      <c r="A25" s="55" t="s">
        <v>147</v>
      </c>
      <c r="B25" s="59">
        <v>2008</v>
      </c>
      <c r="C25" s="65">
        <v>26.3</v>
      </c>
      <c r="D25" s="60">
        <v>1193.106</v>
      </c>
      <c r="E25" s="66">
        <v>3.6007500000000001</v>
      </c>
      <c r="F25" s="67">
        <v>0.40460000000000002</v>
      </c>
      <c r="G25" s="67">
        <v>0.6532</v>
      </c>
      <c r="H25" s="68">
        <v>0.89900000000000002</v>
      </c>
      <c r="J25" s="7" t="s">
        <v>151</v>
      </c>
      <c r="K25" s="7">
        <v>4</v>
      </c>
      <c r="L25" s="7">
        <v>2.5217841945288755</v>
      </c>
      <c r="M25" s="7">
        <v>0.63044604863221887</v>
      </c>
      <c r="N25" s="7">
        <v>8.9154355789395874E-4</v>
      </c>
      <c r="O25"/>
      <c r="P25"/>
      <c r="W25" s="7" t="s">
        <v>151</v>
      </c>
      <c r="X25" s="7">
        <v>4</v>
      </c>
      <c r="Y25" s="7">
        <v>77.544999999999987</v>
      </c>
      <c r="Z25" s="7">
        <v>19.386249999999997</v>
      </c>
      <c r="AA25" s="7">
        <v>7.2122916666666426E-2</v>
      </c>
      <c r="AB25"/>
      <c r="AC25"/>
      <c r="AJ25" s="7" t="s">
        <v>151</v>
      </c>
      <c r="AK25" s="7">
        <v>4</v>
      </c>
      <c r="AL25" s="7">
        <v>3715.11</v>
      </c>
      <c r="AM25" s="7">
        <v>928.77750000000003</v>
      </c>
      <c r="AN25" s="7">
        <v>687.87482500000112</v>
      </c>
      <c r="AO25"/>
      <c r="AP25"/>
    </row>
    <row r="26" spans="1:42" ht="15.75" thickBot="1" x14ac:dyDescent="0.3">
      <c r="A26" s="55" t="s">
        <v>147</v>
      </c>
      <c r="B26" s="59">
        <v>2009</v>
      </c>
      <c r="C26" s="65">
        <v>26</v>
      </c>
      <c r="D26" s="60">
        <v>1194.5999999999999</v>
      </c>
      <c r="E26" s="66">
        <v>3.617</v>
      </c>
      <c r="F26" s="67">
        <v>0.36299999999999999</v>
      </c>
      <c r="G26" s="67">
        <v>0.67400000000000004</v>
      </c>
      <c r="H26" s="68">
        <v>0.88500000000000001</v>
      </c>
      <c r="J26" s="8" t="s">
        <v>152</v>
      </c>
      <c r="K26" s="8">
        <v>4</v>
      </c>
      <c r="L26" s="8">
        <v>2.7294901960784315</v>
      </c>
      <c r="M26" s="8">
        <v>0.68237254901960787</v>
      </c>
      <c r="N26" s="8">
        <v>1.1190947327950784E-2</v>
      </c>
      <c r="O26"/>
      <c r="P26"/>
      <c r="W26" s="8" t="s">
        <v>152</v>
      </c>
      <c r="X26" s="8">
        <v>4</v>
      </c>
      <c r="Y26" s="8">
        <v>85.781000000000006</v>
      </c>
      <c r="Z26" s="8">
        <v>21.445250000000001</v>
      </c>
      <c r="AA26" s="8">
        <v>0.20707691666666719</v>
      </c>
      <c r="AB26"/>
      <c r="AC26"/>
      <c r="AJ26" s="8" t="s">
        <v>152</v>
      </c>
      <c r="AK26" s="8">
        <v>4</v>
      </c>
      <c r="AL26" s="8">
        <v>3903.5695619999997</v>
      </c>
      <c r="AM26" s="8">
        <v>975.89239049999992</v>
      </c>
      <c r="AN26" s="8">
        <v>282.65210495129486</v>
      </c>
      <c r="AO26"/>
      <c r="AP26"/>
    </row>
    <row r="27" spans="1:42" x14ac:dyDescent="0.25">
      <c r="A27" s="55" t="s">
        <v>147</v>
      </c>
      <c r="B27" s="64">
        <v>2010</v>
      </c>
      <c r="C27" s="65">
        <v>26.25</v>
      </c>
      <c r="D27" s="60">
        <v>1200.57</v>
      </c>
      <c r="E27" s="66">
        <v>3.6368999999999998</v>
      </c>
      <c r="F27" s="67">
        <v>0.33450000000000002</v>
      </c>
      <c r="G27" s="67">
        <v>0.62719999999999998</v>
      </c>
      <c r="H27" s="68">
        <v>0.85799999999999998</v>
      </c>
      <c r="J27"/>
      <c r="K27"/>
      <c r="L27"/>
      <c r="M27"/>
      <c r="N27"/>
      <c r="O27"/>
      <c r="P27"/>
      <c r="W27"/>
      <c r="X27"/>
      <c r="Y27"/>
      <c r="Z27"/>
      <c r="AA27"/>
      <c r="AB27"/>
      <c r="AC27"/>
      <c r="AJ27"/>
      <c r="AK27"/>
      <c r="AL27"/>
      <c r="AM27"/>
      <c r="AN27"/>
      <c r="AO27"/>
      <c r="AP27"/>
    </row>
    <row r="28" spans="1:42" x14ac:dyDescent="0.25">
      <c r="A28" s="55" t="s">
        <v>148</v>
      </c>
      <c r="B28" s="59">
        <v>2007</v>
      </c>
      <c r="C28" s="65">
        <v>19</v>
      </c>
      <c r="D28" s="60">
        <v>901</v>
      </c>
      <c r="E28" s="66">
        <v>2.6227999999999998</v>
      </c>
      <c r="F28" s="67">
        <v>2.9000000000000001E-2</v>
      </c>
      <c r="G28" s="67">
        <v>6.6900000000000001E-2</v>
      </c>
      <c r="H28" s="68">
        <v>0.59878419452887544</v>
      </c>
      <c r="J28"/>
      <c r="K28"/>
      <c r="L28"/>
      <c r="M28"/>
      <c r="N28"/>
      <c r="O28"/>
      <c r="P28"/>
      <c r="W28"/>
      <c r="X28"/>
      <c r="Y28"/>
      <c r="Z28"/>
      <c r="AA28"/>
      <c r="AB28"/>
      <c r="AC28"/>
      <c r="AJ28"/>
      <c r="AK28"/>
      <c r="AL28"/>
      <c r="AM28"/>
      <c r="AN28"/>
      <c r="AO28"/>
      <c r="AP28"/>
    </row>
    <row r="29" spans="1:42" ht="15.75" thickBot="1" x14ac:dyDescent="0.3">
      <c r="A29" s="55" t="s">
        <v>148</v>
      </c>
      <c r="B29" s="59">
        <v>2008</v>
      </c>
      <c r="C29" s="65">
        <v>19.059999999999999</v>
      </c>
      <c r="D29" s="60">
        <v>923.81</v>
      </c>
      <c r="E29" s="66">
        <v>2.5424299000000001</v>
      </c>
      <c r="F29" s="67">
        <v>1.8100000000000002E-2</v>
      </c>
      <c r="G29" s="67">
        <v>8.4599999999999995E-2</v>
      </c>
      <c r="H29" s="68">
        <v>0.65100000000000002</v>
      </c>
      <c r="J29" t="s">
        <v>164</v>
      </c>
      <c r="K29"/>
      <c r="L29"/>
      <c r="M29"/>
      <c r="N29"/>
      <c r="O29"/>
      <c r="P29"/>
      <c r="W29" t="s">
        <v>164</v>
      </c>
      <c r="X29"/>
      <c r="Y29"/>
      <c r="Z29"/>
      <c r="AA29"/>
      <c r="AB29"/>
      <c r="AC29"/>
      <c r="AJ29" t="s">
        <v>164</v>
      </c>
      <c r="AK29"/>
      <c r="AL29"/>
      <c r="AM29"/>
      <c r="AN29"/>
      <c r="AO29"/>
      <c r="AP29"/>
    </row>
    <row r="30" spans="1:42" x14ac:dyDescent="0.25">
      <c r="A30" s="55" t="s">
        <v>148</v>
      </c>
      <c r="B30" s="59">
        <v>2009</v>
      </c>
      <c r="C30" s="65">
        <v>19</v>
      </c>
      <c r="D30" s="60">
        <v>924</v>
      </c>
      <c r="E30" s="66">
        <v>2.6030000000000002</v>
      </c>
      <c r="F30" s="67">
        <v>1.7999999999999999E-2</v>
      </c>
      <c r="G30" s="67">
        <v>0.06</v>
      </c>
      <c r="H30" s="68">
        <v>0.65700000000000003</v>
      </c>
      <c r="J30" s="9" t="s">
        <v>165</v>
      </c>
      <c r="K30" s="9" t="s">
        <v>166</v>
      </c>
      <c r="L30" s="9" t="s">
        <v>16</v>
      </c>
      <c r="M30" s="9" t="s">
        <v>167</v>
      </c>
      <c r="N30" s="9" t="s">
        <v>47</v>
      </c>
      <c r="O30" s="9" t="s">
        <v>168</v>
      </c>
      <c r="P30" s="9" t="s">
        <v>169</v>
      </c>
      <c r="W30" s="9" t="s">
        <v>165</v>
      </c>
      <c r="X30" s="9" t="s">
        <v>166</v>
      </c>
      <c r="Y30" s="9" t="s">
        <v>16</v>
      </c>
      <c r="Z30" s="9" t="s">
        <v>167</v>
      </c>
      <c r="AA30" s="9" t="s">
        <v>47</v>
      </c>
      <c r="AB30" s="9" t="s">
        <v>168</v>
      </c>
      <c r="AC30" s="9" t="s">
        <v>169</v>
      </c>
      <c r="AJ30" s="9" t="s">
        <v>165</v>
      </c>
      <c r="AK30" s="9" t="s">
        <v>166</v>
      </c>
      <c r="AL30" s="9" t="s">
        <v>16</v>
      </c>
      <c r="AM30" s="9" t="s">
        <v>167</v>
      </c>
      <c r="AN30" s="9" t="s">
        <v>47</v>
      </c>
      <c r="AO30" s="9" t="s">
        <v>168</v>
      </c>
      <c r="AP30" s="9" t="s">
        <v>169</v>
      </c>
    </row>
    <row r="31" spans="1:42" x14ac:dyDescent="0.25">
      <c r="A31" s="55" t="s">
        <v>148</v>
      </c>
      <c r="B31" s="64">
        <v>2010</v>
      </c>
      <c r="C31" s="65">
        <v>19.222000000000001</v>
      </c>
      <c r="D31" s="60">
        <v>920.22900000000004</v>
      </c>
      <c r="E31" s="66">
        <v>2.6709999999999998</v>
      </c>
      <c r="F31" s="67">
        <v>3.1699999999999999E-2</v>
      </c>
      <c r="G31" s="67">
        <v>0.1032</v>
      </c>
      <c r="H31" s="68">
        <v>0.63200000000000001</v>
      </c>
      <c r="J31" s="7" t="s">
        <v>170</v>
      </c>
      <c r="K31" s="7">
        <v>0.27370121424066524</v>
      </c>
      <c r="L31" s="7">
        <v>10</v>
      </c>
      <c r="M31" s="7">
        <v>2.7370121424066522E-2</v>
      </c>
      <c r="N31" s="11">
        <v>10.774387997115417</v>
      </c>
      <c r="O31" s="11">
        <v>8.0329096982507961E-8</v>
      </c>
      <c r="P31" s="11">
        <v>2.132503754216748</v>
      </c>
      <c r="W31" s="7" t="s">
        <v>170</v>
      </c>
      <c r="X31" s="7">
        <v>242.97908030681819</v>
      </c>
      <c r="Y31" s="7">
        <v>10</v>
      </c>
      <c r="Z31" s="7">
        <v>24.297908030681818</v>
      </c>
      <c r="AA31" s="11">
        <v>110.61104726860253</v>
      </c>
      <c r="AB31" s="11">
        <v>2.0222135084391443E-22</v>
      </c>
      <c r="AC31" s="11">
        <v>2.132503754216748</v>
      </c>
      <c r="AJ31" s="7" t="s">
        <v>170</v>
      </c>
      <c r="AK31" s="7">
        <v>399025.2948871507</v>
      </c>
      <c r="AL31" s="7">
        <v>10</v>
      </c>
      <c r="AM31" s="7">
        <v>39902.529488715067</v>
      </c>
      <c r="AN31" s="11">
        <v>126.99441384210883</v>
      </c>
      <c r="AO31" s="11">
        <v>2.2336203829073655E-23</v>
      </c>
      <c r="AP31" s="11">
        <v>2.132503754216748</v>
      </c>
    </row>
    <row r="32" spans="1:42" x14ac:dyDescent="0.25">
      <c r="A32" s="55" t="s">
        <v>149</v>
      </c>
      <c r="B32" s="59">
        <v>2007</v>
      </c>
      <c r="C32" s="65">
        <v>21.6</v>
      </c>
      <c r="D32" s="60">
        <v>1025.4000000000001</v>
      </c>
      <c r="E32" s="66">
        <v>3.2778999999999998</v>
      </c>
      <c r="F32" s="67">
        <v>0.21099999999999999</v>
      </c>
      <c r="G32" s="67">
        <v>0.36799999999999999</v>
      </c>
      <c r="H32" s="68">
        <v>0.72549019607843135</v>
      </c>
      <c r="J32" s="7" t="s">
        <v>171</v>
      </c>
      <c r="K32" s="7">
        <v>8.3829727241678045E-2</v>
      </c>
      <c r="L32" s="7">
        <v>33</v>
      </c>
      <c r="M32" s="7">
        <v>2.5402947648993346E-3</v>
      </c>
      <c r="N32" s="7"/>
      <c r="O32" s="7"/>
      <c r="P32" s="7"/>
      <c r="W32" s="7" t="s">
        <v>171</v>
      </c>
      <c r="X32" s="7">
        <v>7.2491038175000035</v>
      </c>
      <c r="Y32" s="7">
        <v>33</v>
      </c>
      <c r="Z32" s="7">
        <v>0.21966981265151525</v>
      </c>
      <c r="AA32" s="7"/>
      <c r="AB32" s="7"/>
      <c r="AC32" s="7"/>
      <c r="AJ32" s="7" t="s">
        <v>171</v>
      </c>
      <c r="AK32" s="7">
        <v>10368.829882271388</v>
      </c>
      <c r="AL32" s="7">
        <v>33</v>
      </c>
      <c r="AM32" s="7">
        <v>314.20696612943601</v>
      </c>
      <c r="AN32" s="7"/>
      <c r="AO32" s="7"/>
      <c r="AP32" s="7"/>
    </row>
    <row r="33" spans="1:42" x14ac:dyDescent="0.25">
      <c r="A33" s="55" t="s">
        <v>149</v>
      </c>
      <c r="B33" s="59">
        <v>2008</v>
      </c>
      <c r="C33" s="65">
        <v>21.901</v>
      </c>
      <c r="D33" s="60">
        <v>1010.68</v>
      </c>
      <c r="E33" s="66">
        <v>3.3292600000000001</v>
      </c>
      <c r="F33" s="67">
        <v>0.14630000000000001</v>
      </c>
      <c r="G33" s="67">
        <v>0.2195</v>
      </c>
      <c r="H33" s="68">
        <v>0.76400000000000001</v>
      </c>
      <c r="J33" s="7"/>
      <c r="K33" s="7"/>
      <c r="L33" s="7"/>
      <c r="M33" s="7"/>
      <c r="N33" s="7"/>
      <c r="O33" s="7"/>
      <c r="P33" s="7"/>
      <c r="W33" s="7"/>
      <c r="X33" s="7"/>
      <c r="Y33" s="7"/>
      <c r="Z33" s="7"/>
      <c r="AA33" s="7"/>
      <c r="AB33" s="7"/>
      <c r="AC33" s="7"/>
      <c r="AJ33" s="7"/>
      <c r="AK33" s="7"/>
      <c r="AL33" s="7"/>
      <c r="AM33" s="7"/>
      <c r="AN33" s="7"/>
      <c r="AO33" s="7"/>
      <c r="AP33" s="7"/>
    </row>
    <row r="34" spans="1:42" ht="15.75" thickBot="1" x14ac:dyDescent="0.3">
      <c r="A34" s="55" t="s">
        <v>149</v>
      </c>
      <c r="B34" s="59">
        <v>2009</v>
      </c>
      <c r="C34" s="65">
        <v>22.7</v>
      </c>
      <c r="D34" s="60">
        <v>1003.4</v>
      </c>
      <c r="E34" s="66">
        <v>3.4020000000000001</v>
      </c>
      <c r="F34" s="67">
        <v>0.20399999999999999</v>
      </c>
      <c r="G34" s="67">
        <v>0.37</v>
      </c>
      <c r="H34" s="68">
        <v>0.8</v>
      </c>
      <c r="J34" s="8" t="s">
        <v>172</v>
      </c>
      <c r="K34" s="8">
        <v>0.35753094148234327</v>
      </c>
      <c r="L34" s="8">
        <v>43</v>
      </c>
      <c r="M34" s="8"/>
      <c r="N34" s="8"/>
      <c r="O34" s="8"/>
      <c r="P34" s="8"/>
      <c r="W34" s="8" t="s">
        <v>172</v>
      </c>
      <c r="X34" s="8">
        <v>250.2281841243182</v>
      </c>
      <c r="Y34" s="8">
        <v>43</v>
      </c>
      <c r="Z34" s="8"/>
      <c r="AA34" s="8"/>
      <c r="AB34" s="8"/>
      <c r="AC34" s="8"/>
      <c r="AJ34" s="8" t="s">
        <v>172</v>
      </c>
      <c r="AK34" s="8">
        <v>409394.12476942211</v>
      </c>
      <c r="AL34" s="8">
        <v>43</v>
      </c>
      <c r="AM34" s="8"/>
      <c r="AN34" s="8"/>
      <c r="AO34" s="8"/>
      <c r="AP34" s="8"/>
    </row>
    <row r="35" spans="1:42" x14ac:dyDescent="0.25">
      <c r="A35" s="55" t="s">
        <v>149</v>
      </c>
      <c r="B35" s="64">
        <v>2010</v>
      </c>
      <c r="C35" s="65">
        <v>22.117999999999999</v>
      </c>
      <c r="D35" s="60">
        <v>1019.423</v>
      </c>
      <c r="E35" s="66">
        <v>3.347</v>
      </c>
      <c r="F35" s="67">
        <v>0.17580000000000001</v>
      </c>
      <c r="G35" s="67">
        <v>0.41760000000000003</v>
      </c>
      <c r="H35" s="68">
        <v>0.73499999999999999</v>
      </c>
    </row>
    <row r="36" spans="1:42" x14ac:dyDescent="0.25">
      <c r="A36" s="55" t="s">
        <v>150</v>
      </c>
      <c r="B36" s="59">
        <v>2007</v>
      </c>
      <c r="C36" s="65">
        <v>21</v>
      </c>
      <c r="D36" s="60">
        <v>1014.9</v>
      </c>
      <c r="E36" s="66">
        <v>2.8559999999999999</v>
      </c>
      <c r="F36" s="67">
        <v>6.7000000000000004E-2</v>
      </c>
      <c r="G36" s="67">
        <v>0.16300000000000001</v>
      </c>
      <c r="H36" s="68">
        <v>0.66298342541436461</v>
      </c>
    </row>
    <row r="37" spans="1:42" x14ac:dyDescent="0.25">
      <c r="A37" s="55" t="s">
        <v>150</v>
      </c>
      <c r="B37" s="59">
        <v>2008</v>
      </c>
      <c r="C37" s="65">
        <v>21.059699999999999</v>
      </c>
      <c r="D37" s="60">
        <v>1013.24</v>
      </c>
      <c r="E37" s="66">
        <v>2.9050099999999999</v>
      </c>
      <c r="F37" s="67">
        <v>5.4399999999999997E-2</v>
      </c>
      <c r="G37" s="67">
        <v>0.1633</v>
      </c>
      <c r="H37" s="68">
        <v>0.67700000000000005</v>
      </c>
      <c r="J37" s="14" t="s">
        <v>30</v>
      </c>
      <c r="K37" s="10" t="s">
        <v>181</v>
      </c>
      <c r="L37" s="38"/>
      <c r="M37" s="21"/>
      <c r="W37" s="14" t="s">
        <v>30</v>
      </c>
      <c r="X37" s="10" t="s">
        <v>181</v>
      </c>
      <c r="Y37" s="38"/>
      <c r="Z37" s="21"/>
      <c r="AJ37" s="14" t="s">
        <v>30</v>
      </c>
      <c r="AK37" s="10" t="s">
        <v>181</v>
      </c>
      <c r="AL37" s="38"/>
      <c r="AM37" s="21"/>
    </row>
    <row r="38" spans="1:42" x14ac:dyDescent="0.25">
      <c r="A38" s="55" t="s">
        <v>150</v>
      </c>
      <c r="B38" s="59">
        <v>2009</v>
      </c>
      <c r="C38" s="65">
        <v>21.1</v>
      </c>
      <c r="D38" s="60">
        <v>1013.3</v>
      </c>
      <c r="E38" s="66">
        <v>2.839</v>
      </c>
      <c r="F38" s="67">
        <v>5.8999999999999997E-2</v>
      </c>
      <c r="G38" s="67">
        <v>0.14099999999999999</v>
      </c>
      <c r="H38" s="68">
        <v>0.73099999999999998</v>
      </c>
      <c r="J38" s="14" t="s">
        <v>31</v>
      </c>
      <c r="K38" s="10" t="s">
        <v>182</v>
      </c>
      <c r="L38" s="38"/>
      <c r="M38" s="21"/>
      <c r="W38" s="14" t="s">
        <v>31</v>
      </c>
      <c r="X38" s="10" t="s">
        <v>182</v>
      </c>
      <c r="Y38" s="38"/>
      <c r="Z38" s="21"/>
      <c r="AJ38" s="14" t="s">
        <v>31</v>
      </c>
      <c r="AK38" s="10" t="s">
        <v>182</v>
      </c>
      <c r="AL38" s="38"/>
      <c r="AM38" s="21"/>
    </row>
    <row r="39" spans="1:42" x14ac:dyDescent="0.25">
      <c r="A39" s="55" t="s">
        <v>150</v>
      </c>
      <c r="B39" s="64">
        <v>2010</v>
      </c>
      <c r="C39" s="65">
        <v>18.989999999999998</v>
      </c>
      <c r="D39" s="60">
        <v>936.05499999999995</v>
      </c>
      <c r="E39" s="66">
        <v>2.5268000000000002</v>
      </c>
      <c r="F39" s="67">
        <v>1.55E-2</v>
      </c>
      <c r="G39" s="67">
        <v>5.1700000000000003E-2</v>
      </c>
      <c r="H39" s="68">
        <v>0.67</v>
      </c>
      <c r="J39" s="16"/>
      <c r="K39" s="38"/>
      <c r="L39" s="38"/>
      <c r="M39" s="21"/>
      <c r="W39" s="16"/>
      <c r="X39" s="38"/>
      <c r="Y39" s="38"/>
      <c r="Z39" s="21"/>
      <c r="AJ39" s="16"/>
      <c r="AK39" s="38"/>
      <c r="AL39" s="38"/>
      <c r="AM39" s="21"/>
    </row>
    <row r="40" spans="1:42" x14ac:dyDescent="0.25">
      <c r="A40" s="55" t="s">
        <v>151</v>
      </c>
      <c r="B40" s="59">
        <v>2007</v>
      </c>
      <c r="C40" s="65">
        <v>19.5</v>
      </c>
      <c r="D40" s="60">
        <v>932</v>
      </c>
      <c r="E40" s="66">
        <v>2.718</v>
      </c>
      <c r="F40" s="67">
        <v>2.5000000000000001E-2</v>
      </c>
      <c r="G40" s="67">
        <v>0.15</v>
      </c>
      <c r="H40" s="68">
        <v>0.59878419452887544</v>
      </c>
      <c r="J40" s="17" t="s">
        <v>32</v>
      </c>
      <c r="K40">
        <f>N31</f>
        <v>10.774387997115417</v>
      </c>
      <c r="M40" s="21"/>
      <c r="W40" s="17" t="s">
        <v>32</v>
      </c>
      <c r="X40">
        <f>AA31</f>
        <v>110.61104726860253</v>
      </c>
      <c r="Z40" s="21"/>
      <c r="AJ40" s="17" t="s">
        <v>32</v>
      </c>
      <c r="AK40">
        <f>AN31</f>
        <v>126.99441384210883</v>
      </c>
      <c r="AM40" s="21"/>
    </row>
    <row r="41" spans="1:42" x14ac:dyDescent="0.25">
      <c r="A41" s="55" t="s">
        <v>151</v>
      </c>
      <c r="B41" s="59">
        <v>2008</v>
      </c>
      <c r="C41" s="65">
        <v>19.614999999999998</v>
      </c>
      <c r="D41" s="60">
        <v>897.24</v>
      </c>
      <c r="E41" s="66">
        <v>2.7037239999999998</v>
      </c>
      <c r="F41" s="67">
        <v>5.3900000000000003E-2</v>
      </c>
      <c r="G41" s="67">
        <v>0.14219999999999999</v>
      </c>
      <c r="H41" s="68">
        <v>0.63600000000000001</v>
      </c>
      <c r="J41" s="18"/>
      <c r="K41" s="38"/>
      <c r="L41" s="38"/>
      <c r="M41" s="21"/>
      <c r="W41" s="18"/>
      <c r="X41" s="38"/>
      <c r="Y41" s="38"/>
      <c r="Z41" s="21"/>
      <c r="AJ41" s="18"/>
      <c r="AK41" s="38"/>
      <c r="AL41" s="38"/>
      <c r="AM41" s="21"/>
    </row>
    <row r="42" spans="1:42" x14ac:dyDescent="0.25">
      <c r="A42" s="55" t="s">
        <v>151</v>
      </c>
      <c r="B42" s="59">
        <v>2009</v>
      </c>
      <c r="C42" s="65">
        <v>19</v>
      </c>
      <c r="D42" s="60">
        <v>924.8</v>
      </c>
      <c r="E42" s="66">
        <v>2.738</v>
      </c>
      <c r="F42" s="67">
        <v>5.1999999999999998E-2</v>
      </c>
      <c r="G42" s="67">
        <v>0.14199999999999999</v>
      </c>
      <c r="H42" s="68">
        <v>0.66900000000000004</v>
      </c>
      <c r="J42" s="17" t="s">
        <v>33</v>
      </c>
      <c r="K42" s="38">
        <v>0.05</v>
      </c>
      <c r="L42" s="80" t="str">
        <f>IF(O31&lt;K42,"Reject","Fail to reject")</f>
        <v>Reject</v>
      </c>
      <c r="M42" s="21"/>
      <c r="W42" s="17" t="s">
        <v>33</v>
      </c>
      <c r="X42" s="38">
        <v>0.05</v>
      </c>
      <c r="Y42" s="80" t="str">
        <f>IF(AB31&lt;X42,"Reject","Fail to reject")</f>
        <v>Reject</v>
      </c>
      <c r="Z42" s="21"/>
      <c r="AJ42" s="17" t="s">
        <v>33</v>
      </c>
      <c r="AK42" s="38">
        <v>0.05</v>
      </c>
      <c r="AL42" s="80" t="str">
        <f>IF(AO31&lt;AK42,"Reject","Fail to reject")</f>
        <v>Reject</v>
      </c>
      <c r="AM42" s="21"/>
    </row>
    <row r="43" spans="1:42" x14ac:dyDescent="0.25">
      <c r="A43" s="55" t="s">
        <v>151</v>
      </c>
      <c r="B43" s="64">
        <v>2010</v>
      </c>
      <c r="C43" s="65">
        <v>19.43</v>
      </c>
      <c r="D43" s="60">
        <v>961.07</v>
      </c>
      <c r="E43" s="66">
        <v>2.6884999999999999</v>
      </c>
      <c r="F43" s="67">
        <v>4.3499999999999997E-2</v>
      </c>
      <c r="G43" s="67">
        <v>0.13039999999999999</v>
      </c>
      <c r="H43" s="68">
        <v>0.61799999999999999</v>
      </c>
      <c r="J43" s="17" t="s">
        <v>34</v>
      </c>
      <c r="K43">
        <f>P31</f>
        <v>2.132503754216748</v>
      </c>
      <c r="M43" s="21"/>
      <c r="W43" s="17" t="s">
        <v>34</v>
      </c>
      <c r="X43">
        <f>AC31</f>
        <v>2.132503754216748</v>
      </c>
      <c r="Z43" s="21"/>
      <c r="AJ43" s="17" t="s">
        <v>34</v>
      </c>
      <c r="AK43">
        <f>AP31</f>
        <v>2.132503754216748</v>
      </c>
      <c r="AM43" s="21"/>
    </row>
    <row r="44" spans="1:42" x14ac:dyDescent="0.25">
      <c r="A44" s="55" t="s">
        <v>152</v>
      </c>
      <c r="B44" s="59">
        <v>2007</v>
      </c>
      <c r="C44" s="65">
        <v>21.2</v>
      </c>
      <c r="D44" s="60">
        <v>956.5</v>
      </c>
      <c r="E44" s="66">
        <v>3.0840000000000001</v>
      </c>
      <c r="F44" s="67">
        <v>0.13800000000000001</v>
      </c>
      <c r="G44" s="67">
        <v>0.34499999999999997</v>
      </c>
      <c r="H44" s="68">
        <v>0.72549019607843135</v>
      </c>
      <c r="J44"/>
      <c r="K44" s="50" t="str">
        <f>IF(K40&gt;K43,"Reject","Fail to reject")</f>
        <v>Reject</v>
      </c>
      <c r="M44" s="21"/>
      <c r="W44"/>
      <c r="X44" s="50" t="str">
        <f>IF(X40&gt;X43,"Reject","Fail to reject")</f>
        <v>Reject</v>
      </c>
      <c r="Z44" s="21"/>
      <c r="AJ44"/>
      <c r="AK44" s="50" t="str">
        <f>IF(AK40&gt;AK43,"Reject","Fail to reject")</f>
        <v>Reject</v>
      </c>
      <c r="AM44" s="21"/>
    </row>
    <row r="45" spans="1:42" x14ac:dyDescent="0.25">
      <c r="A45" s="55" t="s">
        <v>152</v>
      </c>
      <c r="B45" s="59">
        <v>2008</v>
      </c>
      <c r="C45" s="65">
        <v>20.97</v>
      </c>
      <c r="D45" s="60">
        <v>970</v>
      </c>
      <c r="E45" s="66">
        <v>3.1877140000000002</v>
      </c>
      <c r="F45" s="67">
        <v>0.23330000000000001</v>
      </c>
      <c r="G45" s="67">
        <v>0.43330000000000002</v>
      </c>
      <c r="H45" s="68">
        <v>0.52500000000000002</v>
      </c>
      <c r="J45" s="16" t="s">
        <v>35</v>
      </c>
      <c r="K45" s="10" t="s">
        <v>65</v>
      </c>
      <c r="L45" s="38"/>
      <c r="M45" s="21"/>
      <c r="W45" s="16" t="s">
        <v>35</v>
      </c>
      <c r="X45" s="10" t="s">
        <v>65</v>
      </c>
      <c r="Y45" s="38"/>
      <c r="Z45" s="21"/>
      <c r="AJ45" s="16" t="s">
        <v>35</v>
      </c>
      <c r="AK45" s="10" t="s">
        <v>65</v>
      </c>
      <c r="AL45" s="38"/>
      <c r="AM45" s="21"/>
    </row>
    <row r="46" spans="1:42" x14ac:dyDescent="0.25">
      <c r="A46" s="55" t="s">
        <v>152</v>
      </c>
      <c r="B46" s="59">
        <v>2009</v>
      </c>
      <c r="C46" s="65">
        <v>22</v>
      </c>
      <c r="D46" s="60">
        <v>996.2</v>
      </c>
      <c r="E46" s="66">
        <v>3.2109999999999999</v>
      </c>
      <c r="F46" s="67">
        <v>8.5999999999999993E-2</v>
      </c>
      <c r="G46" s="67">
        <v>0.20699999999999999</v>
      </c>
      <c r="H46" s="68">
        <v>0.754</v>
      </c>
      <c r="J46" s="15"/>
      <c r="K46" s="38"/>
      <c r="L46" s="38"/>
      <c r="M46" s="21"/>
      <c r="W46" s="15"/>
      <c r="X46" s="38"/>
      <c r="Y46" s="38"/>
      <c r="Z46" s="21"/>
      <c r="AJ46" s="15"/>
      <c r="AK46" s="38"/>
      <c r="AL46" s="38"/>
      <c r="AM46" s="21"/>
    </row>
    <row r="47" spans="1:42" ht="15" customHeight="1" x14ac:dyDescent="0.25">
      <c r="A47" s="55" t="s">
        <v>152</v>
      </c>
      <c r="B47" s="64">
        <v>2010</v>
      </c>
      <c r="C47" s="65">
        <v>21.611000000000001</v>
      </c>
      <c r="D47" s="60">
        <v>980.86956199999997</v>
      </c>
      <c r="E47" s="66">
        <v>3.3384999999999998</v>
      </c>
      <c r="F47" s="67">
        <v>7.7899999999999997E-2</v>
      </c>
      <c r="G47" s="67">
        <v>0.31169999999999998</v>
      </c>
      <c r="H47" s="68">
        <v>0.72499999999999998</v>
      </c>
      <c r="J47" s="16" t="s">
        <v>36</v>
      </c>
      <c r="K47" s="83" t="s">
        <v>238</v>
      </c>
      <c r="L47" s="83"/>
      <c r="M47" s="83"/>
      <c r="W47" s="16" t="s">
        <v>36</v>
      </c>
      <c r="X47" s="83" t="s">
        <v>237</v>
      </c>
      <c r="Y47" s="83"/>
      <c r="Z47" s="83"/>
      <c r="AA47" s="83"/>
      <c r="AJ47" s="16" t="s">
        <v>36</v>
      </c>
      <c r="AK47" s="82" t="s">
        <v>236</v>
      </c>
      <c r="AL47" s="83"/>
      <c r="AM47" s="83"/>
      <c r="AN47" s="83"/>
    </row>
    <row r="48" spans="1:42" x14ac:dyDescent="0.25">
      <c r="B48" s="70"/>
      <c r="C48" s="71"/>
      <c r="D48" s="72"/>
      <c r="E48" s="73"/>
      <c r="F48" s="74"/>
      <c r="G48" s="75"/>
      <c r="H48" s="75"/>
      <c r="J48" s="16" t="s">
        <v>37</v>
      </c>
      <c r="K48" s="83"/>
      <c r="L48" s="83"/>
      <c r="M48" s="83"/>
      <c r="W48" s="16" t="s">
        <v>37</v>
      </c>
      <c r="X48" s="83"/>
      <c r="Y48" s="83"/>
      <c r="Z48" s="83"/>
      <c r="AA48" s="83"/>
      <c r="AJ48" s="16" t="s">
        <v>37</v>
      </c>
      <c r="AK48" s="83"/>
      <c r="AL48" s="83"/>
      <c r="AM48" s="83"/>
      <c r="AN48" s="83"/>
    </row>
    <row r="49" spans="3:40" x14ac:dyDescent="0.25">
      <c r="C49" s="71"/>
      <c r="H49" s="70"/>
      <c r="J49" s="38"/>
      <c r="K49" s="83"/>
      <c r="L49" s="83"/>
      <c r="M49" s="83"/>
      <c r="W49" s="38"/>
      <c r="X49" s="83"/>
      <c r="Y49" s="83"/>
      <c r="Z49" s="83"/>
      <c r="AA49" s="83"/>
      <c r="AJ49" s="38"/>
      <c r="AK49" s="83"/>
      <c r="AL49" s="83"/>
      <c r="AM49" s="83"/>
      <c r="AN49" s="83"/>
    </row>
    <row r="50" spans="3:40" x14ac:dyDescent="0.25">
      <c r="C50" s="71"/>
      <c r="H50" s="70"/>
      <c r="J50" s="21"/>
      <c r="K50" s="83"/>
      <c r="L50" s="83"/>
      <c r="M50" s="83"/>
      <c r="W50" s="21"/>
      <c r="X50" s="83"/>
      <c r="Y50" s="83"/>
      <c r="Z50" s="83"/>
      <c r="AA50" s="83"/>
      <c r="AJ50" s="21"/>
      <c r="AK50" s="83"/>
      <c r="AL50" s="83"/>
      <c r="AM50" s="83"/>
      <c r="AN50" s="83"/>
    </row>
    <row r="51" spans="3:40" x14ac:dyDescent="0.25">
      <c r="C51" s="76"/>
      <c r="H51" s="70"/>
      <c r="J51" s="21"/>
      <c r="K51" s="83"/>
      <c r="L51" s="83"/>
      <c r="M51" s="83"/>
      <c r="W51" s="21"/>
      <c r="X51" s="83"/>
      <c r="Y51" s="83"/>
      <c r="Z51" s="83"/>
      <c r="AA51" s="83"/>
      <c r="AJ51" s="21"/>
      <c r="AK51" s="83"/>
      <c r="AL51" s="83"/>
      <c r="AM51" s="83"/>
      <c r="AN51" s="83"/>
    </row>
    <row r="52" spans="3:40" x14ac:dyDescent="0.25">
      <c r="H52" s="70"/>
      <c r="K52" s="83"/>
      <c r="L52" s="83"/>
      <c r="M52" s="83"/>
      <c r="X52" s="83"/>
      <c r="Y52" s="83"/>
      <c r="Z52" s="83"/>
      <c r="AA52" s="83"/>
      <c r="AK52" s="83"/>
      <c r="AL52" s="83"/>
      <c r="AM52" s="83"/>
      <c r="AN52" s="83"/>
    </row>
    <row r="53" spans="3:40" x14ac:dyDescent="0.25">
      <c r="H53" s="70"/>
      <c r="K53" s="83"/>
      <c r="L53" s="83"/>
      <c r="M53" s="83"/>
      <c r="X53" s="83"/>
      <c r="Y53" s="83"/>
      <c r="Z53" s="83"/>
      <c r="AA53" s="83"/>
      <c r="AK53" s="83"/>
      <c r="AL53" s="83"/>
      <c r="AM53" s="83"/>
      <c r="AN53" s="83"/>
    </row>
    <row r="54" spans="3:40" x14ac:dyDescent="0.25">
      <c r="H54" s="70"/>
      <c r="K54" s="83"/>
      <c r="L54" s="83"/>
      <c r="M54" s="83"/>
      <c r="X54" s="83"/>
      <c r="Y54" s="83"/>
      <c r="Z54" s="83"/>
      <c r="AA54" s="83"/>
      <c r="AK54" s="83"/>
      <c r="AL54" s="83"/>
      <c r="AM54" s="83"/>
      <c r="AN54" s="83"/>
    </row>
    <row r="55" spans="3:40" x14ac:dyDescent="0.25">
      <c r="H55" s="70"/>
    </row>
    <row r="56" spans="3:40" x14ac:dyDescent="0.25">
      <c r="H56" s="70"/>
    </row>
    <row r="57" spans="3:40" x14ac:dyDescent="0.25">
      <c r="H57" s="70"/>
    </row>
    <row r="58" spans="3:40" x14ac:dyDescent="0.25">
      <c r="H58" s="70"/>
    </row>
    <row r="59" spans="3:40" x14ac:dyDescent="0.25">
      <c r="H59" s="70"/>
    </row>
    <row r="60" spans="3:40" x14ac:dyDescent="0.25">
      <c r="H60" s="70"/>
    </row>
    <row r="61" spans="3:40" x14ac:dyDescent="0.25">
      <c r="H61" s="70"/>
    </row>
    <row r="62" spans="3:40" x14ac:dyDescent="0.25">
      <c r="H62" s="70"/>
    </row>
    <row r="63" spans="3:40" x14ac:dyDescent="0.25">
      <c r="H63" s="70"/>
    </row>
    <row r="64" spans="3:40" x14ac:dyDescent="0.25">
      <c r="H64" s="70"/>
    </row>
    <row r="65" spans="8:8" x14ac:dyDescent="0.25">
      <c r="H65" s="70"/>
    </row>
    <row r="66" spans="8:8" x14ac:dyDescent="0.25">
      <c r="H66" s="70"/>
    </row>
    <row r="67" spans="8:8" x14ac:dyDescent="0.25">
      <c r="H67" s="70"/>
    </row>
    <row r="68" spans="8:8" x14ac:dyDescent="0.25">
      <c r="H68" s="70"/>
    </row>
    <row r="69" spans="8:8" x14ac:dyDescent="0.25">
      <c r="H69" s="70"/>
    </row>
    <row r="70" spans="8:8" x14ac:dyDescent="0.25">
      <c r="H70" s="70"/>
    </row>
    <row r="71" spans="8:8" x14ac:dyDescent="0.25">
      <c r="H71" s="70"/>
    </row>
    <row r="72" spans="8:8" x14ac:dyDescent="0.25">
      <c r="H72" s="70"/>
    </row>
    <row r="73" spans="8:8" x14ac:dyDescent="0.25">
      <c r="H73" s="70"/>
    </row>
    <row r="74" spans="8:8" x14ac:dyDescent="0.25">
      <c r="H74" s="70"/>
    </row>
    <row r="75" spans="8:8" x14ac:dyDescent="0.25">
      <c r="H75" s="70"/>
    </row>
    <row r="76" spans="8:8" x14ac:dyDescent="0.25">
      <c r="H76" s="70"/>
    </row>
    <row r="77" spans="8:8" x14ac:dyDescent="0.25">
      <c r="H77" s="70"/>
    </row>
    <row r="78" spans="8:8" x14ac:dyDescent="0.25">
      <c r="H78" s="70"/>
    </row>
    <row r="79" spans="8:8" x14ac:dyDescent="0.25">
      <c r="H79" s="70"/>
    </row>
    <row r="80" spans="8:8" x14ac:dyDescent="0.25">
      <c r="H80" s="70"/>
    </row>
    <row r="81" spans="8:8" x14ac:dyDescent="0.25">
      <c r="H81" s="70"/>
    </row>
    <row r="82" spans="8:8" x14ac:dyDescent="0.25">
      <c r="H82" s="70"/>
    </row>
    <row r="83" spans="8:8" x14ac:dyDescent="0.25">
      <c r="H83" s="70"/>
    </row>
    <row r="84" spans="8:8" x14ac:dyDescent="0.25">
      <c r="H84" s="70"/>
    </row>
    <row r="85" spans="8:8" x14ac:dyDescent="0.25">
      <c r="H85" s="70"/>
    </row>
    <row r="86" spans="8:8" x14ac:dyDescent="0.25">
      <c r="H86" s="70"/>
    </row>
    <row r="87" spans="8:8" x14ac:dyDescent="0.25">
      <c r="H87" s="70"/>
    </row>
    <row r="88" spans="8:8" x14ac:dyDescent="0.25">
      <c r="H88" s="70"/>
    </row>
    <row r="89" spans="8:8" x14ac:dyDescent="0.25">
      <c r="H89" s="70"/>
    </row>
    <row r="90" spans="8:8" x14ac:dyDescent="0.25">
      <c r="H90" s="70"/>
    </row>
    <row r="91" spans="8:8" x14ac:dyDescent="0.25">
      <c r="H91" s="70"/>
    </row>
    <row r="92" spans="8:8" x14ac:dyDescent="0.25">
      <c r="H92" s="70"/>
    </row>
    <row r="93" spans="8:8" x14ac:dyDescent="0.25">
      <c r="H93" s="70"/>
    </row>
    <row r="94" spans="8:8" x14ac:dyDescent="0.25">
      <c r="H94" s="70"/>
    </row>
    <row r="95" spans="8:8" x14ac:dyDescent="0.25">
      <c r="H95" s="70"/>
    </row>
    <row r="96" spans="8:8" x14ac:dyDescent="0.25">
      <c r="H96" s="70"/>
    </row>
    <row r="97" spans="8:8" x14ac:dyDescent="0.25">
      <c r="H97" s="70"/>
    </row>
    <row r="98" spans="8:8" x14ac:dyDescent="0.25">
      <c r="H98" s="70"/>
    </row>
    <row r="99" spans="8:8" x14ac:dyDescent="0.25">
      <c r="H99" s="70"/>
    </row>
    <row r="100" spans="8:8" x14ac:dyDescent="0.25">
      <c r="H100" s="70"/>
    </row>
    <row r="101" spans="8:8" x14ac:dyDescent="0.25">
      <c r="H101" s="70"/>
    </row>
    <row r="102" spans="8:8" x14ac:dyDescent="0.25">
      <c r="H102" s="70"/>
    </row>
    <row r="103" spans="8:8" x14ac:dyDescent="0.25">
      <c r="H103" s="70"/>
    </row>
    <row r="104" spans="8:8" x14ac:dyDescent="0.25">
      <c r="H104" s="70"/>
    </row>
    <row r="105" spans="8:8" x14ac:dyDescent="0.25">
      <c r="H105" s="70"/>
    </row>
    <row r="106" spans="8:8" x14ac:dyDescent="0.25">
      <c r="H106" s="70"/>
    </row>
    <row r="107" spans="8:8" x14ac:dyDescent="0.25">
      <c r="H107" s="70"/>
    </row>
    <row r="108" spans="8:8" x14ac:dyDescent="0.25">
      <c r="H108" s="70"/>
    </row>
    <row r="109" spans="8:8" x14ac:dyDescent="0.25">
      <c r="H109" s="70"/>
    </row>
    <row r="110" spans="8:8" x14ac:dyDescent="0.25">
      <c r="H110" s="70"/>
    </row>
    <row r="111" spans="8:8" x14ac:dyDescent="0.25">
      <c r="H111" s="70"/>
    </row>
    <row r="112" spans="8:8" x14ac:dyDescent="0.25">
      <c r="H112" s="70"/>
    </row>
    <row r="113" spans="8:8" x14ac:dyDescent="0.25">
      <c r="H113" s="70"/>
    </row>
    <row r="114" spans="8:8" x14ac:dyDescent="0.25">
      <c r="H114" s="70"/>
    </row>
    <row r="115" spans="8:8" x14ac:dyDescent="0.25">
      <c r="H115" s="70"/>
    </row>
    <row r="116" spans="8:8" x14ac:dyDescent="0.25">
      <c r="H116" s="70"/>
    </row>
    <row r="117" spans="8:8" x14ac:dyDescent="0.25">
      <c r="H117" s="70"/>
    </row>
    <row r="118" spans="8:8" x14ac:dyDescent="0.25">
      <c r="H118" s="70"/>
    </row>
    <row r="119" spans="8:8" x14ac:dyDescent="0.25">
      <c r="H119" s="70"/>
    </row>
    <row r="120" spans="8:8" x14ac:dyDescent="0.25">
      <c r="H120" s="70"/>
    </row>
    <row r="121" spans="8:8" x14ac:dyDescent="0.25">
      <c r="H121" s="70"/>
    </row>
    <row r="122" spans="8:8" x14ac:dyDescent="0.25">
      <c r="H122" s="70"/>
    </row>
    <row r="123" spans="8:8" x14ac:dyDescent="0.25">
      <c r="H123" s="70"/>
    </row>
    <row r="124" spans="8:8" x14ac:dyDescent="0.25">
      <c r="H124" s="70"/>
    </row>
    <row r="125" spans="8:8" x14ac:dyDescent="0.25">
      <c r="H125" s="70"/>
    </row>
    <row r="126" spans="8:8" x14ac:dyDescent="0.25">
      <c r="H126" s="70"/>
    </row>
    <row r="127" spans="8:8" x14ac:dyDescent="0.25">
      <c r="H127" s="70"/>
    </row>
    <row r="128" spans="8:8" x14ac:dyDescent="0.25">
      <c r="H128" s="70"/>
    </row>
    <row r="129" spans="8:8" x14ac:dyDescent="0.25">
      <c r="H129" s="70"/>
    </row>
    <row r="130" spans="8:8" x14ac:dyDescent="0.25">
      <c r="H130" s="70"/>
    </row>
    <row r="131" spans="8:8" x14ac:dyDescent="0.25">
      <c r="H131" s="70"/>
    </row>
    <row r="132" spans="8:8" x14ac:dyDescent="0.25">
      <c r="H132" s="70"/>
    </row>
    <row r="133" spans="8:8" x14ac:dyDescent="0.25">
      <c r="H133" s="70"/>
    </row>
    <row r="134" spans="8:8" x14ac:dyDescent="0.25">
      <c r="H134" s="70"/>
    </row>
    <row r="135" spans="8:8" x14ac:dyDescent="0.25">
      <c r="H135" s="70"/>
    </row>
    <row r="136" spans="8:8" x14ac:dyDescent="0.25">
      <c r="H136" s="70"/>
    </row>
    <row r="137" spans="8:8" x14ac:dyDescent="0.25">
      <c r="H137" s="70"/>
    </row>
    <row r="138" spans="8:8" x14ac:dyDescent="0.25">
      <c r="H138" s="70"/>
    </row>
    <row r="139" spans="8:8" x14ac:dyDescent="0.25">
      <c r="H139" s="70"/>
    </row>
    <row r="140" spans="8:8" x14ac:dyDescent="0.25">
      <c r="H140" s="70"/>
    </row>
    <row r="141" spans="8:8" x14ac:dyDescent="0.25">
      <c r="H141" s="70"/>
    </row>
    <row r="142" spans="8:8" x14ac:dyDescent="0.25">
      <c r="H142" s="70"/>
    </row>
    <row r="143" spans="8:8" x14ac:dyDescent="0.25">
      <c r="H143" s="70"/>
    </row>
    <row r="144" spans="8:8" x14ac:dyDescent="0.25">
      <c r="H144" s="70"/>
    </row>
    <row r="145" spans="8:8" x14ac:dyDescent="0.25">
      <c r="H145" s="70"/>
    </row>
    <row r="146" spans="8:8" x14ac:dyDescent="0.25">
      <c r="H146" s="70"/>
    </row>
    <row r="147" spans="8:8" x14ac:dyDescent="0.25">
      <c r="H147" s="70"/>
    </row>
    <row r="148" spans="8:8" x14ac:dyDescent="0.25">
      <c r="H148" s="70"/>
    </row>
    <row r="149" spans="8:8" x14ac:dyDescent="0.25">
      <c r="H149" s="70"/>
    </row>
    <row r="150" spans="8:8" x14ac:dyDescent="0.25">
      <c r="H150" s="70"/>
    </row>
    <row r="151" spans="8:8" x14ac:dyDescent="0.25">
      <c r="H151" s="70"/>
    </row>
    <row r="152" spans="8:8" x14ac:dyDescent="0.25">
      <c r="H152" s="70"/>
    </row>
    <row r="153" spans="8:8" x14ac:dyDescent="0.25">
      <c r="H153" s="70"/>
    </row>
    <row r="154" spans="8:8" x14ac:dyDescent="0.25">
      <c r="H154" s="70"/>
    </row>
    <row r="155" spans="8:8" x14ac:dyDescent="0.25">
      <c r="H155" s="70"/>
    </row>
    <row r="156" spans="8:8" x14ac:dyDescent="0.25">
      <c r="H156" s="70"/>
    </row>
    <row r="157" spans="8:8" x14ac:dyDescent="0.25">
      <c r="H157" s="70"/>
    </row>
    <row r="158" spans="8:8" x14ac:dyDescent="0.25">
      <c r="H158" s="70"/>
    </row>
    <row r="159" spans="8:8" x14ac:dyDescent="0.25">
      <c r="H159" s="70"/>
    </row>
    <row r="160" spans="8:8" x14ac:dyDescent="0.25">
      <c r="H160" s="70"/>
    </row>
    <row r="161" spans="8:8" x14ac:dyDescent="0.25">
      <c r="H161" s="70"/>
    </row>
    <row r="162" spans="8:8" x14ac:dyDescent="0.25">
      <c r="H162" s="70"/>
    </row>
    <row r="163" spans="8:8" x14ac:dyDescent="0.25">
      <c r="H163" s="70"/>
    </row>
    <row r="164" spans="8:8" x14ac:dyDescent="0.25">
      <c r="H164" s="70"/>
    </row>
    <row r="165" spans="8:8" x14ac:dyDescent="0.25">
      <c r="H165" s="70"/>
    </row>
    <row r="166" spans="8:8" x14ac:dyDescent="0.25">
      <c r="H166" s="70"/>
    </row>
    <row r="167" spans="8:8" x14ac:dyDescent="0.25">
      <c r="H167" s="70"/>
    </row>
    <row r="168" spans="8:8" x14ac:dyDescent="0.25">
      <c r="H168" s="70"/>
    </row>
    <row r="169" spans="8:8" x14ac:dyDescent="0.25">
      <c r="H169" s="70"/>
    </row>
    <row r="170" spans="8:8" x14ac:dyDescent="0.25">
      <c r="H170" s="70"/>
    </row>
    <row r="171" spans="8:8" x14ac:dyDescent="0.25">
      <c r="H171" s="70"/>
    </row>
    <row r="172" spans="8:8" x14ac:dyDescent="0.25">
      <c r="H172" s="70"/>
    </row>
    <row r="173" spans="8:8" x14ac:dyDescent="0.25">
      <c r="H173" s="70"/>
    </row>
    <row r="174" spans="8:8" x14ac:dyDescent="0.25">
      <c r="H174" s="70"/>
    </row>
    <row r="175" spans="8:8" x14ac:dyDescent="0.25">
      <c r="H175" s="70"/>
    </row>
    <row r="176" spans="8:8" x14ac:dyDescent="0.25">
      <c r="H176" s="70"/>
    </row>
    <row r="177" spans="8:8" x14ac:dyDescent="0.25">
      <c r="H177" s="70"/>
    </row>
    <row r="178" spans="8:8" x14ac:dyDescent="0.25">
      <c r="H178" s="70"/>
    </row>
    <row r="179" spans="8:8" x14ac:dyDescent="0.25">
      <c r="H179" s="70"/>
    </row>
    <row r="180" spans="8:8" x14ac:dyDescent="0.25">
      <c r="H180" s="70"/>
    </row>
    <row r="181" spans="8:8" x14ac:dyDescent="0.25">
      <c r="H181" s="70"/>
    </row>
    <row r="182" spans="8:8" x14ac:dyDescent="0.25">
      <c r="H182" s="70"/>
    </row>
    <row r="183" spans="8:8" x14ac:dyDescent="0.25">
      <c r="H183" s="70"/>
    </row>
    <row r="184" spans="8:8" x14ac:dyDescent="0.25">
      <c r="H184" s="70"/>
    </row>
    <row r="185" spans="8:8" x14ac:dyDescent="0.25">
      <c r="H185" s="70"/>
    </row>
    <row r="186" spans="8:8" x14ac:dyDescent="0.25">
      <c r="H186" s="70"/>
    </row>
    <row r="187" spans="8:8" x14ac:dyDescent="0.25">
      <c r="H187" s="70"/>
    </row>
    <row r="188" spans="8:8" x14ac:dyDescent="0.25">
      <c r="H188" s="70"/>
    </row>
    <row r="189" spans="8:8" x14ac:dyDescent="0.25">
      <c r="H189" s="70"/>
    </row>
    <row r="190" spans="8:8" x14ac:dyDescent="0.25">
      <c r="H190" s="70"/>
    </row>
    <row r="191" spans="8:8" x14ac:dyDescent="0.25">
      <c r="H191" s="70"/>
    </row>
    <row r="192" spans="8:8" x14ac:dyDescent="0.25">
      <c r="H192" s="70"/>
    </row>
    <row r="193" spans="8:8" x14ac:dyDescent="0.25">
      <c r="H193" s="70"/>
    </row>
    <row r="194" spans="8:8" x14ac:dyDescent="0.25">
      <c r="H194" s="70"/>
    </row>
    <row r="195" spans="8:8" x14ac:dyDescent="0.25">
      <c r="H195" s="70"/>
    </row>
    <row r="196" spans="8:8" x14ac:dyDescent="0.25">
      <c r="H196" s="70"/>
    </row>
    <row r="197" spans="8:8" x14ac:dyDescent="0.25">
      <c r="H197" s="70"/>
    </row>
    <row r="198" spans="8:8" x14ac:dyDescent="0.25">
      <c r="H198" s="70"/>
    </row>
    <row r="199" spans="8:8" x14ac:dyDescent="0.25">
      <c r="H199" s="70"/>
    </row>
    <row r="200" spans="8:8" x14ac:dyDescent="0.25">
      <c r="H200" s="70"/>
    </row>
    <row r="201" spans="8:8" x14ac:dyDescent="0.25">
      <c r="H201" s="70"/>
    </row>
    <row r="202" spans="8:8" x14ac:dyDescent="0.25">
      <c r="H202" s="70"/>
    </row>
    <row r="203" spans="8:8" x14ac:dyDescent="0.25">
      <c r="H203" s="70"/>
    </row>
    <row r="204" spans="8:8" x14ac:dyDescent="0.25">
      <c r="H204" s="70"/>
    </row>
    <row r="205" spans="8:8" x14ac:dyDescent="0.25">
      <c r="H205" s="70"/>
    </row>
    <row r="206" spans="8:8" x14ac:dyDescent="0.25">
      <c r="H206" s="70"/>
    </row>
    <row r="207" spans="8:8" x14ac:dyDescent="0.25">
      <c r="H207" s="70"/>
    </row>
    <row r="208" spans="8:8" x14ac:dyDescent="0.25">
      <c r="H208" s="70"/>
    </row>
    <row r="209" spans="8:8" x14ac:dyDescent="0.25">
      <c r="H209" s="70"/>
    </row>
    <row r="210" spans="8:8" x14ac:dyDescent="0.25">
      <c r="H210" s="70"/>
    </row>
    <row r="211" spans="8:8" x14ac:dyDescent="0.25">
      <c r="H211" s="70"/>
    </row>
    <row r="212" spans="8:8" x14ac:dyDescent="0.25">
      <c r="H212" s="70"/>
    </row>
    <row r="213" spans="8:8" x14ac:dyDescent="0.25">
      <c r="H213" s="70"/>
    </row>
    <row r="214" spans="8:8" x14ac:dyDescent="0.25">
      <c r="H214" s="70"/>
    </row>
    <row r="215" spans="8:8" x14ac:dyDescent="0.25">
      <c r="H215" s="70"/>
    </row>
    <row r="216" spans="8:8" x14ac:dyDescent="0.25">
      <c r="H216" s="70"/>
    </row>
    <row r="217" spans="8:8" x14ac:dyDescent="0.25">
      <c r="H217" s="70"/>
    </row>
    <row r="218" spans="8:8" x14ac:dyDescent="0.25">
      <c r="H218" s="70"/>
    </row>
    <row r="219" spans="8:8" x14ac:dyDescent="0.25">
      <c r="H219" s="70"/>
    </row>
    <row r="220" spans="8:8" x14ac:dyDescent="0.25">
      <c r="H220" s="70"/>
    </row>
    <row r="221" spans="8:8" x14ac:dyDescent="0.25">
      <c r="H221" s="70"/>
    </row>
    <row r="222" spans="8:8" x14ac:dyDescent="0.25">
      <c r="H222" s="70"/>
    </row>
    <row r="223" spans="8:8" x14ac:dyDescent="0.25">
      <c r="H223" s="70"/>
    </row>
    <row r="224" spans="8:8" x14ac:dyDescent="0.25">
      <c r="H224" s="70"/>
    </row>
    <row r="225" spans="8:8" x14ac:dyDescent="0.25">
      <c r="H225" s="70"/>
    </row>
    <row r="226" spans="8:8" x14ac:dyDescent="0.25">
      <c r="H226" s="70"/>
    </row>
    <row r="227" spans="8:8" x14ac:dyDescent="0.25">
      <c r="H227" s="70"/>
    </row>
    <row r="228" spans="8:8" x14ac:dyDescent="0.25">
      <c r="H228" s="70"/>
    </row>
    <row r="229" spans="8:8" x14ac:dyDescent="0.25">
      <c r="H229" s="70"/>
    </row>
    <row r="230" spans="8:8" x14ac:dyDescent="0.25">
      <c r="H230" s="70"/>
    </row>
    <row r="231" spans="8:8" x14ac:dyDescent="0.25">
      <c r="H231" s="70"/>
    </row>
    <row r="232" spans="8:8" x14ac:dyDescent="0.25">
      <c r="H232" s="70"/>
    </row>
    <row r="233" spans="8:8" x14ac:dyDescent="0.25">
      <c r="H233" s="70"/>
    </row>
    <row r="234" spans="8:8" x14ac:dyDescent="0.25">
      <c r="H234" s="70"/>
    </row>
    <row r="235" spans="8:8" x14ac:dyDescent="0.25">
      <c r="H235" s="70"/>
    </row>
    <row r="236" spans="8:8" x14ac:dyDescent="0.25">
      <c r="H236" s="70"/>
    </row>
    <row r="237" spans="8:8" x14ac:dyDescent="0.25">
      <c r="H237" s="70"/>
    </row>
    <row r="238" spans="8:8" x14ac:dyDescent="0.25">
      <c r="H238" s="70"/>
    </row>
    <row r="239" spans="8:8" x14ac:dyDescent="0.25">
      <c r="H239" s="70"/>
    </row>
    <row r="240" spans="8:8" x14ac:dyDescent="0.25">
      <c r="H240" s="70"/>
    </row>
    <row r="241" spans="8:8" x14ac:dyDescent="0.25">
      <c r="H241" s="70"/>
    </row>
    <row r="242" spans="8:8" x14ac:dyDescent="0.25">
      <c r="H242" s="70"/>
    </row>
    <row r="243" spans="8:8" x14ac:dyDescent="0.25">
      <c r="H243" s="70"/>
    </row>
    <row r="244" spans="8:8" x14ac:dyDescent="0.25">
      <c r="H244" s="70"/>
    </row>
    <row r="245" spans="8:8" x14ac:dyDescent="0.25">
      <c r="H245" s="70"/>
    </row>
    <row r="246" spans="8:8" x14ac:dyDescent="0.25">
      <c r="H246" s="70"/>
    </row>
    <row r="247" spans="8:8" x14ac:dyDescent="0.25">
      <c r="H247" s="70"/>
    </row>
    <row r="248" spans="8:8" x14ac:dyDescent="0.25">
      <c r="H248" s="70"/>
    </row>
    <row r="249" spans="8:8" x14ac:dyDescent="0.25">
      <c r="H249" s="70"/>
    </row>
    <row r="250" spans="8:8" x14ac:dyDescent="0.25">
      <c r="H250" s="70"/>
    </row>
    <row r="251" spans="8:8" x14ac:dyDescent="0.25">
      <c r="H251" s="70"/>
    </row>
    <row r="252" spans="8:8" x14ac:dyDescent="0.25">
      <c r="H252" s="70"/>
    </row>
    <row r="253" spans="8:8" x14ac:dyDescent="0.25">
      <c r="H253" s="70"/>
    </row>
    <row r="254" spans="8:8" x14ac:dyDescent="0.25">
      <c r="H254" s="70"/>
    </row>
    <row r="255" spans="8:8" x14ac:dyDescent="0.25">
      <c r="H255" s="70"/>
    </row>
    <row r="256" spans="8:8" x14ac:dyDescent="0.25">
      <c r="H256" s="70"/>
    </row>
    <row r="257" spans="8:8" x14ac:dyDescent="0.25">
      <c r="H257" s="70"/>
    </row>
    <row r="258" spans="8:8" x14ac:dyDescent="0.25">
      <c r="H258" s="70"/>
    </row>
    <row r="259" spans="8:8" x14ac:dyDescent="0.25">
      <c r="H259" s="70"/>
    </row>
    <row r="260" spans="8:8" x14ac:dyDescent="0.25">
      <c r="H260" s="70"/>
    </row>
    <row r="261" spans="8:8" x14ac:dyDescent="0.25">
      <c r="H261" s="70"/>
    </row>
    <row r="262" spans="8:8" x14ac:dyDescent="0.25">
      <c r="H262" s="70"/>
    </row>
    <row r="263" spans="8:8" x14ac:dyDescent="0.25">
      <c r="H263" s="70"/>
    </row>
    <row r="264" spans="8:8" x14ac:dyDescent="0.25">
      <c r="H264" s="70"/>
    </row>
    <row r="265" spans="8:8" x14ac:dyDescent="0.25">
      <c r="H265" s="70"/>
    </row>
    <row r="266" spans="8:8" x14ac:dyDescent="0.25">
      <c r="H266" s="70"/>
    </row>
    <row r="267" spans="8:8" x14ac:dyDescent="0.25">
      <c r="H267" s="70"/>
    </row>
    <row r="268" spans="8:8" x14ac:dyDescent="0.25">
      <c r="H268" s="70"/>
    </row>
    <row r="269" spans="8:8" x14ac:dyDescent="0.25">
      <c r="H269" s="70"/>
    </row>
    <row r="270" spans="8:8" x14ac:dyDescent="0.25">
      <c r="H270" s="70"/>
    </row>
    <row r="271" spans="8:8" x14ac:dyDescent="0.25">
      <c r="H271" s="70"/>
    </row>
    <row r="272" spans="8:8" x14ac:dyDescent="0.25">
      <c r="H272" s="70"/>
    </row>
    <row r="273" spans="8:8" x14ac:dyDescent="0.25">
      <c r="H273" s="70"/>
    </row>
    <row r="274" spans="8:8" x14ac:dyDescent="0.25">
      <c r="H274" s="70"/>
    </row>
    <row r="275" spans="8:8" x14ac:dyDescent="0.25">
      <c r="H275" s="70"/>
    </row>
    <row r="276" spans="8:8" x14ac:dyDescent="0.25">
      <c r="H276" s="70"/>
    </row>
    <row r="277" spans="8:8" x14ac:dyDescent="0.25">
      <c r="H277" s="70"/>
    </row>
    <row r="278" spans="8:8" x14ac:dyDescent="0.25">
      <c r="H278" s="70"/>
    </row>
    <row r="279" spans="8:8" x14ac:dyDescent="0.25">
      <c r="H279" s="70"/>
    </row>
    <row r="280" spans="8:8" x14ac:dyDescent="0.25">
      <c r="H280" s="70"/>
    </row>
    <row r="281" spans="8:8" x14ac:dyDescent="0.25">
      <c r="H281" s="70"/>
    </row>
    <row r="282" spans="8:8" x14ac:dyDescent="0.25">
      <c r="H282" s="70"/>
    </row>
    <row r="283" spans="8:8" x14ac:dyDescent="0.25">
      <c r="H283" s="70"/>
    </row>
    <row r="284" spans="8:8" x14ac:dyDescent="0.25">
      <c r="H284" s="70"/>
    </row>
    <row r="285" spans="8:8" x14ac:dyDescent="0.25">
      <c r="H285" s="70"/>
    </row>
    <row r="286" spans="8:8" x14ac:dyDescent="0.25">
      <c r="H286" s="70"/>
    </row>
    <row r="287" spans="8:8" x14ac:dyDescent="0.25">
      <c r="H287" s="70"/>
    </row>
    <row r="288" spans="8:8" x14ac:dyDescent="0.25">
      <c r="H288" s="70"/>
    </row>
    <row r="289" spans="8:8" x14ac:dyDescent="0.25">
      <c r="H289" s="70"/>
    </row>
    <row r="290" spans="8:8" x14ac:dyDescent="0.25">
      <c r="H290" s="70"/>
    </row>
    <row r="291" spans="8:8" x14ac:dyDescent="0.25">
      <c r="H291" s="70"/>
    </row>
    <row r="292" spans="8:8" x14ac:dyDescent="0.25">
      <c r="H292" s="70"/>
    </row>
    <row r="293" spans="8:8" x14ac:dyDescent="0.25">
      <c r="H293" s="70"/>
    </row>
    <row r="294" spans="8:8" x14ac:dyDescent="0.25">
      <c r="H294" s="70"/>
    </row>
    <row r="295" spans="8:8" x14ac:dyDescent="0.25">
      <c r="H295" s="70"/>
    </row>
    <row r="296" spans="8:8" x14ac:dyDescent="0.25">
      <c r="H296" s="70"/>
    </row>
    <row r="297" spans="8:8" x14ac:dyDescent="0.25">
      <c r="H297" s="70"/>
    </row>
    <row r="298" spans="8:8" x14ac:dyDescent="0.25">
      <c r="H298" s="70"/>
    </row>
    <row r="299" spans="8:8" x14ac:dyDescent="0.25">
      <c r="H299" s="70"/>
    </row>
    <row r="300" spans="8:8" x14ac:dyDescent="0.25">
      <c r="H300" s="70"/>
    </row>
    <row r="301" spans="8:8" x14ac:dyDescent="0.25">
      <c r="H301" s="70"/>
    </row>
    <row r="302" spans="8:8" x14ac:dyDescent="0.25">
      <c r="H302" s="70"/>
    </row>
    <row r="303" spans="8:8" x14ac:dyDescent="0.25">
      <c r="H303" s="70"/>
    </row>
    <row r="304" spans="8:8" x14ac:dyDescent="0.25">
      <c r="H304" s="70"/>
    </row>
    <row r="305" spans="8:8" x14ac:dyDescent="0.25">
      <c r="H305" s="70"/>
    </row>
    <row r="306" spans="8:8" x14ac:dyDescent="0.25">
      <c r="H306" s="70"/>
    </row>
    <row r="307" spans="8:8" x14ac:dyDescent="0.25">
      <c r="H307" s="70"/>
    </row>
    <row r="308" spans="8:8" x14ac:dyDescent="0.25">
      <c r="H308" s="70"/>
    </row>
    <row r="309" spans="8:8" x14ac:dyDescent="0.25">
      <c r="H309" s="70"/>
    </row>
    <row r="310" spans="8:8" x14ac:dyDescent="0.25">
      <c r="H310" s="70"/>
    </row>
    <row r="311" spans="8:8" x14ac:dyDescent="0.25">
      <c r="H311" s="70"/>
    </row>
    <row r="312" spans="8:8" x14ac:dyDescent="0.25">
      <c r="H312" s="70"/>
    </row>
    <row r="313" spans="8:8" x14ac:dyDescent="0.25">
      <c r="H313" s="70"/>
    </row>
    <row r="314" spans="8:8" x14ac:dyDescent="0.25">
      <c r="H314" s="70"/>
    </row>
    <row r="315" spans="8:8" x14ac:dyDescent="0.25">
      <c r="H315" s="70"/>
    </row>
    <row r="316" spans="8:8" x14ac:dyDescent="0.25">
      <c r="H316" s="70"/>
    </row>
    <row r="317" spans="8:8" x14ac:dyDescent="0.25">
      <c r="H317" s="70"/>
    </row>
    <row r="318" spans="8:8" x14ac:dyDescent="0.25">
      <c r="H318" s="70"/>
    </row>
    <row r="319" spans="8:8" x14ac:dyDescent="0.25">
      <c r="H319" s="70"/>
    </row>
    <row r="320" spans="8:8" x14ac:dyDescent="0.25">
      <c r="H320" s="70"/>
    </row>
    <row r="321" spans="8:8" x14ac:dyDescent="0.25">
      <c r="H321" s="70"/>
    </row>
    <row r="322" spans="8:8" x14ac:dyDescent="0.25">
      <c r="H322" s="70"/>
    </row>
    <row r="323" spans="8:8" x14ac:dyDescent="0.25">
      <c r="H323" s="70"/>
    </row>
    <row r="324" spans="8:8" x14ac:dyDescent="0.25">
      <c r="H324" s="70"/>
    </row>
    <row r="325" spans="8:8" x14ac:dyDescent="0.25">
      <c r="H325" s="70"/>
    </row>
    <row r="326" spans="8:8" x14ac:dyDescent="0.25">
      <c r="H326" s="70"/>
    </row>
    <row r="327" spans="8:8" x14ac:dyDescent="0.25">
      <c r="H327" s="70"/>
    </row>
    <row r="328" spans="8:8" x14ac:dyDescent="0.25">
      <c r="H328" s="70"/>
    </row>
    <row r="329" spans="8:8" x14ac:dyDescent="0.25">
      <c r="H329" s="70"/>
    </row>
    <row r="330" spans="8:8" x14ac:dyDescent="0.25">
      <c r="H330" s="70"/>
    </row>
    <row r="331" spans="8:8" x14ac:dyDescent="0.25">
      <c r="H331" s="70"/>
    </row>
    <row r="332" spans="8:8" x14ac:dyDescent="0.25">
      <c r="H332" s="70"/>
    </row>
    <row r="333" spans="8:8" x14ac:dyDescent="0.25">
      <c r="H333" s="70"/>
    </row>
    <row r="334" spans="8:8" x14ac:dyDescent="0.25">
      <c r="H334" s="70"/>
    </row>
    <row r="335" spans="8:8" x14ac:dyDescent="0.25">
      <c r="H335" s="70"/>
    </row>
    <row r="336" spans="8:8" x14ac:dyDescent="0.25">
      <c r="H336" s="70"/>
    </row>
    <row r="337" spans="8:8" x14ac:dyDescent="0.25">
      <c r="H337" s="70"/>
    </row>
    <row r="338" spans="8:8" x14ac:dyDescent="0.25">
      <c r="H338" s="70"/>
    </row>
    <row r="339" spans="8:8" x14ac:dyDescent="0.25">
      <c r="H339" s="70"/>
    </row>
    <row r="340" spans="8:8" x14ac:dyDescent="0.25">
      <c r="H340" s="70"/>
    </row>
    <row r="341" spans="8:8" x14ac:dyDescent="0.25">
      <c r="H341" s="70"/>
    </row>
    <row r="342" spans="8:8" x14ac:dyDescent="0.25">
      <c r="H342" s="70"/>
    </row>
    <row r="343" spans="8:8" x14ac:dyDescent="0.25">
      <c r="H343" s="70"/>
    </row>
    <row r="344" spans="8:8" x14ac:dyDescent="0.25">
      <c r="H344" s="70"/>
    </row>
    <row r="345" spans="8:8" x14ac:dyDescent="0.25">
      <c r="H345" s="70"/>
    </row>
    <row r="346" spans="8:8" x14ac:dyDescent="0.25">
      <c r="H346" s="70"/>
    </row>
    <row r="347" spans="8:8" x14ac:dyDescent="0.25">
      <c r="H347" s="70"/>
    </row>
    <row r="348" spans="8:8" x14ac:dyDescent="0.25">
      <c r="H348" s="70"/>
    </row>
    <row r="349" spans="8:8" x14ac:dyDescent="0.25">
      <c r="H349" s="70"/>
    </row>
    <row r="350" spans="8:8" x14ac:dyDescent="0.25">
      <c r="H350" s="70"/>
    </row>
    <row r="351" spans="8:8" x14ac:dyDescent="0.25">
      <c r="H351" s="70"/>
    </row>
    <row r="352" spans="8:8" x14ac:dyDescent="0.25">
      <c r="H352" s="70"/>
    </row>
    <row r="353" spans="8:8" x14ac:dyDescent="0.25">
      <c r="H353" s="70"/>
    </row>
    <row r="354" spans="8:8" x14ac:dyDescent="0.25">
      <c r="H354" s="70"/>
    </row>
    <row r="355" spans="8:8" x14ac:dyDescent="0.25">
      <c r="H355" s="70"/>
    </row>
    <row r="356" spans="8:8" x14ac:dyDescent="0.25">
      <c r="H356" s="70"/>
    </row>
    <row r="357" spans="8:8" x14ac:dyDescent="0.25">
      <c r="H357" s="70"/>
    </row>
    <row r="358" spans="8:8" x14ac:dyDescent="0.25">
      <c r="H358" s="70"/>
    </row>
    <row r="359" spans="8:8" x14ac:dyDescent="0.25">
      <c r="H359" s="70"/>
    </row>
    <row r="360" spans="8:8" x14ac:dyDescent="0.25">
      <c r="H360" s="70"/>
    </row>
    <row r="361" spans="8:8" x14ac:dyDescent="0.25">
      <c r="H361" s="70"/>
    </row>
    <row r="362" spans="8:8" x14ac:dyDescent="0.25">
      <c r="H362" s="70"/>
    </row>
    <row r="363" spans="8:8" x14ac:dyDescent="0.25">
      <c r="H363" s="70"/>
    </row>
    <row r="364" spans="8:8" x14ac:dyDescent="0.25">
      <c r="H364" s="70"/>
    </row>
    <row r="365" spans="8:8" x14ac:dyDescent="0.25">
      <c r="H365" s="70"/>
    </row>
    <row r="366" spans="8:8" x14ac:dyDescent="0.25">
      <c r="H366" s="70"/>
    </row>
    <row r="367" spans="8:8" x14ac:dyDescent="0.25">
      <c r="H367" s="70"/>
    </row>
    <row r="368" spans="8:8" x14ac:dyDescent="0.25">
      <c r="H368" s="70"/>
    </row>
    <row r="369" spans="8:8" x14ac:dyDescent="0.25">
      <c r="H369" s="70"/>
    </row>
    <row r="370" spans="8:8" x14ac:dyDescent="0.25">
      <c r="H370" s="70"/>
    </row>
    <row r="371" spans="8:8" x14ac:dyDescent="0.25">
      <c r="H371" s="70"/>
    </row>
    <row r="372" spans="8:8" x14ac:dyDescent="0.25">
      <c r="H372" s="70"/>
    </row>
    <row r="373" spans="8:8" x14ac:dyDescent="0.25">
      <c r="H373" s="70"/>
    </row>
    <row r="374" spans="8:8" x14ac:dyDescent="0.25">
      <c r="H374" s="70"/>
    </row>
    <row r="375" spans="8:8" x14ac:dyDescent="0.25">
      <c r="H375" s="70"/>
    </row>
    <row r="376" spans="8:8" x14ac:dyDescent="0.25">
      <c r="H376" s="70"/>
    </row>
    <row r="377" spans="8:8" x14ac:dyDescent="0.25">
      <c r="H377" s="70"/>
    </row>
    <row r="378" spans="8:8" x14ac:dyDescent="0.25">
      <c r="H378" s="70"/>
    </row>
    <row r="379" spans="8:8" x14ac:dyDescent="0.25">
      <c r="H379" s="70"/>
    </row>
    <row r="380" spans="8:8" x14ac:dyDescent="0.25">
      <c r="H380" s="70"/>
    </row>
    <row r="381" spans="8:8" x14ac:dyDescent="0.25">
      <c r="H381" s="70"/>
    </row>
    <row r="382" spans="8:8" x14ac:dyDescent="0.25">
      <c r="H382" s="70"/>
    </row>
    <row r="383" spans="8:8" x14ac:dyDescent="0.25">
      <c r="H383" s="70"/>
    </row>
    <row r="384" spans="8:8" x14ac:dyDescent="0.25">
      <c r="H384" s="70"/>
    </row>
    <row r="385" spans="8:8" x14ac:dyDescent="0.25">
      <c r="H385" s="70"/>
    </row>
    <row r="386" spans="8:8" x14ac:dyDescent="0.25">
      <c r="H386" s="70"/>
    </row>
    <row r="387" spans="8:8" x14ac:dyDescent="0.25">
      <c r="H387" s="70"/>
    </row>
    <row r="388" spans="8:8" x14ac:dyDescent="0.25">
      <c r="H388" s="70"/>
    </row>
    <row r="389" spans="8:8" x14ac:dyDescent="0.25">
      <c r="H389" s="70"/>
    </row>
    <row r="390" spans="8:8" x14ac:dyDescent="0.25">
      <c r="H390" s="70"/>
    </row>
    <row r="391" spans="8:8" x14ac:dyDescent="0.25">
      <c r="H391" s="70"/>
    </row>
    <row r="392" spans="8:8" x14ac:dyDescent="0.25">
      <c r="H392" s="70"/>
    </row>
    <row r="393" spans="8:8" x14ac:dyDescent="0.25">
      <c r="H393" s="70"/>
    </row>
    <row r="394" spans="8:8" x14ac:dyDescent="0.25">
      <c r="H394" s="70"/>
    </row>
    <row r="395" spans="8:8" x14ac:dyDescent="0.25">
      <c r="H395" s="70"/>
    </row>
    <row r="396" spans="8:8" x14ac:dyDescent="0.25">
      <c r="H396" s="70"/>
    </row>
    <row r="397" spans="8:8" x14ac:dyDescent="0.25">
      <c r="H397" s="70"/>
    </row>
    <row r="398" spans="8:8" x14ac:dyDescent="0.25">
      <c r="H398" s="70"/>
    </row>
    <row r="399" spans="8:8" x14ac:dyDescent="0.25">
      <c r="H399" s="70"/>
    </row>
    <row r="400" spans="8:8" x14ac:dyDescent="0.25">
      <c r="H400" s="70"/>
    </row>
    <row r="401" spans="8:8" x14ac:dyDescent="0.25">
      <c r="H401" s="70"/>
    </row>
    <row r="402" spans="8:8" x14ac:dyDescent="0.25">
      <c r="H402" s="70"/>
    </row>
    <row r="403" spans="8:8" x14ac:dyDescent="0.25">
      <c r="H403" s="70"/>
    </row>
    <row r="404" spans="8:8" x14ac:dyDescent="0.25">
      <c r="H404" s="70"/>
    </row>
    <row r="405" spans="8:8" x14ac:dyDescent="0.25">
      <c r="H405" s="70"/>
    </row>
    <row r="406" spans="8:8" x14ac:dyDescent="0.25">
      <c r="H406" s="70"/>
    </row>
    <row r="407" spans="8:8" x14ac:dyDescent="0.25">
      <c r="H407" s="70"/>
    </row>
    <row r="408" spans="8:8" x14ac:dyDescent="0.25">
      <c r="H408" s="70"/>
    </row>
    <row r="409" spans="8:8" x14ac:dyDescent="0.25">
      <c r="H409" s="70"/>
    </row>
    <row r="410" spans="8:8" x14ac:dyDescent="0.25">
      <c r="H410" s="70"/>
    </row>
    <row r="411" spans="8:8" x14ac:dyDescent="0.25">
      <c r="H411" s="70"/>
    </row>
    <row r="412" spans="8:8" x14ac:dyDescent="0.25">
      <c r="H412" s="70"/>
    </row>
    <row r="413" spans="8:8" x14ac:dyDescent="0.25">
      <c r="H413" s="70"/>
    </row>
    <row r="414" spans="8:8" x14ac:dyDescent="0.25">
      <c r="H414" s="70"/>
    </row>
    <row r="415" spans="8:8" x14ac:dyDescent="0.25">
      <c r="H415" s="70"/>
    </row>
    <row r="416" spans="8:8" x14ac:dyDescent="0.25">
      <c r="H416" s="70"/>
    </row>
    <row r="417" spans="8:8" x14ac:dyDescent="0.25">
      <c r="H417" s="70"/>
    </row>
    <row r="418" spans="8:8" x14ac:dyDescent="0.25">
      <c r="H418" s="70"/>
    </row>
    <row r="419" spans="8:8" x14ac:dyDescent="0.25">
      <c r="H419" s="70"/>
    </row>
    <row r="420" spans="8:8" x14ac:dyDescent="0.25">
      <c r="H420" s="70"/>
    </row>
    <row r="421" spans="8:8" x14ac:dyDescent="0.25">
      <c r="H421" s="70"/>
    </row>
    <row r="422" spans="8:8" x14ac:dyDescent="0.25">
      <c r="H422" s="70"/>
    </row>
    <row r="423" spans="8:8" x14ac:dyDescent="0.25">
      <c r="H423" s="70"/>
    </row>
    <row r="424" spans="8:8" x14ac:dyDescent="0.25">
      <c r="H424" s="70"/>
    </row>
    <row r="425" spans="8:8" x14ac:dyDescent="0.25">
      <c r="H425" s="70"/>
    </row>
    <row r="426" spans="8:8" x14ac:dyDescent="0.25">
      <c r="H426" s="70"/>
    </row>
    <row r="427" spans="8:8" x14ac:dyDescent="0.25">
      <c r="H427" s="70"/>
    </row>
    <row r="428" spans="8:8" x14ac:dyDescent="0.25">
      <c r="H428" s="70"/>
    </row>
    <row r="429" spans="8:8" x14ac:dyDescent="0.25">
      <c r="H429" s="70"/>
    </row>
    <row r="430" spans="8:8" x14ac:dyDescent="0.25">
      <c r="H430" s="70"/>
    </row>
    <row r="431" spans="8:8" x14ac:dyDescent="0.25">
      <c r="H431" s="70"/>
    </row>
    <row r="432" spans="8:8" x14ac:dyDescent="0.25">
      <c r="H432" s="70"/>
    </row>
    <row r="433" spans="8:8" x14ac:dyDescent="0.25">
      <c r="H433" s="70"/>
    </row>
    <row r="434" spans="8:8" x14ac:dyDescent="0.25">
      <c r="H434" s="70"/>
    </row>
    <row r="435" spans="8:8" x14ac:dyDescent="0.25">
      <c r="H435" s="70"/>
    </row>
    <row r="436" spans="8:8" x14ac:dyDescent="0.25">
      <c r="H436" s="70"/>
    </row>
    <row r="437" spans="8:8" x14ac:dyDescent="0.25">
      <c r="H437" s="70"/>
    </row>
    <row r="438" spans="8:8" x14ac:dyDescent="0.25">
      <c r="H438" s="70"/>
    </row>
    <row r="439" spans="8:8" x14ac:dyDescent="0.25">
      <c r="H439" s="70"/>
    </row>
    <row r="440" spans="8:8" x14ac:dyDescent="0.25">
      <c r="H440" s="70"/>
    </row>
    <row r="441" spans="8:8" x14ac:dyDescent="0.25">
      <c r="H441" s="70"/>
    </row>
    <row r="442" spans="8:8" x14ac:dyDescent="0.25">
      <c r="H442" s="70"/>
    </row>
    <row r="443" spans="8:8" x14ac:dyDescent="0.25">
      <c r="H443" s="70"/>
    </row>
    <row r="444" spans="8:8" x14ac:dyDescent="0.25">
      <c r="H444" s="70"/>
    </row>
    <row r="445" spans="8:8" x14ac:dyDescent="0.25">
      <c r="H445" s="70"/>
    </row>
    <row r="446" spans="8:8" x14ac:dyDescent="0.25">
      <c r="H446" s="70"/>
    </row>
    <row r="447" spans="8:8" x14ac:dyDescent="0.25">
      <c r="H447" s="70"/>
    </row>
    <row r="448" spans="8:8" x14ac:dyDescent="0.25">
      <c r="H448" s="70"/>
    </row>
    <row r="449" spans="8:8" x14ac:dyDescent="0.25">
      <c r="H449" s="70"/>
    </row>
    <row r="450" spans="8:8" x14ac:dyDescent="0.25">
      <c r="H450" s="70"/>
    </row>
    <row r="451" spans="8:8" x14ac:dyDescent="0.25">
      <c r="H451" s="70"/>
    </row>
    <row r="452" spans="8:8" x14ac:dyDescent="0.25">
      <c r="H452" s="70"/>
    </row>
    <row r="453" spans="8:8" x14ac:dyDescent="0.25">
      <c r="H453" s="70"/>
    </row>
    <row r="454" spans="8:8" x14ac:dyDescent="0.25">
      <c r="H454" s="70"/>
    </row>
    <row r="455" spans="8:8" x14ac:dyDescent="0.25">
      <c r="H455" s="70"/>
    </row>
    <row r="456" spans="8:8" x14ac:dyDescent="0.25">
      <c r="H456" s="70"/>
    </row>
    <row r="457" spans="8:8" x14ac:dyDescent="0.25">
      <c r="H457" s="70"/>
    </row>
    <row r="458" spans="8:8" x14ac:dyDescent="0.25">
      <c r="H458" s="70"/>
    </row>
    <row r="459" spans="8:8" x14ac:dyDescent="0.25">
      <c r="H459" s="70"/>
    </row>
    <row r="460" spans="8:8" x14ac:dyDescent="0.25">
      <c r="H460" s="70"/>
    </row>
    <row r="461" spans="8:8" x14ac:dyDescent="0.25">
      <c r="H461" s="70"/>
    </row>
    <row r="462" spans="8:8" x14ac:dyDescent="0.25">
      <c r="H462" s="70"/>
    </row>
    <row r="463" spans="8:8" x14ac:dyDescent="0.25">
      <c r="H463" s="70"/>
    </row>
    <row r="464" spans="8:8" x14ac:dyDescent="0.25">
      <c r="H464" s="70"/>
    </row>
    <row r="465" spans="8:8" x14ac:dyDescent="0.25">
      <c r="H465" s="70"/>
    </row>
    <row r="466" spans="8:8" x14ac:dyDescent="0.25">
      <c r="H466" s="70"/>
    </row>
    <row r="467" spans="8:8" x14ac:dyDescent="0.25">
      <c r="H467" s="70"/>
    </row>
    <row r="468" spans="8:8" x14ac:dyDescent="0.25">
      <c r="H468" s="70"/>
    </row>
    <row r="469" spans="8:8" x14ac:dyDescent="0.25">
      <c r="H469" s="70"/>
    </row>
    <row r="470" spans="8:8" x14ac:dyDescent="0.25">
      <c r="H470" s="70"/>
    </row>
    <row r="471" spans="8:8" x14ac:dyDescent="0.25">
      <c r="H471" s="70"/>
    </row>
    <row r="472" spans="8:8" x14ac:dyDescent="0.25">
      <c r="H472" s="70"/>
    </row>
    <row r="473" spans="8:8" x14ac:dyDescent="0.25">
      <c r="H473" s="70"/>
    </row>
    <row r="474" spans="8:8" x14ac:dyDescent="0.25">
      <c r="H474" s="70"/>
    </row>
    <row r="475" spans="8:8" x14ac:dyDescent="0.25">
      <c r="H475" s="70"/>
    </row>
    <row r="476" spans="8:8" x14ac:dyDescent="0.25">
      <c r="H476" s="70"/>
    </row>
    <row r="477" spans="8:8" x14ac:dyDescent="0.25">
      <c r="H477" s="70"/>
    </row>
    <row r="478" spans="8:8" x14ac:dyDescent="0.25">
      <c r="H478" s="70"/>
    </row>
    <row r="479" spans="8:8" x14ac:dyDescent="0.25">
      <c r="H479" s="70"/>
    </row>
    <row r="480" spans="8:8" x14ac:dyDescent="0.25">
      <c r="H480" s="70"/>
    </row>
    <row r="481" spans="8:8" x14ac:dyDescent="0.25">
      <c r="H481" s="70"/>
    </row>
    <row r="482" spans="8:8" x14ac:dyDescent="0.25">
      <c r="H482" s="70"/>
    </row>
    <row r="483" spans="8:8" x14ac:dyDescent="0.25">
      <c r="H483" s="70"/>
    </row>
    <row r="484" spans="8:8" x14ac:dyDescent="0.25">
      <c r="H484" s="70"/>
    </row>
    <row r="485" spans="8:8" x14ac:dyDescent="0.25">
      <c r="H485" s="70"/>
    </row>
    <row r="486" spans="8:8" x14ac:dyDescent="0.25">
      <c r="H486" s="70"/>
    </row>
    <row r="487" spans="8:8" x14ac:dyDescent="0.25">
      <c r="H487" s="70"/>
    </row>
    <row r="488" spans="8:8" x14ac:dyDescent="0.25">
      <c r="H488" s="70"/>
    </row>
    <row r="489" spans="8:8" x14ac:dyDescent="0.25">
      <c r="H489" s="70"/>
    </row>
    <row r="490" spans="8:8" x14ac:dyDescent="0.25">
      <c r="H490" s="70"/>
    </row>
    <row r="491" spans="8:8" x14ac:dyDescent="0.25">
      <c r="H491" s="70"/>
    </row>
    <row r="492" spans="8:8" x14ac:dyDescent="0.25">
      <c r="H492" s="70"/>
    </row>
    <row r="493" spans="8:8" x14ac:dyDescent="0.25">
      <c r="H493" s="70"/>
    </row>
    <row r="494" spans="8:8" x14ac:dyDescent="0.25">
      <c r="H494" s="70"/>
    </row>
    <row r="495" spans="8:8" x14ac:dyDescent="0.25">
      <c r="H495" s="70"/>
    </row>
    <row r="496" spans="8:8" x14ac:dyDescent="0.25">
      <c r="H496" s="70"/>
    </row>
    <row r="497" spans="8:8" x14ac:dyDescent="0.25">
      <c r="H497" s="70"/>
    </row>
    <row r="498" spans="8:8" x14ac:dyDescent="0.25">
      <c r="H498" s="70"/>
    </row>
    <row r="499" spans="8:8" x14ac:dyDescent="0.25">
      <c r="H499" s="70"/>
    </row>
    <row r="500" spans="8:8" x14ac:dyDescent="0.25">
      <c r="H500" s="70"/>
    </row>
    <row r="501" spans="8:8" x14ac:dyDescent="0.25">
      <c r="H501" s="70"/>
    </row>
    <row r="502" spans="8:8" x14ac:dyDescent="0.25">
      <c r="H502" s="70"/>
    </row>
    <row r="503" spans="8:8" x14ac:dyDescent="0.25">
      <c r="H503" s="70"/>
    </row>
    <row r="504" spans="8:8" x14ac:dyDescent="0.25">
      <c r="H504" s="70"/>
    </row>
    <row r="505" spans="8:8" x14ac:dyDescent="0.25">
      <c r="H505" s="70"/>
    </row>
    <row r="506" spans="8:8" x14ac:dyDescent="0.25">
      <c r="H506" s="70"/>
    </row>
    <row r="507" spans="8:8" x14ac:dyDescent="0.25">
      <c r="H507" s="70"/>
    </row>
    <row r="508" spans="8:8" x14ac:dyDescent="0.25">
      <c r="H508" s="70"/>
    </row>
    <row r="509" spans="8:8" x14ac:dyDescent="0.25">
      <c r="H509" s="70"/>
    </row>
    <row r="510" spans="8:8" x14ac:dyDescent="0.25">
      <c r="H510" s="70"/>
    </row>
    <row r="511" spans="8:8" x14ac:dyDescent="0.25">
      <c r="H511" s="70"/>
    </row>
    <row r="512" spans="8:8" x14ac:dyDescent="0.25">
      <c r="H512" s="70"/>
    </row>
    <row r="513" spans="8:8" x14ac:dyDescent="0.25">
      <c r="H513" s="70"/>
    </row>
    <row r="514" spans="8:8" x14ac:dyDescent="0.25">
      <c r="H514" s="70"/>
    </row>
    <row r="515" spans="8:8" x14ac:dyDescent="0.25">
      <c r="H515" s="70"/>
    </row>
    <row r="516" spans="8:8" x14ac:dyDescent="0.25">
      <c r="H516" s="70"/>
    </row>
    <row r="517" spans="8:8" x14ac:dyDescent="0.25">
      <c r="H517" s="70"/>
    </row>
    <row r="518" spans="8:8" x14ac:dyDescent="0.25">
      <c r="H518" s="70"/>
    </row>
    <row r="519" spans="8:8" x14ac:dyDescent="0.25">
      <c r="H519" s="70"/>
    </row>
    <row r="520" spans="8:8" x14ac:dyDescent="0.25">
      <c r="H520" s="70"/>
    </row>
    <row r="521" spans="8:8" x14ac:dyDescent="0.25">
      <c r="H521" s="70"/>
    </row>
    <row r="522" spans="8:8" x14ac:dyDescent="0.25">
      <c r="H522" s="70"/>
    </row>
    <row r="523" spans="8:8" x14ac:dyDescent="0.25">
      <c r="H523" s="70"/>
    </row>
    <row r="524" spans="8:8" x14ac:dyDescent="0.25">
      <c r="H524" s="70"/>
    </row>
    <row r="525" spans="8:8" x14ac:dyDescent="0.25">
      <c r="H525" s="70"/>
    </row>
    <row r="526" spans="8:8" x14ac:dyDescent="0.25">
      <c r="H526" s="70"/>
    </row>
    <row r="527" spans="8:8" x14ac:dyDescent="0.25">
      <c r="H527" s="70"/>
    </row>
    <row r="528" spans="8:8" x14ac:dyDescent="0.25">
      <c r="H528" s="70"/>
    </row>
    <row r="529" spans="8:8" x14ac:dyDescent="0.25">
      <c r="H529" s="70"/>
    </row>
    <row r="530" spans="8:8" x14ac:dyDescent="0.25">
      <c r="H530" s="70"/>
    </row>
    <row r="531" spans="8:8" x14ac:dyDescent="0.25">
      <c r="H531" s="70"/>
    </row>
    <row r="532" spans="8:8" x14ac:dyDescent="0.25">
      <c r="H532" s="70"/>
    </row>
    <row r="533" spans="8:8" x14ac:dyDescent="0.25">
      <c r="H533" s="70"/>
    </row>
    <row r="534" spans="8:8" x14ac:dyDescent="0.25">
      <c r="H534" s="70"/>
    </row>
    <row r="535" spans="8:8" x14ac:dyDescent="0.25">
      <c r="H535" s="70"/>
    </row>
    <row r="536" spans="8:8" x14ac:dyDescent="0.25">
      <c r="H536" s="70"/>
    </row>
    <row r="537" spans="8:8" x14ac:dyDescent="0.25">
      <c r="H537" s="70"/>
    </row>
    <row r="538" spans="8:8" x14ac:dyDescent="0.25">
      <c r="H538" s="70"/>
    </row>
    <row r="539" spans="8:8" x14ac:dyDescent="0.25">
      <c r="H539" s="70"/>
    </row>
    <row r="540" spans="8:8" x14ac:dyDescent="0.25">
      <c r="H540" s="70"/>
    </row>
    <row r="541" spans="8:8" x14ac:dyDescent="0.25">
      <c r="H541" s="70"/>
    </row>
    <row r="542" spans="8:8" x14ac:dyDescent="0.25">
      <c r="H542" s="70"/>
    </row>
    <row r="543" spans="8:8" x14ac:dyDescent="0.25">
      <c r="H543" s="70"/>
    </row>
    <row r="544" spans="8:8" x14ac:dyDescent="0.25">
      <c r="H544" s="70"/>
    </row>
    <row r="545" spans="8:8" x14ac:dyDescent="0.25">
      <c r="H545" s="70"/>
    </row>
    <row r="546" spans="8:8" x14ac:dyDescent="0.25">
      <c r="H546" s="70"/>
    </row>
    <row r="547" spans="8:8" x14ac:dyDescent="0.25">
      <c r="H547" s="70"/>
    </row>
    <row r="548" spans="8:8" x14ac:dyDescent="0.25">
      <c r="H548" s="70"/>
    </row>
    <row r="549" spans="8:8" x14ac:dyDescent="0.25">
      <c r="H549" s="70"/>
    </row>
    <row r="550" spans="8:8" x14ac:dyDescent="0.25">
      <c r="H550" s="70"/>
    </row>
    <row r="551" spans="8:8" x14ac:dyDescent="0.25">
      <c r="H551" s="70"/>
    </row>
    <row r="552" spans="8:8" x14ac:dyDescent="0.25">
      <c r="H552" s="70"/>
    </row>
    <row r="553" spans="8:8" x14ac:dyDescent="0.25">
      <c r="H553" s="70"/>
    </row>
    <row r="554" spans="8:8" x14ac:dyDescent="0.25">
      <c r="H554" s="70"/>
    </row>
    <row r="555" spans="8:8" x14ac:dyDescent="0.25">
      <c r="H555" s="70"/>
    </row>
    <row r="556" spans="8:8" x14ac:dyDescent="0.25">
      <c r="H556" s="70"/>
    </row>
    <row r="557" spans="8:8" x14ac:dyDescent="0.25">
      <c r="H557" s="70"/>
    </row>
    <row r="558" spans="8:8" x14ac:dyDescent="0.25">
      <c r="H558" s="70"/>
    </row>
    <row r="559" spans="8:8" x14ac:dyDescent="0.25">
      <c r="H559" s="70"/>
    </row>
    <row r="560" spans="8:8" x14ac:dyDescent="0.25">
      <c r="H560" s="70"/>
    </row>
    <row r="561" spans="8:8" x14ac:dyDescent="0.25">
      <c r="H561" s="70"/>
    </row>
    <row r="562" spans="8:8" x14ac:dyDescent="0.25">
      <c r="H562" s="70"/>
    </row>
    <row r="563" spans="8:8" x14ac:dyDescent="0.25">
      <c r="H563" s="70"/>
    </row>
    <row r="564" spans="8:8" x14ac:dyDescent="0.25">
      <c r="H564" s="70"/>
    </row>
    <row r="565" spans="8:8" x14ac:dyDescent="0.25">
      <c r="H565" s="70"/>
    </row>
    <row r="566" spans="8:8" x14ac:dyDescent="0.25">
      <c r="H566" s="70"/>
    </row>
    <row r="567" spans="8:8" x14ac:dyDescent="0.25">
      <c r="H567" s="70"/>
    </row>
    <row r="568" spans="8:8" x14ac:dyDescent="0.25">
      <c r="H568" s="70"/>
    </row>
    <row r="569" spans="8:8" x14ac:dyDescent="0.25">
      <c r="H569" s="70"/>
    </row>
    <row r="570" spans="8:8" x14ac:dyDescent="0.25">
      <c r="H570" s="70"/>
    </row>
    <row r="571" spans="8:8" x14ac:dyDescent="0.25">
      <c r="H571" s="70"/>
    </row>
    <row r="572" spans="8:8" x14ac:dyDescent="0.25">
      <c r="H572" s="70"/>
    </row>
    <row r="573" spans="8:8" x14ac:dyDescent="0.25">
      <c r="H573" s="70"/>
    </row>
    <row r="574" spans="8:8" x14ac:dyDescent="0.25">
      <c r="H574" s="70"/>
    </row>
    <row r="575" spans="8:8" x14ac:dyDescent="0.25">
      <c r="H575" s="70"/>
    </row>
    <row r="576" spans="8:8" x14ac:dyDescent="0.25">
      <c r="H576" s="70"/>
    </row>
    <row r="577" spans="8:8" x14ac:dyDescent="0.25">
      <c r="H577" s="70"/>
    </row>
    <row r="578" spans="8:8" x14ac:dyDescent="0.25">
      <c r="H578" s="70"/>
    </row>
    <row r="579" spans="8:8" x14ac:dyDescent="0.25">
      <c r="H579" s="70"/>
    </row>
    <row r="580" spans="8:8" x14ac:dyDescent="0.25">
      <c r="H580" s="70"/>
    </row>
    <row r="581" spans="8:8" x14ac:dyDescent="0.25">
      <c r="H581" s="70"/>
    </row>
    <row r="582" spans="8:8" x14ac:dyDescent="0.25">
      <c r="H582" s="70"/>
    </row>
    <row r="583" spans="8:8" x14ac:dyDescent="0.25">
      <c r="H583" s="70"/>
    </row>
    <row r="584" spans="8:8" x14ac:dyDescent="0.25">
      <c r="H584" s="70"/>
    </row>
    <row r="585" spans="8:8" x14ac:dyDescent="0.25">
      <c r="H585" s="70"/>
    </row>
    <row r="586" spans="8:8" x14ac:dyDescent="0.25">
      <c r="H586" s="70"/>
    </row>
    <row r="587" spans="8:8" x14ac:dyDescent="0.25">
      <c r="H587" s="70"/>
    </row>
    <row r="588" spans="8:8" x14ac:dyDescent="0.25">
      <c r="H588" s="70"/>
    </row>
    <row r="589" spans="8:8" x14ac:dyDescent="0.25">
      <c r="H589" s="70"/>
    </row>
    <row r="590" spans="8:8" x14ac:dyDescent="0.25">
      <c r="H590" s="70"/>
    </row>
    <row r="591" spans="8:8" x14ac:dyDescent="0.25">
      <c r="H591" s="70"/>
    </row>
    <row r="592" spans="8:8" x14ac:dyDescent="0.25">
      <c r="H592" s="70"/>
    </row>
    <row r="593" spans="8:8" x14ac:dyDescent="0.25">
      <c r="H593" s="70"/>
    </row>
    <row r="594" spans="8:8" x14ac:dyDescent="0.25">
      <c r="H594" s="70"/>
    </row>
    <row r="595" spans="8:8" x14ac:dyDescent="0.25">
      <c r="H595" s="70"/>
    </row>
    <row r="596" spans="8:8" x14ac:dyDescent="0.25">
      <c r="H596" s="70"/>
    </row>
    <row r="597" spans="8:8" x14ac:dyDescent="0.25">
      <c r="H597" s="70"/>
    </row>
    <row r="598" spans="8:8" x14ac:dyDescent="0.25">
      <c r="H598" s="70"/>
    </row>
    <row r="599" spans="8:8" x14ac:dyDescent="0.25">
      <c r="H599" s="70"/>
    </row>
    <row r="600" spans="8:8" x14ac:dyDescent="0.25">
      <c r="H600" s="70"/>
    </row>
    <row r="601" spans="8:8" x14ac:dyDescent="0.25">
      <c r="H601" s="70"/>
    </row>
    <row r="602" spans="8:8" x14ac:dyDescent="0.25">
      <c r="H602" s="70"/>
    </row>
    <row r="603" spans="8:8" x14ac:dyDescent="0.25">
      <c r="H603" s="70"/>
    </row>
    <row r="604" spans="8:8" x14ac:dyDescent="0.25">
      <c r="H604" s="70"/>
    </row>
    <row r="605" spans="8:8" x14ac:dyDescent="0.25">
      <c r="H605" s="70"/>
    </row>
    <row r="606" spans="8:8" x14ac:dyDescent="0.25">
      <c r="H606" s="70"/>
    </row>
    <row r="607" spans="8:8" x14ac:dyDescent="0.25">
      <c r="H607" s="70"/>
    </row>
    <row r="608" spans="8:8" x14ac:dyDescent="0.25">
      <c r="H608" s="70"/>
    </row>
    <row r="609" spans="8:8" x14ac:dyDescent="0.25">
      <c r="H609" s="70"/>
    </row>
    <row r="610" spans="8:8" x14ac:dyDescent="0.25">
      <c r="H610" s="70"/>
    </row>
    <row r="611" spans="8:8" x14ac:dyDescent="0.25">
      <c r="H611" s="70"/>
    </row>
    <row r="612" spans="8:8" x14ac:dyDescent="0.25">
      <c r="H612" s="70"/>
    </row>
    <row r="613" spans="8:8" x14ac:dyDescent="0.25">
      <c r="H613" s="70"/>
    </row>
    <row r="614" spans="8:8" x14ac:dyDescent="0.25">
      <c r="H614" s="70"/>
    </row>
    <row r="615" spans="8:8" x14ac:dyDescent="0.25">
      <c r="H615" s="70"/>
    </row>
    <row r="616" spans="8:8" x14ac:dyDescent="0.25">
      <c r="H616" s="70"/>
    </row>
    <row r="617" spans="8:8" x14ac:dyDescent="0.25">
      <c r="H617" s="70"/>
    </row>
    <row r="618" spans="8:8" x14ac:dyDescent="0.25">
      <c r="H618" s="70"/>
    </row>
    <row r="619" spans="8:8" x14ac:dyDescent="0.25">
      <c r="H619" s="70"/>
    </row>
    <row r="620" spans="8:8" x14ac:dyDescent="0.25">
      <c r="H620" s="70"/>
    </row>
    <row r="621" spans="8:8" x14ac:dyDescent="0.25">
      <c r="H621" s="70"/>
    </row>
    <row r="622" spans="8:8" x14ac:dyDescent="0.25">
      <c r="H622" s="70"/>
    </row>
    <row r="623" spans="8:8" x14ac:dyDescent="0.25">
      <c r="H623" s="70"/>
    </row>
    <row r="624" spans="8:8" x14ac:dyDescent="0.25">
      <c r="H624" s="70"/>
    </row>
    <row r="625" spans="8:8" x14ac:dyDescent="0.25">
      <c r="H625" s="70"/>
    </row>
    <row r="626" spans="8:8" x14ac:dyDescent="0.25">
      <c r="H626" s="70"/>
    </row>
    <row r="627" spans="8:8" x14ac:dyDescent="0.25">
      <c r="H627" s="70"/>
    </row>
    <row r="628" spans="8:8" x14ac:dyDescent="0.25">
      <c r="H628" s="70"/>
    </row>
    <row r="629" spans="8:8" x14ac:dyDescent="0.25">
      <c r="H629" s="70"/>
    </row>
    <row r="630" spans="8:8" x14ac:dyDescent="0.25">
      <c r="H630" s="70"/>
    </row>
    <row r="631" spans="8:8" x14ac:dyDescent="0.25">
      <c r="H631" s="70"/>
    </row>
    <row r="632" spans="8:8" x14ac:dyDescent="0.25">
      <c r="H632" s="70"/>
    </row>
    <row r="633" spans="8:8" x14ac:dyDescent="0.25">
      <c r="H633" s="70"/>
    </row>
    <row r="634" spans="8:8" x14ac:dyDescent="0.25">
      <c r="H634" s="70"/>
    </row>
    <row r="635" spans="8:8" x14ac:dyDescent="0.25">
      <c r="H635" s="70"/>
    </row>
    <row r="636" spans="8:8" x14ac:dyDescent="0.25">
      <c r="H636" s="70"/>
    </row>
    <row r="637" spans="8:8" x14ac:dyDescent="0.25">
      <c r="H637" s="70"/>
    </row>
    <row r="638" spans="8:8" x14ac:dyDescent="0.25">
      <c r="H638" s="70"/>
    </row>
    <row r="639" spans="8:8" x14ac:dyDescent="0.25">
      <c r="H639" s="70"/>
    </row>
    <row r="640" spans="8:8" x14ac:dyDescent="0.25">
      <c r="H640" s="70"/>
    </row>
    <row r="641" spans="8:8" x14ac:dyDescent="0.25">
      <c r="H641" s="70"/>
    </row>
    <row r="642" spans="8:8" x14ac:dyDescent="0.25">
      <c r="H642" s="70"/>
    </row>
    <row r="643" spans="8:8" x14ac:dyDescent="0.25">
      <c r="H643" s="70"/>
    </row>
    <row r="644" spans="8:8" x14ac:dyDescent="0.25">
      <c r="H644" s="70"/>
    </row>
    <row r="645" spans="8:8" x14ac:dyDescent="0.25">
      <c r="H645" s="70"/>
    </row>
    <row r="646" spans="8:8" x14ac:dyDescent="0.25">
      <c r="H646" s="70"/>
    </row>
    <row r="647" spans="8:8" x14ac:dyDescent="0.25">
      <c r="H647" s="70"/>
    </row>
    <row r="648" spans="8:8" x14ac:dyDescent="0.25">
      <c r="H648" s="70"/>
    </row>
    <row r="649" spans="8:8" x14ac:dyDescent="0.25">
      <c r="H649" s="70"/>
    </row>
    <row r="650" spans="8:8" x14ac:dyDescent="0.25">
      <c r="H650" s="70"/>
    </row>
    <row r="651" spans="8:8" x14ac:dyDescent="0.25">
      <c r="H651" s="70"/>
    </row>
    <row r="652" spans="8:8" x14ac:dyDescent="0.25">
      <c r="H652" s="70"/>
    </row>
    <row r="653" spans="8:8" x14ac:dyDescent="0.25">
      <c r="H653" s="70"/>
    </row>
    <row r="654" spans="8:8" x14ac:dyDescent="0.25">
      <c r="H654" s="70"/>
    </row>
    <row r="655" spans="8:8" x14ac:dyDescent="0.25">
      <c r="H655" s="70"/>
    </row>
    <row r="656" spans="8:8" x14ac:dyDescent="0.25">
      <c r="H656" s="70"/>
    </row>
    <row r="657" spans="8:8" x14ac:dyDescent="0.25">
      <c r="H657" s="70"/>
    </row>
    <row r="658" spans="8:8" x14ac:dyDescent="0.25">
      <c r="H658" s="70"/>
    </row>
    <row r="659" spans="8:8" x14ac:dyDescent="0.25">
      <c r="H659" s="70"/>
    </row>
    <row r="660" spans="8:8" x14ac:dyDescent="0.25">
      <c r="H660" s="70"/>
    </row>
    <row r="661" spans="8:8" x14ac:dyDescent="0.25">
      <c r="H661" s="70"/>
    </row>
    <row r="662" spans="8:8" x14ac:dyDescent="0.25">
      <c r="H662" s="70"/>
    </row>
    <row r="663" spans="8:8" x14ac:dyDescent="0.25">
      <c r="H663" s="70"/>
    </row>
    <row r="664" spans="8:8" x14ac:dyDescent="0.25">
      <c r="H664" s="70"/>
    </row>
    <row r="665" spans="8:8" x14ac:dyDescent="0.25">
      <c r="H665" s="70"/>
    </row>
    <row r="666" spans="8:8" x14ac:dyDescent="0.25">
      <c r="H666" s="70"/>
    </row>
    <row r="667" spans="8:8" x14ac:dyDescent="0.25">
      <c r="H667" s="70"/>
    </row>
    <row r="668" spans="8:8" x14ac:dyDescent="0.25">
      <c r="H668" s="70"/>
    </row>
    <row r="669" spans="8:8" x14ac:dyDescent="0.25">
      <c r="H669" s="70"/>
    </row>
    <row r="670" spans="8:8" x14ac:dyDescent="0.25">
      <c r="H670" s="70"/>
    </row>
    <row r="671" spans="8:8" x14ac:dyDescent="0.25">
      <c r="H671" s="70"/>
    </row>
    <row r="672" spans="8:8" x14ac:dyDescent="0.25">
      <c r="H672" s="70"/>
    </row>
    <row r="673" spans="8:8" x14ac:dyDescent="0.25">
      <c r="H673" s="70"/>
    </row>
    <row r="674" spans="8:8" x14ac:dyDescent="0.25">
      <c r="H674" s="70"/>
    </row>
    <row r="675" spans="8:8" x14ac:dyDescent="0.25">
      <c r="H675" s="70"/>
    </row>
    <row r="676" spans="8:8" x14ac:dyDescent="0.25">
      <c r="H676" s="70"/>
    </row>
    <row r="677" spans="8:8" x14ac:dyDescent="0.25">
      <c r="H677" s="70"/>
    </row>
    <row r="678" spans="8:8" x14ac:dyDescent="0.25">
      <c r="H678" s="70"/>
    </row>
    <row r="679" spans="8:8" x14ac:dyDescent="0.25">
      <c r="H679" s="70"/>
    </row>
    <row r="680" spans="8:8" x14ac:dyDescent="0.25">
      <c r="H680" s="70"/>
    </row>
    <row r="681" spans="8:8" x14ac:dyDescent="0.25">
      <c r="H681" s="70"/>
    </row>
    <row r="682" spans="8:8" x14ac:dyDescent="0.25">
      <c r="H682" s="70"/>
    </row>
    <row r="683" spans="8:8" x14ac:dyDescent="0.25">
      <c r="H683" s="70"/>
    </row>
    <row r="684" spans="8:8" x14ac:dyDescent="0.25">
      <c r="H684" s="70"/>
    </row>
    <row r="685" spans="8:8" x14ac:dyDescent="0.25">
      <c r="H685" s="70"/>
    </row>
    <row r="686" spans="8:8" x14ac:dyDescent="0.25">
      <c r="H686" s="70"/>
    </row>
    <row r="687" spans="8:8" x14ac:dyDescent="0.25">
      <c r="H687" s="70"/>
    </row>
    <row r="688" spans="8:8" x14ac:dyDescent="0.25">
      <c r="H688" s="70"/>
    </row>
    <row r="689" spans="8:8" x14ac:dyDescent="0.25">
      <c r="H689" s="70"/>
    </row>
    <row r="690" spans="8:8" x14ac:dyDescent="0.25">
      <c r="H690" s="70"/>
    </row>
    <row r="691" spans="8:8" x14ac:dyDescent="0.25">
      <c r="H691" s="70"/>
    </row>
    <row r="692" spans="8:8" x14ac:dyDescent="0.25">
      <c r="H692" s="70"/>
    </row>
    <row r="693" spans="8:8" x14ac:dyDescent="0.25">
      <c r="H693" s="70"/>
    </row>
    <row r="694" spans="8:8" x14ac:dyDescent="0.25">
      <c r="H694" s="70"/>
    </row>
    <row r="695" spans="8:8" x14ac:dyDescent="0.25">
      <c r="H695" s="70"/>
    </row>
    <row r="696" spans="8:8" x14ac:dyDescent="0.25">
      <c r="H696" s="70"/>
    </row>
    <row r="697" spans="8:8" x14ac:dyDescent="0.25">
      <c r="H697" s="70"/>
    </row>
    <row r="698" spans="8:8" x14ac:dyDescent="0.25">
      <c r="H698" s="70"/>
    </row>
    <row r="699" spans="8:8" x14ac:dyDescent="0.25">
      <c r="H699" s="70"/>
    </row>
    <row r="700" spans="8:8" x14ac:dyDescent="0.25">
      <c r="H700" s="70"/>
    </row>
    <row r="701" spans="8:8" x14ac:dyDescent="0.25">
      <c r="H701" s="70"/>
    </row>
    <row r="702" spans="8:8" x14ac:dyDescent="0.25">
      <c r="H702" s="70"/>
    </row>
    <row r="703" spans="8:8" x14ac:dyDescent="0.25">
      <c r="H703" s="70"/>
    </row>
    <row r="704" spans="8:8" x14ac:dyDescent="0.25">
      <c r="H704" s="70"/>
    </row>
    <row r="705" spans="8:8" x14ac:dyDescent="0.25">
      <c r="H705" s="70"/>
    </row>
    <row r="706" spans="8:8" x14ac:dyDescent="0.25">
      <c r="H706" s="70"/>
    </row>
    <row r="707" spans="8:8" x14ac:dyDescent="0.25">
      <c r="H707" s="70"/>
    </row>
    <row r="708" spans="8:8" x14ac:dyDescent="0.25">
      <c r="H708" s="70"/>
    </row>
    <row r="709" spans="8:8" x14ac:dyDescent="0.25">
      <c r="H709" s="70"/>
    </row>
    <row r="710" spans="8:8" x14ac:dyDescent="0.25">
      <c r="H710" s="70"/>
    </row>
    <row r="711" spans="8:8" x14ac:dyDescent="0.25">
      <c r="H711" s="70"/>
    </row>
    <row r="712" spans="8:8" x14ac:dyDescent="0.25">
      <c r="H712" s="70"/>
    </row>
    <row r="713" spans="8:8" x14ac:dyDescent="0.25">
      <c r="H713" s="70"/>
    </row>
    <row r="714" spans="8:8" x14ac:dyDescent="0.25">
      <c r="H714" s="70"/>
    </row>
    <row r="715" spans="8:8" x14ac:dyDescent="0.25">
      <c r="H715" s="70"/>
    </row>
    <row r="716" spans="8:8" x14ac:dyDescent="0.25">
      <c r="H716" s="70"/>
    </row>
    <row r="717" spans="8:8" x14ac:dyDescent="0.25">
      <c r="H717" s="70"/>
    </row>
    <row r="718" spans="8:8" x14ac:dyDescent="0.25">
      <c r="H718" s="70"/>
    </row>
    <row r="719" spans="8:8" x14ac:dyDescent="0.25">
      <c r="H719" s="70"/>
    </row>
    <row r="720" spans="8:8" x14ac:dyDescent="0.25">
      <c r="H720" s="70"/>
    </row>
    <row r="721" spans="8:8" x14ac:dyDescent="0.25">
      <c r="H721" s="70"/>
    </row>
    <row r="722" spans="8:8" x14ac:dyDescent="0.25">
      <c r="H722" s="70"/>
    </row>
    <row r="723" spans="8:8" x14ac:dyDescent="0.25">
      <c r="H723" s="70"/>
    </row>
    <row r="724" spans="8:8" x14ac:dyDescent="0.25">
      <c r="H724" s="70"/>
    </row>
    <row r="725" spans="8:8" x14ac:dyDescent="0.25">
      <c r="H725" s="70"/>
    </row>
    <row r="726" spans="8:8" x14ac:dyDescent="0.25">
      <c r="H726" s="70"/>
    </row>
    <row r="727" spans="8:8" x14ac:dyDescent="0.25">
      <c r="H727" s="70"/>
    </row>
    <row r="728" spans="8:8" x14ac:dyDescent="0.25">
      <c r="H728" s="70"/>
    </row>
    <row r="729" spans="8:8" x14ac:dyDescent="0.25">
      <c r="H729" s="70"/>
    </row>
    <row r="730" spans="8:8" x14ac:dyDescent="0.25">
      <c r="H730" s="70"/>
    </row>
    <row r="731" spans="8:8" x14ac:dyDescent="0.25">
      <c r="H731" s="70"/>
    </row>
    <row r="732" spans="8:8" x14ac:dyDescent="0.25">
      <c r="H732" s="70"/>
    </row>
    <row r="733" spans="8:8" x14ac:dyDescent="0.25">
      <c r="H733" s="70"/>
    </row>
    <row r="734" spans="8:8" x14ac:dyDescent="0.25">
      <c r="H734" s="70"/>
    </row>
    <row r="735" spans="8:8" x14ac:dyDescent="0.25">
      <c r="H735" s="70"/>
    </row>
    <row r="736" spans="8:8" x14ac:dyDescent="0.25">
      <c r="H736" s="70"/>
    </row>
    <row r="737" spans="8:8" x14ac:dyDescent="0.25">
      <c r="H737" s="70"/>
    </row>
    <row r="738" spans="8:8" x14ac:dyDescent="0.25">
      <c r="H738" s="70"/>
    </row>
    <row r="739" spans="8:8" x14ac:dyDescent="0.25">
      <c r="H739" s="70"/>
    </row>
    <row r="740" spans="8:8" x14ac:dyDescent="0.25">
      <c r="H740" s="70"/>
    </row>
    <row r="741" spans="8:8" x14ac:dyDescent="0.25">
      <c r="H741" s="70"/>
    </row>
    <row r="742" spans="8:8" x14ac:dyDescent="0.25">
      <c r="H742" s="70"/>
    </row>
    <row r="743" spans="8:8" x14ac:dyDescent="0.25">
      <c r="H743" s="70"/>
    </row>
    <row r="744" spans="8:8" x14ac:dyDescent="0.25">
      <c r="H744" s="70"/>
    </row>
    <row r="745" spans="8:8" x14ac:dyDescent="0.25">
      <c r="H745" s="70"/>
    </row>
    <row r="746" spans="8:8" x14ac:dyDescent="0.25">
      <c r="H746" s="70"/>
    </row>
    <row r="747" spans="8:8" x14ac:dyDescent="0.25">
      <c r="H747" s="70"/>
    </row>
    <row r="748" spans="8:8" x14ac:dyDescent="0.25">
      <c r="H748" s="70"/>
    </row>
    <row r="749" spans="8:8" x14ac:dyDescent="0.25">
      <c r="H749" s="70"/>
    </row>
    <row r="750" spans="8:8" x14ac:dyDescent="0.25">
      <c r="H750" s="70"/>
    </row>
    <row r="751" spans="8:8" x14ac:dyDescent="0.25">
      <c r="H751" s="70"/>
    </row>
    <row r="752" spans="8:8" x14ac:dyDescent="0.25">
      <c r="H752" s="70"/>
    </row>
    <row r="753" spans="8:8" x14ac:dyDescent="0.25">
      <c r="H753" s="70"/>
    </row>
    <row r="754" spans="8:8" x14ac:dyDescent="0.25">
      <c r="H754" s="70"/>
    </row>
    <row r="755" spans="8:8" x14ac:dyDescent="0.25">
      <c r="H755" s="70"/>
    </row>
    <row r="756" spans="8:8" x14ac:dyDescent="0.25">
      <c r="H756" s="70"/>
    </row>
    <row r="757" spans="8:8" x14ac:dyDescent="0.25">
      <c r="H757" s="70"/>
    </row>
    <row r="758" spans="8:8" x14ac:dyDescent="0.25">
      <c r="H758" s="70"/>
    </row>
    <row r="759" spans="8:8" x14ac:dyDescent="0.25">
      <c r="H759" s="70"/>
    </row>
    <row r="760" spans="8:8" x14ac:dyDescent="0.25">
      <c r="H760" s="70"/>
    </row>
    <row r="761" spans="8:8" x14ac:dyDescent="0.25">
      <c r="H761" s="70"/>
    </row>
    <row r="762" spans="8:8" x14ac:dyDescent="0.25">
      <c r="H762" s="70"/>
    </row>
    <row r="763" spans="8:8" x14ac:dyDescent="0.25">
      <c r="H763" s="70"/>
    </row>
    <row r="764" spans="8:8" x14ac:dyDescent="0.25">
      <c r="H764" s="70"/>
    </row>
    <row r="765" spans="8:8" x14ac:dyDescent="0.25">
      <c r="H765" s="70"/>
    </row>
    <row r="766" spans="8:8" x14ac:dyDescent="0.25">
      <c r="H766" s="70"/>
    </row>
    <row r="767" spans="8:8" x14ac:dyDescent="0.25">
      <c r="H767" s="70"/>
    </row>
    <row r="768" spans="8:8" x14ac:dyDescent="0.25">
      <c r="H768" s="70"/>
    </row>
    <row r="769" spans="8:8" x14ac:dyDescent="0.25">
      <c r="H769" s="70"/>
    </row>
    <row r="770" spans="8:8" x14ac:dyDescent="0.25">
      <c r="H770" s="70"/>
    </row>
    <row r="771" spans="8:8" x14ac:dyDescent="0.25">
      <c r="H771" s="70"/>
    </row>
    <row r="772" spans="8:8" x14ac:dyDescent="0.25">
      <c r="H772" s="70"/>
    </row>
    <row r="773" spans="8:8" x14ac:dyDescent="0.25">
      <c r="H773" s="70"/>
    </row>
    <row r="774" spans="8:8" x14ac:dyDescent="0.25">
      <c r="H774" s="70"/>
    </row>
    <row r="775" spans="8:8" x14ac:dyDescent="0.25">
      <c r="H775" s="70"/>
    </row>
    <row r="776" spans="8:8" x14ac:dyDescent="0.25">
      <c r="H776" s="70"/>
    </row>
    <row r="777" spans="8:8" x14ac:dyDescent="0.25">
      <c r="H777" s="70"/>
    </row>
    <row r="778" spans="8:8" x14ac:dyDescent="0.25">
      <c r="H778" s="70"/>
    </row>
    <row r="779" spans="8:8" x14ac:dyDescent="0.25">
      <c r="H779" s="70"/>
    </row>
    <row r="780" spans="8:8" x14ac:dyDescent="0.25">
      <c r="H780" s="70"/>
    </row>
    <row r="781" spans="8:8" x14ac:dyDescent="0.25">
      <c r="H781" s="70"/>
    </row>
    <row r="782" spans="8:8" x14ac:dyDescent="0.25">
      <c r="H782" s="70"/>
    </row>
    <row r="783" spans="8:8" x14ac:dyDescent="0.25">
      <c r="H783" s="70"/>
    </row>
    <row r="784" spans="8:8" x14ac:dyDescent="0.25">
      <c r="H784" s="70"/>
    </row>
    <row r="785" spans="8:8" x14ac:dyDescent="0.25">
      <c r="H785" s="70"/>
    </row>
    <row r="786" spans="8:8" x14ac:dyDescent="0.25">
      <c r="H786" s="70"/>
    </row>
    <row r="787" spans="8:8" x14ac:dyDescent="0.25">
      <c r="H787" s="70"/>
    </row>
    <row r="788" spans="8:8" x14ac:dyDescent="0.25">
      <c r="H788" s="70"/>
    </row>
    <row r="789" spans="8:8" x14ac:dyDescent="0.25">
      <c r="H789" s="70"/>
    </row>
    <row r="790" spans="8:8" x14ac:dyDescent="0.25">
      <c r="H790" s="70"/>
    </row>
    <row r="791" spans="8:8" x14ac:dyDescent="0.25">
      <c r="H791" s="70"/>
    </row>
    <row r="792" spans="8:8" x14ac:dyDescent="0.25">
      <c r="H792" s="70"/>
    </row>
    <row r="793" spans="8:8" x14ac:dyDescent="0.25">
      <c r="H793" s="70"/>
    </row>
    <row r="794" spans="8:8" x14ac:dyDescent="0.25">
      <c r="H794" s="70"/>
    </row>
    <row r="795" spans="8:8" x14ac:dyDescent="0.25">
      <c r="H795" s="70"/>
    </row>
    <row r="796" spans="8:8" x14ac:dyDescent="0.25">
      <c r="H796" s="70"/>
    </row>
    <row r="797" spans="8:8" x14ac:dyDescent="0.25">
      <c r="H797" s="70"/>
    </row>
    <row r="798" spans="8:8" x14ac:dyDescent="0.25">
      <c r="H798" s="70"/>
    </row>
    <row r="799" spans="8:8" x14ac:dyDescent="0.25">
      <c r="H799" s="70"/>
    </row>
    <row r="800" spans="8:8" x14ac:dyDescent="0.25">
      <c r="H800" s="70"/>
    </row>
    <row r="801" spans="8:8" x14ac:dyDescent="0.25">
      <c r="H801" s="70"/>
    </row>
    <row r="802" spans="8:8" x14ac:dyDescent="0.25">
      <c r="H802" s="70"/>
    </row>
    <row r="803" spans="8:8" x14ac:dyDescent="0.25">
      <c r="H803" s="70"/>
    </row>
    <row r="804" spans="8:8" x14ac:dyDescent="0.25">
      <c r="H804" s="70"/>
    </row>
    <row r="805" spans="8:8" x14ac:dyDescent="0.25">
      <c r="H805" s="70"/>
    </row>
    <row r="806" spans="8:8" x14ac:dyDescent="0.25">
      <c r="H806" s="70"/>
    </row>
    <row r="807" spans="8:8" x14ac:dyDescent="0.25">
      <c r="H807" s="70"/>
    </row>
    <row r="808" spans="8:8" x14ac:dyDescent="0.25">
      <c r="H808" s="70"/>
    </row>
    <row r="809" spans="8:8" x14ac:dyDescent="0.25">
      <c r="H809" s="70"/>
    </row>
    <row r="810" spans="8:8" x14ac:dyDescent="0.25">
      <c r="H810" s="70"/>
    </row>
    <row r="811" spans="8:8" x14ac:dyDescent="0.25">
      <c r="H811" s="70"/>
    </row>
    <row r="812" spans="8:8" x14ac:dyDescent="0.25">
      <c r="H812" s="70"/>
    </row>
    <row r="813" spans="8:8" x14ac:dyDescent="0.25">
      <c r="H813" s="70"/>
    </row>
    <row r="814" spans="8:8" x14ac:dyDescent="0.25">
      <c r="H814" s="70"/>
    </row>
    <row r="815" spans="8:8" x14ac:dyDescent="0.25">
      <c r="H815" s="70"/>
    </row>
    <row r="816" spans="8:8" x14ac:dyDescent="0.25">
      <c r="H816" s="70"/>
    </row>
    <row r="817" spans="8:8" x14ac:dyDescent="0.25">
      <c r="H817" s="70"/>
    </row>
    <row r="818" spans="8:8" x14ac:dyDescent="0.25">
      <c r="H818" s="70"/>
    </row>
    <row r="819" spans="8:8" x14ac:dyDescent="0.25">
      <c r="H819" s="70"/>
    </row>
    <row r="820" spans="8:8" x14ac:dyDescent="0.25">
      <c r="H820" s="70"/>
    </row>
    <row r="821" spans="8:8" x14ac:dyDescent="0.25">
      <c r="H821" s="70"/>
    </row>
    <row r="822" spans="8:8" x14ac:dyDescent="0.25">
      <c r="H822" s="70"/>
    </row>
    <row r="823" spans="8:8" x14ac:dyDescent="0.25">
      <c r="H823" s="70"/>
    </row>
    <row r="824" spans="8:8" x14ac:dyDescent="0.25">
      <c r="H824" s="70"/>
    </row>
    <row r="825" spans="8:8" x14ac:dyDescent="0.25">
      <c r="H825" s="70"/>
    </row>
    <row r="826" spans="8:8" x14ac:dyDescent="0.25">
      <c r="H826" s="70"/>
    </row>
    <row r="827" spans="8:8" x14ac:dyDescent="0.25">
      <c r="H827" s="70"/>
    </row>
    <row r="828" spans="8:8" x14ac:dyDescent="0.25">
      <c r="H828" s="70"/>
    </row>
    <row r="829" spans="8:8" x14ac:dyDescent="0.25">
      <c r="H829" s="70"/>
    </row>
    <row r="830" spans="8:8" x14ac:dyDescent="0.25">
      <c r="H830" s="70"/>
    </row>
    <row r="831" spans="8:8" x14ac:dyDescent="0.25">
      <c r="H831" s="70"/>
    </row>
    <row r="832" spans="8:8" x14ac:dyDescent="0.25">
      <c r="H832" s="70"/>
    </row>
    <row r="833" spans="8:8" x14ac:dyDescent="0.25">
      <c r="H833" s="70"/>
    </row>
    <row r="834" spans="8:8" x14ac:dyDescent="0.25">
      <c r="H834" s="70"/>
    </row>
    <row r="835" spans="8:8" x14ac:dyDescent="0.25">
      <c r="H835" s="70"/>
    </row>
    <row r="836" spans="8:8" x14ac:dyDescent="0.25">
      <c r="H836" s="70"/>
    </row>
    <row r="837" spans="8:8" x14ac:dyDescent="0.25">
      <c r="H837" s="70"/>
    </row>
    <row r="838" spans="8:8" x14ac:dyDescent="0.25">
      <c r="H838" s="70"/>
    </row>
    <row r="839" spans="8:8" x14ac:dyDescent="0.25">
      <c r="H839" s="70"/>
    </row>
    <row r="840" spans="8:8" x14ac:dyDescent="0.25">
      <c r="H840" s="70"/>
    </row>
    <row r="841" spans="8:8" x14ac:dyDescent="0.25">
      <c r="H841" s="70"/>
    </row>
    <row r="842" spans="8:8" x14ac:dyDescent="0.25">
      <c r="H842" s="70"/>
    </row>
    <row r="843" spans="8:8" x14ac:dyDescent="0.25">
      <c r="H843" s="70"/>
    </row>
    <row r="844" spans="8:8" x14ac:dyDescent="0.25">
      <c r="H844" s="70"/>
    </row>
    <row r="845" spans="8:8" x14ac:dyDescent="0.25">
      <c r="H845" s="70"/>
    </row>
    <row r="846" spans="8:8" x14ac:dyDescent="0.25">
      <c r="H846" s="70"/>
    </row>
    <row r="847" spans="8:8" x14ac:dyDescent="0.25">
      <c r="H847" s="70"/>
    </row>
    <row r="848" spans="8:8" x14ac:dyDescent="0.25">
      <c r="H848" s="70"/>
    </row>
    <row r="849" spans="8:8" x14ac:dyDescent="0.25">
      <c r="H849" s="70"/>
    </row>
    <row r="850" spans="8:8" x14ac:dyDescent="0.25">
      <c r="H850" s="70"/>
    </row>
    <row r="851" spans="8:8" x14ac:dyDescent="0.25">
      <c r="H851" s="70"/>
    </row>
    <row r="852" spans="8:8" x14ac:dyDescent="0.25">
      <c r="H852" s="70"/>
    </row>
    <row r="853" spans="8:8" x14ac:dyDescent="0.25">
      <c r="H853" s="70"/>
    </row>
    <row r="854" spans="8:8" x14ac:dyDescent="0.25">
      <c r="H854" s="70"/>
    </row>
    <row r="855" spans="8:8" x14ac:dyDescent="0.25">
      <c r="H855" s="70"/>
    </row>
    <row r="856" spans="8:8" x14ac:dyDescent="0.25">
      <c r="H856" s="70"/>
    </row>
    <row r="857" spans="8:8" x14ac:dyDescent="0.25">
      <c r="H857" s="70"/>
    </row>
    <row r="858" spans="8:8" x14ac:dyDescent="0.25">
      <c r="H858" s="70"/>
    </row>
    <row r="859" spans="8:8" x14ac:dyDescent="0.25">
      <c r="H859" s="70"/>
    </row>
    <row r="860" spans="8:8" x14ac:dyDescent="0.25">
      <c r="H860" s="70"/>
    </row>
    <row r="861" spans="8:8" x14ac:dyDescent="0.25">
      <c r="H861" s="70"/>
    </row>
    <row r="862" spans="8:8" x14ac:dyDescent="0.25">
      <c r="H862" s="70"/>
    </row>
    <row r="863" spans="8:8" x14ac:dyDescent="0.25">
      <c r="H863" s="70"/>
    </row>
    <row r="864" spans="8:8" x14ac:dyDescent="0.25">
      <c r="H864" s="70"/>
    </row>
    <row r="865" spans="8:8" x14ac:dyDescent="0.25">
      <c r="H865" s="70"/>
    </row>
    <row r="866" spans="8:8" x14ac:dyDescent="0.25">
      <c r="H866" s="70"/>
    </row>
    <row r="867" spans="8:8" x14ac:dyDescent="0.25">
      <c r="H867" s="70"/>
    </row>
    <row r="868" spans="8:8" x14ac:dyDescent="0.25">
      <c r="H868" s="70"/>
    </row>
    <row r="869" spans="8:8" x14ac:dyDescent="0.25">
      <c r="H869" s="70"/>
    </row>
    <row r="870" spans="8:8" x14ac:dyDescent="0.25">
      <c r="H870" s="70"/>
    </row>
    <row r="871" spans="8:8" x14ac:dyDescent="0.25">
      <c r="H871" s="70"/>
    </row>
    <row r="872" spans="8:8" x14ac:dyDescent="0.25">
      <c r="H872" s="70"/>
    </row>
    <row r="873" spans="8:8" x14ac:dyDescent="0.25">
      <c r="H873" s="70"/>
    </row>
    <row r="874" spans="8:8" x14ac:dyDescent="0.25">
      <c r="H874" s="70"/>
    </row>
    <row r="875" spans="8:8" x14ac:dyDescent="0.25">
      <c r="H875" s="70"/>
    </row>
    <row r="876" spans="8:8" x14ac:dyDescent="0.25">
      <c r="H876" s="70"/>
    </row>
    <row r="877" spans="8:8" x14ac:dyDescent="0.25">
      <c r="H877" s="70"/>
    </row>
    <row r="878" spans="8:8" x14ac:dyDescent="0.25">
      <c r="H878" s="70"/>
    </row>
    <row r="879" spans="8:8" x14ac:dyDescent="0.25">
      <c r="H879" s="70"/>
    </row>
    <row r="880" spans="8:8" x14ac:dyDescent="0.25">
      <c r="H880" s="70"/>
    </row>
    <row r="881" spans="8:8" x14ac:dyDescent="0.25">
      <c r="H881" s="70"/>
    </row>
    <row r="882" spans="8:8" x14ac:dyDescent="0.25">
      <c r="H882" s="70"/>
    </row>
    <row r="883" spans="8:8" x14ac:dyDescent="0.25">
      <c r="H883" s="70"/>
    </row>
    <row r="884" spans="8:8" x14ac:dyDescent="0.25">
      <c r="H884" s="70"/>
    </row>
    <row r="885" spans="8:8" x14ac:dyDescent="0.25">
      <c r="H885" s="70"/>
    </row>
    <row r="886" spans="8:8" x14ac:dyDescent="0.25">
      <c r="H886" s="70"/>
    </row>
    <row r="887" spans="8:8" x14ac:dyDescent="0.25">
      <c r="H887" s="70"/>
    </row>
    <row r="888" spans="8:8" x14ac:dyDescent="0.25">
      <c r="H888" s="70"/>
    </row>
    <row r="889" spans="8:8" x14ac:dyDescent="0.25">
      <c r="H889" s="70"/>
    </row>
    <row r="890" spans="8:8" x14ac:dyDescent="0.25">
      <c r="H890" s="70"/>
    </row>
    <row r="891" spans="8:8" x14ac:dyDescent="0.25">
      <c r="H891" s="70"/>
    </row>
    <row r="892" spans="8:8" x14ac:dyDescent="0.25">
      <c r="H892" s="70"/>
    </row>
    <row r="893" spans="8:8" x14ac:dyDescent="0.25">
      <c r="H893" s="70"/>
    </row>
    <row r="894" spans="8:8" x14ac:dyDescent="0.25">
      <c r="H894" s="70"/>
    </row>
    <row r="895" spans="8:8" x14ac:dyDescent="0.25">
      <c r="H895" s="70"/>
    </row>
    <row r="896" spans="8:8" x14ac:dyDescent="0.25">
      <c r="H896" s="70"/>
    </row>
    <row r="897" spans="8:8" x14ac:dyDescent="0.25">
      <c r="H897" s="70"/>
    </row>
    <row r="898" spans="8:8" x14ac:dyDescent="0.25">
      <c r="H898" s="70"/>
    </row>
    <row r="899" spans="8:8" x14ac:dyDescent="0.25">
      <c r="H899" s="70"/>
    </row>
    <row r="900" spans="8:8" x14ac:dyDescent="0.25">
      <c r="H900" s="70"/>
    </row>
    <row r="901" spans="8:8" x14ac:dyDescent="0.25">
      <c r="H901" s="70"/>
    </row>
    <row r="902" spans="8:8" x14ac:dyDescent="0.25">
      <c r="H902" s="70"/>
    </row>
    <row r="903" spans="8:8" x14ac:dyDescent="0.25">
      <c r="H903" s="70"/>
    </row>
    <row r="904" spans="8:8" x14ac:dyDescent="0.25">
      <c r="H904" s="70"/>
    </row>
    <row r="905" spans="8:8" x14ac:dyDescent="0.25">
      <c r="H905" s="70"/>
    </row>
    <row r="906" spans="8:8" x14ac:dyDescent="0.25">
      <c r="H906" s="70"/>
    </row>
    <row r="907" spans="8:8" x14ac:dyDescent="0.25">
      <c r="H907" s="70"/>
    </row>
    <row r="908" spans="8:8" x14ac:dyDescent="0.25">
      <c r="H908" s="70"/>
    </row>
    <row r="909" spans="8:8" x14ac:dyDescent="0.25">
      <c r="H909" s="70"/>
    </row>
    <row r="910" spans="8:8" x14ac:dyDescent="0.25">
      <c r="H910" s="70"/>
    </row>
    <row r="911" spans="8:8" x14ac:dyDescent="0.25">
      <c r="H911" s="70"/>
    </row>
    <row r="912" spans="8:8" x14ac:dyDescent="0.25">
      <c r="H912" s="70"/>
    </row>
    <row r="913" spans="8:8" x14ac:dyDescent="0.25">
      <c r="H913" s="70"/>
    </row>
    <row r="914" spans="8:8" x14ac:dyDescent="0.25">
      <c r="H914" s="70"/>
    </row>
    <row r="915" spans="8:8" x14ac:dyDescent="0.25">
      <c r="H915" s="70"/>
    </row>
    <row r="916" spans="8:8" x14ac:dyDescent="0.25">
      <c r="H916" s="70"/>
    </row>
    <row r="917" spans="8:8" x14ac:dyDescent="0.25">
      <c r="H917" s="70"/>
    </row>
    <row r="918" spans="8:8" x14ac:dyDescent="0.25">
      <c r="H918" s="70"/>
    </row>
    <row r="919" spans="8:8" x14ac:dyDescent="0.25">
      <c r="H919" s="70"/>
    </row>
    <row r="920" spans="8:8" x14ac:dyDescent="0.25">
      <c r="H920" s="70"/>
    </row>
    <row r="921" spans="8:8" x14ac:dyDescent="0.25">
      <c r="H921" s="70"/>
    </row>
    <row r="922" spans="8:8" x14ac:dyDescent="0.25">
      <c r="H922" s="70"/>
    </row>
    <row r="923" spans="8:8" x14ac:dyDescent="0.25">
      <c r="H923" s="70"/>
    </row>
    <row r="924" spans="8:8" x14ac:dyDescent="0.25">
      <c r="H924" s="70"/>
    </row>
    <row r="925" spans="8:8" x14ac:dyDescent="0.25">
      <c r="H925" s="70"/>
    </row>
    <row r="926" spans="8:8" x14ac:dyDescent="0.25">
      <c r="H926" s="70"/>
    </row>
    <row r="927" spans="8:8" x14ac:dyDescent="0.25">
      <c r="H927" s="70"/>
    </row>
    <row r="928" spans="8:8" x14ac:dyDescent="0.25">
      <c r="H928" s="70"/>
    </row>
    <row r="929" spans="8:8" x14ac:dyDescent="0.25">
      <c r="H929" s="70"/>
    </row>
    <row r="930" spans="8:8" x14ac:dyDescent="0.25">
      <c r="H930" s="70"/>
    </row>
    <row r="931" spans="8:8" x14ac:dyDescent="0.25">
      <c r="H931" s="70"/>
    </row>
    <row r="932" spans="8:8" x14ac:dyDescent="0.25">
      <c r="H932" s="70"/>
    </row>
    <row r="933" spans="8:8" x14ac:dyDescent="0.25">
      <c r="H933" s="70"/>
    </row>
    <row r="934" spans="8:8" x14ac:dyDescent="0.25">
      <c r="H934" s="70"/>
    </row>
    <row r="935" spans="8:8" x14ac:dyDescent="0.25">
      <c r="H935" s="70"/>
    </row>
    <row r="936" spans="8:8" x14ac:dyDescent="0.25">
      <c r="H936" s="70"/>
    </row>
    <row r="937" spans="8:8" x14ac:dyDescent="0.25">
      <c r="H937" s="70"/>
    </row>
    <row r="938" spans="8:8" x14ac:dyDescent="0.25">
      <c r="H938" s="70"/>
    </row>
    <row r="939" spans="8:8" x14ac:dyDescent="0.25">
      <c r="H939" s="70"/>
    </row>
    <row r="940" spans="8:8" x14ac:dyDescent="0.25">
      <c r="H940" s="70"/>
    </row>
    <row r="941" spans="8:8" x14ac:dyDescent="0.25">
      <c r="H941" s="70"/>
    </row>
    <row r="942" spans="8:8" x14ac:dyDescent="0.25">
      <c r="H942" s="70"/>
    </row>
    <row r="943" spans="8:8" x14ac:dyDescent="0.25">
      <c r="H943" s="70"/>
    </row>
    <row r="944" spans="8:8" x14ac:dyDescent="0.25">
      <c r="H944" s="70"/>
    </row>
    <row r="945" spans="8:8" x14ac:dyDescent="0.25">
      <c r="H945" s="70"/>
    </row>
    <row r="946" spans="8:8" x14ac:dyDescent="0.25">
      <c r="H946" s="70"/>
    </row>
    <row r="947" spans="8:8" x14ac:dyDescent="0.25">
      <c r="H947" s="70"/>
    </row>
    <row r="948" spans="8:8" x14ac:dyDescent="0.25">
      <c r="H948" s="70"/>
    </row>
    <row r="949" spans="8:8" x14ac:dyDescent="0.25">
      <c r="H949" s="70"/>
    </row>
    <row r="950" spans="8:8" x14ac:dyDescent="0.25">
      <c r="H950" s="70"/>
    </row>
    <row r="951" spans="8:8" x14ac:dyDescent="0.25">
      <c r="H951" s="70"/>
    </row>
    <row r="952" spans="8:8" x14ac:dyDescent="0.25">
      <c r="H952" s="70"/>
    </row>
    <row r="953" spans="8:8" x14ac:dyDescent="0.25">
      <c r="H953" s="70"/>
    </row>
    <row r="954" spans="8:8" x14ac:dyDescent="0.25">
      <c r="H954" s="70"/>
    </row>
    <row r="955" spans="8:8" x14ac:dyDescent="0.25">
      <c r="H955" s="70"/>
    </row>
    <row r="956" spans="8:8" x14ac:dyDescent="0.25">
      <c r="H956" s="70"/>
    </row>
    <row r="957" spans="8:8" x14ac:dyDescent="0.25">
      <c r="H957" s="70"/>
    </row>
    <row r="958" spans="8:8" x14ac:dyDescent="0.25">
      <c r="H958" s="70"/>
    </row>
    <row r="959" spans="8:8" x14ac:dyDescent="0.25">
      <c r="H959" s="70"/>
    </row>
    <row r="960" spans="8:8" x14ac:dyDescent="0.25">
      <c r="H960" s="70"/>
    </row>
    <row r="961" spans="8:8" x14ac:dyDescent="0.25">
      <c r="H961" s="70"/>
    </row>
    <row r="962" spans="8:8" x14ac:dyDescent="0.25">
      <c r="H962" s="70"/>
    </row>
    <row r="963" spans="8:8" x14ac:dyDescent="0.25">
      <c r="H963" s="70"/>
    </row>
    <row r="964" spans="8:8" x14ac:dyDescent="0.25">
      <c r="H964" s="70"/>
    </row>
    <row r="965" spans="8:8" x14ac:dyDescent="0.25">
      <c r="H965" s="70"/>
    </row>
    <row r="966" spans="8:8" x14ac:dyDescent="0.25">
      <c r="H966" s="70"/>
    </row>
    <row r="967" spans="8:8" x14ac:dyDescent="0.25">
      <c r="H967" s="70"/>
    </row>
    <row r="968" spans="8:8" x14ac:dyDescent="0.25">
      <c r="H968" s="70"/>
    </row>
    <row r="969" spans="8:8" x14ac:dyDescent="0.25">
      <c r="H969" s="70"/>
    </row>
    <row r="970" spans="8:8" x14ac:dyDescent="0.25">
      <c r="H970" s="70"/>
    </row>
    <row r="971" spans="8:8" x14ac:dyDescent="0.25">
      <c r="H971" s="70"/>
    </row>
    <row r="972" spans="8:8" x14ac:dyDescent="0.25">
      <c r="H972" s="70"/>
    </row>
    <row r="973" spans="8:8" x14ac:dyDescent="0.25">
      <c r="H973" s="70"/>
    </row>
    <row r="974" spans="8:8" x14ac:dyDescent="0.25">
      <c r="H974" s="70"/>
    </row>
    <row r="975" spans="8:8" x14ac:dyDescent="0.25">
      <c r="H975" s="70"/>
    </row>
    <row r="976" spans="8:8" x14ac:dyDescent="0.25">
      <c r="H976" s="70"/>
    </row>
    <row r="977" spans="8:8" x14ac:dyDescent="0.25">
      <c r="H977" s="70"/>
    </row>
    <row r="978" spans="8:8" x14ac:dyDescent="0.25">
      <c r="H978" s="70"/>
    </row>
    <row r="979" spans="8:8" x14ac:dyDescent="0.25">
      <c r="H979" s="70"/>
    </row>
    <row r="980" spans="8:8" x14ac:dyDescent="0.25">
      <c r="H980" s="70"/>
    </row>
    <row r="981" spans="8:8" x14ac:dyDescent="0.25">
      <c r="H981" s="70"/>
    </row>
    <row r="982" spans="8:8" x14ac:dyDescent="0.25">
      <c r="H982" s="70"/>
    </row>
    <row r="983" spans="8:8" x14ac:dyDescent="0.25">
      <c r="H983" s="70"/>
    </row>
    <row r="984" spans="8:8" x14ac:dyDescent="0.25">
      <c r="H984" s="70"/>
    </row>
    <row r="985" spans="8:8" x14ac:dyDescent="0.25">
      <c r="H985" s="70"/>
    </row>
    <row r="986" spans="8:8" x14ac:dyDescent="0.25">
      <c r="H986" s="70"/>
    </row>
    <row r="987" spans="8:8" x14ac:dyDescent="0.25">
      <c r="H987" s="70"/>
    </row>
    <row r="988" spans="8:8" x14ac:dyDescent="0.25">
      <c r="H988" s="70"/>
    </row>
    <row r="989" spans="8:8" x14ac:dyDescent="0.25">
      <c r="H989" s="70"/>
    </row>
    <row r="990" spans="8:8" x14ac:dyDescent="0.25">
      <c r="H990" s="70"/>
    </row>
    <row r="991" spans="8:8" x14ac:dyDescent="0.25">
      <c r="H991" s="70"/>
    </row>
    <row r="992" spans="8:8" x14ac:dyDescent="0.25">
      <c r="H992" s="70"/>
    </row>
    <row r="993" spans="8:8" x14ac:dyDescent="0.25">
      <c r="H993" s="70"/>
    </row>
    <row r="994" spans="8:8" x14ac:dyDescent="0.25">
      <c r="H994" s="70"/>
    </row>
    <row r="995" spans="8:8" x14ac:dyDescent="0.25">
      <c r="H995" s="70"/>
    </row>
    <row r="996" spans="8:8" x14ac:dyDescent="0.25">
      <c r="H996" s="70"/>
    </row>
    <row r="997" spans="8:8" x14ac:dyDescent="0.25">
      <c r="H997" s="70"/>
    </row>
    <row r="998" spans="8:8" x14ac:dyDescent="0.25">
      <c r="H998" s="70"/>
    </row>
    <row r="999" spans="8:8" x14ac:dyDescent="0.25">
      <c r="H999" s="70"/>
    </row>
    <row r="1000" spans="8:8" x14ac:dyDescent="0.25">
      <c r="H1000" s="70"/>
    </row>
    <row r="1001" spans="8:8" x14ac:dyDescent="0.25">
      <c r="H1001" s="70"/>
    </row>
    <row r="1002" spans="8:8" x14ac:dyDescent="0.25">
      <c r="H1002" s="70"/>
    </row>
    <row r="1003" spans="8:8" x14ac:dyDescent="0.25">
      <c r="H1003" s="70"/>
    </row>
    <row r="1004" spans="8:8" x14ac:dyDescent="0.25">
      <c r="H1004" s="70"/>
    </row>
    <row r="1005" spans="8:8" x14ac:dyDescent="0.25">
      <c r="H1005" s="70"/>
    </row>
    <row r="1006" spans="8:8" x14ac:dyDescent="0.25">
      <c r="H1006" s="70"/>
    </row>
    <row r="1007" spans="8:8" x14ac:dyDescent="0.25">
      <c r="H1007" s="70"/>
    </row>
    <row r="1008" spans="8:8" x14ac:dyDescent="0.25">
      <c r="H1008" s="70"/>
    </row>
    <row r="1009" spans="8:8" x14ac:dyDescent="0.25">
      <c r="H1009" s="70"/>
    </row>
    <row r="1010" spans="8:8" x14ac:dyDescent="0.25">
      <c r="H1010" s="70"/>
    </row>
    <row r="1011" spans="8:8" x14ac:dyDescent="0.25">
      <c r="H1011" s="70"/>
    </row>
    <row r="1012" spans="8:8" x14ac:dyDescent="0.25">
      <c r="H1012" s="70"/>
    </row>
    <row r="1013" spans="8:8" x14ac:dyDescent="0.25">
      <c r="H1013" s="70"/>
    </row>
    <row r="1014" spans="8:8" x14ac:dyDescent="0.25">
      <c r="H1014" s="70"/>
    </row>
    <row r="1015" spans="8:8" x14ac:dyDescent="0.25">
      <c r="H1015" s="70"/>
    </row>
    <row r="1016" spans="8:8" x14ac:dyDescent="0.25">
      <c r="H1016" s="70"/>
    </row>
    <row r="1017" spans="8:8" x14ac:dyDescent="0.25">
      <c r="H1017" s="70"/>
    </row>
    <row r="1018" spans="8:8" x14ac:dyDescent="0.25">
      <c r="H1018" s="70"/>
    </row>
    <row r="1019" spans="8:8" x14ac:dyDescent="0.25">
      <c r="H1019" s="70"/>
    </row>
    <row r="1020" spans="8:8" x14ac:dyDescent="0.25">
      <c r="H1020" s="70"/>
    </row>
    <row r="1021" spans="8:8" x14ac:dyDescent="0.25">
      <c r="H1021" s="70"/>
    </row>
    <row r="1022" spans="8:8" x14ac:dyDescent="0.25">
      <c r="H1022" s="70"/>
    </row>
    <row r="1023" spans="8:8" x14ac:dyDescent="0.25">
      <c r="H1023" s="70"/>
    </row>
    <row r="1024" spans="8:8" x14ac:dyDescent="0.25">
      <c r="H1024" s="70"/>
    </row>
    <row r="1025" spans="8:8" x14ac:dyDescent="0.25">
      <c r="H1025" s="70"/>
    </row>
    <row r="1026" spans="8:8" x14ac:dyDescent="0.25">
      <c r="H1026" s="70"/>
    </row>
    <row r="1027" spans="8:8" x14ac:dyDescent="0.25">
      <c r="H1027" s="70"/>
    </row>
    <row r="1028" spans="8:8" x14ac:dyDescent="0.25">
      <c r="H1028" s="70"/>
    </row>
    <row r="1029" spans="8:8" x14ac:dyDescent="0.25">
      <c r="H1029" s="70"/>
    </row>
    <row r="1030" spans="8:8" x14ac:dyDescent="0.25">
      <c r="H1030" s="70"/>
    </row>
    <row r="1031" spans="8:8" x14ac:dyDescent="0.25">
      <c r="H1031" s="70"/>
    </row>
    <row r="1032" spans="8:8" x14ac:dyDescent="0.25">
      <c r="H1032" s="70"/>
    </row>
    <row r="1033" spans="8:8" x14ac:dyDescent="0.25">
      <c r="H1033" s="70"/>
    </row>
    <row r="1034" spans="8:8" x14ac:dyDescent="0.25">
      <c r="H1034" s="70"/>
    </row>
    <row r="1035" spans="8:8" x14ac:dyDescent="0.25">
      <c r="H1035" s="70"/>
    </row>
    <row r="1036" spans="8:8" x14ac:dyDescent="0.25">
      <c r="H1036" s="70"/>
    </row>
    <row r="1037" spans="8:8" x14ac:dyDescent="0.25">
      <c r="H1037" s="70"/>
    </row>
    <row r="1038" spans="8:8" x14ac:dyDescent="0.25">
      <c r="H1038" s="70"/>
    </row>
    <row r="1039" spans="8:8" x14ac:dyDescent="0.25">
      <c r="H1039" s="70"/>
    </row>
    <row r="1040" spans="8:8" x14ac:dyDescent="0.25">
      <c r="H1040" s="70"/>
    </row>
    <row r="1041" spans="8:8" x14ac:dyDescent="0.25">
      <c r="H1041" s="70"/>
    </row>
    <row r="1042" spans="8:8" x14ac:dyDescent="0.25">
      <c r="H1042" s="70"/>
    </row>
    <row r="1043" spans="8:8" x14ac:dyDescent="0.25">
      <c r="H1043" s="70"/>
    </row>
    <row r="1044" spans="8:8" x14ac:dyDescent="0.25">
      <c r="H1044" s="70"/>
    </row>
    <row r="1045" spans="8:8" x14ac:dyDescent="0.25">
      <c r="H1045" s="70"/>
    </row>
    <row r="1046" spans="8:8" x14ac:dyDescent="0.25">
      <c r="H1046" s="70"/>
    </row>
    <row r="1047" spans="8:8" x14ac:dyDescent="0.25">
      <c r="H1047" s="70"/>
    </row>
    <row r="1048" spans="8:8" x14ac:dyDescent="0.25">
      <c r="H1048" s="70"/>
    </row>
    <row r="1049" spans="8:8" x14ac:dyDescent="0.25">
      <c r="H1049" s="70"/>
    </row>
    <row r="1050" spans="8:8" x14ac:dyDescent="0.25">
      <c r="H1050" s="70"/>
    </row>
    <row r="1051" spans="8:8" x14ac:dyDescent="0.25">
      <c r="H1051" s="70"/>
    </row>
    <row r="1052" spans="8:8" x14ac:dyDescent="0.25">
      <c r="H1052" s="70"/>
    </row>
    <row r="1053" spans="8:8" x14ac:dyDescent="0.25">
      <c r="H1053" s="70"/>
    </row>
    <row r="1054" spans="8:8" x14ac:dyDescent="0.25">
      <c r="H1054" s="70"/>
    </row>
    <row r="1055" spans="8:8" x14ac:dyDescent="0.25">
      <c r="H1055" s="70"/>
    </row>
    <row r="1056" spans="8:8" x14ac:dyDescent="0.25">
      <c r="H1056" s="70"/>
    </row>
    <row r="1057" spans="8:8" x14ac:dyDescent="0.25">
      <c r="H1057" s="70"/>
    </row>
    <row r="1058" spans="8:8" x14ac:dyDescent="0.25">
      <c r="H1058" s="70"/>
    </row>
    <row r="1059" spans="8:8" x14ac:dyDescent="0.25">
      <c r="H1059" s="70"/>
    </row>
    <row r="1060" spans="8:8" x14ac:dyDescent="0.25">
      <c r="H1060" s="70"/>
    </row>
    <row r="1061" spans="8:8" x14ac:dyDescent="0.25">
      <c r="H1061" s="70"/>
    </row>
    <row r="1062" spans="8:8" x14ac:dyDescent="0.25">
      <c r="H1062" s="70"/>
    </row>
    <row r="1063" spans="8:8" x14ac:dyDescent="0.25">
      <c r="H1063" s="70"/>
    </row>
    <row r="1064" spans="8:8" x14ac:dyDescent="0.25">
      <c r="H1064" s="70"/>
    </row>
    <row r="1065" spans="8:8" x14ac:dyDescent="0.25">
      <c r="H1065" s="70"/>
    </row>
    <row r="1066" spans="8:8" x14ac:dyDescent="0.25">
      <c r="H1066" s="70"/>
    </row>
    <row r="1067" spans="8:8" x14ac:dyDescent="0.25">
      <c r="H1067" s="70"/>
    </row>
    <row r="1068" spans="8:8" x14ac:dyDescent="0.25">
      <c r="H1068" s="70"/>
    </row>
    <row r="1069" spans="8:8" x14ac:dyDescent="0.25">
      <c r="H1069" s="70"/>
    </row>
    <row r="1070" spans="8:8" x14ac:dyDescent="0.25">
      <c r="H1070" s="70"/>
    </row>
    <row r="1071" spans="8:8" x14ac:dyDescent="0.25">
      <c r="H1071" s="70"/>
    </row>
    <row r="1072" spans="8:8" x14ac:dyDescent="0.25">
      <c r="H1072" s="70"/>
    </row>
    <row r="1073" spans="8:8" x14ac:dyDescent="0.25">
      <c r="H1073" s="70"/>
    </row>
    <row r="1074" spans="8:8" x14ac:dyDescent="0.25">
      <c r="H1074" s="70"/>
    </row>
    <row r="1075" spans="8:8" x14ac:dyDescent="0.25">
      <c r="H1075" s="70"/>
    </row>
    <row r="1076" spans="8:8" x14ac:dyDescent="0.25">
      <c r="H1076" s="70"/>
    </row>
    <row r="1077" spans="8:8" x14ac:dyDescent="0.25">
      <c r="H1077" s="70"/>
    </row>
    <row r="1078" spans="8:8" x14ac:dyDescent="0.25">
      <c r="H1078" s="70"/>
    </row>
    <row r="1079" spans="8:8" x14ac:dyDescent="0.25">
      <c r="H1079" s="70"/>
    </row>
    <row r="1080" spans="8:8" x14ac:dyDescent="0.25">
      <c r="H1080" s="70"/>
    </row>
    <row r="1081" spans="8:8" x14ac:dyDescent="0.25">
      <c r="H1081" s="70"/>
    </row>
    <row r="1082" spans="8:8" x14ac:dyDescent="0.25">
      <c r="H1082" s="70"/>
    </row>
    <row r="1083" spans="8:8" x14ac:dyDescent="0.25">
      <c r="H1083" s="70"/>
    </row>
    <row r="1084" spans="8:8" x14ac:dyDescent="0.25">
      <c r="H1084" s="70"/>
    </row>
    <row r="1085" spans="8:8" x14ac:dyDescent="0.25">
      <c r="H1085" s="70"/>
    </row>
    <row r="1086" spans="8:8" x14ac:dyDescent="0.25">
      <c r="H1086" s="70"/>
    </row>
    <row r="1087" spans="8:8" x14ac:dyDescent="0.25">
      <c r="H1087" s="70"/>
    </row>
    <row r="1088" spans="8:8" x14ac:dyDescent="0.25">
      <c r="H1088" s="70"/>
    </row>
    <row r="1089" spans="8:8" x14ac:dyDescent="0.25">
      <c r="H1089" s="70"/>
    </row>
    <row r="1090" spans="8:8" x14ac:dyDescent="0.25">
      <c r="H1090" s="70"/>
    </row>
    <row r="1091" spans="8:8" x14ac:dyDescent="0.25">
      <c r="H1091" s="70"/>
    </row>
    <row r="1092" spans="8:8" x14ac:dyDescent="0.25">
      <c r="H1092" s="70"/>
    </row>
    <row r="1093" spans="8:8" x14ac:dyDescent="0.25">
      <c r="H1093" s="70"/>
    </row>
    <row r="1094" spans="8:8" x14ac:dyDescent="0.25">
      <c r="H1094" s="70"/>
    </row>
    <row r="1095" spans="8:8" x14ac:dyDescent="0.25">
      <c r="H1095" s="70"/>
    </row>
    <row r="1096" spans="8:8" x14ac:dyDescent="0.25">
      <c r="H1096" s="70"/>
    </row>
    <row r="1097" spans="8:8" x14ac:dyDescent="0.25">
      <c r="H1097" s="70"/>
    </row>
    <row r="1098" spans="8:8" x14ac:dyDescent="0.25">
      <c r="H1098" s="70"/>
    </row>
    <row r="1099" spans="8:8" x14ac:dyDescent="0.25">
      <c r="H1099" s="70"/>
    </row>
    <row r="1100" spans="8:8" x14ac:dyDescent="0.25">
      <c r="H1100" s="70"/>
    </row>
    <row r="1101" spans="8:8" x14ac:dyDescent="0.25">
      <c r="H1101" s="70"/>
    </row>
    <row r="1102" spans="8:8" x14ac:dyDescent="0.25">
      <c r="H1102" s="70"/>
    </row>
    <row r="1103" spans="8:8" x14ac:dyDescent="0.25">
      <c r="H1103" s="70"/>
    </row>
    <row r="1104" spans="8:8" x14ac:dyDescent="0.25">
      <c r="H1104" s="70"/>
    </row>
    <row r="1105" spans="8:8" x14ac:dyDescent="0.25">
      <c r="H1105" s="70"/>
    </row>
    <row r="1106" spans="8:8" x14ac:dyDescent="0.25">
      <c r="H1106" s="70"/>
    </row>
    <row r="1107" spans="8:8" x14ac:dyDescent="0.25">
      <c r="H1107" s="70"/>
    </row>
    <row r="1108" spans="8:8" x14ac:dyDescent="0.25">
      <c r="H1108" s="70"/>
    </row>
    <row r="1109" spans="8:8" x14ac:dyDescent="0.25">
      <c r="H1109" s="70"/>
    </row>
    <row r="1110" spans="8:8" x14ac:dyDescent="0.25">
      <c r="H1110" s="70"/>
    </row>
    <row r="1111" spans="8:8" x14ac:dyDescent="0.25">
      <c r="H1111" s="70"/>
    </row>
    <row r="1112" spans="8:8" x14ac:dyDescent="0.25">
      <c r="H1112" s="70"/>
    </row>
    <row r="1113" spans="8:8" x14ac:dyDescent="0.25">
      <c r="H1113" s="70"/>
    </row>
    <row r="1114" spans="8:8" x14ac:dyDescent="0.25">
      <c r="H1114" s="70"/>
    </row>
    <row r="1115" spans="8:8" x14ac:dyDescent="0.25">
      <c r="H1115" s="70"/>
    </row>
    <row r="1116" spans="8:8" x14ac:dyDescent="0.25">
      <c r="H1116" s="70"/>
    </row>
    <row r="1117" spans="8:8" x14ac:dyDescent="0.25">
      <c r="H1117" s="70"/>
    </row>
    <row r="1118" spans="8:8" x14ac:dyDescent="0.25">
      <c r="H1118" s="70"/>
    </row>
    <row r="1119" spans="8:8" x14ac:dyDescent="0.25">
      <c r="H1119" s="70"/>
    </row>
    <row r="1120" spans="8:8" x14ac:dyDescent="0.25">
      <c r="H1120" s="70"/>
    </row>
    <row r="1121" spans="8:8" x14ac:dyDescent="0.25">
      <c r="H1121" s="70"/>
    </row>
    <row r="1122" spans="8:8" x14ac:dyDescent="0.25">
      <c r="H1122" s="70"/>
    </row>
    <row r="1123" spans="8:8" x14ac:dyDescent="0.25">
      <c r="H1123" s="70"/>
    </row>
    <row r="1124" spans="8:8" x14ac:dyDescent="0.25">
      <c r="H1124" s="70"/>
    </row>
    <row r="1125" spans="8:8" x14ac:dyDescent="0.25">
      <c r="H1125" s="70"/>
    </row>
    <row r="1126" spans="8:8" x14ac:dyDescent="0.25">
      <c r="H1126" s="70"/>
    </row>
    <row r="1127" spans="8:8" x14ac:dyDescent="0.25">
      <c r="H1127" s="70"/>
    </row>
    <row r="1128" spans="8:8" x14ac:dyDescent="0.25">
      <c r="H1128" s="70"/>
    </row>
    <row r="1129" spans="8:8" x14ac:dyDescent="0.25">
      <c r="H1129" s="70"/>
    </row>
    <row r="1130" spans="8:8" x14ac:dyDescent="0.25">
      <c r="H1130" s="70"/>
    </row>
    <row r="1131" spans="8:8" x14ac:dyDescent="0.25">
      <c r="H1131" s="70"/>
    </row>
    <row r="1132" spans="8:8" x14ac:dyDescent="0.25">
      <c r="H1132" s="70"/>
    </row>
    <row r="1133" spans="8:8" x14ac:dyDescent="0.25">
      <c r="H1133" s="70"/>
    </row>
    <row r="1134" spans="8:8" x14ac:dyDescent="0.25">
      <c r="H1134" s="70"/>
    </row>
    <row r="1135" spans="8:8" x14ac:dyDescent="0.25">
      <c r="H1135" s="70"/>
    </row>
    <row r="1136" spans="8:8" x14ac:dyDescent="0.25">
      <c r="H1136" s="70"/>
    </row>
    <row r="1137" spans="8:8" x14ac:dyDescent="0.25">
      <c r="H1137" s="70"/>
    </row>
    <row r="1138" spans="8:8" x14ac:dyDescent="0.25">
      <c r="H1138" s="70"/>
    </row>
    <row r="1139" spans="8:8" x14ac:dyDescent="0.25">
      <c r="H1139" s="70"/>
    </row>
    <row r="1140" spans="8:8" x14ac:dyDescent="0.25">
      <c r="H1140" s="70"/>
    </row>
    <row r="1141" spans="8:8" x14ac:dyDescent="0.25">
      <c r="H1141" s="70"/>
    </row>
    <row r="1142" spans="8:8" x14ac:dyDescent="0.25">
      <c r="H1142" s="70"/>
    </row>
    <row r="1143" spans="8:8" x14ac:dyDescent="0.25">
      <c r="H1143" s="70"/>
    </row>
    <row r="1144" spans="8:8" x14ac:dyDescent="0.25">
      <c r="H1144" s="70"/>
    </row>
    <row r="1145" spans="8:8" x14ac:dyDescent="0.25">
      <c r="H1145" s="70"/>
    </row>
    <row r="1146" spans="8:8" x14ac:dyDescent="0.25">
      <c r="H1146" s="70"/>
    </row>
    <row r="1147" spans="8:8" x14ac:dyDescent="0.25">
      <c r="H1147" s="70"/>
    </row>
    <row r="1148" spans="8:8" x14ac:dyDescent="0.25">
      <c r="H1148" s="70"/>
    </row>
    <row r="1149" spans="8:8" x14ac:dyDescent="0.25">
      <c r="H1149" s="70"/>
    </row>
    <row r="1150" spans="8:8" x14ac:dyDescent="0.25">
      <c r="H1150" s="70"/>
    </row>
    <row r="1151" spans="8:8" x14ac:dyDescent="0.25">
      <c r="H1151" s="70"/>
    </row>
    <row r="1152" spans="8:8" x14ac:dyDescent="0.25">
      <c r="H1152" s="70"/>
    </row>
    <row r="1153" spans="8:8" x14ac:dyDescent="0.25">
      <c r="H1153" s="70"/>
    </row>
    <row r="1154" spans="8:8" x14ac:dyDescent="0.25">
      <c r="H1154" s="70"/>
    </row>
    <row r="1155" spans="8:8" x14ac:dyDescent="0.25">
      <c r="H1155" s="70"/>
    </row>
    <row r="1156" spans="8:8" x14ac:dyDescent="0.25">
      <c r="H1156" s="70"/>
    </row>
    <row r="1157" spans="8:8" x14ac:dyDescent="0.25">
      <c r="H1157" s="70"/>
    </row>
    <row r="1158" spans="8:8" x14ac:dyDescent="0.25">
      <c r="H1158" s="70"/>
    </row>
    <row r="1159" spans="8:8" x14ac:dyDescent="0.25">
      <c r="H1159" s="70"/>
    </row>
    <row r="1160" spans="8:8" x14ac:dyDescent="0.25">
      <c r="H1160" s="70"/>
    </row>
    <row r="1161" spans="8:8" x14ac:dyDescent="0.25">
      <c r="H1161" s="70"/>
    </row>
    <row r="1162" spans="8:8" x14ac:dyDescent="0.25">
      <c r="H1162" s="70"/>
    </row>
    <row r="1163" spans="8:8" x14ac:dyDescent="0.25">
      <c r="H1163" s="70"/>
    </row>
    <row r="1164" spans="8:8" x14ac:dyDescent="0.25">
      <c r="H1164" s="70"/>
    </row>
    <row r="1165" spans="8:8" x14ac:dyDescent="0.25">
      <c r="H1165" s="70"/>
    </row>
    <row r="1166" spans="8:8" x14ac:dyDescent="0.25">
      <c r="H1166" s="70"/>
    </row>
    <row r="1167" spans="8:8" x14ac:dyDescent="0.25">
      <c r="H1167" s="70"/>
    </row>
    <row r="1168" spans="8:8" x14ac:dyDescent="0.25">
      <c r="H1168" s="70"/>
    </row>
    <row r="1169" spans="8:8" x14ac:dyDescent="0.25">
      <c r="H1169" s="70"/>
    </row>
    <row r="1170" spans="8:8" x14ac:dyDescent="0.25">
      <c r="H1170" s="70"/>
    </row>
    <row r="1171" spans="8:8" x14ac:dyDescent="0.25">
      <c r="H1171" s="70"/>
    </row>
    <row r="1172" spans="8:8" x14ac:dyDescent="0.25">
      <c r="H1172" s="70"/>
    </row>
    <row r="1173" spans="8:8" x14ac:dyDescent="0.25">
      <c r="H1173" s="70"/>
    </row>
    <row r="1174" spans="8:8" x14ac:dyDescent="0.25">
      <c r="H1174" s="70"/>
    </row>
    <row r="1175" spans="8:8" x14ac:dyDescent="0.25">
      <c r="H1175" s="70"/>
    </row>
    <row r="1176" spans="8:8" x14ac:dyDescent="0.25">
      <c r="H1176" s="70"/>
    </row>
    <row r="1177" spans="8:8" x14ac:dyDescent="0.25">
      <c r="H1177" s="70"/>
    </row>
    <row r="1178" spans="8:8" x14ac:dyDescent="0.25">
      <c r="H1178" s="70"/>
    </row>
    <row r="1179" spans="8:8" x14ac:dyDescent="0.25">
      <c r="H1179" s="70"/>
    </row>
    <row r="1180" spans="8:8" x14ac:dyDescent="0.25">
      <c r="H1180" s="70"/>
    </row>
    <row r="1181" spans="8:8" x14ac:dyDescent="0.25">
      <c r="H1181" s="70"/>
    </row>
    <row r="1182" spans="8:8" x14ac:dyDescent="0.25">
      <c r="H1182" s="70"/>
    </row>
    <row r="1183" spans="8:8" x14ac:dyDescent="0.25">
      <c r="H1183" s="70"/>
    </row>
    <row r="1184" spans="8:8" x14ac:dyDescent="0.25">
      <c r="H1184" s="70"/>
    </row>
    <row r="1185" spans="8:8" x14ac:dyDescent="0.25">
      <c r="H1185" s="70"/>
    </row>
    <row r="1186" spans="8:8" x14ac:dyDescent="0.25">
      <c r="H1186" s="70"/>
    </row>
    <row r="1187" spans="8:8" x14ac:dyDescent="0.25">
      <c r="H1187" s="70"/>
    </row>
    <row r="1188" spans="8:8" x14ac:dyDescent="0.25">
      <c r="H1188" s="70"/>
    </row>
    <row r="1189" spans="8:8" x14ac:dyDescent="0.25">
      <c r="H1189" s="70"/>
    </row>
    <row r="1190" spans="8:8" x14ac:dyDescent="0.25">
      <c r="H1190" s="70"/>
    </row>
    <row r="1191" spans="8:8" x14ac:dyDescent="0.25">
      <c r="H1191" s="70"/>
    </row>
    <row r="1192" spans="8:8" x14ac:dyDescent="0.25">
      <c r="H1192" s="70"/>
    </row>
    <row r="1193" spans="8:8" x14ac:dyDescent="0.25">
      <c r="H1193" s="70"/>
    </row>
    <row r="1194" spans="8:8" x14ac:dyDescent="0.25">
      <c r="H1194" s="70"/>
    </row>
    <row r="1195" spans="8:8" x14ac:dyDescent="0.25">
      <c r="H1195" s="70"/>
    </row>
    <row r="1196" spans="8:8" x14ac:dyDescent="0.25">
      <c r="H1196" s="70"/>
    </row>
    <row r="1197" spans="8:8" x14ac:dyDescent="0.25">
      <c r="H1197" s="70"/>
    </row>
    <row r="1198" spans="8:8" x14ac:dyDescent="0.25">
      <c r="H1198" s="70"/>
    </row>
    <row r="1199" spans="8:8" x14ac:dyDescent="0.25">
      <c r="H1199" s="70"/>
    </row>
    <row r="1200" spans="8:8" x14ac:dyDescent="0.25">
      <c r="H1200" s="70"/>
    </row>
    <row r="1201" spans="8:8" x14ac:dyDescent="0.25">
      <c r="H1201" s="70"/>
    </row>
    <row r="1202" spans="8:8" x14ac:dyDescent="0.25">
      <c r="H1202" s="70"/>
    </row>
    <row r="1203" spans="8:8" x14ac:dyDescent="0.25">
      <c r="H1203" s="70"/>
    </row>
    <row r="1204" spans="8:8" x14ac:dyDescent="0.25">
      <c r="H1204" s="70"/>
    </row>
    <row r="1205" spans="8:8" x14ac:dyDescent="0.25">
      <c r="H1205" s="70"/>
    </row>
    <row r="1206" spans="8:8" x14ac:dyDescent="0.25">
      <c r="H1206" s="70"/>
    </row>
    <row r="1207" spans="8:8" x14ac:dyDescent="0.25">
      <c r="H1207" s="70"/>
    </row>
    <row r="1208" spans="8:8" x14ac:dyDescent="0.25">
      <c r="H1208" s="70"/>
    </row>
    <row r="1209" spans="8:8" x14ac:dyDescent="0.25">
      <c r="H1209" s="70"/>
    </row>
    <row r="1210" spans="8:8" x14ac:dyDescent="0.25">
      <c r="H1210" s="70"/>
    </row>
    <row r="1211" spans="8:8" x14ac:dyDescent="0.25">
      <c r="H1211" s="70"/>
    </row>
    <row r="1212" spans="8:8" x14ac:dyDescent="0.25">
      <c r="H1212" s="70"/>
    </row>
    <row r="1213" spans="8:8" x14ac:dyDescent="0.25">
      <c r="H1213" s="70"/>
    </row>
    <row r="1214" spans="8:8" x14ac:dyDescent="0.25">
      <c r="H1214" s="70"/>
    </row>
    <row r="1215" spans="8:8" x14ac:dyDescent="0.25">
      <c r="H1215" s="70"/>
    </row>
    <row r="1216" spans="8:8" x14ac:dyDescent="0.25">
      <c r="H1216" s="70"/>
    </row>
    <row r="1217" spans="8:8" x14ac:dyDescent="0.25">
      <c r="H1217" s="70"/>
    </row>
    <row r="1218" spans="8:8" x14ac:dyDescent="0.25">
      <c r="H1218" s="70"/>
    </row>
    <row r="1219" spans="8:8" x14ac:dyDescent="0.25">
      <c r="H1219" s="70"/>
    </row>
    <row r="1220" spans="8:8" x14ac:dyDescent="0.25">
      <c r="H1220" s="70"/>
    </row>
    <row r="1221" spans="8:8" x14ac:dyDescent="0.25">
      <c r="H1221" s="70"/>
    </row>
    <row r="1222" spans="8:8" x14ac:dyDescent="0.25">
      <c r="H1222" s="70"/>
    </row>
    <row r="1223" spans="8:8" x14ac:dyDescent="0.25">
      <c r="H1223" s="70"/>
    </row>
    <row r="1224" spans="8:8" x14ac:dyDescent="0.25">
      <c r="H1224" s="70"/>
    </row>
    <row r="1225" spans="8:8" x14ac:dyDescent="0.25">
      <c r="H1225" s="70"/>
    </row>
    <row r="1226" spans="8:8" x14ac:dyDescent="0.25">
      <c r="H1226" s="70"/>
    </row>
    <row r="1227" spans="8:8" x14ac:dyDescent="0.25">
      <c r="H1227" s="70"/>
    </row>
    <row r="1228" spans="8:8" x14ac:dyDescent="0.25">
      <c r="H1228" s="70"/>
    </row>
    <row r="1229" spans="8:8" x14ac:dyDescent="0.25">
      <c r="H1229" s="70"/>
    </row>
    <row r="1230" spans="8:8" x14ac:dyDescent="0.25">
      <c r="H1230" s="70"/>
    </row>
    <row r="1231" spans="8:8" x14ac:dyDescent="0.25">
      <c r="H1231" s="70"/>
    </row>
    <row r="1232" spans="8:8" x14ac:dyDescent="0.25">
      <c r="H1232" s="70"/>
    </row>
    <row r="1233" spans="8:8" x14ac:dyDescent="0.25">
      <c r="H1233" s="70"/>
    </row>
    <row r="1234" spans="8:8" x14ac:dyDescent="0.25">
      <c r="H1234" s="70"/>
    </row>
    <row r="1235" spans="8:8" x14ac:dyDescent="0.25">
      <c r="H1235" s="70"/>
    </row>
    <row r="1236" spans="8:8" x14ac:dyDescent="0.25">
      <c r="H1236" s="70"/>
    </row>
    <row r="1237" spans="8:8" x14ac:dyDescent="0.25">
      <c r="H1237" s="70"/>
    </row>
    <row r="1238" spans="8:8" x14ac:dyDescent="0.25">
      <c r="H1238" s="70"/>
    </row>
    <row r="1239" spans="8:8" x14ac:dyDescent="0.25">
      <c r="H1239" s="70"/>
    </row>
    <row r="1240" spans="8:8" x14ac:dyDescent="0.25">
      <c r="H1240" s="70"/>
    </row>
    <row r="1241" spans="8:8" x14ac:dyDescent="0.25">
      <c r="H1241" s="70"/>
    </row>
    <row r="1242" spans="8:8" x14ac:dyDescent="0.25">
      <c r="H1242" s="70"/>
    </row>
    <row r="1243" spans="8:8" x14ac:dyDescent="0.25">
      <c r="H1243" s="70"/>
    </row>
    <row r="1244" spans="8:8" x14ac:dyDescent="0.25">
      <c r="H1244" s="70"/>
    </row>
    <row r="1245" spans="8:8" x14ac:dyDescent="0.25">
      <c r="H1245" s="70"/>
    </row>
    <row r="1246" spans="8:8" x14ac:dyDescent="0.25">
      <c r="H1246" s="70"/>
    </row>
    <row r="1247" spans="8:8" x14ac:dyDescent="0.25">
      <c r="H1247" s="70"/>
    </row>
    <row r="1248" spans="8:8" x14ac:dyDescent="0.25">
      <c r="H1248" s="70"/>
    </row>
    <row r="1249" spans="8:8" x14ac:dyDescent="0.25">
      <c r="H1249" s="70"/>
    </row>
    <row r="1250" spans="8:8" x14ac:dyDescent="0.25">
      <c r="H1250" s="70"/>
    </row>
    <row r="1251" spans="8:8" x14ac:dyDescent="0.25">
      <c r="H1251" s="70"/>
    </row>
    <row r="1252" spans="8:8" x14ac:dyDescent="0.25">
      <c r="H1252" s="70"/>
    </row>
    <row r="1253" spans="8:8" x14ac:dyDescent="0.25">
      <c r="H1253" s="70"/>
    </row>
    <row r="1254" spans="8:8" x14ac:dyDescent="0.25">
      <c r="H1254" s="70"/>
    </row>
    <row r="1255" spans="8:8" x14ac:dyDescent="0.25">
      <c r="H1255" s="70"/>
    </row>
    <row r="1256" spans="8:8" x14ac:dyDescent="0.25">
      <c r="H1256" s="70"/>
    </row>
    <row r="1257" spans="8:8" x14ac:dyDescent="0.25">
      <c r="H1257" s="70"/>
    </row>
    <row r="1258" spans="8:8" x14ac:dyDescent="0.25">
      <c r="H1258" s="70"/>
    </row>
    <row r="1259" spans="8:8" x14ac:dyDescent="0.25">
      <c r="H1259" s="70"/>
    </row>
    <row r="1260" spans="8:8" x14ac:dyDescent="0.25">
      <c r="H1260" s="70"/>
    </row>
    <row r="1261" spans="8:8" x14ac:dyDescent="0.25">
      <c r="H1261" s="70"/>
    </row>
    <row r="1262" spans="8:8" x14ac:dyDescent="0.25">
      <c r="H1262" s="70"/>
    </row>
    <row r="1263" spans="8:8" x14ac:dyDescent="0.25">
      <c r="H1263" s="70"/>
    </row>
    <row r="1264" spans="8:8" x14ac:dyDescent="0.25">
      <c r="H1264" s="70"/>
    </row>
    <row r="1265" spans="8:8" x14ac:dyDescent="0.25">
      <c r="H1265" s="70"/>
    </row>
    <row r="1266" spans="8:8" x14ac:dyDescent="0.25">
      <c r="H1266" s="70"/>
    </row>
    <row r="1267" spans="8:8" x14ac:dyDescent="0.25">
      <c r="H1267" s="70"/>
    </row>
    <row r="1268" spans="8:8" x14ac:dyDescent="0.25">
      <c r="H1268" s="70"/>
    </row>
    <row r="1269" spans="8:8" x14ac:dyDescent="0.25">
      <c r="H1269" s="70"/>
    </row>
    <row r="1270" spans="8:8" x14ac:dyDescent="0.25">
      <c r="H1270" s="70"/>
    </row>
    <row r="1271" spans="8:8" x14ac:dyDescent="0.25">
      <c r="H1271" s="70"/>
    </row>
    <row r="1272" spans="8:8" x14ac:dyDescent="0.25">
      <c r="H1272" s="70"/>
    </row>
    <row r="1273" spans="8:8" x14ac:dyDescent="0.25">
      <c r="H1273" s="70"/>
    </row>
    <row r="1274" spans="8:8" x14ac:dyDescent="0.25">
      <c r="H1274" s="70"/>
    </row>
    <row r="1275" spans="8:8" x14ac:dyDescent="0.25">
      <c r="H1275" s="70"/>
    </row>
    <row r="1276" spans="8:8" x14ac:dyDescent="0.25">
      <c r="H1276" s="70"/>
    </row>
    <row r="1277" spans="8:8" x14ac:dyDescent="0.25">
      <c r="H1277" s="70"/>
    </row>
    <row r="1278" spans="8:8" x14ac:dyDescent="0.25">
      <c r="H1278" s="70"/>
    </row>
    <row r="1279" spans="8:8" x14ac:dyDescent="0.25">
      <c r="H1279" s="70"/>
    </row>
    <row r="1280" spans="8:8" x14ac:dyDescent="0.25">
      <c r="H1280" s="70"/>
    </row>
    <row r="1281" spans="8:8" x14ac:dyDescent="0.25">
      <c r="H1281" s="70"/>
    </row>
    <row r="1282" spans="8:8" x14ac:dyDescent="0.25">
      <c r="H1282" s="70"/>
    </row>
    <row r="1283" spans="8:8" x14ac:dyDescent="0.25">
      <c r="H1283" s="70"/>
    </row>
    <row r="1284" spans="8:8" x14ac:dyDescent="0.25">
      <c r="H1284" s="70"/>
    </row>
    <row r="1285" spans="8:8" x14ac:dyDescent="0.25">
      <c r="H1285" s="70"/>
    </row>
    <row r="1286" spans="8:8" x14ac:dyDescent="0.25">
      <c r="H1286" s="70"/>
    </row>
    <row r="1287" spans="8:8" x14ac:dyDescent="0.25">
      <c r="H1287" s="70"/>
    </row>
    <row r="1288" spans="8:8" x14ac:dyDescent="0.25">
      <c r="H1288" s="70"/>
    </row>
    <row r="1289" spans="8:8" x14ac:dyDescent="0.25">
      <c r="H1289" s="70"/>
    </row>
    <row r="1290" spans="8:8" x14ac:dyDescent="0.25">
      <c r="H1290" s="70"/>
    </row>
    <row r="1291" spans="8:8" x14ac:dyDescent="0.25">
      <c r="H1291" s="70"/>
    </row>
    <row r="1292" spans="8:8" x14ac:dyDescent="0.25">
      <c r="H1292" s="70"/>
    </row>
    <row r="1293" spans="8:8" x14ac:dyDescent="0.25">
      <c r="H1293" s="70"/>
    </row>
    <row r="1294" spans="8:8" x14ac:dyDescent="0.25">
      <c r="H1294" s="70"/>
    </row>
    <row r="1295" spans="8:8" x14ac:dyDescent="0.25">
      <c r="H1295" s="70"/>
    </row>
    <row r="1296" spans="8:8" x14ac:dyDescent="0.25">
      <c r="H1296" s="70"/>
    </row>
    <row r="1297" spans="8:8" x14ac:dyDescent="0.25">
      <c r="H1297" s="70"/>
    </row>
    <row r="1298" spans="8:8" x14ac:dyDescent="0.25">
      <c r="H1298" s="70"/>
    </row>
    <row r="1299" spans="8:8" x14ac:dyDescent="0.25">
      <c r="H1299" s="70"/>
    </row>
    <row r="1300" spans="8:8" x14ac:dyDescent="0.25">
      <c r="H1300" s="70"/>
    </row>
    <row r="1301" spans="8:8" x14ac:dyDescent="0.25">
      <c r="H1301" s="70"/>
    </row>
    <row r="1302" spans="8:8" x14ac:dyDescent="0.25">
      <c r="H1302" s="70"/>
    </row>
    <row r="1303" spans="8:8" x14ac:dyDescent="0.25">
      <c r="H1303" s="70"/>
    </row>
    <row r="1304" spans="8:8" x14ac:dyDescent="0.25">
      <c r="H1304" s="70"/>
    </row>
    <row r="1305" spans="8:8" x14ac:dyDescent="0.25">
      <c r="H1305" s="70"/>
    </row>
    <row r="1306" spans="8:8" x14ac:dyDescent="0.25">
      <c r="H1306" s="70"/>
    </row>
    <row r="1307" spans="8:8" x14ac:dyDescent="0.25">
      <c r="H1307" s="70"/>
    </row>
    <row r="1308" spans="8:8" x14ac:dyDescent="0.25">
      <c r="H1308" s="70"/>
    </row>
    <row r="1309" spans="8:8" x14ac:dyDescent="0.25">
      <c r="H1309" s="70"/>
    </row>
    <row r="1310" spans="8:8" x14ac:dyDescent="0.25">
      <c r="H1310" s="70"/>
    </row>
    <row r="1311" spans="8:8" x14ac:dyDescent="0.25">
      <c r="H1311" s="70"/>
    </row>
    <row r="1312" spans="8:8" x14ac:dyDescent="0.25">
      <c r="H1312" s="70"/>
    </row>
    <row r="1313" spans="8:8" x14ac:dyDescent="0.25">
      <c r="H1313" s="70"/>
    </row>
    <row r="1314" spans="8:8" x14ac:dyDescent="0.25">
      <c r="H1314" s="70"/>
    </row>
    <row r="1315" spans="8:8" x14ac:dyDescent="0.25">
      <c r="H1315" s="70"/>
    </row>
    <row r="1316" spans="8:8" x14ac:dyDescent="0.25">
      <c r="H1316" s="70"/>
    </row>
    <row r="1317" spans="8:8" x14ac:dyDescent="0.25">
      <c r="H1317" s="70"/>
    </row>
    <row r="1318" spans="8:8" x14ac:dyDescent="0.25">
      <c r="H1318" s="70"/>
    </row>
    <row r="1319" spans="8:8" x14ac:dyDescent="0.25">
      <c r="H1319" s="70"/>
    </row>
    <row r="1320" spans="8:8" x14ac:dyDescent="0.25">
      <c r="H1320" s="70"/>
    </row>
    <row r="1321" spans="8:8" x14ac:dyDescent="0.25">
      <c r="H1321" s="70"/>
    </row>
    <row r="1322" spans="8:8" x14ac:dyDescent="0.25">
      <c r="H1322" s="70"/>
    </row>
    <row r="1323" spans="8:8" x14ac:dyDescent="0.25">
      <c r="H1323" s="70"/>
    </row>
    <row r="1324" spans="8:8" x14ac:dyDescent="0.25">
      <c r="H1324" s="70"/>
    </row>
    <row r="1325" spans="8:8" x14ac:dyDescent="0.25">
      <c r="H1325" s="70"/>
    </row>
    <row r="1326" spans="8:8" x14ac:dyDescent="0.25">
      <c r="H1326" s="70"/>
    </row>
    <row r="1327" spans="8:8" x14ac:dyDescent="0.25">
      <c r="H1327" s="70"/>
    </row>
    <row r="1328" spans="8:8" x14ac:dyDescent="0.25">
      <c r="H1328" s="70"/>
    </row>
    <row r="1329" spans="8:8" x14ac:dyDescent="0.25">
      <c r="H1329" s="70"/>
    </row>
    <row r="1330" spans="8:8" x14ac:dyDescent="0.25">
      <c r="H1330" s="70"/>
    </row>
    <row r="1331" spans="8:8" x14ac:dyDescent="0.25">
      <c r="H1331" s="70"/>
    </row>
    <row r="1332" spans="8:8" x14ac:dyDescent="0.25">
      <c r="H1332" s="70"/>
    </row>
    <row r="1333" spans="8:8" x14ac:dyDescent="0.25">
      <c r="H1333" s="70"/>
    </row>
    <row r="1334" spans="8:8" x14ac:dyDescent="0.25">
      <c r="H1334" s="70"/>
    </row>
    <row r="1335" spans="8:8" x14ac:dyDescent="0.25">
      <c r="H1335" s="70"/>
    </row>
    <row r="1336" spans="8:8" x14ac:dyDescent="0.25">
      <c r="H1336" s="70"/>
    </row>
    <row r="1337" spans="8:8" x14ac:dyDescent="0.25">
      <c r="H1337" s="70"/>
    </row>
    <row r="1338" spans="8:8" x14ac:dyDescent="0.25">
      <c r="H1338" s="70"/>
    </row>
    <row r="1339" spans="8:8" x14ac:dyDescent="0.25">
      <c r="H1339" s="70"/>
    </row>
    <row r="1340" spans="8:8" x14ac:dyDescent="0.25">
      <c r="H1340" s="70"/>
    </row>
    <row r="1341" spans="8:8" x14ac:dyDescent="0.25">
      <c r="H1341" s="70"/>
    </row>
    <row r="1342" spans="8:8" x14ac:dyDescent="0.25">
      <c r="H1342" s="70"/>
    </row>
    <row r="1343" spans="8:8" x14ac:dyDescent="0.25">
      <c r="H1343" s="70"/>
    </row>
    <row r="1344" spans="8:8" x14ac:dyDescent="0.25">
      <c r="H1344" s="70"/>
    </row>
    <row r="1345" spans="8:8" x14ac:dyDescent="0.25">
      <c r="H1345" s="70"/>
    </row>
    <row r="1346" spans="8:8" x14ac:dyDescent="0.25">
      <c r="H1346" s="70"/>
    </row>
    <row r="1347" spans="8:8" x14ac:dyDescent="0.25">
      <c r="H1347" s="70"/>
    </row>
    <row r="1348" spans="8:8" x14ac:dyDescent="0.25">
      <c r="H1348" s="70"/>
    </row>
    <row r="1349" spans="8:8" x14ac:dyDescent="0.25">
      <c r="H1349" s="70"/>
    </row>
    <row r="1350" spans="8:8" x14ac:dyDescent="0.25">
      <c r="H1350" s="70"/>
    </row>
    <row r="1351" spans="8:8" x14ac:dyDescent="0.25">
      <c r="H1351" s="70"/>
    </row>
    <row r="1352" spans="8:8" x14ac:dyDescent="0.25">
      <c r="H1352" s="70"/>
    </row>
    <row r="1353" spans="8:8" x14ac:dyDescent="0.25">
      <c r="H1353" s="70"/>
    </row>
    <row r="1354" spans="8:8" x14ac:dyDescent="0.25">
      <c r="H1354" s="70"/>
    </row>
    <row r="1355" spans="8:8" x14ac:dyDescent="0.25">
      <c r="H1355" s="70"/>
    </row>
    <row r="1356" spans="8:8" x14ac:dyDescent="0.25">
      <c r="H1356" s="70"/>
    </row>
    <row r="1357" spans="8:8" x14ac:dyDescent="0.25">
      <c r="H1357" s="70"/>
    </row>
    <row r="1358" spans="8:8" x14ac:dyDescent="0.25">
      <c r="H1358" s="70"/>
    </row>
    <row r="1359" spans="8:8" x14ac:dyDescent="0.25">
      <c r="H1359" s="70"/>
    </row>
    <row r="1360" spans="8:8" x14ac:dyDescent="0.25">
      <c r="H1360" s="70"/>
    </row>
    <row r="1361" spans="8:8" x14ac:dyDescent="0.25">
      <c r="H1361" s="70"/>
    </row>
    <row r="1362" spans="8:8" x14ac:dyDescent="0.25">
      <c r="H1362" s="70"/>
    </row>
    <row r="1363" spans="8:8" x14ac:dyDescent="0.25">
      <c r="H1363" s="70"/>
    </row>
    <row r="1364" spans="8:8" x14ac:dyDescent="0.25">
      <c r="H1364" s="70"/>
    </row>
    <row r="1365" spans="8:8" x14ac:dyDescent="0.25">
      <c r="H1365" s="70"/>
    </row>
    <row r="1366" spans="8:8" x14ac:dyDescent="0.25">
      <c r="H1366" s="70"/>
    </row>
    <row r="1367" spans="8:8" x14ac:dyDescent="0.25">
      <c r="H1367" s="70"/>
    </row>
    <row r="1368" spans="8:8" x14ac:dyDescent="0.25">
      <c r="H1368" s="70"/>
    </row>
    <row r="1369" spans="8:8" x14ac:dyDescent="0.25">
      <c r="H1369" s="70"/>
    </row>
    <row r="1370" spans="8:8" x14ac:dyDescent="0.25">
      <c r="H1370" s="70"/>
    </row>
    <row r="1371" spans="8:8" x14ac:dyDescent="0.25">
      <c r="H1371" s="70"/>
    </row>
    <row r="1372" spans="8:8" x14ac:dyDescent="0.25">
      <c r="H1372" s="70"/>
    </row>
    <row r="1373" spans="8:8" x14ac:dyDescent="0.25">
      <c r="H1373" s="70"/>
    </row>
    <row r="1374" spans="8:8" x14ac:dyDescent="0.25">
      <c r="H1374" s="70"/>
    </row>
    <row r="1375" spans="8:8" x14ac:dyDescent="0.25">
      <c r="H1375" s="70"/>
    </row>
    <row r="1376" spans="8:8" x14ac:dyDescent="0.25">
      <c r="H1376" s="70"/>
    </row>
    <row r="1377" spans="8:8" x14ac:dyDescent="0.25">
      <c r="H1377" s="70"/>
    </row>
    <row r="1378" spans="8:8" x14ac:dyDescent="0.25">
      <c r="H1378" s="70"/>
    </row>
    <row r="1379" spans="8:8" x14ac:dyDescent="0.25">
      <c r="H1379" s="70"/>
    </row>
    <row r="1380" spans="8:8" x14ac:dyDescent="0.25">
      <c r="H1380" s="70"/>
    </row>
    <row r="1381" spans="8:8" x14ac:dyDescent="0.25">
      <c r="H1381" s="70"/>
    </row>
    <row r="1382" spans="8:8" x14ac:dyDescent="0.25">
      <c r="H1382" s="70"/>
    </row>
    <row r="1383" spans="8:8" x14ac:dyDescent="0.25">
      <c r="H1383" s="70"/>
    </row>
    <row r="1384" spans="8:8" x14ac:dyDescent="0.25">
      <c r="H1384" s="70"/>
    </row>
    <row r="1385" spans="8:8" x14ac:dyDescent="0.25">
      <c r="H1385" s="70"/>
    </row>
    <row r="1386" spans="8:8" x14ac:dyDescent="0.25">
      <c r="H1386" s="70"/>
    </row>
    <row r="1387" spans="8:8" x14ac:dyDescent="0.25">
      <c r="H1387" s="70"/>
    </row>
    <row r="1388" spans="8:8" x14ac:dyDescent="0.25">
      <c r="H1388" s="70"/>
    </row>
    <row r="1389" spans="8:8" x14ac:dyDescent="0.25">
      <c r="H1389" s="70"/>
    </row>
    <row r="1390" spans="8:8" x14ac:dyDescent="0.25">
      <c r="H1390" s="70"/>
    </row>
    <row r="1391" spans="8:8" x14ac:dyDescent="0.25">
      <c r="H1391" s="70"/>
    </row>
    <row r="1392" spans="8:8" x14ac:dyDescent="0.25">
      <c r="H1392" s="70"/>
    </row>
    <row r="1393" spans="8:8" x14ac:dyDescent="0.25">
      <c r="H1393" s="70"/>
    </row>
    <row r="1394" spans="8:8" x14ac:dyDescent="0.25">
      <c r="H1394" s="70"/>
    </row>
    <row r="1395" spans="8:8" x14ac:dyDescent="0.25">
      <c r="H1395" s="70"/>
    </row>
    <row r="1396" spans="8:8" x14ac:dyDescent="0.25">
      <c r="H1396" s="70"/>
    </row>
    <row r="1397" spans="8:8" x14ac:dyDescent="0.25">
      <c r="H1397" s="70"/>
    </row>
    <row r="1398" spans="8:8" x14ac:dyDescent="0.25">
      <c r="H1398" s="70"/>
    </row>
    <row r="1399" spans="8:8" x14ac:dyDescent="0.25">
      <c r="H1399" s="70"/>
    </row>
    <row r="1400" spans="8:8" x14ac:dyDescent="0.25">
      <c r="H1400" s="70"/>
    </row>
    <row r="1401" spans="8:8" x14ac:dyDescent="0.25">
      <c r="H1401" s="70"/>
    </row>
    <row r="1402" spans="8:8" x14ac:dyDescent="0.25">
      <c r="H1402" s="70"/>
    </row>
    <row r="1403" spans="8:8" x14ac:dyDescent="0.25">
      <c r="H1403" s="70"/>
    </row>
    <row r="1404" spans="8:8" x14ac:dyDescent="0.25">
      <c r="H1404" s="70"/>
    </row>
    <row r="1405" spans="8:8" x14ac:dyDescent="0.25">
      <c r="H1405" s="70"/>
    </row>
    <row r="1406" spans="8:8" x14ac:dyDescent="0.25">
      <c r="H1406" s="70"/>
    </row>
    <row r="1407" spans="8:8" x14ac:dyDescent="0.25">
      <c r="H1407" s="70"/>
    </row>
    <row r="1408" spans="8:8" x14ac:dyDescent="0.25">
      <c r="H1408" s="70"/>
    </row>
    <row r="1409" spans="8:8" x14ac:dyDescent="0.25">
      <c r="H1409" s="70"/>
    </row>
    <row r="1410" spans="8:8" x14ac:dyDescent="0.25">
      <c r="H1410" s="70"/>
    </row>
    <row r="1411" spans="8:8" x14ac:dyDescent="0.25">
      <c r="H1411" s="70"/>
    </row>
    <row r="1412" spans="8:8" x14ac:dyDescent="0.25">
      <c r="H1412" s="70"/>
    </row>
    <row r="1413" spans="8:8" x14ac:dyDescent="0.25">
      <c r="H1413" s="70"/>
    </row>
    <row r="1414" spans="8:8" x14ac:dyDescent="0.25">
      <c r="H1414" s="70"/>
    </row>
    <row r="1415" spans="8:8" x14ac:dyDescent="0.25">
      <c r="H1415" s="70"/>
    </row>
    <row r="1416" spans="8:8" x14ac:dyDescent="0.25">
      <c r="H1416" s="70"/>
    </row>
    <row r="1417" spans="8:8" x14ac:dyDescent="0.25">
      <c r="H1417" s="70"/>
    </row>
    <row r="1418" spans="8:8" x14ac:dyDescent="0.25">
      <c r="H1418" s="70"/>
    </row>
    <row r="1419" spans="8:8" x14ac:dyDescent="0.25">
      <c r="H1419" s="70"/>
    </row>
    <row r="1420" spans="8:8" x14ac:dyDescent="0.25">
      <c r="H1420" s="70"/>
    </row>
    <row r="1421" spans="8:8" x14ac:dyDescent="0.25">
      <c r="H1421" s="70"/>
    </row>
    <row r="1422" spans="8:8" x14ac:dyDescent="0.25">
      <c r="H1422" s="70"/>
    </row>
    <row r="1423" spans="8:8" x14ac:dyDescent="0.25">
      <c r="H1423" s="70"/>
    </row>
    <row r="1424" spans="8:8" x14ac:dyDescent="0.25">
      <c r="H1424" s="70"/>
    </row>
    <row r="1425" spans="8:8" x14ac:dyDescent="0.25">
      <c r="H1425" s="70"/>
    </row>
    <row r="1426" spans="8:8" x14ac:dyDescent="0.25">
      <c r="H1426" s="70"/>
    </row>
    <row r="1427" spans="8:8" x14ac:dyDescent="0.25">
      <c r="H1427" s="70"/>
    </row>
    <row r="1428" spans="8:8" x14ac:dyDescent="0.25">
      <c r="H1428" s="70"/>
    </row>
    <row r="1429" spans="8:8" x14ac:dyDescent="0.25">
      <c r="H1429" s="70"/>
    </row>
    <row r="1430" spans="8:8" x14ac:dyDescent="0.25">
      <c r="H1430" s="70"/>
    </row>
    <row r="1431" spans="8:8" x14ac:dyDescent="0.25">
      <c r="H1431" s="70"/>
    </row>
    <row r="1432" spans="8:8" x14ac:dyDescent="0.25">
      <c r="H1432" s="70"/>
    </row>
    <row r="1433" spans="8:8" x14ac:dyDescent="0.25">
      <c r="H1433" s="70"/>
    </row>
    <row r="1434" spans="8:8" x14ac:dyDescent="0.25">
      <c r="H1434" s="70"/>
    </row>
    <row r="1435" spans="8:8" x14ac:dyDescent="0.25">
      <c r="H1435" s="70"/>
    </row>
    <row r="1436" spans="8:8" x14ac:dyDescent="0.25">
      <c r="H1436" s="70"/>
    </row>
    <row r="1437" spans="8:8" x14ac:dyDescent="0.25">
      <c r="H1437" s="70"/>
    </row>
    <row r="1438" spans="8:8" x14ac:dyDescent="0.25">
      <c r="H1438" s="70"/>
    </row>
    <row r="1439" spans="8:8" x14ac:dyDescent="0.25">
      <c r="H1439" s="70"/>
    </row>
    <row r="1440" spans="8:8" x14ac:dyDescent="0.25">
      <c r="H1440" s="70"/>
    </row>
    <row r="1441" spans="8:8" x14ac:dyDescent="0.25">
      <c r="H1441" s="70"/>
    </row>
    <row r="1442" spans="8:8" x14ac:dyDescent="0.25">
      <c r="H1442" s="70"/>
    </row>
    <row r="1443" spans="8:8" x14ac:dyDescent="0.25">
      <c r="H1443" s="70"/>
    </row>
    <row r="1444" spans="8:8" x14ac:dyDescent="0.25">
      <c r="H1444" s="70"/>
    </row>
    <row r="1445" spans="8:8" x14ac:dyDescent="0.25">
      <c r="H1445" s="70"/>
    </row>
    <row r="1446" spans="8:8" x14ac:dyDescent="0.25">
      <c r="H1446" s="70"/>
    </row>
    <row r="1447" spans="8:8" x14ac:dyDescent="0.25">
      <c r="H1447" s="70"/>
    </row>
    <row r="1448" spans="8:8" x14ac:dyDescent="0.25">
      <c r="H1448" s="70"/>
    </row>
    <row r="1449" spans="8:8" x14ac:dyDescent="0.25">
      <c r="H1449" s="70"/>
    </row>
    <row r="1450" spans="8:8" x14ac:dyDescent="0.25">
      <c r="H1450" s="70"/>
    </row>
    <row r="1451" spans="8:8" x14ac:dyDescent="0.25">
      <c r="H1451" s="70"/>
    </row>
    <row r="1452" spans="8:8" x14ac:dyDescent="0.25">
      <c r="H1452" s="70"/>
    </row>
    <row r="1453" spans="8:8" x14ac:dyDescent="0.25">
      <c r="H1453" s="70"/>
    </row>
    <row r="1454" spans="8:8" x14ac:dyDescent="0.25">
      <c r="H1454" s="70"/>
    </row>
    <row r="1455" spans="8:8" x14ac:dyDescent="0.25">
      <c r="H1455" s="70"/>
    </row>
    <row r="1456" spans="8:8" x14ac:dyDescent="0.25">
      <c r="H1456" s="70"/>
    </row>
    <row r="1457" spans="8:8" x14ac:dyDescent="0.25">
      <c r="H1457" s="70"/>
    </row>
    <row r="1458" spans="8:8" x14ac:dyDescent="0.25">
      <c r="H1458" s="70"/>
    </row>
    <row r="1459" spans="8:8" x14ac:dyDescent="0.25">
      <c r="H1459" s="70"/>
    </row>
    <row r="1460" spans="8:8" x14ac:dyDescent="0.25">
      <c r="H1460" s="70"/>
    </row>
    <row r="1461" spans="8:8" x14ac:dyDescent="0.25">
      <c r="H1461" s="70"/>
    </row>
    <row r="1462" spans="8:8" x14ac:dyDescent="0.25">
      <c r="H1462" s="70"/>
    </row>
    <row r="1463" spans="8:8" x14ac:dyDescent="0.25">
      <c r="H1463" s="70"/>
    </row>
    <row r="1464" spans="8:8" x14ac:dyDescent="0.25">
      <c r="H1464" s="70"/>
    </row>
    <row r="1465" spans="8:8" x14ac:dyDescent="0.25">
      <c r="H1465" s="70"/>
    </row>
    <row r="1466" spans="8:8" x14ac:dyDescent="0.25">
      <c r="H1466" s="70"/>
    </row>
    <row r="1467" spans="8:8" x14ac:dyDescent="0.25">
      <c r="H1467" s="70"/>
    </row>
    <row r="1468" spans="8:8" x14ac:dyDescent="0.25">
      <c r="H1468" s="70"/>
    </row>
    <row r="1469" spans="8:8" x14ac:dyDescent="0.25">
      <c r="H1469" s="70"/>
    </row>
    <row r="1470" spans="8:8" x14ac:dyDescent="0.25">
      <c r="H1470" s="70"/>
    </row>
    <row r="1471" spans="8:8" x14ac:dyDescent="0.25">
      <c r="H1471" s="70"/>
    </row>
    <row r="1472" spans="8:8" x14ac:dyDescent="0.25">
      <c r="H1472" s="70"/>
    </row>
    <row r="1473" spans="8:8" x14ac:dyDescent="0.25">
      <c r="H1473" s="70"/>
    </row>
    <row r="1474" spans="8:8" x14ac:dyDescent="0.25">
      <c r="H1474" s="70"/>
    </row>
    <row r="1475" spans="8:8" x14ac:dyDescent="0.25">
      <c r="H1475" s="70"/>
    </row>
    <row r="1476" spans="8:8" x14ac:dyDescent="0.25">
      <c r="H1476" s="70"/>
    </row>
    <row r="1477" spans="8:8" x14ac:dyDescent="0.25">
      <c r="H1477" s="70"/>
    </row>
    <row r="1478" spans="8:8" x14ac:dyDescent="0.25">
      <c r="H1478" s="70"/>
    </row>
    <row r="1479" spans="8:8" x14ac:dyDescent="0.25">
      <c r="H1479" s="70"/>
    </row>
    <row r="1480" spans="8:8" x14ac:dyDescent="0.25">
      <c r="H1480" s="70"/>
    </row>
    <row r="1481" spans="8:8" x14ac:dyDescent="0.25">
      <c r="H1481" s="70"/>
    </row>
    <row r="1482" spans="8:8" x14ac:dyDescent="0.25">
      <c r="H1482" s="70"/>
    </row>
    <row r="1483" spans="8:8" x14ac:dyDescent="0.25">
      <c r="H1483" s="70"/>
    </row>
    <row r="1484" spans="8:8" x14ac:dyDescent="0.25">
      <c r="H1484" s="70"/>
    </row>
    <row r="1485" spans="8:8" x14ac:dyDescent="0.25">
      <c r="H1485" s="70"/>
    </row>
    <row r="1486" spans="8:8" x14ac:dyDescent="0.25">
      <c r="H1486" s="70"/>
    </row>
    <row r="1487" spans="8:8" x14ac:dyDescent="0.25">
      <c r="H1487" s="70"/>
    </row>
    <row r="1488" spans="8:8" x14ac:dyDescent="0.25">
      <c r="H1488" s="70"/>
    </row>
    <row r="1489" spans="8:8" x14ac:dyDescent="0.25">
      <c r="H1489" s="70"/>
    </row>
    <row r="1490" spans="8:8" x14ac:dyDescent="0.25">
      <c r="H1490" s="70"/>
    </row>
    <row r="1491" spans="8:8" x14ac:dyDescent="0.25">
      <c r="H1491" s="70"/>
    </row>
    <row r="1492" spans="8:8" x14ac:dyDescent="0.25">
      <c r="H1492" s="70"/>
    </row>
    <row r="1493" spans="8:8" x14ac:dyDescent="0.25">
      <c r="H1493" s="70"/>
    </row>
    <row r="1494" spans="8:8" x14ac:dyDescent="0.25">
      <c r="H1494" s="70"/>
    </row>
    <row r="1495" spans="8:8" x14ac:dyDescent="0.25">
      <c r="H1495" s="70"/>
    </row>
    <row r="1496" spans="8:8" x14ac:dyDescent="0.25">
      <c r="H1496" s="70"/>
    </row>
    <row r="1497" spans="8:8" x14ac:dyDescent="0.25">
      <c r="H1497" s="70"/>
    </row>
    <row r="1498" spans="8:8" x14ac:dyDescent="0.25">
      <c r="H1498" s="70"/>
    </row>
    <row r="1499" spans="8:8" x14ac:dyDescent="0.25">
      <c r="H1499" s="70"/>
    </row>
    <row r="1500" spans="8:8" x14ac:dyDescent="0.25">
      <c r="H1500" s="70"/>
    </row>
    <row r="1501" spans="8:8" x14ac:dyDescent="0.25">
      <c r="H1501" s="70"/>
    </row>
    <row r="1502" spans="8:8" x14ac:dyDescent="0.25">
      <c r="H1502" s="70"/>
    </row>
    <row r="1503" spans="8:8" x14ac:dyDescent="0.25">
      <c r="H1503" s="70"/>
    </row>
    <row r="1504" spans="8:8" x14ac:dyDescent="0.25">
      <c r="H1504" s="70"/>
    </row>
    <row r="1505" spans="8:8" x14ac:dyDescent="0.25">
      <c r="H1505" s="70"/>
    </row>
    <row r="1506" spans="8:8" x14ac:dyDescent="0.25">
      <c r="H1506" s="70"/>
    </row>
    <row r="1507" spans="8:8" x14ac:dyDescent="0.25">
      <c r="H1507" s="70"/>
    </row>
    <row r="1508" spans="8:8" x14ac:dyDescent="0.25">
      <c r="H1508" s="70"/>
    </row>
    <row r="1509" spans="8:8" x14ac:dyDescent="0.25">
      <c r="H1509" s="70"/>
    </row>
    <row r="1510" spans="8:8" x14ac:dyDescent="0.25">
      <c r="H1510" s="70"/>
    </row>
    <row r="1511" spans="8:8" x14ac:dyDescent="0.25">
      <c r="H1511" s="70"/>
    </row>
    <row r="1512" spans="8:8" x14ac:dyDescent="0.25">
      <c r="H1512" s="70"/>
    </row>
    <row r="1513" spans="8:8" x14ac:dyDescent="0.25">
      <c r="H1513" s="70"/>
    </row>
    <row r="1514" spans="8:8" x14ac:dyDescent="0.25">
      <c r="H1514" s="70"/>
    </row>
    <row r="1515" spans="8:8" x14ac:dyDescent="0.25">
      <c r="H1515" s="70"/>
    </row>
    <row r="1516" spans="8:8" x14ac:dyDescent="0.25">
      <c r="H1516" s="70"/>
    </row>
    <row r="1517" spans="8:8" x14ac:dyDescent="0.25">
      <c r="H1517" s="70"/>
    </row>
    <row r="1518" spans="8:8" x14ac:dyDescent="0.25">
      <c r="H1518" s="70"/>
    </row>
    <row r="1519" spans="8:8" x14ac:dyDescent="0.25">
      <c r="H1519" s="70"/>
    </row>
    <row r="1520" spans="8:8" x14ac:dyDescent="0.25">
      <c r="H1520" s="70"/>
    </row>
    <row r="1521" spans="8:8" x14ac:dyDescent="0.25">
      <c r="H1521" s="70"/>
    </row>
    <row r="1522" spans="8:8" x14ac:dyDescent="0.25">
      <c r="H1522" s="70"/>
    </row>
    <row r="1523" spans="8:8" x14ac:dyDescent="0.25">
      <c r="H1523" s="70"/>
    </row>
    <row r="1524" spans="8:8" x14ac:dyDescent="0.25">
      <c r="H1524" s="70"/>
    </row>
    <row r="1525" spans="8:8" x14ac:dyDescent="0.25">
      <c r="H1525" s="70"/>
    </row>
    <row r="1526" spans="8:8" x14ac:dyDescent="0.25">
      <c r="H1526" s="70"/>
    </row>
    <row r="1527" spans="8:8" x14ac:dyDescent="0.25">
      <c r="H1527" s="70"/>
    </row>
    <row r="1528" spans="8:8" x14ac:dyDescent="0.25">
      <c r="H1528" s="70"/>
    </row>
    <row r="1529" spans="8:8" x14ac:dyDescent="0.25">
      <c r="H1529" s="70"/>
    </row>
    <row r="1530" spans="8:8" x14ac:dyDescent="0.25">
      <c r="H1530" s="70"/>
    </row>
    <row r="1531" spans="8:8" x14ac:dyDescent="0.25">
      <c r="H1531" s="70"/>
    </row>
    <row r="1532" spans="8:8" x14ac:dyDescent="0.25">
      <c r="H1532" s="70"/>
    </row>
    <row r="1533" spans="8:8" x14ac:dyDescent="0.25">
      <c r="H1533" s="70"/>
    </row>
    <row r="1534" spans="8:8" x14ac:dyDescent="0.25">
      <c r="H1534" s="70"/>
    </row>
    <row r="1535" spans="8:8" x14ac:dyDescent="0.25">
      <c r="H1535" s="70"/>
    </row>
    <row r="1536" spans="8:8" x14ac:dyDescent="0.25">
      <c r="H1536" s="70"/>
    </row>
    <row r="1537" spans="8:8" x14ac:dyDescent="0.25">
      <c r="H1537" s="70"/>
    </row>
    <row r="1538" spans="8:8" x14ac:dyDescent="0.25">
      <c r="H1538" s="70"/>
    </row>
    <row r="1539" spans="8:8" x14ac:dyDescent="0.25">
      <c r="H1539" s="70"/>
    </row>
    <row r="1540" spans="8:8" x14ac:dyDescent="0.25">
      <c r="H1540" s="70"/>
    </row>
    <row r="1541" spans="8:8" x14ac:dyDescent="0.25">
      <c r="H1541" s="70"/>
    </row>
    <row r="1542" spans="8:8" x14ac:dyDescent="0.25">
      <c r="H1542" s="70"/>
    </row>
    <row r="1543" spans="8:8" x14ac:dyDescent="0.25">
      <c r="H1543" s="70"/>
    </row>
    <row r="1544" spans="8:8" x14ac:dyDescent="0.25">
      <c r="H1544" s="70"/>
    </row>
    <row r="1545" spans="8:8" x14ac:dyDescent="0.25">
      <c r="H1545" s="70"/>
    </row>
    <row r="1546" spans="8:8" x14ac:dyDescent="0.25">
      <c r="H1546" s="70"/>
    </row>
    <row r="1547" spans="8:8" x14ac:dyDescent="0.25">
      <c r="H1547" s="70"/>
    </row>
    <row r="1548" spans="8:8" x14ac:dyDescent="0.25">
      <c r="H1548" s="70"/>
    </row>
    <row r="1549" spans="8:8" x14ac:dyDescent="0.25">
      <c r="H1549" s="70"/>
    </row>
    <row r="1550" spans="8:8" x14ac:dyDescent="0.25">
      <c r="H1550" s="70"/>
    </row>
    <row r="1551" spans="8:8" x14ac:dyDescent="0.25">
      <c r="H1551" s="70"/>
    </row>
    <row r="1552" spans="8:8" x14ac:dyDescent="0.25">
      <c r="H1552" s="70"/>
    </row>
    <row r="1553" spans="8:8" x14ac:dyDescent="0.25">
      <c r="H1553" s="70"/>
    </row>
    <row r="1554" spans="8:8" x14ac:dyDescent="0.25">
      <c r="H1554" s="70"/>
    </row>
    <row r="1555" spans="8:8" x14ac:dyDescent="0.25">
      <c r="H1555" s="70"/>
    </row>
    <row r="1556" spans="8:8" x14ac:dyDescent="0.25">
      <c r="H1556" s="70"/>
    </row>
    <row r="1557" spans="8:8" x14ac:dyDescent="0.25">
      <c r="H1557" s="70"/>
    </row>
    <row r="1558" spans="8:8" x14ac:dyDescent="0.25">
      <c r="H1558" s="70"/>
    </row>
    <row r="1559" spans="8:8" x14ac:dyDescent="0.25">
      <c r="H1559" s="70"/>
    </row>
    <row r="1560" spans="8:8" x14ac:dyDescent="0.25">
      <c r="H1560" s="70"/>
    </row>
    <row r="1561" spans="8:8" x14ac:dyDescent="0.25">
      <c r="H1561" s="70"/>
    </row>
    <row r="1562" spans="8:8" x14ac:dyDescent="0.25">
      <c r="H1562" s="70"/>
    </row>
    <row r="1563" spans="8:8" x14ac:dyDescent="0.25">
      <c r="H1563" s="70"/>
    </row>
    <row r="1564" spans="8:8" x14ac:dyDescent="0.25">
      <c r="H1564" s="70"/>
    </row>
    <row r="1565" spans="8:8" x14ac:dyDescent="0.25">
      <c r="H1565" s="70"/>
    </row>
    <row r="1566" spans="8:8" x14ac:dyDescent="0.25">
      <c r="H1566" s="70"/>
    </row>
    <row r="1567" spans="8:8" x14ac:dyDescent="0.25">
      <c r="H1567" s="70"/>
    </row>
    <row r="1568" spans="8:8" x14ac:dyDescent="0.25">
      <c r="H1568" s="70"/>
    </row>
    <row r="1569" spans="8:8" x14ac:dyDescent="0.25">
      <c r="H1569" s="70"/>
    </row>
    <row r="1570" spans="8:8" x14ac:dyDescent="0.25">
      <c r="H1570" s="70"/>
    </row>
    <row r="1571" spans="8:8" x14ac:dyDescent="0.25">
      <c r="H1571" s="70"/>
    </row>
    <row r="1572" spans="8:8" x14ac:dyDescent="0.25">
      <c r="H1572" s="70"/>
    </row>
    <row r="1573" spans="8:8" x14ac:dyDescent="0.25">
      <c r="H1573" s="70"/>
    </row>
    <row r="1574" spans="8:8" x14ac:dyDescent="0.25">
      <c r="H1574" s="70"/>
    </row>
    <row r="1575" spans="8:8" x14ac:dyDescent="0.25">
      <c r="H1575" s="70"/>
    </row>
    <row r="1576" spans="8:8" x14ac:dyDescent="0.25">
      <c r="H1576" s="70"/>
    </row>
    <row r="1577" spans="8:8" x14ac:dyDescent="0.25">
      <c r="H1577" s="70"/>
    </row>
    <row r="1578" spans="8:8" x14ac:dyDescent="0.25">
      <c r="H1578" s="70"/>
    </row>
    <row r="1579" spans="8:8" x14ac:dyDescent="0.25">
      <c r="H1579" s="70"/>
    </row>
    <row r="1580" spans="8:8" x14ac:dyDescent="0.25">
      <c r="H1580" s="70"/>
    </row>
    <row r="1581" spans="8:8" x14ac:dyDescent="0.25">
      <c r="H1581" s="70"/>
    </row>
    <row r="1582" spans="8:8" x14ac:dyDescent="0.25">
      <c r="H1582" s="70"/>
    </row>
    <row r="1583" spans="8:8" x14ac:dyDescent="0.25">
      <c r="H1583" s="70"/>
    </row>
    <row r="1584" spans="8:8" x14ac:dyDescent="0.25">
      <c r="H1584" s="70"/>
    </row>
    <row r="1585" spans="8:8" x14ac:dyDescent="0.25">
      <c r="H1585" s="70"/>
    </row>
    <row r="1586" spans="8:8" x14ac:dyDescent="0.25">
      <c r="H1586" s="70"/>
    </row>
    <row r="1587" spans="8:8" x14ac:dyDescent="0.25">
      <c r="H1587" s="70"/>
    </row>
    <row r="1588" spans="8:8" x14ac:dyDescent="0.25">
      <c r="H1588" s="70"/>
    </row>
    <row r="1589" spans="8:8" x14ac:dyDescent="0.25">
      <c r="H1589" s="70"/>
    </row>
    <row r="1590" spans="8:8" x14ac:dyDescent="0.25">
      <c r="H1590" s="70"/>
    </row>
    <row r="1591" spans="8:8" x14ac:dyDescent="0.25">
      <c r="H1591" s="70"/>
    </row>
    <row r="1592" spans="8:8" x14ac:dyDescent="0.25">
      <c r="H1592" s="70"/>
    </row>
    <row r="1593" spans="8:8" x14ac:dyDescent="0.25">
      <c r="H1593" s="70"/>
    </row>
    <row r="1594" spans="8:8" x14ac:dyDescent="0.25">
      <c r="H1594" s="70"/>
    </row>
    <row r="1595" spans="8:8" x14ac:dyDescent="0.25">
      <c r="H1595" s="70"/>
    </row>
    <row r="1596" spans="8:8" x14ac:dyDescent="0.25">
      <c r="H1596" s="70"/>
    </row>
    <row r="1597" spans="8:8" x14ac:dyDescent="0.25">
      <c r="H1597" s="70"/>
    </row>
    <row r="1598" spans="8:8" x14ac:dyDescent="0.25">
      <c r="H1598" s="70"/>
    </row>
    <row r="1599" spans="8:8" x14ac:dyDescent="0.25">
      <c r="H1599" s="70"/>
    </row>
    <row r="1600" spans="8:8" x14ac:dyDescent="0.25">
      <c r="H1600" s="70"/>
    </row>
    <row r="1601" spans="8:8" x14ac:dyDescent="0.25">
      <c r="H1601" s="70"/>
    </row>
    <row r="1602" spans="8:8" x14ac:dyDescent="0.25">
      <c r="H1602" s="70"/>
    </row>
    <row r="1603" spans="8:8" x14ac:dyDescent="0.25">
      <c r="H1603" s="70"/>
    </row>
    <row r="1604" spans="8:8" x14ac:dyDescent="0.25">
      <c r="H1604" s="70"/>
    </row>
    <row r="1605" spans="8:8" x14ac:dyDescent="0.25">
      <c r="H1605" s="70"/>
    </row>
    <row r="1606" spans="8:8" x14ac:dyDescent="0.25">
      <c r="H1606" s="70"/>
    </row>
    <row r="1607" spans="8:8" x14ac:dyDescent="0.25">
      <c r="H1607" s="70"/>
    </row>
    <row r="1608" spans="8:8" x14ac:dyDescent="0.25">
      <c r="H1608" s="70"/>
    </row>
    <row r="1609" spans="8:8" x14ac:dyDescent="0.25">
      <c r="H1609" s="70"/>
    </row>
    <row r="1610" spans="8:8" x14ac:dyDescent="0.25">
      <c r="H1610" s="70"/>
    </row>
    <row r="1611" spans="8:8" x14ac:dyDescent="0.25">
      <c r="H1611" s="70"/>
    </row>
    <row r="1612" spans="8:8" x14ac:dyDescent="0.25">
      <c r="H1612" s="70"/>
    </row>
    <row r="1613" spans="8:8" x14ac:dyDescent="0.25">
      <c r="H1613" s="70"/>
    </row>
    <row r="1614" spans="8:8" x14ac:dyDescent="0.25">
      <c r="H1614" s="70"/>
    </row>
    <row r="1615" spans="8:8" x14ac:dyDescent="0.25">
      <c r="H1615" s="70"/>
    </row>
    <row r="1616" spans="8:8" x14ac:dyDescent="0.25">
      <c r="H1616" s="70"/>
    </row>
    <row r="1617" spans="8:8" x14ac:dyDescent="0.25">
      <c r="H1617" s="70"/>
    </row>
    <row r="1618" spans="8:8" x14ac:dyDescent="0.25">
      <c r="H1618" s="70"/>
    </row>
    <row r="1619" spans="8:8" x14ac:dyDescent="0.25">
      <c r="H1619" s="70"/>
    </row>
    <row r="1620" spans="8:8" x14ac:dyDescent="0.25">
      <c r="H1620" s="70"/>
    </row>
    <row r="1621" spans="8:8" x14ac:dyDescent="0.25">
      <c r="H1621" s="70"/>
    </row>
    <row r="1622" spans="8:8" x14ac:dyDescent="0.25">
      <c r="H1622" s="70"/>
    </row>
    <row r="1623" spans="8:8" x14ac:dyDescent="0.25">
      <c r="H1623" s="70"/>
    </row>
    <row r="1624" spans="8:8" x14ac:dyDescent="0.25">
      <c r="H1624" s="70"/>
    </row>
    <row r="1625" spans="8:8" x14ac:dyDescent="0.25">
      <c r="H1625" s="70"/>
    </row>
    <row r="1626" spans="8:8" x14ac:dyDescent="0.25">
      <c r="H1626" s="70"/>
    </row>
    <row r="1627" spans="8:8" x14ac:dyDescent="0.25">
      <c r="H1627" s="70"/>
    </row>
    <row r="1628" spans="8:8" x14ac:dyDescent="0.25">
      <c r="H1628" s="70"/>
    </row>
    <row r="1629" spans="8:8" x14ac:dyDescent="0.25">
      <c r="H1629" s="70"/>
    </row>
    <row r="1630" spans="8:8" x14ac:dyDescent="0.25">
      <c r="H1630" s="70"/>
    </row>
    <row r="1631" spans="8:8" x14ac:dyDescent="0.25">
      <c r="H1631" s="70"/>
    </row>
    <row r="1632" spans="8:8" x14ac:dyDescent="0.25">
      <c r="H1632" s="70"/>
    </row>
    <row r="1633" spans="8:8" x14ac:dyDescent="0.25">
      <c r="H1633" s="70"/>
    </row>
    <row r="1634" spans="8:8" x14ac:dyDescent="0.25">
      <c r="H1634" s="70"/>
    </row>
    <row r="1635" spans="8:8" x14ac:dyDescent="0.25">
      <c r="H1635" s="70"/>
    </row>
    <row r="1636" spans="8:8" x14ac:dyDescent="0.25">
      <c r="H1636" s="70"/>
    </row>
    <row r="1637" spans="8:8" x14ac:dyDescent="0.25">
      <c r="H1637" s="70"/>
    </row>
    <row r="1638" spans="8:8" x14ac:dyDescent="0.25">
      <c r="H1638" s="70"/>
    </row>
    <row r="1639" spans="8:8" x14ac:dyDescent="0.25">
      <c r="H1639" s="70"/>
    </row>
    <row r="1640" spans="8:8" x14ac:dyDescent="0.25">
      <c r="H1640" s="70"/>
    </row>
    <row r="1641" spans="8:8" x14ac:dyDescent="0.25">
      <c r="H1641" s="70"/>
    </row>
    <row r="1642" spans="8:8" x14ac:dyDescent="0.25">
      <c r="H1642" s="70"/>
    </row>
    <row r="1643" spans="8:8" x14ac:dyDescent="0.25">
      <c r="H1643" s="70"/>
    </row>
    <row r="1644" spans="8:8" x14ac:dyDescent="0.25">
      <c r="H1644" s="70"/>
    </row>
    <row r="1645" spans="8:8" x14ac:dyDescent="0.25">
      <c r="H1645" s="70"/>
    </row>
    <row r="1646" spans="8:8" x14ac:dyDescent="0.25">
      <c r="H1646" s="70"/>
    </row>
    <row r="1647" spans="8:8" x14ac:dyDescent="0.25">
      <c r="H1647" s="70"/>
    </row>
    <row r="1648" spans="8:8" x14ac:dyDescent="0.25">
      <c r="H1648" s="70"/>
    </row>
    <row r="1649" spans="8:8" x14ac:dyDescent="0.25">
      <c r="H1649" s="70"/>
    </row>
    <row r="1650" spans="8:8" x14ac:dyDescent="0.25">
      <c r="H1650" s="70"/>
    </row>
    <row r="1651" spans="8:8" x14ac:dyDescent="0.25">
      <c r="H1651" s="70"/>
    </row>
    <row r="1652" spans="8:8" x14ac:dyDescent="0.25">
      <c r="H1652" s="70"/>
    </row>
    <row r="1653" spans="8:8" x14ac:dyDescent="0.25">
      <c r="H1653" s="70"/>
    </row>
    <row r="1654" spans="8:8" x14ac:dyDescent="0.25">
      <c r="H1654" s="70"/>
    </row>
    <row r="1655" spans="8:8" x14ac:dyDescent="0.25">
      <c r="H1655" s="70"/>
    </row>
    <row r="1656" spans="8:8" x14ac:dyDescent="0.25">
      <c r="H1656" s="70"/>
    </row>
    <row r="1657" spans="8:8" x14ac:dyDescent="0.25">
      <c r="H1657" s="70"/>
    </row>
    <row r="1658" spans="8:8" x14ac:dyDescent="0.25">
      <c r="H1658" s="70"/>
    </row>
    <row r="1659" spans="8:8" x14ac:dyDescent="0.25">
      <c r="H1659" s="70"/>
    </row>
    <row r="1660" spans="8:8" x14ac:dyDescent="0.25">
      <c r="H1660" s="70"/>
    </row>
    <row r="1661" spans="8:8" x14ac:dyDescent="0.25">
      <c r="H1661" s="70"/>
    </row>
    <row r="1662" spans="8:8" x14ac:dyDescent="0.25">
      <c r="H1662" s="70"/>
    </row>
    <row r="1663" spans="8:8" x14ac:dyDescent="0.25">
      <c r="H1663" s="70"/>
    </row>
    <row r="1664" spans="8:8" x14ac:dyDescent="0.25">
      <c r="H1664" s="70"/>
    </row>
    <row r="1665" spans="8:8" x14ac:dyDescent="0.25">
      <c r="H1665" s="70"/>
    </row>
    <row r="1666" spans="8:8" x14ac:dyDescent="0.25">
      <c r="H1666" s="70"/>
    </row>
    <row r="1667" spans="8:8" x14ac:dyDescent="0.25">
      <c r="H1667" s="70"/>
    </row>
    <row r="1668" spans="8:8" x14ac:dyDescent="0.25">
      <c r="H1668" s="70"/>
    </row>
    <row r="1669" spans="8:8" x14ac:dyDescent="0.25">
      <c r="H1669" s="70"/>
    </row>
    <row r="1670" spans="8:8" x14ac:dyDescent="0.25">
      <c r="H1670" s="70"/>
    </row>
    <row r="1671" spans="8:8" x14ac:dyDescent="0.25">
      <c r="H1671" s="70"/>
    </row>
    <row r="1672" spans="8:8" x14ac:dyDescent="0.25">
      <c r="H1672" s="70"/>
    </row>
    <row r="1673" spans="8:8" x14ac:dyDescent="0.25">
      <c r="H1673" s="70"/>
    </row>
    <row r="1674" spans="8:8" x14ac:dyDescent="0.25">
      <c r="H1674" s="70"/>
    </row>
    <row r="1675" spans="8:8" x14ac:dyDescent="0.25">
      <c r="H1675" s="70"/>
    </row>
    <row r="1676" spans="8:8" x14ac:dyDescent="0.25">
      <c r="H1676" s="70"/>
    </row>
    <row r="1677" spans="8:8" x14ac:dyDescent="0.25">
      <c r="H1677" s="70"/>
    </row>
    <row r="1678" spans="8:8" x14ac:dyDescent="0.25">
      <c r="H1678" s="70"/>
    </row>
    <row r="1679" spans="8:8" x14ac:dyDescent="0.25">
      <c r="H1679" s="70"/>
    </row>
    <row r="1680" spans="8:8" x14ac:dyDescent="0.25">
      <c r="H1680" s="70"/>
    </row>
    <row r="1681" spans="8:8" x14ac:dyDescent="0.25">
      <c r="H1681" s="70"/>
    </row>
    <row r="1682" spans="8:8" x14ac:dyDescent="0.25">
      <c r="H1682" s="70"/>
    </row>
    <row r="1683" spans="8:8" x14ac:dyDescent="0.25">
      <c r="H1683" s="70"/>
    </row>
    <row r="1684" spans="8:8" x14ac:dyDescent="0.25">
      <c r="H1684" s="70"/>
    </row>
    <row r="1685" spans="8:8" x14ac:dyDescent="0.25">
      <c r="H1685" s="70"/>
    </row>
    <row r="1686" spans="8:8" x14ac:dyDescent="0.25">
      <c r="H1686" s="70"/>
    </row>
    <row r="1687" spans="8:8" x14ac:dyDescent="0.25">
      <c r="H1687" s="70"/>
    </row>
    <row r="1688" spans="8:8" x14ac:dyDescent="0.25">
      <c r="H1688" s="70"/>
    </row>
    <row r="1689" spans="8:8" x14ac:dyDescent="0.25">
      <c r="H1689" s="70"/>
    </row>
    <row r="1690" spans="8:8" x14ac:dyDescent="0.25">
      <c r="H1690" s="70"/>
    </row>
    <row r="1691" spans="8:8" x14ac:dyDescent="0.25">
      <c r="H1691" s="70"/>
    </row>
    <row r="1692" spans="8:8" x14ac:dyDescent="0.25">
      <c r="H1692" s="70"/>
    </row>
    <row r="1693" spans="8:8" x14ac:dyDescent="0.25">
      <c r="H1693" s="70"/>
    </row>
    <row r="1694" spans="8:8" x14ac:dyDescent="0.25">
      <c r="H1694" s="70"/>
    </row>
    <row r="1695" spans="8:8" x14ac:dyDescent="0.25">
      <c r="H1695" s="70"/>
    </row>
    <row r="1696" spans="8:8" x14ac:dyDescent="0.25">
      <c r="H1696" s="70"/>
    </row>
    <row r="1697" spans="8:8" x14ac:dyDescent="0.25">
      <c r="H1697" s="70"/>
    </row>
    <row r="1698" spans="8:8" x14ac:dyDescent="0.25">
      <c r="H1698" s="70"/>
    </row>
    <row r="1699" spans="8:8" x14ac:dyDescent="0.25">
      <c r="H1699" s="70"/>
    </row>
    <row r="1700" spans="8:8" x14ac:dyDescent="0.25">
      <c r="H1700" s="70"/>
    </row>
    <row r="1701" spans="8:8" x14ac:dyDescent="0.25">
      <c r="H1701" s="70"/>
    </row>
    <row r="1702" spans="8:8" x14ac:dyDescent="0.25">
      <c r="H1702" s="70"/>
    </row>
    <row r="1703" spans="8:8" x14ac:dyDescent="0.25">
      <c r="H1703" s="70"/>
    </row>
    <row r="1704" spans="8:8" x14ac:dyDescent="0.25">
      <c r="H1704" s="70"/>
    </row>
    <row r="1705" spans="8:8" x14ac:dyDescent="0.25">
      <c r="H1705" s="70"/>
    </row>
    <row r="1706" spans="8:8" x14ac:dyDescent="0.25">
      <c r="H1706" s="70"/>
    </row>
    <row r="1707" spans="8:8" x14ac:dyDescent="0.25">
      <c r="H1707" s="70"/>
    </row>
    <row r="1708" spans="8:8" x14ac:dyDescent="0.25">
      <c r="H1708" s="70"/>
    </row>
    <row r="1709" spans="8:8" x14ac:dyDescent="0.25">
      <c r="H1709" s="70"/>
    </row>
    <row r="1710" spans="8:8" x14ac:dyDescent="0.25">
      <c r="H1710" s="70"/>
    </row>
    <row r="1711" spans="8:8" x14ac:dyDescent="0.25">
      <c r="H1711" s="70"/>
    </row>
    <row r="1712" spans="8:8" x14ac:dyDescent="0.25">
      <c r="H1712" s="70"/>
    </row>
    <row r="1713" spans="8:8" x14ac:dyDescent="0.25">
      <c r="H1713" s="70"/>
    </row>
    <row r="1714" spans="8:8" x14ac:dyDescent="0.25">
      <c r="H1714" s="70"/>
    </row>
    <row r="1715" spans="8:8" x14ac:dyDescent="0.25">
      <c r="H1715" s="70"/>
    </row>
    <row r="1716" spans="8:8" x14ac:dyDescent="0.25">
      <c r="H1716" s="70"/>
    </row>
    <row r="1717" spans="8:8" x14ac:dyDescent="0.25">
      <c r="H1717" s="70"/>
    </row>
    <row r="1718" spans="8:8" x14ac:dyDescent="0.25">
      <c r="H1718" s="70"/>
    </row>
    <row r="1719" spans="8:8" x14ac:dyDescent="0.25">
      <c r="H1719" s="70"/>
    </row>
    <row r="1720" spans="8:8" x14ac:dyDescent="0.25">
      <c r="H1720" s="70"/>
    </row>
    <row r="1721" spans="8:8" x14ac:dyDescent="0.25">
      <c r="H1721" s="70"/>
    </row>
    <row r="1722" spans="8:8" x14ac:dyDescent="0.25">
      <c r="H1722" s="70"/>
    </row>
    <row r="1723" spans="8:8" x14ac:dyDescent="0.25">
      <c r="H1723" s="70"/>
    </row>
    <row r="1724" spans="8:8" x14ac:dyDescent="0.25">
      <c r="H1724" s="70"/>
    </row>
    <row r="1725" spans="8:8" x14ac:dyDescent="0.25">
      <c r="H1725" s="70"/>
    </row>
    <row r="1726" spans="8:8" x14ac:dyDescent="0.25">
      <c r="H1726" s="70"/>
    </row>
    <row r="1727" spans="8:8" x14ac:dyDescent="0.25">
      <c r="H1727" s="70"/>
    </row>
    <row r="1728" spans="8:8" x14ac:dyDescent="0.25">
      <c r="H1728" s="70"/>
    </row>
    <row r="1729" spans="8:8" x14ac:dyDescent="0.25">
      <c r="H1729" s="70"/>
    </row>
    <row r="1730" spans="8:8" x14ac:dyDescent="0.25">
      <c r="H1730" s="70"/>
    </row>
    <row r="1731" spans="8:8" x14ac:dyDescent="0.25">
      <c r="H1731" s="70"/>
    </row>
    <row r="1732" spans="8:8" x14ac:dyDescent="0.25">
      <c r="H1732" s="70"/>
    </row>
    <row r="1733" spans="8:8" x14ac:dyDescent="0.25">
      <c r="H1733" s="70"/>
    </row>
    <row r="1734" spans="8:8" x14ac:dyDescent="0.25">
      <c r="H1734" s="70"/>
    </row>
    <row r="1735" spans="8:8" x14ac:dyDescent="0.25">
      <c r="H1735" s="70"/>
    </row>
    <row r="1736" spans="8:8" x14ac:dyDescent="0.25">
      <c r="H1736" s="70"/>
    </row>
    <row r="1737" spans="8:8" x14ac:dyDescent="0.25">
      <c r="H1737" s="70"/>
    </row>
    <row r="1738" spans="8:8" x14ac:dyDescent="0.25">
      <c r="H1738" s="70"/>
    </row>
    <row r="1739" spans="8:8" x14ac:dyDescent="0.25">
      <c r="H1739" s="70"/>
    </row>
    <row r="1740" spans="8:8" x14ac:dyDescent="0.25">
      <c r="H1740" s="70"/>
    </row>
    <row r="1741" spans="8:8" x14ac:dyDescent="0.25">
      <c r="H1741" s="70"/>
    </row>
    <row r="1742" spans="8:8" x14ac:dyDescent="0.25">
      <c r="H1742" s="70"/>
    </row>
    <row r="1743" spans="8:8" x14ac:dyDescent="0.25">
      <c r="H1743" s="70"/>
    </row>
    <row r="1744" spans="8:8" x14ac:dyDescent="0.25">
      <c r="H1744" s="70"/>
    </row>
    <row r="1745" spans="8:8" x14ac:dyDescent="0.25">
      <c r="H1745" s="70"/>
    </row>
    <row r="1746" spans="8:8" x14ac:dyDescent="0.25">
      <c r="H1746" s="70"/>
    </row>
    <row r="1747" spans="8:8" x14ac:dyDescent="0.25">
      <c r="H1747" s="70"/>
    </row>
    <row r="1748" spans="8:8" x14ac:dyDescent="0.25">
      <c r="H1748" s="70"/>
    </row>
    <row r="1749" spans="8:8" x14ac:dyDescent="0.25">
      <c r="H1749" s="70"/>
    </row>
    <row r="1750" spans="8:8" x14ac:dyDescent="0.25">
      <c r="H1750" s="70"/>
    </row>
    <row r="1751" spans="8:8" x14ac:dyDescent="0.25">
      <c r="H1751" s="70"/>
    </row>
    <row r="1752" spans="8:8" x14ac:dyDescent="0.25">
      <c r="H1752" s="70"/>
    </row>
    <row r="1753" spans="8:8" x14ac:dyDescent="0.25">
      <c r="H1753" s="70"/>
    </row>
    <row r="1754" spans="8:8" x14ac:dyDescent="0.25">
      <c r="H1754" s="70"/>
    </row>
    <row r="1755" spans="8:8" x14ac:dyDescent="0.25">
      <c r="H1755" s="70"/>
    </row>
    <row r="1756" spans="8:8" x14ac:dyDescent="0.25">
      <c r="H1756" s="70"/>
    </row>
    <row r="1757" spans="8:8" x14ac:dyDescent="0.25">
      <c r="H1757" s="70"/>
    </row>
    <row r="1758" spans="8:8" x14ac:dyDescent="0.25">
      <c r="H1758" s="70"/>
    </row>
    <row r="1759" spans="8:8" x14ac:dyDescent="0.25">
      <c r="H1759" s="70"/>
    </row>
    <row r="1760" spans="8:8" x14ac:dyDescent="0.25">
      <c r="H1760" s="70"/>
    </row>
    <row r="1761" spans="8:8" x14ac:dyDescent="0.25">
      <c r="H1761" s="70"/>
    </row>
    <row r="1762" spans="8:8" x14ac:dyDescent="0.25">
      <c r="H1762" s="70"/>
    </row>
    <row r="1763" spans="8:8" x14ac:dyDescent="0.25">
      <c r="H1763" s="70"/>
    </row>
    <row r="1764" spans="8:8" x14ac:dyDescent="0.25">
      <c r="H1764" s="70"/>
    </row>
    <row r="1765" spans="8:8" x14ac:dyDescent="0.25">
      <c r="H1765" s="70"/>
    </row>
    <row r="1766" spans="8:8" x14ac:dyDescent="0.25">
      <c r="H1766" s="70"/>
    </row>
    <row r="1767" spans="8:8" x14ac:dyDescent="0.25">
      <c r="H1767" s="70"/>
    </row>
    <row r="1768" spans="8:8" x14ac:dyDescent="0.25">
      <c r="H1768" s="70"/>
    </row>
    <row r="1769" spans="8:8" x14ac:dyDescent="0.25">
      <c r="H1769" s="70"/>
    </row>
    <row r="1770" spans="8:8" x14ac:dyDescent="0.25">
      <c r="H1770" s="70"/>
    </row>
    <row r="1771" spans="8:8" x14ac:dyDescent="0.25">
      <c r="H1771" s="70"/>
    </row>
    <row r="1772" spans="8:8" x14ac:dyDescent="0.25">
      <c r="H1772" s="70"/>
    </row>
    <row r="1773" spans="8:8" x14ac:dyDescent="0.25">
      <c r="H1773" s="70"/>
    </row>
    <row r="1774" spans="8:8" x14ac:dyDescent="0.25">
      <c r="H1774" s="70"/>
    </row>
    <row r="1775" spans="8:8" x14ac:dyDescent="0.25">
      <c r="H1775" s="70"/>
    </row>
    <row r="1776" spans="8:8" x14ac:dyDescent="0.25">
      <c r="H1776" s="70"/>
    </row>
    <row r="1777" spans="8:8" x14ac:dyDescent="0.25">
      <c r="H1777" s="70"/>
    </row>
    <row r="1778" spans="8:8" x14ac:dyDescent="0.25">
      <c r="H1778" s="70"/>
    </row>
    <row r="1779" spans="8:8" x14ac:dyDescent="0.25">
      <c r="H1779" s="70"/>
    </row>
    <row r="1780" spans="8:8" x14ac:dyDescent="0.25">
      <c r="H1780" s="70"/>
    </row>
    <row r="1781" spans="8:8" x14ac:dyDescent="0.25">
      <c r="H1781" s="70"/>
    </row>
    <row r="1782" spans="8:8" x14ac:dyDescent="0.25">
      <c r="H1782" s="70"/>
    </row>
    <row r="1783" spans="8:8" x14ac:dyDescent="0.25">
      <c r="H1783" s="70"/>
    </row>
    <row r="1784" spans="8:8" x14ac:dyDescent="0.25">
      <c r="H1784" s="70"/>
    </row>
    <row r="1785" spans="8:8" x14ac:dyDescent="0.25">
      <c r="H1785" s="70"/>
    </row>
    <row r="1786" spans="8:8" x14ac:dyDescent="0.25">
      <c r="H1786" s="70"/>
    </row>
    <row r="1787" spans="8:8" x14ac:dyDescent="0.25">
      <c r="H1787" s="70"/>
    </row>
    <row r="1788" spans="8:8" x14ac:dyDescent="0.25">
      <c r="H1788" s="70"/>
    </row>
    <row r="1789" spans="8:8" x14ac:dyDescent="0.25">
      <c r="H1789" s="70"/>
    </row>
    <row r="1790" spans="8:8" x14ac:dyDescent="0.25">
      <c r="H1790" s="70"/>
    </row>
    <row r="1791" spans="8:8" x14ac:dyDescent="0.25">
      <c r="H1791" s="70"/>
    </row>
    <row r="1792" spans="8:8" x14ac:dyDescent="0.25">
      <c r="H1792" s="70"/>
    </row>
    <row r="1793" spans="8:8" x14ac:dyDescent="0.25">
      <c r="H1793" s="70"/>
    </row>
    <row r="1794" spans="8:8" x14ac:dyDescent="0.25">
      <c r="H1794" s="70"/>
    </row>
    <row r="1795" spans="8:8" x14ac:dyDescent="0.25">
      <c r="H1795" s="70"/>
    </row>
    <row r="1796" spans="8:8" x14ac:dyDescent="0.25">
      <c r="H1796" s="70"/>
    </row>
    <row r="1797" spans="8:8" x14ac:dyDescent="0.25">
      <c r="H1797" s="70"/>
    </row>
    <row r="1798" spans="8:8" x14ac:dyDescent="0.25">
      <c r="H1798" s="70"/>
    </row>
    <row r="1799" spans="8:8" x14ac:dyDescent="0.25">
      <c r="H1799" s="70"/>
    </row>
    <row r="1800" spans="8:8" x14ac:dyDescent="0.25">
      <c r="H1800" s="70"/>
    </row>
    <row r="1801" spans="8:8" x14ac:dyDescent="0.25">
      <c r="H1801" s="70"/>
    </row>
    <row r="1802" spans="8:8" x14ac:dyDescent="0.25">
      <c r="H1802" s="70"/>
    </row>
    <row r="1803" spans="8:8" x14ac:dyDescent="0.25">
      <c r="H1803" s="70"/>
    </row>
    <row r="1804" spans="8:8" x14ac:dyDescent="0.25">
      <c r="H1804" s="70"/>
    </row>
    <row r="1805" spans="8:8" x14ac:dyDescent="0.25">
      <c r="H1805" s="70"/>
    </row>
    <row r="1806" spans="8:8" x14ac:dyDescent="0.25">
      <c r="H1806" s="70"/>
    </row>
    <row r="1807" spans="8:8" x14ac:dyDescent="0.25">
      <c r="H1807" s="70"/>
    </row>
    <row r="1808" spans="8:8" x14ac:dyDescent="0.25">
      <c r="H1808" s="70"/>
    </row>
    <row r="1809" spans="8:8" x14ac:dyDescent="0.25">
      <c r="H1809" s="70"/>
    </row>
    <row r="1810" spans="8:8" x14ac:dyDescent="0.25">
      <c r="H1810" s="70"/>
    </row>
    <row r="1811" spans="8:8" x14ac:dyDescent="0.25">
      <c r="H1811" s="70"/>
    </row>
    <row r="1812" spans="8:8" x14ac:dyDescent="0.25">
      <c r="H1812" s="70"/>
    </row>
    <row r="1813" spans="8:8" x14ac:dyDescent="0.25">
      <c r="H1813" s="70"/>
    </row>
    <row r="1814" spans="8:8" x14ac:dyDescent="0.25">
      <c r="H1814" s="70"/>
    </row>
    <row r="1815" spans="8:8" x14ac:dyDescent="0.25">
      <c r="H1815" s="70"/>
    </row>
    <row r="1816" spans="8:8" x14ac:dyDescent="0.25">
      <c r="H1816" s="70"/>
    </row>
    <row r="1817" spans="8:8" x14ac:dyDescent="0.25">
      <c r="H1817" s="70"/>
    </row>
    <row r="1818" spans="8:8" x14ac:dyDescent="0.25">
      <c r="H1818" s="70"/>
    </row>
    <row r="1819" spans="8:8" x14ac:dyDescent="0.25">
      <c r="H1819" s="70"/>
    </row>
    <row r="1820" spans="8:8" x14ac:dyDescent="0.25">
      <c r="H1820" s="70"/>
    </row>
    <row r="1821" spans="8:8" x14ac:dyDescent="0.25">
      <c r="H1821" s="70"/>
    </row>
    <row r="1822" spans="8:8" x14ac:dyDescent="0.25">
      <c r="H1822" s="70"/>
    </row>
    <row r="1823" spans="8:8" x14ac:dyDescent="0.25">
      <c r="H1823" s="70"/>
    </row>
    <row r="1824" spans="8:8" x14ac:dyDescent="0.25">
      <c r="H1824" s="70"/>
    </row>
    <row r="1825" spans="8:8" x14ac:dyDescent="0.25">
      <c r="H1825" s="70"/>
    </row>
    <row r="1826" spans="8:8" x14ac:dyDescent="0.25">
      <c r="H1826" s="70"/>
    </row>
    <row r="1827" spans="8:8" x14ac:dyDescent="0.25">
      <c r="H1827" s="70"/>
    </row>
    <row r="1828" spans="8:8" x14ac:dyDescent="0.25">
      <c r="H1828" s="70"/>
    </row>
    <row r="1829" spans="8:8" x14ac:dyDescent="0.25">
      <c r="H1829" s="70"/>
    </row>
    <row r="1830" spans="8:8" x14ac:dyDescent="0.25">
      <c r="H1830" s="70"/>
    </row>
    <row r="1831" spans="8:8" x14ac:dyDescent="0.25">
      <c r="H1831" s="70"/>
    </row>
    <row r="1832" spans="8:8" x14ac:dyDescent="0.25">
      <c r="H1832" s="70"/>
    </row>
    <row r="1833" spans="8:8" x14ac:dyDescent="0.25">
      <c r="H1833" s="70"/>
    </row>
    <row r="1834" spans="8:8" x14ac:dyDescent="0.25">
      <c r="H1834" s="70"/>
    </row>
    <row r="1835" spans="8:8" x14ac:dyDescent="0.25">
      <c r="H1835" s="70"/>
    </row>
    <row r="1836" spans="8:8" x14ac:dyDescent="0.25">
      <c r="H1836" s="70"/>
    </row>
    <row r="1837" spans="8:8" x14ac:dyDescent="0.25">
      <c r="H1837" s="70"/>
    </row>
    <row r="1838" spans="8:8" x14ac:dyDescent="0.25">
      <c r="H1838" s="70"/>
    </row>
    <row r="1839" spans="8:8" x14ac:dyDescent="0.25">
      <c r="H1839" s="70"/>
    </row>
    <row r="1840" spans="8:8" x14ac:dyDescent="0.25">
      <c r="H1840" s="70"/>
    </row>
    <row r="1841" spans="8:8" x14ac:dyDescent="0.25">
      <c r="H1841" s="70"/>
    </row>
    <row r="1842" spans="8:8" x14ac:dyDescent="0.25">
      <c r="H1842" s="70"/>
    </row>
    <row r="1843" spans="8:8" x14ac:dyDescent="0.25">
      <c r="H1843" s="70"/>
    </row>
    <row r="1844" spans="8:8" x14ac:dyDescent="0.25">
      <c r="H1844" s="70"/>
    </row>
    <row r="1845" spans="8:8" x14ac:dyDescent="0.25">
      <c r="H1845" s="70"/>
    </row>
    <row r="1846" spans="8:8" x14ac:dyDescent="0.25">
      <c r="H1846" s="70"/>
    </row>
    <row r="1847" spans="8:8" x14ac:dyDescent="0.25">
      <c r="H1847" s="70"/>
    </row>
    <row r="1848" spans="8:8" x14ac:dyDescent="0.25">
      <c r="H1848" s="70"/>
    </row>
    <row r="1849" spans="8:8" x14ac:dyDescent="0.25">
      <c r="H1849" s="70"/>
    </row>
    <row r="1850" spans="8:8" x14ac:dyDescent="0.25">
      <c r="H1850" s="70"/>
    </row>
    <row r="1851" spans="8:8" x14ac:dyDescent="0.25">
      <c r="H1851" s="70"/>
    </row>
    <row r="1852" spans="8:8" x14ac:dyDescent="0.25">
      <c r="H1852" s="70"/>
    </row>
    <row r="1853" spans="8:8" x14ac:dyDescent="0.25">
      <c r="H1853" s="70"/>
    </row>
    <row r="1854" spans="8:8" x14ac:dyDescent="0.25">
      <c r="H1854" s="70"/>
    </row>
    <row r="1855" spans="8:8" x14ac:dyDescent="0.25">
      <c r="H1855" s="70"/>
    </row>
    <row r="1856" spans="8:8" x14ac:dyDescent="0.25">
      <c r="H1856" s="70"/>
    </row>
    <row r="1857" spans="8:8" x14ac:dyDescent="0.25">
      <c r="H1857" s="70"/>
    </row>
    <row r="1858" spans="8:8" x14ac:dyDescent="0.25">
      <c r="H1858" s="70"/>
    </row>
    <row r="1859" spans="8:8" x14ac:dyDescent="0.25">
      <c r="H1859" s="70"/>
    </row>
    <row r="1860" spans="8:8" x14ac:dyDescent="0.25">
      <c r="H1860" s="70"/>
    </row>
    <row r="1861" spans="8:8" x14ac:dyDescent="0.25">
      <c r="H1861" s="70"/>
    </row>
    <row r="1862" spans="8:8" x14ac:dyDescent="0.25">
      <c r="H1862" s="70"/>
    </row>
    <row r="1863" spans="8:8" x14ac:dyDescent="0.25">
      <c r="H1863" s="70"/>
    </row>
    <row r="1864" spans="8:8" x14ac:dyDescent="0.25">
      <c r="H1864" s="70"/>
    </row>
    <row r="1865" spans="8:8" x14ac:dyDescent="0.25">
      <c r="H1865" s="70"/>
    </row>
    <row r="1866" spans="8:8" x14ac:dyDescent="0.25">
      <c r="H1866" s="70"/>
    </row>
    <row r="1867" spans="8:8" x14ac:dyDescent="0.25">
      <c r="H1867" s="70"/>
    </row>
    <row r="1868" spans="8:8" x14ac:dyDescent="0.25">
      <c r="H1868" s="70"/>
    </row>
    <row r="1869" spans="8:8" x14ac:dyDescent="0.25">
      <c r="H1869" s="70"/>
    </row>
    <row r="1870" spans="8:8" x14ac:dyDescent="0.25">
      <c r="H1870" s="70"/>
    </row>
    <row r="1871" spans="8:8" x14ac:dyDescent="0.25">
      <c r="H1871" s="70"/>
    </row>
    <row r="1872" spans="8:8" x14ac:dyDescent="0.25">
      <c r="H1872" s="70"/>
    </row>
    <row r="1873" spans="8:8" x14ac:dyDescent="0.25">
      <c r="H1873" s="70"/>
    </row>
    <row r="1874" spans="8:8" x14ac:dyDescent="0.25">
      <c r="H1874" s="70"/>
    </row>
    <row r="1875" spans="8:8" x14ac:dyDescent="0.25">
      <c r="H1875" s="70"/>
    </row>
    <row r="1876" spans="8:8" x14ac:dyDescent="0.25">
      <c r="H1876" s="70"/>
    </row>
    <row r="1877" spans="8:8" x14ac:dyDescent="0.25">
      <c r="H1877" s="70"/>
    </row>
    <row r="1878" spans="8:8" x14ac:dyDescent="0.25">
      <c r="H1878" s="70"/>
    </row>
    <row r="1879" spans="8:8" x14ac:dyDescent="0.25">
      <c r="H1879" s="70"/>
    </row>
    <row r="1880" spans="8:8" x14ac:dyDescent="0.25">
      <c r="H1880" s="70"/>
    </row>
    <row r="1881" spans="8:8" x14ac:dyDescent="0.25">
      <c r="H1881" s="70"/>
    </row>
    <row r="1882" spans="8:8" x14ac:dyDescent="0.25">
      <c r="H1882" s="70"/>
    </row>
    <row r="1883" spans="8:8" x14ac:dyDescent="0.25">
      <c r="H1883" s="70"/>
    </row>
    <row r="1884" spans="8:8" x14ac:dyDescent="0.25">
      <c r="H1884" s="70"/>
    </row>
    <row r="1885" spans="8:8" x14ac:dyDescent="0.25">
      <c r="H1885" s="70"/>
    </row>
    <row r="1886" spans="8:8" x14ac:dyDescent="0.25">
      <c r="H1886" s="70"/>
    </row>
    <row r="1887" spans="8:8" x14ac:dyDescent="0.25">
      <c r="H1887" s="70"/>
    </row>
    <row r="1888" spans="8:8" x14ac:dyDescent="0.25">
      <c r="H1888" s="70"/>
    </row>
    <row r="1889" spans="8:8" x14ac:dyDescent="0.25">
      <c r="H1889" s="70"/>
    </row>
    <row r="1890" spans="8:8" x14ac:dyDescent="0.25">
      <c r="H1890" s="70"/>
    </row>
    <row r="1891" spans="8:8" x14ac:dyDescent="0.25">
      <c r="H1891" s="70"/>
    </row>
    <row r="1892" spans="8:8" x14ac:dyDescent="0.25">
      <c r="H1892" s="70"/>
    </row>
    <row r="1893" spans="8:8" x14ac:dyDescent="0.25">
      <c r="H1893" s="70"/>
    </row>
    <row r="1894" spans="8:8" x14ac:dyDescent="0.25">
      <c r="H1894" s="70"/>
    </row>
    <row r="1895" spans="8:8" x14ac:dyDescent="0.25">
      <c r="H1895" s="70"/>
    </row>
    <row r="1896" spans="8:8" x14ac:dyDescent="0.25">
      <c r="H1896" s="70"/>
    </row>
    <row r="1897" spans="8:8" x14ac:dyDescent="0.25">
      <c r="H1897" s="70"/>
    </row>
    <row r="1898" spans="8:8" x14ac:dyDescent="0.25">
      <c r="H1898" s="70"/>
    </row>
    <row r="1899" spans="8:8" x14ac:dyDescent="0.25">
      <c r="H1899" s="70"/>
    </row>
    <row r="1900" spans="8:8" x14ac:dyDescent="0.25">
      <c r="H1900" s="70"/>
    </row>
    <row r="1901" spans="8:8" x14ac:dyDescent="0.25">
      <c r="H1901" s="70"/>
    </row>
    <row r="1902" spans="8:8" x14ac:dyDescent="0.25">
      <c r="H1902" s="70"/>
    </row>
    <row r="1903" spans="8:8" x14ac:dyDescent="0.25">
      <c r="H1903" s="70"/>
    </row>
    <row r="1904" spans="8:8" x14ac:dyDescent="0.25">
      <c r="H1904" s="70"/>
    </row>
    <row r="1905" spans="8:8" x14ac:dyDescent="0.25">
      <c r="H1905" s="70"/>
    </row>
    <row r="1906" spans="8:8" x14ac:dyDescent="0.25">
      <c r="H1906" s="70"/>
    </row>
    <row r="1907" spans="8:8" x14ac:dyDescent="0.25">
      <c r="H1907" s="70"/>
    </row>
    <row r="1908" spans="8:8" x14ac:dyDescent="0.25">
      <c r="H1908" s="70"/>
    </row>
    <row r="1909" spans="8:8" x14ac:dyDescent="0.25">
      <c r="H1909" s="70"/>
    </row>
    <row r="1910" spans="8:8" x14ac:dyDescent="0.25">
      <c r="H1910" s="70"/>
    </row>
    <row r="1911" spans="8:8" x14ac:dyDescent="0.25">
      <c r="H1911" s="70"/>
    </row>
    <row r="1912" spans="8:8" x14ac:dyDescent="0.25">
      <c r="H1912" s="70"/>
    </row>
    <row r="1913" spans="8:8" x14ac:dyDescent="0.25">
      <c r="H1913" s="70"/>
    </row>
    <row r="1914" spans="8:8" x14ac:dyDescent="0.25">
      <c r="H1914" s="70"/>
    </row>
    <row r="1915" spans="8:8" x14ac:dyDescent="0.25">
      <c r="H1915" s="70"/>
    </row>
    <row r="1916" spans="8:8" x14ac:dyDescent="0.25">
      <c r="H1916" s="70"/>
    </row>
    <row r="1917" spans="8:8" x14ac:dyDescent="0.25">
      <c r="H1917" s="70"/>
    </row>
    <row r="1918" spans="8:8" x14ac:dyDescent="0.25">
      <c r="H1918" s="70"/>
    </row>
    <row r="1919" spans="8:8" x14ac:dyDescent="0.25">
      <c r="H1919" s="70"/>
    </row>
    <row r="1920" spans="8:8" x14ac:dyDescent="0.25">
      <c r="H1920" s="70"/>
    </row>
    <row r="1921" spans="8:8" x14ac:dyDescent="0.25">
      <c r="H1921" s="70"/>
    </row>
    <row r="1922" spans="8:8" x14ac:dyDescent="0.25">
      <c r="H1922" s="70"/>
    </row>
    <row r="1923" spans="8:8" x14ac:dyDescent="0.25">
      <c r="H1923" s="70"/>
    </row>
    <row r="1924" spans="8:8" x14ac:dyDescent="0.25">
      <c r="H1924" s="70"/>
    </row>
    <row r="1925" spans="8:8" x14ac:dyDescent="0.25">
      <c r="H1925" s="70"/>
    </row>
    <row r="1926" spans="8:8" x14ac:dyDescent="0.25">
      <c r="H1926" s="70"/>
    </row>
    <row r="1927" spans="8:8" x14ac:dyDescent="0.25">
      <c r="H1927" s="70"/>
    </row>
    <row r="1928" spans="8:8" x14ac:dyDescent="0.25">
      <c r="H1928" s="70"/>
    </row>
    <row r="1929" spans="8:8" x14ac:dyDescent="0.25">
      <c r="H1929" s="70"/>
    </row>
    <row r="1930" spans="8:8" x14ac:dyDescent="0.25">
      <c r="H1930" s="70"/>
    </row>
    <row r="1931" spans="8:8" x14ac:dyDescent="0.25">
      <c r="H1931" s="70"/>
    </row>
    <row r="1932" spans="8:8" x14ac:dyDescent="0.25">
      <c r="H1932" s="70"/>
    </row>
    <row r="1933" spans="8:8" x14ac:dyDescent="0.25">
      <c r="H1933" s="70"/>
    </row>
    <row r="1934" spans="8:8" x14ac:dyDescent="0.25">
      <c r="H1934" s="70"/>
    </row>
    <row r="1935" spans="8:8" x14ac:dyDescent="0.25">
      <c r="H1935" s="70"/>
    </row>
    <row r="1936" spans="8:8" x14ac:dyDescent="0.25">
      <c r="H1936" s="70"/>
    </row>
    <row r="1937" spans="8:8" x14ac:dyDescent="0.25">
      <c r="H1937" s="70"/>
    </row>
    <row r="1938" spans="8:8" x14ac:dyDescent="0.25">
      <c r="H1938" s="70"/>
    </row>
    <row r="1939" spans="8:8" x14ac:dyDescent="0.25">
      <c r="H1939" s="70"/>
    </row>
    <row r="1940" spans="8:8" x14ac:dyDescent="0.25">
      <c r="H1940" s="70"/>
    </row>
    <row r="1941" spans="8:8" x14ac:dyDescent="0.25">
      <c r="H1941" s="70"/>
    </row>
    <row r="1942" spans="8:8" x14ac:dyDescent="0.25">
      <c r="H1942" s="70"/>
    </row>
    <row r="1943" spans="8:8" x14ac:dyDescent="0.25">
      <c r="H1943" s="70"/>
    </row>
    <row r="1944" spans="8:8" x14ac:dyDescent="0.25">
      <c r="H1944" s="70"/>
    </row>
    <row r="1945" spans="8:8" x14ac:dyDescent="0.25">
      <c r="H1945" s="70"/>
    </row>
    <row r="1946" spans="8:8" x14ac:dyDescent="0.25">
      <c r="H1946" s="70"/>
    </row>
    <row r="1947" spans="8:8" x14ac:dyDescent="0.25">
      <c r="H1947" s="70"/>
    </row>
    <row r="1948" spans="8:8" x14ac:dyDescent="0.25">
      <c r="H1948" s="70"/>
    </row>
    <row r="1949" spans="8:8" x14ac:dyDescent="0.25">
      <c r="H1949" s="70"/>
    </row>
    <row r="1950" spans="8:8" x14ac:dyDescent="0.25">
      <c r="H1950" s="70"/>
    </row>
    <row r="1951" spans="8:8" x14ac:dyDescent="0.25">
      <c r="H1951" s="70"/>
    </row>
    <row r="1952" spans="8:8" x14ac:dyDescent="0.25">
      <c r="H1952" s="70"/>
    </row>
    <row r="1953" spans="8:8" x14ac:dyDescent="0.25">
      <c r="H1953" s="70"/>
    </row>
    <row r="1954" spans="8:8" x14ac:dyDescent="0.25">
      <c r="H1954" s="70"/>
    </row>
    <row r="1955" spans="8:8" x14ac:dyDescent="0.25">
      <c r="H1955" s="70"/>
    </row>
    <row r="1956" spans="8:8" x14ac:dyDescent="0.25">
      <c r="H1956" s="70"/>
    </row>
    <row r="1957" spans="8:8" x14ac:dyDescent="0.25">
      <c r="H1957" s="70"/>
    </row>
    <row r="1958" spans="8:8" x14ac:dyDescent="0.25">
      <c r="H1958" s="70"/>
    </row>
    <row r="1959" spans="8:8" x14ac:dyDescent="0.25">
      <c r="H1959" s="70"/>
    </row>
    <row r="1960" spans="8:8" x14ac:dyDescent="0.25">
      <c r="H1960" s="70"/>
    </row>
    <row r="1961" spans="8:8" x14ac:dyDescent="0.25">
      <c r="H1961" s="70"/>
    </row>
    <row r="1962" spans="8:8" x14ac:dyDescent="0.25">
      <c r="H1962" s="70"/>
    </row>
    <row r="1963" spans="8:8" x14ac:dyDescent="0.25">
      <c r="H1963" s="70"/>
    </row>
    <row r="1964" spans="8:8" x14ac:dyDescent="0.25">
      <c r="H1964" s="70"/>
    </row>
    <row r="1965" spans="8:8" x14ac:dyDescent="0.25">
      <c r="H1965" s="70"/>
    </row>
    <row r="1966" spans="8:8" x14ac:dyDescent="0.25">
      <c r="H1966" s="70"/>
    </row>
    <row r="1967" spans="8:8" x14ac:dyDescent="0.25">
      <c r="H1967" s="70"/>
    </row>
    <row r="1968" spans="8:8" x14ac:dyDescent="0.25">
      <c r="H1968" s="70"/>
    </row>
    <row r="1969" spans="8:8" x14ac:dyDescent="0.25">
      <c r="H1969" s="70"/>
    </row>
    <row r="1970" spans="8:8" x14ac:dyDescent="0.25">
      <c r="H1970" s="70"/>
    </row>
    <row r="1971" spans="8:8" x14ac:dyDescent="0.25">
      <c r="H1971" s="70"/>
    </row>
    <row r="1972" spans="8:8" x14ac:dyDescent="0.25">
      <c r="H1972" s="70"/>
    </row>
    <row r="1973" spans="8:8" x14ac:dyDescent="0.25">
      <c r="H1973" s="70"/>
    </row>
    <row r="1974" spans="8:8" x14ac:dyDescent="0.25">
      <c r="H1974" s="70"/>
    </row>
    <row r="1975" spans="8:8" x14ac:dyDescent="0.25">
      <c r="H1975" s="70"/>
    </row>
    <row r="1976" spans="8:8" x14ac:dyDescent="0.25">
      <c r="H1976" s="70"/>
    </row>
    <row r="1977" spans="8:8" x14ac:dyDescent="0.25">
      <c r="H1977" s="70"/>
    </row>
    <row r="1978" spans="8:8" x14ac:dyDescent="0.25">
      <c r="H1978" s="70"/>
    </row>
    <row r="1979" spans="8:8" x14ac:dyDescent="0.25">
      <c r="H1979" s="70"/>
    </row>
    <row r="1980" spans="8:8" x14ac:dyDescent="0.25">
      <c r="H1980" s="70"/>
    </row>
    <row r="1981" spans="8:8" x14ac:dyDescent="0.25">
      <c r="H1981" s="70"/>
    </row>
    <row r="1982" spans="8:8" x14ac:dyDescent="0.25">
      <c r="H1982" s="70"/>
    </row>
    <row r="1983" spans="8:8" x14ac:dyDescent="0.25">
      <c r="H1983" s="70"/>
    </row>
    <row r="1984" spans="8:8" x14ac:dyDescent="0.25">
      <c r="H1984" s="70"/>
    </row>
    <row r="1985" spans="8:8" x14ac:dyDescent="0.25">
      <c r="H1985" s="70"/>
    </row>
    <row r="1986" spans="8:8" x14ac:dyDescent="0.25">
      <c r="H1986" s="70"/>
    </row>
    <row r="1987" spans="8:8" x14ac:dyDescent="0.25">
      <c r="H1987" s="70"/>
    </row>
    <row r="1988" spans="8:8" x14ac:dyDescent="0.25">
      <c r="H1988" s="70"/>
    </row>
    <row r="1989" spans="8:8" x14ac:dyDescent="0.25">
      <c r="H1989" s="70"/>
    </row>
    <row r="1990" spans="8:8" x14ac:dyDescent="0.25">
      <c r="H1990" s="70"/>
    </row>
    <row r="1991" spans="8:8" x14ac:dyDescent="0.25">
      <c r="H1991" s="70"/>
    </row>
    <row r="1992" spans="8:8" x14ac:dyDescent="0.25">
      <c r="H1992" s="70"/>
    </row>
    <row r="1993" spans="8:8" x14ac:dyDescent="0.25">
      <c r="H1993" s="70"/>
    </row>
    <row r="1994" spans="8:8" x14ac:dyDescent="0.25">
      <c r="H1994" s="70"/>
    </row>
    <row r="1995" spans="8:8" x14ac:dyDescent="0.25">
      <c r="H1995" s="70"/>
    </row>
    <row r="1996" spans="8:8" x14ac:dyDescent="0.25">
      <c r="H1996" s="70"/>
    </row>
    <row r="1997" spans="8:8" x14ac:dyDescent="0.25">
      <c r="H1997" s="70"/>
    </row>
    <row r="1998" spans="8:8" x14ac:dyDescent="0.25">
      <c r="H1998" s="70"/>
    </row>
    <row r="1999" spans="8:8" x14ac:dyDescent="0.25">
      <c r="H1999" s="70"/>
    </row>
    <row r="2000" spans="8:8" x14ac:dyDescent="0.25">
      <c r="H2000" s="70"/>
    </row>
    <row r="2001" spans="8:8" x14ac:dyDescent="0.25">
      <c r="H2001" s="70"/>
    </row>
    <row r="2002" spans="8:8" x14ac:dyDescent="0.25">
      <c r="H2002" s="70"/>
    </row>
    <row r="2003" spans="8:8" x14ac:dyDescent="0.25">
      <c r="H2003" s="70"/>
    </row>
    <row r="2004" spans="8:8" x14ac:dyDescent="0.25">
      <c r="H2004" s="70"/>
    </row>
    <row r="2005" spans="8:8" x14ac:dyDescent="0.25">
      <c r="H2005" s="70"/>
    </row>
    <row r="2006" spans="8:8" x14ac:dyDescent="0.25">
      <c r="H2006" s="70"/>
    </row>
    <row r="2007" spans="8:8" x14ac:dyDescent="0.25">
      <c r="H2007" s="70"/>
    </row>
    <row r="2008" spans="8:8" x14ac:dyDescent="0.25">
      <c r="H2008" s="70"/>
    </row>
    <row r="2009" spans="8:8" x14ac:dyDescent="0.25">
      <c r="H2009" s="70"/>
    </row>
    <row r="2010" spans="8:8" x14ac:dyDescent="0.25">
      <c r="H2010" s="70"/>
    </row>
    <row r="2011" spans="8:8" x14ac:dyDescent="0.25">
      <c r="H2011" s="70"/>
    </row>
    <row r="2012" spans="8:8" x14ac:dyDescent="0.25">
      <c r="H2012" s="70"/>
    </row>
    <row r="2013" spans="8:8" x14ac:dyDescent="0.25">
      <c r="H2013" s="70"/>
    </row>
    <row r="2014" spans="8:8" x14ac:dyDescent="0.25">
      <c r="H2014" s="70"/>
    </row>
    <row r="2015" spans="8:8" x14ac:dyDescent="0.25">
      <c r="H2015" s="70"/>
    </row>
    <row r="2016" spans="8:8" x14ac:dyDescent="0.25">
      <c r="H2016" s="70"/>
    </row>
    <row r="2017" spans="8:8" x14ac:dyDescent="0.25">
      <c r="H2017" s="70"/>
    </row>
    <row r="2018" spans="8:8" x14ac:dyDescent="0.25">
      <c r="H2018" s="70"/>
    </row>
    <row r="2019" spans="8:8" x14ac:dyDescent="0.25">
      <c r="H2019" s="70"/>
    </row>
    <row r="2020" spans="8:8" x14ac:dyDescent="0.25">
      <c r="H2020" s="70"/>
    </row>
    <row r="2021" spans="8:8" x14ac:dyDescent="0.25">
      <c r="H2021" s="70"/>
    </row>
    <row r="2022" spans="8:8" x14ac:dyDescent="0.25">
      <c r="H2022" s="70"/>
    </row>
    <row r="2023" spans="8:8" x14ac:dyDescent="0.25">
      <c r="H2023" s="70"/>
    </row>
    <row r="2024" spans="8:8" x14ac:dyDescent="0.25">
      <c r="H2024" s="70"/>
    </row>
    <row r="2025" spans="8:8" x14ac:dyDescent="0.25">
      <c r="H2025" s="70"/>
    </row>
    <row r="2026" spans="8:8" x14ac:dyDescent="0.25">
      <c r="H2026" s="70"/>
    </row>
    <row r="2027" spans="8:8" x14ac:dyDescent="0.25">
      <c r="H2027" s="70"/>
    </row>
    <row r="2028" spans="8:8" x14ac:dyDescent="0.25">
      <c r="H2028" s="70"/>
    </row>
    <row r="2029" spans="8:8" x14ac:dyDescent="0.25">
      <c r="H2029" s="70"/>
    </row>
    <row r="2030" spans="8:8" x14ac:dyDescent="0.25">
      <c r="H2030" s="70"/>
    </row>
    <row r="2031" spans="8:8" x14ac:dyDescent="0.25">
      <c r="H2031" s="70"/>
    </row>
    <row r="2032" spans="8:8" x14ac:dyDescent="0.25">
      <c r="H2032" s="70"/>
    </row>
    <row r="2033" spans="8:8" x14ac:dyDescent="0.25">
      <c r="H2033" s="70"/>
    </row>
    <row r="2034" spans="8:8" x14ac:dyDescent="0.25">
      <c r="H2034" s="70"/>
    </row>
    <row r="2035" spans="8:8" x14ac:dyDescent="0.25">
      <c r="H2035" s="70"/>
    </row>
    <row r="2036" spans="8:8" x14ac:dyDescent="0.25">
      <c r="H2036" s="70"/>
    </row>
    <row r="2037" spans="8:8" x14ac:dyDescent="0.25">
      <c r="H2037" s="70"/>
    </row>
    <row r="2038" spans="8:8" x14ac:dyDescent="0.25">
      <c r="H2038" s="70"/>
    </row>
    <row r="2039" spans="8:8" x14ac:dyDescent="0.25">
      <c r="H2039" s="70"/>
    </row>
    <row r="2040" spans="8:8" x14ac:dyDescent="0.25">
      <c r="H2040" s="70"/>
    </row>
    <row r="2041" spans="8:8" x14ac:dyDescent="0.25">
      <c r="H2041" s="70"/>
    </row>
    <row r="2042" spans="8:8" x14ac:dyDescent="0.25">
      <c r="H2042" s="70"/>
    </row>
    <row r="2043" spans="8:8" x14ac:dyDescent="0.25">
      <c r="H2043" s="70"/>
    </row>
    <row r="2044" spans="8:8" x14ac:dyDescent="0.25">
      <c r="H2044" s="70"/>
    </row>
    <row r="2045" spans="8:8" x14ac:dyDescent="0.25">
      <c r="H2045" s="70"/>
    </row>
    <row r="2046" spans="8:8" x14ac:dyDescent="0.25">
      <c r="H2046" s="70"/>
    </row>
    <row r="2047" spans="8:8" x14ac:dyDescent="0.25">
      <c r="H2047" s="70"/>
    </row>
    <row r="2048" spans="8:8" x14ac:dyDescent="0.25">
      <c r="H2048" s="70"/>
    </row>
    <row r="2049" spans="8:8" x14ac:dyDescent="0.25">
      <c r="H2049" s="70"/>
    </row>
    <row r="2050" spans="8:8" x14ac:dyDescent="0.25">
      <c r="H2050" s="70"/>
    </row>
    <row r="2051" spans="8:8" x14ac:dyDescent="0.25">
      <c r="H2051" s="70"/>
    </row>
    <row r="2052" spans="8:8" x14ac:dyDescent="0.25">
      <c r="H2052" s="70"/>
    </row>
    <row r="2053" spans="8:8" x14ac:dyDescent="0.25">
      <c r="H2053" s="70"/>
    </row>
    <row r="2054" spans="8:8" x14ac:dyDescent="0.25">
      <c r="H2054" s="70"/>
    </row>
    <row r="2055" spans="8:8" x14ac:dyDescent="0.25">
      <c r="H2055" s="70"/>
    </row>
    <row r="2056" spans="8:8" x14ac:dyDescent="0.25">
      <c r="H2056" s="70"/>
    </row>
    <row r="2057" spans="8:8" x14ac:dyDescent="0.25">
      <c r="H2057" s="70"/>
    </row>
    <row r="2058" spans="8:8" x14ac:dyDescent="0.25">
      <c r="H2058" s="70"/>
    </row>
    <row r="2059" spans="8:8" x14ac:dyDescent="0.25">
      <c r="H2059" s="70"/>
    </row>
    <row r="2060" spans="8:8" x14ac:dyDescent="0.25">
      <c r="H2060" s="70"/>
    </row>
    <row r="2061" spans="8:8" x14ac:dyDescent="0.25">
      <c r="H2061" s="70"/>
    </row>
    <row r="2062" spans="8:8" x14ac:dyDescent="0.25">
      <c r="H2062" s="70"/>
    </row>
    <row r="2063" spans="8:8" x14ac:dyDescent="0.25">
      <c r="H2063" s="70"/>
    </row>
    <row r="2064" spans="8:8" x14ac:dyDescent="0.25">
      <c r="H2064" s="70"/>
    </row>
    <row r="2065" spans="8:8" x14ac:dyDescent="0.25">
      <c r="H2065" s="70"/>
    </row>
    <row r="2066" spans="8:8" x14ac:dyDescent="0.25">
      <c r="H2066" s="70"/>
    </row>
    <row r="2067" spans="8:8" x14ac:dyDescent="0.25">
      <c r="H2067" s="70"/>
    </row>
    <row r="2068" spans="8:8" x14ac:dyDescent="0.25">
      <c r="H2068" s="70"/>
    </row>
    <row r="2069" spans="8:8" x14ac:dyDescent="0.25">
      <c r="H2069" s="70"/>
    </row>
    <row r="2070" spans="8:8" x14ac:dyDescent="0.25">
      <c r="H2070" s="70"/>
    </row>
    <row r="2071" spans="8:8" x14ac:dyDescent="0.25">
      <c r="H2071" s="70"/>
    </row>
    <row r="2072" spans="8:8" x14ac:dyDescent="0.25">
      <c r="H2072" s="70"/>
    </row>
    <row r="2073" spans="8:8" x14ac:dyDescent="0.25">
      <c r="H2073" s="70"/>
    </row>
    <row r="2074" spans="8:8" x14ac:dyDescent="0.25">
      <c r="H2074" s="70"/>
    </row>
    <row r="2075" spans="8:8" x14ac:dyDescent="0.25">
      <c r="H2075" s="70"/>
    </row>
    <row r="2076" spans="8:8" x14ac:dyDescent="0.25">
      <c r="H2076" s="70"/>
    </row>
    <row r="2077" spans="8:8" x14ac:dyDescent="0.25">
      <c r="H2077" s="70"/>
    </row>
    <row r="2078" spans="8:8" x14ac:dyDescent="0.25">
      <c r="H2078" s="70"/>
    </row>
    <row r="2079" spans="8:8" x14ac:dyDescent="0.25">
      <c r="H2079" s="70"/>
    </row>
    <row r="2080" spans="8:8" x14ac:dyDescent="0.25">
      <c r="H2080" s="70"/>
    </row>
    <row r="2081" spans="8:8" x14ac:dyDescent="0.25">
      <c r="H2081" s="70"/>
    </row>
    <row r="2082" spans="8:8" x14ac:dyDescent="0.25">
      <c r="H2082" s="70"/>
    </row>
    <row r="2083" spans="8:8" x14ac:dyDescent="0.25">
      <c r="H2083" s="70"/>
    </row>
    <row r="2084" spans="8:8" x14ac:dyDescent="0.25">
      <c r="H2084" s="70"/>
    </row>
    <row r="2085" spans="8:8" x14ac:dyDescent="0.25">
      <c r="H2085" s="70"/>
    </row>
    <row r="2086" spans="8:8" x14ac:dyDescent="0.25">
      <c r="H2086" s="70"/>
    </row>
    <row r="2087" spans="8:8" x14ac:dyDescent="0.25">
      <c r="H2087" s="70"/>
    </row>
    <row r="2088" spans="8:8" x14ac:dyDescent="0.25">
      <c r="H2088" s="70"/>
    </row>
    <row r="2089" spans="8:8" x14ac:dyDescent="0.25">
      <c r="H2089" s="70"/>
    </row>
    <row r="2090" spans="8:8" x14ac:dyDescent="0.25">
      <c r="H2090" s="70"/>
    </row>
    <row r="2091" spans="8:8" x14ac:dyDescent="0.25">
      <c r="H2091" s="70"/>
    </row>
    <row r="2092" spans="8:8" x14ac:dyDescent="0.25">
      <c r="H2092" s="70"/>
    </row>
    <row r="2093" spans="8:8" x14ac:dyDescent="0.25">
      <c r="H2093" s="70"/>
    </row>
    <row r="2094" spans="8:8" x14ac:dyDescent="0.25">
      <c r="H2094" s="70"/>
    </row>
    <row r="2095" spans="8:8" x14ac:dyDescent="0.25">
      <c r="H2095" s="70"/>
    </row>
    <row r="2096" spans="8:8" x14ac:dyDescent="0.25">
      <c r="H2096" s="70"/>
    </row>
    <row r="2097" spans="8:8" x14ac:dyDescent="0.25">
      <c r="H2097" s="70"/>
    </row>
    <row r="2098" spans="8:8" x14ac:dyDescent="0.25">
      <c r="H2098" s="70"/>
    </row>
    <row r="2099" spans="8:8" x14ac:dyDescent="0.25">
      <c r="H2099" s="70"/>
    </row>
    <row r="2100" spans="8:8" x14ac:dyDescent="0.25">
      <c r="H2100" s="70"/>
    </row>
    <row r="2101" spans="8:8" x14ac:dyDescent="0.25">
      <c r="H2101" s="70"/>
    </row>
    <row r="2102" spans="8:8" x14ac:dyDescent="0.25">
      <c r="H2102" s="70"/>
    </row>
    <row r="2103" spans="8:8" x14ac:dyDescent="0.25">
      <c r="H2103" s="70"/>
    </row>
    <row r="2104" spans="8:8" x14ac:dyDescent="0.25">
      <c r="H2104" s="70"/>
    </row>
    <row r="2105" spans="8:8" x14ac:dyDescent="0.25">
      <c r="H2105" s="70"/>
    </row>
    <row r="2106" spans="8:8" x14ac:dyDescent="0.25">
      <c r="H2106" s="70"/>
    </row>
    <row r="2107" spans="8:8" x14ac:dyDescent="0.25">
      <c r="H2107" s="70"/>
    </row>
    <row r="2108" spans="8:8" x14ac:dyDescent="0.25">
      <c r="H2108" s="70"/>
    </row>
    <row r="2109" spans="8:8" x14ac:dyDescent="0.25">
      <c r="H2109" s="70"/>
    </row>
    <row r="2110" spans="8:8" x14ac:dyDescent="0.25">
      <c r="H2110" s="70"/>
    </row>
    <row r="2111" spans="8:8" x14ac:dyDescent="0.25">
      <c r="H2111" s="70"/>
    </row>
    <row r="2112" spans="8:8" x14ac:dyDescent="0.25">
      <c r="H2112" s="70"/>
    </row>
    <row r="2113" spans="8:8" x14ac:dyDescent="0.25">
      <c r="H2113" s="70"/>
    </row>
    <row r="2114" spans="8:8" x14ac:dyDescent="0.25">
      <c r="H2114" s="70"/>
    </row>
    <row r="2115" spans="8:8" x14ac:dyDescent="0.25">
      <c r="H2115" s="70"/>
    </row>
    <row r="2116" spans="8:8" x14ac:dyDescent="0.25">
      <c r="H2116" s="70"/>
    </row>
    <row r="2117" spans="8:8" x14ac:dyDescent="0.25">
      <c r="H2117" s="70"/>
    </row>
    <row r="2118" spans="8:8" x14ac:dyDescent="0.25">
      <c r="H2118" s="70"/>
    </row>
    <row r="2119" spans="8:8" x14ac:dyDescent="0.25">
      <c r="H2119" s="70"/>
    </row>
    <row r="2120" spans="8:8" x14ac:dyDescent="0.25">
      <c r="H2120" s="70"/>
    </row>
    <row r="2121" spans="8:8" x14ac:dyDescent="0.25">
      <c r="H2121" s="70"/>
    </row>
    <row r="2122" spans="8:8" x14ac:dyDescent="0.25">
      <c r="H2122" s="70"/>
    </row>
    <row r="2123" spans="8:8" x14ac:dyDescent="0.25">
      <c r="H2123" s="70"/>
    </row>
    <row r="2124" spans="8:8" x14ac:dyDescent="0.25">
      <c r="H2124" s="70"/>
    </row>
    <row r="2125" spans="8:8" x14ac:dyDescent="0.25">
      <c r="H2125" s="70"/>
    </row>
    <row r="2126" spans="8:8" x14ac:dyDescent="0.25">
      <c r="H2126" s="70"/>
    </row>
    <row r="2127" spans="8:8" x14ac:dyDescent="0.25">
      <c r="H2127" s="70"/>
    </row>
    <row r="2128" spans="8:8" x14ac:dyDescent="0.25">
      <c r="H2128" s="70"/>
    </row>
    <row r="2129" spans="8:8" x14ac:dyDescent="0.25">
      <c r="H2129" s="70"/>
    </row>
    <row r="2130" spans="8:8" x14ac:dyDescent="0.25">
      <c r="H2130" s="70"/>
    </row>
    <row r="2131" spans="8:8" x14ac:dyDescent="0.25">
      <c r="H2131" s="70"/>
    </row>
    <row r="2132" spans="8:8" x14ac:dyDescent="0.25">
      <c r="H2132" s="70"/>
    </row>
    <row r="2133" spans="8:8" x14ac:dyDescent="0.25">
      <c r="H2133" s="70"/>
    </row>
    <row r="2134" spans="8:8" x14ac:dyDescent="0.25">
      <c r="H2134" s="70"/>
    </row>
    <row r="2135" spans="8:8" x14ac:dyDescent="0.25">
      <c r="H2135" s="70"/>
    </row>
    <row r="2136" spans="8:8" x14ac:dyDescent="0.25">
      <c r="H2136" s="70"/>
    </row>
    <row r="2137" spans="8:8" x14ac:dyDescent="0.25">
      <c r="H2137" s="70"/>
    </row>
    <row r="2138" spans="8:8" x14ac:dyDescent="0.25">
      <c r="H2138" s="70"/>
    </row>
    <row r="2139" spans="8:8" x14ac:dyDescent="0.25">
      <c r="H2139" s="70"/>
    </row>
    <row r="2140" spans="8:8" x14ac:dyDescent="0.25">
      <c r="H2140" s="70"/>
    </row>
    <row r="2141" spans="8:8" x14ac:dyDescent="0.25">
      <c r="H2141" s="70"/>
    </row>
    <row r="2142" spans="8:8" x14ac:dyDescent="0.25">
      <c r="H2142" s="70"/>
    </row>
    <row r="2143" spans="8:8" x14ac:dyDescent="0.25">
      <c r="H2143" s="70"/>
    </row>
    <row r="2144" spans="8:8" x14ac:dyDescent="0.25">
      <c r="H2144" s="70"/>
    </row>
    <row r="2145" spans="8:8" x14ac:dyDescent="0.25">
      <c r="H2145" s="70"/>
    </row>
    <row r="2146" spans="8:8" x14ac:dyDescent="0.25">
      <c r="H2146" s="70"/>
    </row>
    <row r="2147" spans="8:8" x14ac:dyDescent="0.25">
      <c r="H2147" s="70"/>
    </row>
    <row r="2148" spans="8:8" x14ac:dyDescent="0.25">
      <c r="H2148" s="70"/>
    </row>
    <row r="2149" spans="8:8" x14ac:dyDescent="0.25">
      <c r="H2149" s="70"/>
    </row>
    <row r="2150" spans="8:8" x14ac:dyDescent="0.25">
      <c r="H2150" s="70"/>
    </row>
    <row r="2151" spans="8:8" x14ac:dyDescent="0.25">
      <c r="H2151" s="70"/>
    </row>
    <row r="2152" spans="8:8" x14ac:dyDescent="0.25">
      <c r="H2152" s="70"/>
    </row>
    <row r="2153" spans="8:8" x14ac:dyDescent="0.25">
      <c r="H2153" s="70"/>
    </row>
    <row r="2154" spans="8:8" x14ac:dyDescent="0.25">
      <c r="H2154" s="70"/>
    </row>
    <row r="2155" spans="8:8" x14ac:dyDescent="0.25">
      <c r="H2155" s="70"/>
    </row>
    <row r="2156" spans="8:8" x14ac:dyDescent="0.25">
      <c r="H2156" s="70"/>
    </row>
    <row r="2157" spans="8:8" x14ac:dyDescent="0.25">
      <c r="H2157" s="70"/>
    </row>
    <row r="2158" spans="8:8" x14ac:dyDescent="0.25">
      <c r="H2158" s="70"/>
    </row>
    <row r="2159" spans="8:8" x14ac:dyDescent="0.25">
      <c r="H2159" s="70"/>
    </row>
    <row r="2160" spans="8:8" x14ac:dyDescent="0.25">
      <c r="H2160" s="70"/>
    </row>
    <row r="2161" spans="8:8" x14ac:dyDescent="0.25">
      <c r="H2161" s="70"/>
    </row>
    <row r="2162" spans="8:8" x14ac:dyDescent="0.25">
      <c r="H2162" s="70"/>
    </row>
    <row r="2163" spans="8:8" x14ac:dyDescent="0.25">
      <c r="H2163" s="70"/>
    </row>
    <row r="2164" spans="8:8" x14ac:dyDescent="0.25">
      <c r="H2164" s="70"/>
    </row>
    <row r="2165" spans="8:8" x14ac:dyDescent="0.25">
      <c r="H2165" s="70"/>
    </row>
    <row r="2166" spans="8:8" x14ac:dyDescent="0.25">
      <c r="H2166" s="70"/>
    </row>
    <row r="2167" spans="8:8" x14ac:dyDescent="0.25">
      <c r="H2167" s="70"/>
    </row>
    <row r="2168" spans="8:8" x14ac:dyDescent="0.25">
      <c r="H2168" s="70"/>
    </row>
    <row r="2169" spans="8:8" x14ac:dyDescent="0.25">
      <c r="H2169" s="70"/>
    </row>
    <row r="2170" spans="8:8" x14ac:dyDescent="0.25">
      <c r="H2170" s="70"/>
    </row>
    <row r="2171" spans="8:8" x14ac:dyDescent="0.25">
      <c r="H2171" s="70"/>
    </row>
    <row r="2172" spans="8:8" x14ac:dyDescent="0.25">
      <c r="H2172" s="70"/>
    </row>
    <row r="2173" spans="8:8" x14ac:dyDescent="0.25">
      <c r="H2173" s="70"/>
    </row>
    <row r="2174" spans="8:8" x14ac:dyDescent="0.25">
      <c r="H2174" s="70"/>
    </row>
    <row r="2175" spans="8:8" x14ac:dyDescent="0.25">
      <c r="H2175" s="70"/>
    </row>
    <row r="2176" spans="8:8" x14ac:dyDescent="0.25">
      <c r="H2176" s="70"/>
    </row>
    <row r="2177" spans="8:8" x14ac:dyDescent="0.25">
      <c r="H2177" s="70"/>
    </row>
    <row r="2178" spans="8:8" x14ac:dyDescent="0.25">
      <c r="H2178" s="70"/>
    </row>
    <row r="2179" spans="8:8" x14ac:dyDescent="0.25">
      <c r="H2179" s="70"/>
    </row>
    <row r="2180" spans="8:8" x14ac:dyDescent="0.25">
      <c r="H2180" s="70"/>
    </row>
    <row r="2181" spans="8:8" x14ac:dyDescent="0.25">
      <c r="H2181" s="70"/>
    </row>
    <row r="2182" spans="8:8" x14ac:dyDescent="0.25">
      <c r="H2182" s="70"/>
    </row>
    <row r="2183" spans="8:8" x14ac:dyDescent="0.25">
      <c r="H2183" s="70"/>
    </row>
    <row r="2184" spans="8:8" x14ac:dyDescent="0.25">
      <c r="H2184" s="70"/>
    </row>
    <row r="2185" spans="8:8" x14ac:dyDescent="0.25">
      <c r="H2185" s="70"/>
    </row>
    <row r="2186" spans="8:8" x14ac:dyDescent="0.25">
      <c r="H2186" s="70"/>
    </row>
    <row r="2187" spans="8:8" x14ac:dyDescent="0.25">
      <c r="H2187" s="70"/>
    </row>
    <row r="2188" spans="8:8" x14ac:dyDescent="0.25">
      <c r="H2188" s="70"/>
    </row>
    <row r="2189" spans="8:8" x14ac:dyDescent="0.25">
      <c r="H2189" s="70"/>
    </row>
    <row r="2190" spans="8:8" x14ac:dyDescent="0.25">
      <c r="H2190" s="70"/>
    </row>
    <row r="2191" spans="8:8" x14ac:dyDescent="0.25">
      <c r="H2191" s="70"/>
    </row>
    <row r="2192" spans="8:8" x14ac:dyDescent="0.25">
      <c r="H2192" s="70"/>
    </row>
    <row r="2193" spans="8:8" x14ac:dyDescent="0.25">
      <c r="H2193" s="70"/>
    </row>
    <row r="2194" spans="8:8" x14ac:dyDescent="0.25">
      <c r="H2194" s="70"/>
    </row>
    <row r="2195" spans="8:8" x14ac:dyDescent="0.25">
      <c r="H2195" s="70"/>
    </row>
    <row r="2196" spans="8:8" x14ac:dyDescent="0.25">
      <c r="H2196" s="70"/>
    </row>
    <row r="2197" spans="8:8" x14ac:dyDescent="0.25">
      <c r="H2197" s="70"/>
    </row>
    <row r="2198" spans="8:8" x14ac:dyDescent="0.25">
      <c r="H2198" s="70"/>
    </row>
    <row r="2199" spans="8:8" x14ac:dyDescent="0.25">
      <c r="H2199" s="70"/>
    </row>
  </sheetData>
  <autoFilter ref="A1:R2199" xr:uid="{338C9F41-6921-4ABB-90E3-417B7C5D970B}"/>
  <mergeCells count="2">
    <mergeCell ref="J2:T2"/>
    <mergeCell ref="W2:AG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EC22B-C37E-474B-9768-A0ECC20EA107}">
  <dimension ref="A1:J37"/>
  <sheetViews>
    <sheetView topLeftCell="A16" workbookViewId="0">
      <selection activeCell="K11" sqref="K11"/>
    </sheetView>
  </sheetViews>
  <sheetFormatPr defaultRowHeight="12.75" x14ac:dyDescent="0.2"/>
  <cols>
    <col min="1" max="1" width="18.5703125" style="99" bestFit="1" customWidth="1"/>
    <col min="2" max="16384" width="9.140625" style="99"/>
  </cols>
  <sheetData>
    <row r="1" spans="1:10" x14ac:dyDescent="0.2">
      <c r="B1" s="121" t="s">
        <v>230</v>
      </c>
      <c r="C1" s="121"/>
      <c r="D1" s="121"/>
      <c r="E1" s="121"/>
    </row>
    <row r="2" spans="1:10" ht="25.5" x14ac:dyDescent="0.2">
      <c r="A2" s="95" t="s">
        <v>216</v>
      </c>
      <c r="B2" s="96" t="s">
        <v>217</v>
      </c>
      <c r="C2" s="96" t="s">
        <v>218</v>
      </c>
      <c r="D2" s="96" t="s">
        <v>219</v>
      </c>
      <c r="E2" s="96" t="s">
        <v>220</v>
      </c>
      <c r="F2" s="96" t="s">
        <v>62</v>
      </c>
      <c r="G2" s="97"/>
      <c r="H2" s="98"/>
      <c r="I2" s="98"/>
      <c r="J2" s="98"/>
    </row>
    <row r="3" spans="1:10" x14ac:dyDescent="0.2">
      <c r="A3" s="100" t="s">
        <v>47</v>
      </c>
      <c r="B3" s="100">
        <v>12</v>
      </c>
      <c r="C3" s="100">
        <v>28</v>
      </c>
      <c r="D3" s="100">
        <v>9</v>
      </c>
      <c r="E3" s="100">
        <v>37</v>
      </c>
      <c r="F3" s="100">
        <f>SUM(B3:E3)</f>
        <v>86</v>
      </c>
      <c r="G3" s="97"/>
      <c r="H3" s="101"/>
      <c r="I3" s="101"/>
      <c r="J3" s="101"/>
    </row>
    <row r="4" spans="1:10" x14ac:dyDescent="0.2">
      <c r="A4" s="100" t="s">
        <v>52</v>
      </c>
      <c r="B4" s="100">
        <v>8</v>
      </c>
      <c r="C4" s="100">
        <v>15</v>
      </c>
      <c r="D4" s="100">
        <v>22</v>
      </c>
      <c r="E4" s="100">
        <v>29</v>
      </c>
      <c r="F4" s="100">
        <f>SUM(B4:E4)</f>
        <v>74</v>
      </c>
      <c r="G4" s="97"/>
      <c r="H4" s="101"/>
      <c r="I4" s="101"/>
      <c r="J4" s="101"/>
    </row>
    <row r="5" spans="1:10" x14ac:dyDescent="0.2">
      <c r="A5" s="95" t="s">
        <v>62</v>
      </c>
      <c r="B5" s="100">
        <f>SUM(B3:B4)</f>
        <v>20</v>
      </c>
      <c r="C5" s="100">
        <f>SUM(C3:C4)</f>
        <v>43</v>
      </c>
      <c r="D5" s="100">
        <f>SUM(D3:D4)</f>
        <v>31</v>
      </c>
      <c r="E5" s="100">
        <f>SUM(E3:E4)</f>
        <v>66</v>
      </c>
      <c r="F5" s="100">
        <f>SUM(F3:F4)</f>
        <v>160</v>
      </c>
      <c r="G5" s="97"/>
    </row>
    <row r="6" spans="1:10" x14ac:dyDescent="0.2">
      <c r="A6" s="102"/>
      <c r="B6" s="97"/>
      <c r="C6" s="97"/>
      <c r="D6" s="97"/>
      <c r="E6" s="97"/>
      <c r="F6" s="97"/>
      <c r="G6" s="97"/>
    </row>
    <row r="7" spans="1:10" ht="25.5" x14ac:dyDescent="0.2">
      <c r="A7" s="103"/>
      <c r="B7" s="96" t="s">
        <v>217</v>
      </c>
      <c r="C7" s="96" t="s">
        <v>218</v>
      </c>
      <c r="D7" s="96" t="s">
        <v>219</v>
      </c>
      <c r="E7" s="96" t="s">
        <v>220</v>
      </c>
      <c r="F7" s="96" t="s">
        <v>62</v>
      </c>
      <c r="G7" s="97"/>
      <c r="H7" s="97"/>
      <c r="I7" s="97"/>
      <c r="J7" s="97"/>
    </row>
    <row r="8" spans="1:10" x14ac:dyDescent="0.2">
      <c r="A8" s="100" t="s">
        <v>47</v>
      </c>
      <c r="B8" s="120">
        <f>$F$3*B5/$F$5</f>
        <v>10.75</v>
      </c>
      <c r="C8" s="120">
        <f>$F$3*C5/$F$5</f>
        <v>23.112500000000001</v>
      </c>
      <c r="D8" s="120">
        <f>$F$3*D5/$F$5</f>
        <v>16.662500000000001</v>
      </c>
      <c r="E8" s="120">
        <f>$F$3*E5/$F$5</f>
        <v>35.475000000000001</v>
      </c>
      <c r="F8" s="100">
        <f>F3</f>
        <v>86</v>
      </c>
      <c r="G8" s="97"/>
      <c r="H8" s="98"/>
      <c r="I8" s="98"/>
      <c r="J8" s="97"/>
    </row>
    <row r="9" spans="1:10" x14ac:dyDescent="0.2">
      <c r="A9" s="100" t="s">
        <v>52</v>
      </c>
      <c r="B9" s="120">
        <f>$F$4*B5/$F$5</f>
        <v>9.25</v>
      </c>
      <c r="C9" s="120">
        <f>$F$4*C5/$F$5</f>
        <v>19.887499999999999</v>
      </c>
      <c r="D9" s="120">
        <f>$F$4*D5/$F$5</f>
        <v>14.3375</v>
      </c>
      <c r="E9" s="120">
        <f>$F$4*E5/$F$5</f>
        <v>30.524999999999999</v>
      </c>
      <c r="F9" s="100">
        <f>F4</f>
        <v>74</v>
      </c>
      <c r="G9" s="97"/>
      <c r="H9" s="101"/>
      <c r="I9" s="101"/>
      <c r="J9" s="101"/>
    </row>
    <row r="10" spans="1:10" x14ac:dyDescent="0.2">
      <c r="A10" s="95" t="s">
        <v>62</v>
      </c>
      <c r="B10" s="103">
        <f>B5</f>
        <v>20</v>
      </c>
      <c r="C10" s="103">
        <f>C5</f>
        <v>43</v>
      </c>
      <c r="D10" s="103">
        <f>D5</f>
        <v>31</v>
      </c>
      <c r="E10" s="103">
        <f>E5</f>
        <v>66</v>
      </c>
      <c r="F10" s="100">
        <f>SUM(F8:F9)</f>
        <v>160</v>
      </c>
      <c r="G10" s="97"/>
      <c r="H10" s="101"/>
      <c r="I10" s="101"/>
      <c r="J10" s="101"/>
    </row>
    <row r="11" spans="1:10" x14ac:dyDescent="0.2">
      <c r="F11" s="97"/>
      <c r="G11" s="97"/>
      <c r="H11" s="101"/>
      <c r="I11" s="101"/>
      <c r="J11" s="101"/>
    </row>
    <row r="12" spans="1:10" ht="25.5" x14ac:dyDescent="0.2">
      <c r="A12" s="103"/>
      <c r="B12" s="96" t="s">
        <v>217</v>
      </c>
      <c r="C12" s="96" t="s">
        <v>218</v>
      </c>
      <c r="D12" s="96" t="s">
        <v>219</v>
      </c>
      <c r="E12" s="96" t="s">
        <v>220</v>
      </c>
      <c r="F12" s="96" t="s">
        <v>62</v>
      </c>
      <c r="G12" s="97"/>
      <c r="H12" s="101"/>
      <c r="I12" s="101"/>
      <c r="J12" s="101"/>
    </row>
    <row r="13" spans="1:10" x14ac:dyDescent="0.2">
      <c r="A13" s="100" t="s">
        <v>47</v>
      </c>
      <c r="B13" s="120">
        <f>(B3-B8)^2/B8</f>
        <v>0.14534883720930233</v>
      </c>
      <c r="C13" s="120">
        <f>(C3-C8)^2/C8</f>
        <v>1.0335383991346669</v>
      </c>
      <c r="D13" s="120">
        <f>(D3-D8)^2/D8</f>
        <v>3.5237153038259574</v>
      </c>
      <c r="E13" s="120">
        <f>(E3-E8)^2/E8</f>
        <v>6.5556730091613682E-2</v>
      </c>
      <c r="F13" s="105">
        <f>SUM(B13:E13)</f>
        <v>4.768159270261541</v>
      </c>
      <c r="G13" s="97"/>
      <c r="H13" s="97"/>
      <c r="I13" s="97"/>
      <c r="J13" s="97"/>
    </row>
    <row r="14" spans="1:10" x14ac:dyDescent="0.2">
      <c r="A14" s="100" t="s">
        <v>52</v>
      </c>
      <c r="B14" s="120">
        <f>(B4-B9)^2/B9</f>
        <v>0.16891891891891891</v>
      </c>
      <c r="C14" s="120">
        <f>POWER(C4-C9,2)/C9</f>
        <v>1.2011392206159643</v>
      </c>
      <c r="D14" s="120">
        <f>POWER(D4-D9,2)/D9</f>
        <v>4.0951285963382729</v>
      </c>
      <c r="E14" s="120">
        <f>POWER(E4-E9,2)/E9</f>
        <v>7.618755118755105E-2</v>
      </c>
      <c r="F14" s="105">
        <f>SUM(B14:E14)</f>
        <v>5.541374287060707</v>
      </c>
      <c r="I14" s="97"/>
      <c r="J14" s="97"/>
    </row>
    <row r="15" spans="1:10" x14ac:dyDescent="0.2">
      <c r="A15" s="95" t="s">
        <v>62</v>
      </c>
      <c r="B15" s="104">
        <f>SUM(B13:B14)</f>
        <v>0.31426775612822122</v>
      </c>
      <c r="C15" s="104">
        <f>SUM(C13:C14)</f>
        <v>2.2346776197506313</v>
      </c>
      <c r="D15" s="104">
        <f>SUM(D13:D14)</f>
        <v>7.6188439001642303</v>
      </c>
      <c r="E15" s="103">
        <v>19</v>
      </c>
      <c r="F15" s="100">
        <f>SUM(F13:F14)</f>
        <v>10.309533557322247</v>
      </c>
      <c r="G15" s="97"/>
      <c r="H15" s="97"/>
      <c r="I15" s="97"/>
      <c r="J15" s="97"/>
    </row>
    <row r="16" spans="1:10" x14ac:dyDescent="0.2">
      <c r="A16" s="106"/>
      <c r="B16" s="107"/>
      <c r="C16" s="107"/>
      <c r="D16" s="107"/>
      <c r="E16" s="108"/>
      <c r="F16" s="109"/>
      <c r="G16" s="97"/>
      <c r="H16" s="97"/>
      <c r="I16" s="97"/>
      <c r="J16" s="97"/>
    </row>
    <row r="17" spans="1:10" x14ac:dyDescent="0.2">
      <c r="A17" s="100" t="s">
        <v>221</v>
      </c>
      <c r="B17" s="110">
        <f>_xlfn.CHISQ.INV.RT(0.05,(I18-1)*(I19-1))</f>
        <v>7.8147279032511792</v>
      </c>
      <c r="C17" s="97"/>
      <c r="D17" s="97"/>
      <c r="E17" s="97"/>
      <c r="F17" s="97"/>
      <c r="G17" s="97"/>
      <c r="H17" s="100" t="s">
        <v>222</v>
      </c>
      <c r="I17" s="100"/>
      <c r="J17" s="111">
        <f>(I18-1)*(I19-1)</f>
        <v>3</v>
      </c>
    </row>
    <row r="18" spans="1:10" x14ac:dyDescent="0.2">
      <c r="A18" s="100" t="s">
        <v>179</v>
      </c>
      <c r="B18" s="100">
        <f>_xlfn.CHISQ.TEST(B3:E4,B8:E9)</f>
        <v>1.611019974202297E-2</v>
      </c>
      <c r="C18" s="97"/>
      <c r="D18" s="97"/>
      <c r="E18" s="97"/>
      <c r="F18" s="97"/>
      <c r="G18" s="97"/>
      <c r="H18" s="100" t="s">
        <v>223</v>
      </c>
      <c r="I18" s="103">
        <v>2</v>
      </c>
      <c r="J18" s="100"/>
    </row>
    <row r="19" spans="1:10" x14ac:dyDescent="0.2">
      <c r="A19" s="97"/>
      <c r="B19" s="97">
        <v>0.05</v>
      </c>
      <c r="C19" s="97"/>
      <c r="D19" s="97"/>
      <c r="E19" s="97"/>
      <c r="F19" s="97"/>
      <c r="G19" s="97"/>
      <c r="H19" s="100" t="s">
        <v>224</v>
      </c>
      <c r="I19" s="100">
        <v>4</v>
      </c>
      <c r="J19" s="100"/>
    </row>
    <row r="20" spans="1:10" x14ac:dyDescent="0.2">
      <c r="A20" s="97"/>
      <c r="B20" s="97"/>
      <c r="C20" s="97"/>
      <c r="D20" s="97"/>
      <c r="E20" s="97"/>
      <c r="F20" s="97"/>
      <c r="G20" s="97"/>
      <c r="H20" s="97"/>
      <c r="I20" s="97"/>
      <c r="J20" s="97"/>
    </row>
    <row r="21" spans="1:10" ht="15" x14ac:dyDescent="0.25">
      <c r="A21" s="14" t="s">
        <v>30</v>
      </c>
      <c r="B21" s="10" t="s">
        <v>231</v>
      </c>
      <c r="C21" s="38"/>
      <c r="D21" s="21"/>
      <c r="E21" s="97"/>
      <c r="F21" s="97"/>
      <c r="G21" s="97"/>
      <c r="H21" s="97" t="s">
        <v>186</v>
      </c>
      <c r="I21" s="97"/>
      <c r="J21" s="97"/>
    </row>
    <row r="22" spans="1:10" ht="15" x14ac:dyDescent="0.25">
      <c r="A22" s="14" t="s">
        <v>31</v>
      </c>
      <c r="B22" s="10" t="s">
        <v>232</v>
      </c>
      <c r="C22" s="38"/>
      <c r="D22" s="21"/>
      <c r="H22" s="97" t="s">
        <v>228</v>
      </c>
    </row>
    <row r="23" spans="1:10" ht="15" x14ac:dyDescent="0.25">
      <c r="A23" s="16"/>
      <c r="B23" s="38"/>
      <c r="C23" s="38"/>
      <c r="D23" s="21"/>
    </row>
    <row r="24" spans="1:10" ht="15" x14ac:dyDescent="0.25">
      <c r="A24" s="17" t="s">
        <v>32</v>
      </c>
      <c r="B24" s="78">
        <f>F15</f>
        <v>10.309533557322247</v>
      </c>
      <c r="C24" s="55"/>
      <c r="D24" s="21"/>
    </row>
    <row r="25" spans="1:10" ht="14.25" x14ac:dyDescent="0.2">
      <c r="A25" s="18"/>
      <c r="B25" s="38"/>
      <c r="C25" s="38"/>
      <c r="D25" s="21"/>
    </row>
    <row r="26" spans="1:10" ht="15" x14ac:dyDescent="0.25">
      <c r="A26" s="17" t="s">
        <v>33</v>
      </c>
      <c r="B26" s="38">
        <v>0.05</v>
      </c>
      <c r="C26" s="93" t="str">
        <f>IF(B18&lt;B26,"Reject","Fail to reject")</f>
        <v>Reject</v>
      </c>
      <c r="D26" s="21"/>
    </row>
    <row r="27" spans="1:10" ht="15" x14ac:dyDescent="0.25">
      <c r="A27" s="17" t="s">
        <v>34</v>
      </c>
      <c r="B27">
        <f>B17</f>
        <v>7.8147279032511792</v>
      </c>
      <c r="C27" s="55"/>
      <c r="D27" s="21"/>
    </row>
    <row r="28" spans="1:10" ht="15" x14ac:dyDescent="0.25">
      <c r="A28"/>
      <c r="B28" s="50" t="str">
        <f>IF(B24&gt;B27,"Reject","Fail to reject")</f>
        <v>Reject</v>
      </c>
      <c r="C28" s="55"/>
      <c r="D28" s="21"/>
    </row>
    <row r="29" spans="1:10" ht="15" x14ac:dyDescent="0.25">
      <c r="A29" s="16" t="s">
        <v>35</v>
      </c>
      <c r="B29" s="10" t="s">
        <v>65</v>
      </c>
      <c r="C29" s="38"/>
      <c r="D29" s="21"/>
    </row>
    <row r="30" spans="1:10" ht="14.25" x14ac:dyDescent="0.2">
      <c r="A30" s="15"/>
      <c r="B30" s="38"/>
      <c r="C30" s="38"/>
      <c r="D30" s="21"/>
    </row>
    <row r="31" spans="1:10" ht="15" x14ac:dyDescent="0.25">
      <c r="A31" s="16" t="s">
        <v>37</v>
      </c>
      <c r="B31" s="10" t="s">
        <v>249</v>
      </c>
      <c r="C31" s="133"/>
      <c r="D31" s="133"/>
    </row>
    <row r="32" spans="1:10" x14ac:dyDescent="0.2">
      <c r="A32" s="38"/>
      <c r="B32" s="99" t="s">
        <v>229</v>
      </c>
      <c r="C32" s="133"/>
      <c r="D32" s="133"/>
    </row>
    <row r="33" spans="1:4" x14ac:dyDescent="0.2">
      <c r="A33" s="21"/>
      <c r="B33" s="133"/>
      <c r="C33" s="133"/>
      <c r="D33" s="133"/>
    </row>
    <row r="34" spans="1:4" x14ac:dyDescent="0.2">
      <c r="A34" s="21"/>
      <c r="C34" s="133"/>
      <c r="D34" s="133"/>
    </row>
    <row r="35" spans="1:4" ht="15" customHeight="1" x14ac:dyDescent="0.25">
      <c r="A35" s="55"/>
      <c r="B35" s="133"/>
      <c r="C35" s="133"/>
      <c r="D35" s="133"/>
    </row>
    <row r="36" spans="1:4" ht="15" x14ac:dyDescent="0.25">
      <c r="A36" s="55"/>
      <c r="B36" s="133"/>
      <c r="C36" s="133"/>
      <c r="D36" s="133"/>
    </row>
    <row r="37" spans="1:4" ht="15" x14ac:dyDescent="0.25">
      <c r="A37" s="55"/>
      <c r="B37" s="133"/>
      <c r="C37" s="133"/>
      <c r="D37" s="133"/>
    </row>
  </sheetData>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7_17</vt:lpstr>
      <vt:lpstr>7_19a</vt:lpstr>
      <vt:lpstr>7_19b</vt:lpstr>
      <vt:lpstr>7_23</vt:lpstr>
      <vt:lpstr>7_25</vt:lpstr>
      <vt:lpstr>7.27</vt:lpstr>
      <vt:lpstr>7.31</vt:lpstr>
      <vt:lpstr>7.32</vt:lpstr>
      <vt:lpstr>7.35</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dc:creator>
  <cp:lastModifiedBy>Marjorie Blanco</cp:lastModifiedBy>
  <dcterms:created xsi:type="dcterms:W3CDTF">2006-11-29T22:23:19Z</dcterms:created>
  <dcterms:modified xsi:type="dcterms:W3CDTF">2017-10-31T06:57:03Z</dcterms:modified>
</cp:coreProperties>
</file>