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blanc\Documents\"/>
    </mc:Choice>
  </mc:AlternateContent>
  <bookViews>
    <workbookView xWindow="0" yWindow="0" windowWidth="20490" windowHeight="6930" tabRatio="742" activeTab="1" xr2:uid="{00000000-000D-0000-FFFF-FFFF00000000}"/>
  </bookViews>
  <sheets>
    <sheet name="Summary" sheetId="19" r:id="rId1"/>
    <sheet name="8.2" sheetId="12" r:id="rId2"/>
    <sheet name="8.5" sheetId="8" r:id="rId3"/>
    <sheet name="8.13" sheetId="9" r:id="rId4"/>
    <sheet name="8.17" sheetId="10" r:id="rId5"/>
    <sheet name="Chart1" sheetId="14" r:id="rId6"/>
    <sheet name="Chart2" sheetId="15" r:id="rId7"/>
    <sheet name="Chart3" sheetId="16" r:id="rId8"/>
    <sheet name="Chart4" sheetId="17" r:id="rId9"/>
    <sheet name="8.24" sheetId="11" r:id="rId10"/>
    <sheet name="8.29" sheetId="18" r:id="rId1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9" l="1"/>
  <c r="B20" i="19" l="1"/>
  <c r="B3" i="19"/>
  <c r="C15" i="19"/>
  <c r="C18" i="19"/>
  <c r="C17" i="19"/>
  <c r="C16" i="19"/>
  <c r="D13" i="19"/>
  <c r="B13" i="19"/>
  <c r="B12" i="19"/>
  <c r="B11" i="19"/>
  <c r="B10" i="19"/>
  <c r="B9" i="19"/>
  <c r="B8" i="19"/>
  <c r="B122" i="9"/>
  <c r="B121" i="9"/>
  <c r="B7" i="19"/>
  <c r="B6" i="19"/>
  <c r="B5" i="19"/>
  <c r="B4" i="19"/>
  <c r="B2" i="19"/>
  <c r="Z9" i="11" l="1"/>
  <c r="Y9" i="11"/>
  <c r="X9" i="11"/>
  <c r="Z8" i="11"/>
  <c r="Y8" i="11"/>
  <c r="X8" i="11"/>
  <c r="Z7" i="11"/>
  <c r="X7" i="11"/>
  <c r="X6" i="11"/>
  <c r="X5" i="11"/>
  <c r="Y5" i="11"/>
  <c r="X4" i="11"/>
  <c r="Y4" i="11"/>
  <c r="Y7" i="11"/>
  <c r="Z6" i="11"/>
  <c r="Y6" i="11"/>
  <c r="Z5" i="11"/>
  <c r="S5" i="10"/>
  <c r="R5" i="10"/>
  <c r="Q5" i="10"/>
  <c r="S4" i="10"/>
  <c r="S3" i="10"/>
  <c r="Z4" i="11"/>
  <c r="Q3" i="10" l="1"/>
  <c r="R4" i="10"/>
  <c r="Q4" i="10"/>
  <c r="R3" i="10"/>
  <c r="I18" i="8"/>
  <c r="D4" i="8"/>
  <c r="G19" i="8"/>
</calcChain>
</file>

<file path=xl/sharedStrings.xml><?xml version="1.0" encoding="utf-8"?>
<sst xmlns="http://schemas.openxmlformats.org/spreadsheetml/2006/main" count="873" uniqueCount="363">
  <si>
    <t>Student Grades</t>
  </si>
  <si>
    <t>Student</t>
  </si>
  <si>
    <t>Midterm</t>
  </si>
  <si>
    <t>Final Exam</t>
  </si>
  <si>
    <t>National Football League Data 2007 Season</t>
  </si>
  <si>
    <t xml:space="preserve">Team </t>
  </si>
  <si>
    <t>Points/Game</t>
  </si>
  <si>
    <t>Yards/Game</t>
  </si>
  <si>
    <t xml:space="preserve">Arizona Cardinals </t>
  </si>
  <si>
    <t xml:space="preserve">Atlanta Falcons </t>
  </si>
  <si>
    <t xml:space="preserve">Baltimore Ravens </t>
  </si>
  <si>
    <t xml:space="preserve">Buffalo Bills </t>
  </si>
  <si>
    <t xml:space="preserve">Carolina Panthers </t>
  </si>
  <si>
    <t xml:space="preserve">Chicago Bears </t>
  </si>
  <si>
    <t xml:space="preserve">Cincinnati Bengals </t>
  </si>
  <si>
    <t xml:space="preserve">Cleveland Browns </t>
  </si>
  <si>
    <t xml:space="preserve">Dallas Cowboys </t>
  </si>
  <si>
    <t xml:space="preserve">Denver Broncos </t>
  </si>
  <si>
    <t xml:space="preserve">Detroit Lions </t>
  </si>
  <si>
    <t xml:space="preserve">Green Bay Packers </t>
  </si>
  <si>
    <t xml:space="preserve">Houston Texans </t>
  </si>
  <si>
    <t xml:space="preserve">Indianapolis Colts </t>
  </si>
  <si>
    <t xml:space="preserve">Jacksonville Jaguars </t>
  </si>
  <si>
    <t xml:space="preserve">Kansas City Chiefs </t>
  </si>
  <si>
    <t xml:space="preserve">Miami Dolphins </t>
  </si>
  <si>
    <t xml:space="preserve">Minnesota Vikings </t>
  </si>
  <si>
    <t xml:space="preserve">New England Patriots </t>
  </si>
  <si>
    <t xml:space="preserve">New Orleans Saints </t>
  </si>
  <si>
    <t xml:space="preserve">New York Giants </t>
  </si>
  <si>
    <t xml:space="preserve">New York Jets </t>
  </si>
  <si>
    <t xml:space="preserve">Oakland Raiders </t>
  </si>
  <si>
    <t xml:space="preserve">Philadelphia Eagles </t>
  </si>
  <si>
    <t xml:space="preserve">Pittsburgh Steelers </t>
  </si>
  <si>
    <t xml:space="preserve">San Diego Chargers </t>
  </si>
  <si>
    <t xml:space="preserve">San Francisco 49ers </t>
  </si>
  <si>
    <t xml:space="preserve">Seattle Seahawks </t>
  </si>
  <si>
    <t xml:space="preserve">St. Louis Rams </t>
  </si>
  <si>
    <t xml:space="preserve">Tampa Bay Buccaneers </t>
  </si>
  <si>
    <t xml:space="preserve">Tennessee Titans </t>
  </si>
  <si>
    <t xml:space="preserve">Washington Redskins </t>
  </si>
  <si>
    <t>Cereal Data</t>
  </si>
  <si>
    <t>Product</t>
  </si>
  <si>
    <t>Cereal Name</t>
  </si>
  <si>
    <t>Manufacturer</t>
  </si>
  <si>
    <t>Calories</t>
  </si>
  <si>
    <t>Carbs</t>
  </si>
  <si>
    <t>Sugars</t>
  </si>
  <si>
    <t>Fiber</t>
  </si>
  <si>
    <t>Sodium</t>
  </si>
  <si>
    <t>100% Bran</t>
  </si>
  <si>
    <t>Nabisco</t>
  </si>
  <si>
    <t>AlI-Bran</t>
  </si>
  <si>
    <t>Kellogg</t>
  </si>
  <si>
    <t>All-Bran w/Extra Fiber</t>
  </si>
  <si>
    <t>Almond Delight</t>
  </si>
  <si>
    <t>Ralston Purina</t>
  </si>
  <si>
    <t>Apple Cinn Cheerios</t>
  </si>
  <si>
    <t>General Mills</t>
  </si>
  <si>
    <t>Apple Jacks</t>
  </si>
  <si>
    <t>Basic 4</t>
  </si>
  <si>
    <t>Bran Chex</t>
  </si>
  <si>
    <t>Bran Flakes</t>
  </si>
  <si>
    <t>Post</t>
  </si>
  <si>
    <t>Cap'n'Crunch</t>
  </si>
  <si>
    <t>Quaker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</si>
  <si>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</si>
  <si>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</si>
  <si>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</si>
  <si>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</si>
  <si>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</si>
  <si>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</si>
  <si>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</si>
  <si>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</si>
  <si>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</si>
  <si>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</t>
  </si>
  <si>
    <t>Crispix</t>
  </si>
  <si>
    <t>Crispy Wheat &amp; Raisins</t>
  </si>
  <si>
    <t>Double Chex</t>
  </si>
  <si>
    <t>Froot Loops</t>
  </si>
  <si>
    <t>Frosted Flakes</t>
  </si>
  <si>
    <t>Frosted Mini-Whests</t>
  </si>
  <si>
    <t>Fruit &amp; Fibre</t>
  </si>
  <si>
    <t>Fruitful Bran</t>
  </si>
  <si>
    <t>Fruity Pebbles</t>
  </si>
  <si>
    <t>Golden Grahams</t>
  </si>
  <si>
    <t>Grape Nuts Flakes</t>
  </si>
  <si>
    <t>Grape-Nuts</t>
  </si>
  <si>
    <t>Great Grains Pecan</t>
  </si>
  <si>
    <t>Honey Comb</t>
  </si>
  <si>
    <t>Honey Graham Ohs</t>
  </si>
  <si>
    <t>Honey Nut Cheerios</t>
  </si>
  <si>
    <t>Just Right Crunchy Nugget</t>
  </si>
  <si>
    <t>Just Right Fruit &amp;Nut</t>
  </si>
  <si>
    <t>Kix</t>
  </si>
  <si>
    <t>Life</t>
  </si>
  <si>
    <t>Lucky Charms</t>
  </si>
  <si>
    <t>Mueslix Crispy Blend</t>
  </si>
  <si>
    <t>Multi-Grain Cheerios</t>
  </si>
  <si>
    <t>Nut &amp; Honey Crunch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</si>
  <si>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</si>
  <si>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</si>
  <si>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</si>
  <si>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</si>
  <si>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</si>
  <si>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</si>
  <si>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Raisin Bran</t>
  </si>
  <si>
    <t>Raisin Squares</t>
  </si>
  <si>
    <t>Rice Chex</t>
  </si>
  <si>
    <t>Rice Krispies</t>
  </si>
  <si>
    <t>Shrdded Wht Spn Size</t>
  </si>
  <si>
    <t>Shredded Wheat</t>
  </si>
  <si>
    <t>Shredded Wheat n Bran</t>
  </si>
  <si>
    <t>Smacks</t>
  </si>
  <si>
    <t>Special K</t>
  </si>
  <si>
    <t>Strawberry Fruit Wheels</t>
  </si>
  <si>
    <t>Total Corn Flakes</t>
  </si>
  <si>
    <t>Total Raisin Bran</t>
  </si>
  <si>
    <t>Total Whole Grain</t>
  </si>
  <si>
    <t>Trix</t>
  </si>
  <si>
    <t>Wheat Chex</t>
  </si>
  <si>
    <t>Wheaties</t>
  </si>
  <si>
    <t>Wheaties Honey Gold</t>
  </si>
  <si>
    <t xml:space="preserve">Ohio Education Performance Results Year 2000 </t>
  </si>
  <si>
    <t>School District</t>
  </si>
  <si>
    <t>Math</t>
  </si>
  <si>
    <t>Writing</t>
  </si>
  <si>
    <t>Science</t>
  </si>
  <si>
    <t>Reading</t>
  </si>
  <si>
    <t>Citizenship</t>
  </si>
  <si>
    <t>All</t>
  </si>
  <si>
    <t>Indian Hill</t>
  </si>
  <si>
    <t>Wyoming</t>
  </si>
  <si>
    <t>Mason City</t>
  </si>
  <si>
    <t>Madiera</t>
  </si>
  <si>
    <t>Mariemont</t>
  </si>
  <si>
    <t>Sycamore</t>
  </si>
  <si>
    <t>Forest Hills</t>
  </si>
  <si>
    <t>Kings Local</t>
  </si>
  <si>
    <t>Lakota</t>
  </si>
  <si>
    <t>Loveland</t>
  </si>
  <si>
    <t>Southwest</t>
  </si>
  <si>
    <t>Fairf ield</t>
  </si>
  <si>
    <t>Oak Hills</t>
  </si>
  <si>
    <t>Three Rivers</t>
  </si>
  <si>
    <t>Milford</t>
  </si>
  <si>
    <t>Ross</t>
  </si>
  <si>
    <t>West Clermont</t>
  </si>
  <si>
    <t>Princeton</t>
  </si>
  <si>
    <t>Finneytown</t>
  </si>
  <si>
    <t>Norwood</t>
  </si>
  <si>
    <t>Lockland</t>
  </si>
  <si>
    <t>Franklin City</t>
  </si>
  <si>
    <t>Winton Woods</t>
  </si>
  <si>
    <t>Northwest</t>
  </si>
  <si>
    <t>North College Hill</t>
  </si>
  <si>
    <t>Mount Healthy</t>
  </si>
  <si>
    <t>Felicity Franklin</t>
  </si>
  <si>
    <t>St. Bernard</t>
  </si>
  <si>
    <t>Deer Park</t>
  </si>
  <si>
    <t>Cincinnati Public</t>
  </si>
  <si>
    <t>State Averages</t>
  </si>
  <si>
    <t xml:space="preserve"> </t>
  </si>
  <si>
    <t>Rushing Yards/Game</t>
  </si>
  <si>
    <t>Passing Yards/Game</t>
  </si>
  <si>
    <t>Opponent Yards/Game</t>
  </si>
  <si>
    <t>Opponent Rushing Yards/Game</t>
  </si>
  <si>
    <t>Opponent Passing Yards/Game</t>
  </si>
  <si>
    <t xml:space="preserve">Penalties </t>
  </si>
  <si>
    <t xml:space="preserve">Penalty Yards </t>
  </si>
  <si>
    <t>Interceptions</t>
  </si>
  <si>
    <t>Fumbles</t>
  </si>
  <si>
    <t>Passes Intercepted</t>
  </si>
  <si>
    <t>Fumbles Recovered</t>
  </si>
  <si>
    <t>Price</t>
  </si>
  <si>
    <t>Demand</t>
  </si>
  <si>
    <t>Trendline Options</t>
  </si>
  <si>
    <t>R-Square</t>
  </si>
  <si>
    <t>Exponential</t>
  </si>
  <si>
    <t>Linear</t>
  </si>
  <si>
    <t>Logarithmic</t>
  </si>
  <si>
    <t>Power</t>
  </si>
  <si>
    <t>Moving Averages</t>
  </si>
  <si>
    <t>N/A</t>
  </si>
  <si>
    <t>Actual Midterm</t>
  </si>
  <si>
    <t>Predicted Final Exam</t>
  </si>
  <si>
    <t>Regression model:</t>
  </si>
  <si>
    <t>a.</t>
  </si>
  <si>
    <t>The relationship between points/game and yards/game appears to be linear relationship.</t>
  </si>
  <si>
    <t xml:space="preserve">b. </t>
  </si>
  <si>
    <t>The R-square is 0.8</t>
  </si>
  <si>
    <t>c.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</si>
  <si>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</si>
  <si>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</si>
  <si>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</si>
  <si>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</si>
  <si>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</si>
  <si>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</si>
  <si>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</si>
  <si>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</si>
  <si>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</si>
  <si>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</si>
  <si>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</si>
  <si>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</si>
  <si>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</si>
  <si>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</si>
  <si>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</si>
  <si>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</si>
  <si>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</si>
  <si>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</si>
  <si>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</si>
  <si>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</si>
  <si>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</si>
  <si>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</si>
  <si>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</si>
  <si>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</si>
  <si>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</si>
  <si>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</si>
  <si>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</si>
  <si>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</si>
  <si>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</si>
  <si>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</si>
  <si>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final exam grade = 0.6192 (midterm grade) + 31.739</t>
  </si>
  <si>
    <t>Model 1</t>
  </si>
  <si>
    <t>Model 2</t>
  </si>
  <si>
    <t>Model 3</t>
  </si>
  <si>
    <t>Model 4</t>
  </si>
  <si>
    <t>Model 5</t>
  </si>
  <si>
    <t>Sugar</t>
  </si>
  <si>
    <t>Dependent</t>
  </si>
  <si>
    <t>Independent</t>
  </si>
  <si>
    <t>1- Construct a model with all available independent variable.</t>
  </si>
  <si>
    <t>Model 0</t>
  </si>
  <si>
    <t>Trend</t>
  </si>
  <si>
    <t>Predicted Calories</t>
  </si>
  <si>
    <t>Adjusted R-Square</t>
  </si>
  <si>
    <t>The intercept and slope coefficients carbs and sugars are significantly different from zero.</t>
  </si>
  <si>
    <t>Regression Model is significant since p-value is &lt; 0.05.</t>
  </si>
  <si>
    <t xml:space="preserve">
</t>
  </si>
  <si>
    <t xml:space="preserve">Mean of Zero: Evenly Around 0
</t>
  </si>
  <si>
    <t xml:space="preserve">Variance Constancy: 
</t>
  </si>
  <si>
    <t xml:space="preserve">Independence: 
</t>
  </si>
  <si>
    <t xml:space="preserve">Normality: Linear Line
</t>
  </si>
  <si>
    <t>Helicopter Number</t>
  </si>
  <si>
    <t xml:space="preserve">The value of R-Square indicates that 72.6% of the variantion is the dependent variable is explained by the independent variable based on the original 8 data points. </t>
  </si>
  <si>
    <t>The value of R-Square indicates that 98.1% of the variantion is the dependent variable is explained by the independent variable based on the original 8 data points.   This a polynomial order 3.</t>
  </si>
  <si>
    <t>R-Square (R²)</t>
  </si>
  <si>
    <t xml:space="preserve">y = 2396.9e-0.012x
</t>
  </si>
  <si>
    <t>y = -24.5x + 2361.3</t>
  </si>
  <si>
    <t>y = -357.3ln(x) + 2953.2</t>
  </si>
  <si>
    <t xml:space="preserve">y = -1.0417x2 + 6.75x + 2137.3
</t>
  </si>
  <si>
    <t>Polynomial 3rd Order</t>
  </si>
  <si>
    <t>Polynomial 2nd Order</t>
  </si>
  <si>
    <t>y = 3227x-0.18</t>
  </si>
  <si>
    <t xml:space="preserve">y = -1.5104x3 + 66.927x2 - 992.24x + 6926.8
</t>
  </si>
  <si>
    <t>The polynomial 3rd Order model is the best to represent the data.  The linear model is the second best represent the data.</t>
  </si>
  <si>
    <t>SUMMARY OUTPUT: Model 0 All variables</t>
  </si>
  <si>
    <t>Note: The R-Square (R²) is the criteria that will be used to find the best model among the Trendline options.</t>
  </si>
  <si>
    <t xml:space="preserve">The value of R-Square indicates that 30.1% of the variantion in the dependent variable is explained by the independent variable based on the original 56 data points. </t>
  </si>
  <si>
    <t xml:space="preserve">The value of R-Square indicates that 91.0% of the variantion in the dependent variable is explained by the independent variable based on the original 4 data points. </t>
  </si>
  <si>
    <t xml:space="preserve">The value of R-Square indicates that 91.4% of the variantion in the dependent variable is explained by the independent variable based on the original 4 data points. </t>
  </si>
  <si>
    <t xml:space="preserve">The value of R-Square indicates that 92.0% of the variantion in the dependent variable is explained by the independent variable based on the original 4 data points. </t>
  </si>
  <si>
    <t xml:space="preserve">The value of R-Square indicates that 100% of the variantion in the dependent variable is explained by the independent variable based on the original 4 data points. </t>
  </si>
  <si>
    <t xml:space="preserve">The value of R-Square indicates that 89.8% of the variantion in the dependent variable is explained by the independent variable based on the original 4 data points. </t>
  </si>
  <si>
    <t xml:space="preserve">The value of R-Square indicates that 80% of the variantion in the dependent variable is explained by the independent variable based on the original 32 data points. </t>
  </si>
  <si>
    <t xml:space="preserve">   - Scatter diagram appear linear
   - residual plot appear random
</t>
  </si>
  <si>
    <t xml:space="preserve">   - no pattern in Residual Plot
</t>
  </si>
  <si>
    <t xml:space="preserve">   - no trend in Residual Plot
</t>
  </si>
  <si>
    <t>Predicted Math</t>
  </si>
  <si>
    <t>SUMMARY OUTPUT: Model 0</t>
  </si>
  <si>
    <t>SUMMARY OUTPUT: Model 1</t>
  </si>
  <si>
    <t>Model p-value</t>
  </si>
  <si>
    <t>Step 1</t>
  </si>
  <si>
    <t>Step 1:</t>
  </si>
  <si>
    <t>The model is significant.  Independent variables Carbs and Sugar are signficant.</t>
  </si>
  <si>
    <t>Step 2:</t>
  </si>
  <si>
    <t>Step 3:</t>
  </si>
  <si>
    <r>
      <t xml:space="preserve">Independent variables Sodium and Fiber are not signficant.  Their p-values exceeds the </t>
    </r>
    <r>
      <rPr>
        <sz val="11"/>
        <color rgb="FFFF0000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 level of significance.</t>
    </r>
  </si>
  <si>
    <t>The model does not follow a normal distribution reasonably well, specially in the extreme tails.</t>
  </si>
  <si>
    <t xml:space="preserve">For model 0, the value of Adjusted R-Square indicates that 72.5% of the variantion in the dependent variable is explained by the independent variable based on the original 67 data points. </t>
  </si>
  <si>
    <t xml:space="preserve">Remove Fiber. For model 1, the value of Adjusted R-Square indicates that 72.4% of the variantion in the dependent variable is explained by the independent variable based on the original 67 data points. 
</t>
  </si>
  <si>
    <t>Model 3 is the most parsemous. The model and the two independent variable Carbs and Sugar are significant.</t>
  </si>
  <si>
    <t>Best Model:</t>
  </si>
  <si>
    <t xml:space="preserve">The value of R-Square indicates that 72.5% of the variantion in the dependent variable is explained by the independent variable based on the original 8 data points. </t>
  </si>
  <si>
    <t xml:space="preserve">The value of R-Square indicates that 90.4% of the variantion in the dependent variable is explained by the independent variable based on the original 4 data points. </t>
  </si>
  <si>
    <t xml:space="preserve">y = -623.4ln(x) + 2227
</t>
  </si>
  <si>
    <t xml:space="preserve">The value of R-Square indicates that 87.8% of the variantion in the dependent variable is explained by the independent variable based on the original 8 data points. </t>
  </si>
  <si>
    <t xml:space="preserve">y = 31x2 - 460.29x + 2660.6
</t>
  </si>
  <si>
    <t xml:space="preserve">The value of R-Square indicates that 92.1% of the variantion in the dependent variable is explained by the independent variable based on the original 8 data points. </t>
  </si>
  <si>
    <t xml:space="preserve">The value of R-Square indicates that 98.1% of the variantion in the dependent variable is explained by the independent variable based on the original 8 data points. </t>
  </si>
  <si>
    <t xml:space="preserve">Predicted </t>
  </si>
  <si>
    <r>
      <t xml:space="preserve">The relationship between helicopter number and labor hours </t>
    </r>
    <r>
      <rPr>
        <sz val="10"/>
        <color rgb="FFFF0000"/>
        <rFont val="Arial"/>
        <family val="2"/>
      </rPr>
      <t>do not</t>
    </r>
    <r>
      <rPr>
        <sz val="10"/>
        <rFont val="Arial"/>
        <family val="2"/>
      </rPr>
      <t xml:space="preserve"> appears to be linear relationship.</t>
    </r>
  </si>
  <si>
    <t>y = -119.29x + 1885.6</t>
  </si>
  <si>
    <t>The R-square is 0.7255</t>
  </si>
  <si>
    <t xml:space="preserve">The value of R-Square indicates that 72% of the variantion in the dependent variable is explained by the independent variable based on the original 8 data points. </t>
  </si>
  <si>
    <r>
      <t xml:space="preserve">   - Scatter diagram </t>
    </r>
    <r>
      <rPr>
        <sz val="10"/>
        <color rgb="FFFF0000"/>
        <rFont val="Arial"/>
        <family val="2"/>
      </rPr>
      <t>does not</t>
    </r>
    <r>
      <rPr>
        <sz val="10"/>
        <rFont val="Arial"/>
        <family val="2"/>
      </rPr>
      <t xml:space="preserve"> appear linear
   - residual plot appear </t>
    </r>
    <r>
      <rPr>
        <sz val="10"/>
        <color rgb="FFFF0000"/>
        <rFont val="Arial"/>
        <family val="2"/>
      </rPr>
      <t>does not</t>
    </r>
    <r>
      <rPr>
        <sz val="10"/>
        <rFont val="Arial"/>
        <family val="2"/>
      </rPr>
      <t xml:space="preserve"> random
</t>
    </r>
  </si>
  <si>
    <t xml:space="preserve">   - trend in Residual Plot
</t>
  </si>
  <si>
    <t xml:space="preserve">   - pattern in Residual Plot (parabolic)
</t>
  </si>
  <si>
    <t xml:space="preserve">   - no linear line in Normal Probability Plot
</t>
  </si>
  <si>
    <t>The best curvilinear trendline that maximizes R² is polynomial 3rd oder with and R-Square of .9814</t>
  </si>
  <si>
    <t>Model:</t>
  </si>
  <si>
    <t xml:space="preserve">labor hours = -9.1212(helicopter number)^3 + 181.5(helicopter number)^2- 1203.7(helicopter number) + 3714.1
</t>
  </si>
  <si>
    <t>Baseline minus all non-significant variables</t>
  </si>
  <si>
    <t>Adjusted R-Square decreased but a insignificant variable was removed (complexity decreased).</t>
  </si>
  <si>
    <t>Calories and Sugar have a high correlation.</t>
  </si>
  <si>
    <t>None of the variables exceed the 0.7 value.</t>
  </si>
  <si>
    <t>Part a</t>
  </si>
  <si>
    <t xml:space="preserve">Part a: Science, Reading, Citizenship and All have a correlation value of greater than 0.7.  The only variable that does not exceed is Writing.  </t>
  </si>
  <si>
    <t>Adj. R-Square</t>
  </si>
  <si>
    <t>F-test p-value</t>
  </si>
  <si>
    <t>SUMMARY OUTPUT: Model 3 (Removed Citizenship)</t>
  </si>
  <si>
    <t>SUMMARY OUTPUT: Model 4 (Removed Reading)</t>
  </si>
  <si>
    <t>SUMMARY OUTPUT: Model 5 (Removed Science)</t>
  </si>
  <si>
    <t>Part b</t>
  </si>
  <si>
    <t>Correlation</t>
  </si>
  <si>
    <t>Removed</t>
  </si>
  <si>
    <t>Regression Model is significant since p-value is &lt; 0.05.  Points/Game and Intercept are significant.</t>
  </si>
  <si>
    <t xml:space="preserve">   - linear line in Normal Probability Plot
</t>
  </si>
  <si>
    <t>Model 0: Remove Fiber</t>
  </si>
  <si>
    <t>Remove</t>
  </si>
  <si>
    <t>SUMMARY OUTPUT: Model 1 (Fiber removed)</t>
  </si>
  <si>
    <t>Model 1: Remove Sodium</t>
  </si>
  <si>
    <t>Math = 33.3440275729115 -0.244114246893512 (Writing) + 1.00761686030899 (All)</t>
  </si>
  <si>
    <t>Part b: Multicollinearity is a problem.  Science, Reading, Citizenship and All are highly correlated.</t>
  </si>
  <si>
    <t xml:space="preserve">The polynomial 3rd Order model is the best to represent the data. </t>
  </si>
  <si>
    <t>Summary</t>
  </si>
  <si>
    <t>Above zero</t>
  </si>
  <si>
    <t>Bellow Zero</t>
  </si>
  <si>
    <t>Mean of Zero: Evenly Around 0
16 above and 16 bellow zero</t>
  </si>
  <si>
    <t>Regression Assumptions have not been violated</t>
  </si>
  <si>
    <t xml:space="preserve">Independence:  no pattern
</t>
  </si>
  <si>
    <t xml:space="preserve">Variance Constancy:  no trend
</t>
  </si>
  <si>
    <t>b.</t>
  </si>
  <si>
    <t>demand = -1.5104 (price)^3 + 66.927 (price)^2 - 992.24 (price) + 6926.8</t>
  </si>
  <si>
    <t>Labor Hours</t>
  </si>
  <si>
    <t xml:space="preserve">y = 1873.8x-0.339
</t>
  </si>
  <si>
    <t xml:space="preserve">y = -119.29x + 1766.3
</t>
  </si>
  <si>
    <t xml:space="preserve">y = -9.1212x3 + 154.14x2 - 868.03x + 2682.8
</t>
  </si>
  <si>
    <t xml:space="preserve">y = 1784.8e-0.089x
</t>
  </si>
  <si>
    <t xml:space="preserve">The value of R-Square indicates that 81.2% of the variantion in the dependent variable is explained by the independent variable based on the original 8 data points. </t>
  </si>
  <si>
    <t xml:space="preserve">The value of R-Square indicates that 97.1% of the variantion in the dependent variable is explained by the independent variable based on the original 8 data points. </t>
  </si>
  <si>
    <t xml:space="preserve">labor hours = -9.1212 (helicopter number)^3 + 154.14 (helicopter number)^2 - 868.03 (helicopter number) + 2682.8
</t>
  </si>
  <si>
    <t xml:space="preserve"> calories = 28.7602 + 3.358327 (carbs) + 3.905585 (sugars)</t>
  </si>
  <si>
    <t>Predicted Points/Game</t>
  </si>
  <si>
    <t xml:space="preserve"> points/game = 0.1259 (yards/game) - 19.248</t>
  </si>
  <si>
    <t>Model 2: No more to remove</t>
  </si>
  <si>
    <t xml:space="preserve">Remove Sodium and Fiber. For model 2, the value of Adjusted R-Square indicates that 71.7% of the variantion in the dependent variable is explained by the independent variable based on the original 67 data points. 
</t>
  </si>
  <si>
    <t>Fiber has highest p-value that exceeds 0.05. Fiber and Sodium are not significant.</t>
  </si>
  <si>
    <t>Slighly lower Adjusted R-Square but all variables are significant.  This is the parsimonious model.</t>
  </si>
  <si>
    <t>Baseline.  All and y-intercept is significant.</t>
  </si>
  <si>
    <t>SUMMARY OUTPUT: Model 2 (Writing Only)</t>
  </si>
  <si>
    <t>Writting is significant.  Y-intercept is no longer significant. Significant decrease Adj. R Square.  Removed all variables with correlation coefficient &gt; 0.7</t>
  </si>
  <si>
    <t>Math =  1.05398499159012 (Writing) + -25.3271768663475</t>
  </si>
  <si>
    <t>The intercept and slope coefficients are significantly different from zero.</t>
  </si>
  <si>
    <t>The intercept and All is significant.</t>
  </si>
  <si>
    <t>The intercept and slope coefficient are significantly different from zero.</t>
  </si>
  <si>
    <t>The Writing is significant.</t>
  </si>
  <si>
    <t>The intercept and All are significant.</t>
  </si>
  <si>
    <t>The intercept, Writing All are significant.</t>
  </si>
  <si>
    <t>All is significant.  Slight increase Adj. R Square from Model 3.</t>
  </si>
  <si>
    <t>All is significant.  Slight increase Adj. R Square from Model 0. Significant increase Adj. R Square from Model 1.</t>
  </si>
  <si>
    <t>All and Writing are significant.  Slight decrease Adj. R Square from Model 4 but increase from Model 1.</t>
  </si>
  <si>
    <t xml:space="preserve">Part c: Both models are not the same.  For part a, all variable with corelation coefficent &gt; 0.7 are removed leaving only Writing. For part b, variables that are not significant are removed until only Writing and All were left.  The variable with highest p-value are removed one at a time.  The approach is different therefore the best model are different. </t>
  </si>
  <si>
    <t>The intercept and Yard/Game are significant.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</si>
</sst>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/>
    <xf numFmtId="44" fontId="0" fillId="0" borderId="0" xfId="11" applyFont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4" fillId="0" borderId="1" xfId="0" applyNumberFormat="1" applyFont="1" applyBorder="1" applyAlignment="1">
      <alignment horizontal="left"/>
    </xf>
    <xf numFmtId="0" fontId="6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7" fillId="0" borderId="0" xfId="0" applyNumberFormat="1" applyFont="1" applyAlignment="1">
      <alignment horizontal="left"/>
    </xf>
    <xf numFmtId="0" fontId="7" fillId="0" borderId="1" xfId="0" applyFont="1" applyBorder="1"/>
    <xf numFmtId="3" fontId="7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 applyAlignment="1"/>
    <xf numFmtId="2" fontId="3" fillId="0" borderId="0" xfId="0" applyNumberFormat="1" applyFont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Continuous"/>
    </xf>
    <xf numFmtId="0" fontId="3" fillId="0" borderId="0" xfId="0" applyFont="1" applyAlignment="1">
      <alignment wrapText="1"/>
    </xf>
    <xf numFmtId="0" fontId="7" fillId="0" borderId="0" xfId="0" applyNumberFormat="1" applyFont="1" applyFill="1" applyBorder="1" applyAlignment="1">
      <alignment horizontal="left"/>
    </xf>
    <xf numFmtId="0" fontId="0" fillId="2" borderId="0" xfId="0" applyFill="1" applyBorder="1" applyAlignment="1"/>
    <xf numFmtId="0" fontId="0" fillId="3" borderId="0" xfId="0" applyFill="1" applyBorder="1" applyAlignment="1"/>
    <xf numFmtId="2" fontId="0" fillId="0" borderId="0" xfId="0" applyNumberFormat="1"/>
    <xf numFmtId="0" fontId="0" fillId="4" borderId="0" xfId="0" applyFill="1" applyBorder="1" applyAlignment="1"/>
    <xf numFmtId="0" fontId="0" fillId="4" borderId="2" xfId="0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2" borderId="5" xfId="0" applyFill="1" applyBorder="1" applyAlignment="1">
      <alignment vertical="top"/>
    </xf>
    <xf numFmtId="164" fontId="0" fillId="2" borderId="6" xfId="0" applyNumberFormat="1" applyFill="1" applyBorder="1" applyAlignment="1">
      <alignment vertical="top"/>
    </xf>
    <xf numFmtId="0" fontId="0" fillId="2" borderId="7" xfId="0" applyFill="1" applyBorder="1" applyAlignment="1">
      <alignment vertical="top" wrapText="1"/>
    </xf>
    <xf numFmtId="2" fontId="0" fillId="2" borderId="4" xfId="0" applyNumberFormat="1" applyFill="1" applyBorder="1"/>
    <xf numFmtId="0" fontId="0" fillId="2" borderId="0" xfId="0" applyFill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0" fillId="5" borderId="0" xfId="0" applyFill="1" applyBorder="1" applyAlignment="1"/>
    <xf numFmtId="0" fontId="7" fillId="3" borderId="0" xfId="0" applyNumberFormat="1" applyFont="1" applyFill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0" fillId="0" borderId="0" xfId="0" applyAlignment="1"/>
    <xf numFmtId="0" fontId="3" fillId="2" borderId="0" xfId="0" applyNumberFormat="1" applyFont="1" applyFill="1" applyBorder="1" applyAlignment="1">
      <alignment horizontal="left"/>
    </xf>
    <xf numFmtId="0" fontId="0" fillId="5" borderId="2" xfId="0" applyFill="1" applyBorder="1" applyAlignment="1"/>
    <xf numFmtId="0" fontId="7" fillId="5" borderId="0" xfId="0" applyNumberFormat="1" applyFont="1" applyFill="1" applyBorder="1" applyAlignment="1">
      <alignment horizontal="left"/>
    </xf>
    <xf numFmtId="0" fontId="0" fillId="2" borderId="0" xfId="0" applyFill="1" applyBorder="1" applyAlignment="1">
      <alignment vertical="top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wrapText="1"/>
    </xf>
    <xf numFmtId="0" fontId="0" fillId="2" borderId="7" xfId="0" applyFill="1" applyBorder="1" applyAlignment="1">
      <alignment vertical="top"/>
    </xf>
    <xf numFmtId="0" fontId="0" fillId="0" borderId="0" xfId="12" applyNumberFormat="1" applyFont="1"/>
    <xf numFmtId="0" fontId="3" fillId="0" borderId="0" xfId="0" applyNumberFormat="1" applyFont="1" applyFill="1" applyBorder="1" applyAlignment="1">
      <alignment horizontal="left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0" fontId="0" fillId="0" borderId="0" xfId="0" applyAlignment="1">
      <alignment vertical="top" wrapText="1"/>
    </xf>
  </cellXfs>
  <cellStyles count="13">
    <cellStyle name="Comma" xfId="12" builtinId="3"/>
    <cellStyle name="Comma 2" xfId="4" xr:uid="{00000000-0005-0000-0000-000000000000}"/>
    <cellStyle name="Comma 3" xfId="6" xr:uid="{00000000-0005-0000-0000-000001000000}"/>
    <cellStyle name="Currency" xfId="11" builtinId="4"/>
    <cellStyle name="Currency 2" xfId="3" xr:uid="{00000000-0005-0000-0000-000003000000}"/>
    <cellStyle name="Currency 2 2" xfId="10" xr:uid="{00000000-0005-0000-0000-000004000000}"/>
    <cellStyle name="Currency 3" xfId="7" xr:uid="{00000000-0005-0000-0000-000005000000}"/>
    <cellStyle name="Normal" xfId="0" builtinId="0"/>
    <cellStyle name="Normal 2" xfId="2" xr:uid="{00000000-0005-0000-0000-000007000000}"/>
    <cellStyle name="Normal 2 2" xfId="9" xr:uid="{00000000-0005-0000-0000-000008000000}"/>
    <cellStyle name="Normal 3" xfId="1" xr:uid="{00000000-0005-0000-0000-000009000000}"/>
    <cellStyle name="Percent 2" xfId="5" xr:uid="{00000000-0005-0000-0000-00000A000000}"/>
    <cellStyle name="Percent 3" xfId="8" xr:uid="{00000000-0005-0000-0000-00000B000000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'8.2'!$A$2:$A$5</c:f>
              <c:numCache>
                <c:formatCode>_("$"* #,##0.00_);_("$"* \(#,##0.00\);_("$"* "-"??_);_(@_)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</c:numCache>
            </c:numRef>
          </c:xVal>
          <c:yVal>
            <c:numRef>
              <c:f>'8.2'!$B$2:$B$5</c:f>
              <c:numCache>
                <c:formatCode>General</c:formatCode>
                <c:ptCount val="4"/>
                <c:pt idx="0">
                  <c:v>2100</c:v>
                </c:pt>
                <c:pt idx="1">
                  <c:v>2020</c:v>
                </c:pt>
                <c:pt idx="2">
                  <c:v>1980</c:v>
                </c:pt>
                <c:pt idx="3">
                  <c:v>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D5-42BF-8978-77718E7A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49648"/>
        <c:axId val="714451288"/>
      </c:scatterChart>
      <c:valAx>
        <c:axId val="7144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1288"/>
        <c:crosses val="autoZero"/>
        <c:crossBetween val="midCat"/>
      </c:valAx>
      <c:valAx>
        <c:axId val="71445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Yards/Game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'8.13'!$C$4:$C$35</c:f>
              <c:numCache>
                <c:formatCode>General</c:formatCode>
                <c:ptCount val="32"/>
                <c:pt idx="0">
                  <c:v>344.1</c:v>
                </c:pt>
                <c:pt idx="1">
                  <c:v>301</c:v>
                </c:pt>
                <c:pt idx="2">
                  <c:v>302</c:v>
                </c:pt>
                <c:pt idx="3">
                  <c:v>277.10000000000002</c:v>
                </c:pt>
                <c:pt idx="4">
                  <c:v>284.89999999999998</c:v>
                </c:pt>
                <c:pt idx="5">
                  <c:v>293.2</c:v>
                </c:pt>
                <c:pt idx="6">
                  <c:v>348</c:v>
                </c:pt>
                <c:pt idx="7">
                  <c:v>351.3</c:v>
                </c:pt>
                <c:pt idx="8">
                  <c:v>365.7</c:v>
                </c:pt>
                <c:pt idx="9">
                  <c:v>346.3</c:v>
                </c:pt>
                <c:pt idx="10">
                  <c:v>322.89999999999998</c:v>
                </c:pt>
                <c:pt idx="11">
                  <c:v>370.7</c:v>
                </c:pt>
                <c:pt idx="12">
                  <c:v>333.6</c:v>
                </c:pt>
                <c:pt idx="13">
                  <c:v>358.7</c:v>
                </c:pt>
                <c:pt idx="14">
                  <c:v>357.4</c:v>
                </c:pt>
                <c:pt idx="15">
                  <c:v>276.8</c:v>
                </c:pt>
                <c:pt idx="16">
                  <c:v>287.5</c:v>
                </c:pt>
                <c:pt idx="17">
                  <c:v>336.2</c:v>
                </c:pt>
                <c:pt idx="18">
                  <c:v>411.2</c:v>
                </c:pt>
                <c:pt idx="19">
                  <c:v>361.2</c:v>
                </c:pt>
                <c:pt idx="20">
                  <c:v>331.4</c:v>
                </c:pt>
                <c:pt idx="21">
                  <c:v>294.7</c:v>
                </c:pt>
                <c:pt idx="22">
                  <c:v>294.8</c:v>
                </c:pt>
                <c:pt idx="23">
                  <c:v>358.1</c:v>
                </c:pt>
                <c:pt idx="24">
                  <c:v>327.39999999999998</c:v>
                </c:pt>
                <c:pt idx="25">
                  <c:v>315.2</c:v>
                </c:pt>
                <c:pt idx="26">
                  <c:v>237.3</c:v>
                </c:pt>
                <c:pt idx="27">
                  <c:v>348.9</c:v>
                </c:pt>
                <c:pt idx="28">
                  <c:v>297.5</c:v>
                </c:pt>
                <c:pt idx="29">
                  <c:v>326.8</c:v>
                </c:pt>
                <c:pt idx="30">
                  <c:v>311.7</c:v>
                </c:pt>
                <c:pt idx="31">
                  <c:v>333.4</c:v>
                </c:pt>
              </c:numCache>
            </c:numRef>
          </c:xVal>
          <c:yVal>
            <c:numRef>
              <c:f>'8.13'!$C$88:$C$119</c:f>
              <c:numCache>
                <c:formatCode>General</c:formatCode>
                <c:ptCount val="32"/>
                <c:pt idx="0">
                  <c:v>1.1293058196078931</c:v>
                </c:pt>
                <c:pt idx="1">
                  <c:v>-2.4448725756308107</c:v>
                </c:pt>
                <c:pt idx="2">
                  <c:v>-1.5707617079918563</c:v>
                </c:pt>
                <c:pt idx="3">
                  <c:v>0.16387768779830481</c:v>
                </c:pt>
                <c:pt idx="4">
                  <c:v>8.19424553821122E-2</c:v>
                </c:pt>
                <c:pt idx="5">
                  <c:v>3.2370626567853868</c:v>
                </c:pt>
                <c:pt idx="6">
                  <c:v>-0.76166179660020106</c:v>
                </c:pt>
                <c:pt idx="7">
                  <c:v>0.12290406660833142</c:v>
                </c:pt>
                <c:pt idx="8">
                  <c:v>1.6101005606092009</c:v>
                </c:pt>
                <c:pt idx="9">
                  <c:v>-4.3476502715864136</c:v>
                </c:pt>
                <c:pt idx="10">
                  <c:v>0.19815542566218269</c:v>
                </c:pt>
                <c:pt idx="11">
                  <c:v>-0.21934510119605477</c:v>
                </c:pt>
                <c:pt idx="12">
                  <c:v>0.95114170939893228</c:v>
                </c:pt>
                <c:pt idx="13">
                  <c:v>2.1913244871365585</c:v>
                </c:pt>
                <c:pt idx="14">
                  <c:v>-4.5019640794073723E-2</c:v>
                </c:pt>
                <c:pt idx="15">
                  <c:v>-1.498355572493379</c:v>
                </c:pt>
                <c:pt idx="16">
                  <c:v>-0.24536928875662056</c:v>
                </c:pt>
                <c:pt idx="17">
                  <c:v>-0.27617003473979906</c:v>
                </c:pt>
                <c:pt idx="18">
                  <c:v>4.2821450381813833</c:v>
                </c:pt>
                <c:pt idx="19">
                  <c:v>-2.5233983437660683</c:v>
                </c:pt>
                <c:pt idx="20">
                  <c:v>0.82809780059324822</c:v>
                </c:pt>
                <c:pt idx="21">
                  <c:v>-1.051771041756183</c:v>
                </c:pt>
                <c:pt idx="22">
                  <c:v>-0.1643599549922925</c:v>
                </c:pt>
                <c:pt idx="23">
                  <c:v>-4.8331420334468156</c:v>
                </c:pt>
                <c:pt idx="24">
                  <c:v>2.6316543300374526</c:v>
                </c:pt>
                <c:pt idx="25">
                  <c:v>5.3675017448422722</c:v>
                </c:pt>
                <c:pt idx="26">
                  <c:v>3.0742651557681349</c:v>
                </c:pt>
                <c:pt idx="27">
                  <c:v>-7.4962015725137832E-2</c:v>
                </c:pt>
                <c:pt idx="28">
                  <c:v>-1.804260612367127</c:v>
                </c:pt>
                <c:pt idx="29">
                  <c:v>-0.99281219054592285</c:v>
                </c:pt>
                <c:pt idx="30">
                  <c:v>-1.1918862918940505</c:v>
                </c:pt>
                <c:pt idx="31">
                  <c:v>-1.8236804641288522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B-4F47-B327-4EEAB44A0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38168"/>
        <c:axId val="539337512"/>
      </c:scatterChart>
      <c:valAx>
        <c:axId val="53933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Yards/Game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337512"/>
        <c:crosses val="autoZero"/>
        <c:crossBetween val="midCat"/>
      </c:valAx>
      <c:valAx>
        <c:axId val="539337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338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Yards/Game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Points/Game</c:v>
          </c:tx>
          <c:spPr>
            <a:ln w="19050">
              <a:noFill/>
            </a:ln>
          </c:spPr>
          <c:xVal>
            <c:numRef>
              <c:f>'8.13'!$C$4:$C$35</c:f>
              <c:numCache>
                <c:formatCode>General</c:formatCode>
                <c:ptCount val="32"/>
                <c:pt idx="0">
                  <c:v>344.1</c:v>
                </c:pt>
                <c:pt idx="1">
                  <c:v>301</c:v>
                </c:pt>
                <c:pt idx="2">
                  <c:v>302</c:v>
                </c:pt>
                <c:pt idx="3">
                  <c:v>277.10000000000002</c:v>
                </c:pt>
                <c:pt idx="4">
                  <c:v>284.89999999999998</c:v>
                </c:pt>
                <c:pt idx="5">
                  <c:v>293.2</c:v>
                </c:pt>
                <c:pt idx="6">
                  <c:v>348</c:v>
                </c:pt>
                <c:pt idx="7">
                  <c:v>351.3</c:v>
                </c:pt>
                <c:pt idx="8">
                  <c:v>365.7</c:v>
                </c:pt>
                <c:pt idx="9">
                  <c:v>346.3</c:v>
                </c:pt>
                <c:pt idx="10">
                  <c:v>322.89999999999998</c:v>
                </c:pt>
                <c:pt idx="11">
                  <c:v>370.7</c:v>
                </c:pt>
                <c:pt idx="12">
                  <c:v>333.6</c:v>
                </c:pt>
                <c:pt idx="13">
                  <c:v>358.7</c:v>
                </c:pt>
                <c:pt idx="14">
                  <c:v>357.4</c:v>
                </c:pt>
                <c:pt idx="15">
                  <c:v>276.8</c:v>
                </c:pt>
                <c:pt idx="16">
                  <c:v>287.5</c:v>
                </c:pt>
                <c:pt idx="17">
                  <c:v>336.2</c:v>
                </c:pt>
                <c:pt idx="18">
                  <c:v>411.2</c:v>
                </c:pt>
                <c:pt idx="19">
                  <c:v>361.2</c:v>
                </c:pt>
                <c:pt idx="20">
                  <c:v>331.4</c:v>
                </c:pt>
                <c:pt idx="21">
                  <c:v>294.7</c:v>
                </c:pt>
                <c:pt idx="22">
                  <c:v>294.8</c:v>
                </c:pt>
                <c:pt idx="23">
                  <c:v>358.1</c:v>
                </c:pt>
                <c:pt idx="24">
                  <c:v>327.39999999999998</c:v>
                </c:pt>
                <c:pt idx="25">
                  <c:v>315.2</c:v>
                </c:pt>
                <c:pt idx="26">
                  <c:v>237.3</c:v>
                </c:pt>
                <c:pt idx="27">
                  <c:v>348.9</c:v>
                </c:pt>
                <c:pt idx="28">
                  <c:v>297.5</c:v>
                </c:pt>
                <c:pt idx="29">
                  <c:v>326.8</c:v>
                </c:pt>
                <c:pt idx="30">
                  <c:v>311.7</c:v>
                </c:pt>
                <c:pt idx="31">
                  <c:v>333.4</c:v>
                </c:pt>
              </c:numCache>
            </c:numRef>
          </c:xVal>
          <c:yVal>
            <c:numRef>
              <c:f>'8.13'!$B$4:$B$35</c:f>
              <c:numCache>
                <c:formatCode>General</c:formatCode>
                <c:ptCount val="32"/>
                <c:pt idx="0">
                  <c:v>25.2</c:v>
                </c:pt>
                <c:pt idx="1">
                  <c:v>16.2</c:v>
                </c:pt>
                <c:pt idx="2">
                  <c:v>17.2</c:v>
                </c:pt>
                <c:pt idx="3">
                  <c:v>15.8</c:v>
                </c:pt>
                <c:pt idx="4">
                  <c:v>16.7</c:v>
                </c:pt>
                <c:pt idx="5">
                  <c:v>20.9</c:v>
                </c:pt>
                <c:pt idx="6">
                  <c:v>23.8</c:v>
                </c:pt>
                <c:pt idx="7">
                  <c:v>25.1</c:v>
                </c:pt>
                <c:pt idx="8">
                  <c:v>28.4</c:v>
                </c:pt>
                <c:pt idx="9">
                  <c:v>20</c:v>
                </c:pt>
                <c:pt idx="10">
                  <c:v>21.6</c:v>
                </c:pt>
                <c:pt idx="11">
                  <c:v>27.2</c:v>
                </c:pt>
                <c:pt idx="12">
                  <c:v>23.7</c:v>
                </c:pt>
                <c:pt idx="13">
                  <c:v>28.1</c:v>
                </c:pt>
                <c:pt idx="14">
                  <c:v>25.7</c:v>
                </c:pt>
                <c:pt idx="15">
                  <c:v>14.1</c:v>
                </c:pt>
                <c:pt idx="16">
                  <c:v>16.7</c:v>
                </c:pt>
                <c:pt idx="17">
                  <c:v>22.8</c:v>
                </c:pt>
                <c:pt idx="18">
                  <c:v>36.799999999999997</c:v>
                </c:pt>
                <c:pt idx="19">
                  <c:v>23.7</c:v>
                </c:pt>
                <c:pt idx="20">
                  <c:v>23.3</c:v>
                </c:pt>
                <c:pt idx="21">
                  <c:v>16.8</c:v>
                </c:pt>
                <c:pt idx="22">
                  <c:v>17.7</c:v>
                </c:pt>
                <c:pt idx="23">
                  <c:v>21</c:v>
                </c:pt>
                <c:pt idx="24">
                  <c:v>24.6</c:v>
                </c:pt>
                <c:pt idx="25">
                  <c:v>25.8</c:v>
                </c:pt>
                <c:pt idx="26">
                  <c:v>13.7</c:v>
                </c:pt>
                <c:pt idx="27">
                  <c:v>24.6</c:v>
                </c:pt>
                <c:pt idx="28">
                  <c:v>16.399999999999999</c:v>
                </c:pt>
                <c:pt idx="29">
                  <c:v>20.9</c:v>
                </c:pt>
                <c:pt idx="30">
                  <c:v>18.8</c:v>
                </c:pt>
                <c:pt idx="31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346-B38A-B9A9AA90C243}"/>
            </c:ext>
          </c:extLst>
        </c:ser>
        <c:ser>
          <c:idx val="1"/>
          <c:order val="1"/>
          <c:tx>
            <c:v>Predicted Points/Game</c:v>
          </c:tx>
          <c:spPr>
            <a:ln w="19050">
              <a:noFill/>
            </a:ln>
          </c:spPr>
          <c:xVal>
            <c:numRef>
              <c:f>'8.13'!$C$4:$C$35</c:f>
              <c:numCache>
                <c:formatCode>General</c:formatCode>
                <c:ptCount val="32"/>
                <c:pt idx="0">
                  <c:v>344.1</c:v>
                </c:pt>
                <c:pt idx="1">
                  <c:v>301</c:v>
                </c:pt>
                <c:pt idx="2">
                  <c:v>302</c:v>
                </c:pt>
                <c:pt idx="3">
                  <c:v>277.10000000000002</c:v>
                </c:pt>
                <c:pt idx="4">
                  <c:v>284.89999999999998</c:v>
                </c:pt>
                <c:pt idx="5">
                  <c:v>293.2</c:v>
                </c:pt>
                <c:pt idx="6">
                  <c:v>348</c:v>
                </c:pt>
                <c:pt idx="7">
                  <c:v>351.3</c:v>
                </c:pt>
                <c:pt idx="8">
                  <c:v>365.7</c:v>
                </c:pt>
                <c:pt idx="9">
                  <c:v>346.3</c:v>
                </c:pt>
                <c:pt idx="10">
                  <c:v>322.89999999999998</c:v>
                </c:pt>
                <c:pt idx="11">
                  <c:v>370.7</c:v>
                </c:pt>
                <c:pt idx="12">
                  <c:v>333.6</c:v>
                </c:pt>
                <c:pt idx="13">
                  <c:v>358.7</c:v>
                </c:pt>
                <c:pt idx="14">
                  <c:v>357.4</c:v>
                </c:pt>
                <c:pt idx="15">
                  <c:v>276.8</c:v>
                </c:pt>
                <c:pt idx="16">
                  <c:v>287.5</c:v>
                </c:pt>
                <c:pt idx="17">
                  <c:v>336.2</c:v>
                </c:pt>
                <c:pt idx="18">
                  <c:v>411.2</c:v>
                </c:pt>
                <c:pt idx="19">
                  <c:v>361.2</c:v>
                </c:pt>
                <c:pt idx="20">
                  <c:v>331.4</c:v>
                </c:pt>
                <c:pt idx="21">
                  <c:v>294.7</c:v>
                </c:pt>
                <c:pt idx="22">
                  <c:v>294.8</c:v>
                </c:pt>
                <c:pt idx="23">
                  <c:v>358.1</c:v>
                </c:pt>
                <c:pt idx="24">
                  <c:v>327.39999999999998</c:v>
                </c:pt>
                <c:pt idx="25">
                  <c:v>315.2</c:v>
                </c:pt>
                <c:pt idx="26">
                  <c:v>237.3</c:v>
                </c:pt>
                <c:pt idx="27">
                  <c:v>348.9</c:v>
                </c:pt>
                <c:pt idx="28">
                  <c:v>297.5</c:v>
                </c:pt>
                <c:pt idx="29">
                  <c:v>326.8</c:v>
                </c:pt>
                <c:pt idx="30">
                  <c:v>311.7</c:v>
                </c:pt>
                <c:pt idx="31">
                  <c:v>333.4</c:v>
                </c:pt>
              </c:numCache>
            </c:numRef>
          </c:xVal>
          <c:yVal>
            <c:numRef>
              <c:f>'8.13'!$B$88:$B$119</c:f>
              <c:numCache>
                <c:formatCode>General</c:formatCode>
                <c:ptCount val="32"/>
                <c:pt idx="0">
                  <c:v>24.070694180392106</c:v>
                </c:pt>
                <c:pt idx="1">
                  <c:v>18.64487257563081</c:v>
                </c:pt>
                <c:pt idx="2">
                  <c:v>18.770761707991856</c:v>
                </c:pt>
                <c:pt idx="3">
                  <c:v>15.636122312201696</c:v>
                </c:pt>
                <c:pt idx="4">
                  <c:v>16.618057544617887</c:v>
                </c:pt>
                <c:pt idx="5">
                  <c:v>17.662937343214612</c:v>
                </c:pt>
                <c:pt idx="6">
                  <c:v>24.561661796600202</c:v>
                </c:pt>
                <c:pt idx="7">
                  <c:v>24.97709593339167</c:v>
                </c:pt>
                <c:pt idx="8">
                  <c:v>26.789899439390798</c:v>
                </c:pt>
                <c:pt idx="9">
                  <c:v>24.347650271586414</c:v>
                </c:pt>
                <c:pt idx="10">
                  <c:v>21.401844574337819</c:v>
                </c:pt>
                <c:pt idx="11">
                  <c:v>27.419345101196054</c:v>
                </c:pt>
                <c:pt idx="12">
                  <c:v>22.748858290601067</c:v>
                </c:pt>
                <c:pt idx="13">
                  <c:v>25.908675512863443</c:v>
                </c:pt>
                <c:pt idx="14">
                  <c:v>25.745019640794073</c:v>
                </c:pt>
                <c:pt idx="15">
                  <c:v>15.598355572493379</c:v>
                </c:pt>
                <c:pt idx="16">
                  <c:v>16.94536928875662</c:v>
                </c:pt>
                <c:pt idx="17">
                  <c:v>23.0761700347398</c:v>
                </c:pt>
                <c:pt idx="18">
                  <c:v>32.517854961818614</c:v>
                </c:pt>
                <c:pt idx="19">
                  <c:v>26.223398343766068</c:v>
                </c:pt>
                <c:pt idx="20">
                  <c:v>22.471902199406752</c:v>
                </c:pt>
                <c:pt idx="21">
                  <c:v>17.851771041756184</c:v>
                </c:pt>
                <c:pt idx="22">
                  <c:v>17.864359954992292</c:v>
                </c:pt>
                <c:pt idx="23">
                  <c:v>25.833142033446816</c:v>
                </c:pt>
                <c:pt idx="24">
                  <c:v>21.968345669962549</c:v>
                </c:pt>
                <c:pt idx="25">
                  <c:v>20.432498255157729</c:v>
                </c:pt>
                <c:pt idx="26">
                  <c:v>10.625734844231864</c:v>
                </c:pt>
                <c:pt idx="27">
                  <c:v>24.674962015725139</c:v>
                </c:pt>
                <c:pt idx="28">
                  <c:v>18.204260612367126</c:v>
                </c:pt>
                <c:pt idx="29">
                  <c:v>21.892812190545921</c:v>
                </c:pt>
                <c:pt idx="30">
                  <c:v>19.991886291894051</c:v>
                </c:pt>
                <c:pt idx="31">
                  <c:v>22.723680464128851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B-4346-B38A-B9A9AA90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86344"/>
        <c:axId val="539287984"/>
      </c:scatterChart>
      <c:valAx>
        <c:axId val="53928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Yards/Game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287984"/>
        <c:crosses val="autoZero"/>
        <c:crossBetween val="midCat"/>
      </c:valAx>
      <c:valAx>
        <c:axId val="53928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Points/Game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286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'8.13'!$E$88:$E$119</c:f>
              <c:numCache>
                <c:formatCode>General</c:formatCode>
                <c:ptCount val="32"/>
                <c:pt idx="0">
                  <c:v>1.5625</c:v>
                </c:pt>
                <c:pt idx="1">
                  <c:v>4.6875</c:v>
                </c:pt>
                <c:pt idx="2">
                  <c:v>7.8125</c:v>
                </c:pt>
                <c:pt idx="3">
                  <c:v>10.9375</c:v>
                </c:pt>
                <c:pt idx="4">
                  <c:v>14.0625</c:v>
                </c:pt>
                <c:pt idx="5">
                  <c:v>17.1875</c:v>
                </c:pt>
                <c:pt idx="6">
                  <c:v>20.3125</c:v>
                </c:pt>
                <c:pt idx="7">
                  <c:v>23.4375</c:v>
                </c:pt>
                <c:pt idx="8">
                  <c:v>26.5625</c:v>
                </c:pt>
                <c:pt idx="9">
                  <c:v>29.6875</c:v>
                </c:pt>
                <c:pt idx="10">
                  <c:v>32.8125</c:v>
                </c:pt>
                <c:pt idx="11">
                  <c:v>35.9375</c:v>
                </c:pt>
                <c:pt idx="12">
                  <c:v>39.0625</c:v>
                </c:pt>
                <c:pt idx="13">
                  <c:v>42.1875</c:v>
                </c:pt>
                <c:pt idx="14">
                  <c:v>45.3125</c:v>
                </c:pt>
                <c:pt idx="15">
                  <c:v>48.4375</c:v>
                </c:pt>
                <c:pt idx="16">
                  <c:v>51.5625</c:v>
                </c:pt>
                <c:pt idx="17">
                  <c:v>54.6875</c:v>
                </c:pt>
                <c:pt idx="18">
                  <c:v>57.8125</c:v>
                </c:pt>
                <c:pt idx="19">
                  <c:v>60.9375</c:v>
                </c:pt>
                <c:pt idx="20">
                  <c:v>64.0625</c:v>
                </c:pt>
                <c:pt idx="21">
                  <c:v>67.1875</c:v>
                </c:pt>
                <c:pt idx="22">
                  <c:v>70.3125</c:v>
                </c:pt>
                <c:pt idx="23">
                  <c:v>73.4375</c:v>
                </c:pt>
                <c:pt idx="24">
                  <c:v>76.5625</c:v>
                </c:pt>
                <c:pt idx="25">
                  <c:v>79.6875</c:v>
                </c:pt>
                <c:pt idx="26">
                  <c:v>82.8125</c:v>
                </c:pt>
                <c:pt idx="27">
                  <c:v>85.9375</c:v>
                </c:pt>
                <c:pt idx="28">
                  <c:v>89.0625</c:v>
                </c:pt>
                <c:pt idx="29">
                  <c:v>92.1875</c:v>
                </c:pt>
                <c:pt idx="30">
                  <c:v>95.3125</c:v>
                </c:pt>
                <c:pt idx="31">
                  <c:v>98.4375</c:v>
                </c:pt>
              </c:numCache>
            </c:numRef>
          </c:xVal>
          <c:yVal>
            <c:numRef>
              <c:f>'8.13'!$F$88:$F$119</c:f>
              <c:numCache>
                <c:formatCode>General</c:formatCode>
                <c:ptCount val="32"/>
                <c:pt idx="0">
                  <c:v>13.7</c:v>
                </c:pt>
                <c:pt idx="1">
                  <c:v>14.1</c:v>
                </c:pt>
                <c:pt idx="2">
                  <c:v>15.8</c:v>
                </c:pt>
                <c:pt idx="3">
                  <c:v>16.2</c:v>
                </c:pt>
                <c:pt idx="4">
                  <c:v>16.399999999999999</c:v>
                </c:pt>
                <c:pt idx="5">
                  <c:v>16.7</c:v>
                </c:pt>
                <c:pt idx="6">
                  <c:v>16.7</c:v>
                </c:pt>
                <c:pt idx="7">
                  <c:v>16.8</c:v>
                </c:pt>
                <c:pt idx="8">
                  <c:v>17.2</c:v>
                </c:pt>
                <c:pt idx="9">
                  <c:v>17.7</c:v>
                </c:pt>
                <c:pt idx="10">
                  <c:v>18.8</c:v>
                </c:pt>
                <c:pt idx="11">
                  <c:v>20</c:v>
                </c:pt>
                <c:pt idx="12">
                  <c:v>20.9</c:v>
                </c:pt>
                <c:pt idx="13">
                  <c:v>20.9</c:v>
                </c:pt>
                <c:pt idx="14">
                  <c:v>20.9</c:v>
                </c:pt>
                <c:pt idx="15">
                  <c:v>21</c:v>
                </c:pt>
                <c:pt idx="16">
                  <c:v>21.6</c:v>
                </c:pt>
                <c:pt idx="17">
                  <c:v>22.8</c:v>
                </c:pt>
                <c:pt idx="18">
                  <c:v>23.3</c:v>
                </c:pt>
                <c:pt idx="19">
                  <c:v>23.7</c:v>
                </c:pt>
                <c:pt idx="20">
                  <c:v>23.7</c:v>
                </c:pt>
                <c:pt idx="21">
                  <c:v>23.8</c:v>
                </c:pt>
                <c:pt idx="22">
                  <c:v>24.6</c:v>
                </c:pt>
                <c:pt idx="23">
                  <c:v>24.6</c:v>
                </c:pt>
                <c:pt idx="24">
                  <c:v>25.1</c:v>
                </c:pt>
                <c:pt idx="25">
                  <c:v>25.2</c:v>
                </c:pt>
                <c:pt idx="26">
                  <c:v>25.7</c:v>
                </c:pt>
                <c:pt idx="27">
                  <c:v>25.8</c:v>
                </c:pt>
                <c:pt idx="28">
                  <c:v>27.2</c:v>
                </c:pt>
                <c:pt idx="29">
                  <c:v>28.1</c:v>
                </c:pt>
                <c:pt idx="30">
                  <c:v>28.4</c:v>
                </c:pt>
                <c:pt idx="31">
                  <c:v>36.799999999999997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8-4C69-B9FC-32AB8A3C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03400"/>
        <c:axId val="539303728"/>
      </c:scatterChart>
      <c:valAx>
        <c:axId val="53930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303728"/>
        <c:crosses val="autoZero"/>
        <c:crossBetween val="midCat"/>
      </c:valAx>
      <c:valAx>
        <c:axId val="53930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Points/Game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303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Fiber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'8.17'!$F$4:$F$70</c:f>
              <c:numCache>
                <c:formatCode>General</c:formatCode>
                <c:ptCount val="67"/>
                <c:pt idx="0">
                  <c:v>10</c:v>
                </c:pt>
                <c:pt idx="1">
                  <c:v>9</c:v>
                </c:pt>
                <c:pt idx="2">
                  <c:v>14</c:v>
                </c:pt>
                <c:pt idx="3">
                  <c:v>1</c:v>
                </c:pt>
                <c:pt idx="4" formatCode="0.00">
                  <c:v>1.5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 formatCode="0.00">
                  <c:v>1.5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 formatCode="0.00">
                  <c:v>1.5</c:v>
                </c:pt>
                <c:pt idx="45">
                  <c:v>6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</c:numCache>
            </c:numRef>
          </c:xVal>
          <c:yVal>
            <c:numRef>
              <c:f>'8.17'!$AD$28:$AD$94</c:f>
              <c:numCache>
                <c:formatCode>General</c:formatCode>
                <c:ptCount val="67"/>
                <c:pt idx="0">
                  <c:v>-2.4606550742789182</c:v>
                </c:pt>
                <c:pt idx="1">
                  <c:v>-7.8905787048971519</c:v>
                </c:pt>
                <c:pt idx="2">
                  <c:v>-11.993328539771063</c:v>
                </c:pt>
                <c:pt idx="3">
                  <c:v>2.9856768088313572</c:v>
                </c:pt>
                <c:pt idx="4">
                  <c:v>7.2770791565052377</c:v>
                </c:pt>
                <c:pt idx="5">
                  <c:v>-8.5365079469388547</c:v>
                </c:pt>
                <c:pt idx="6">
                  <c:v>8.3497300767861589</c:v>
                </c:pt>
                <c:pt idx="7">
                  <c:v>-14.542706327131384</c:v>
                </c:pt>
                <c:pt idx="8">
                  <c:v>-4.6372785561233059</c:v>
                </c:pt>
                <c:pt idx="9">
                  <c:v>4.2599026474899944</c:v>
                </c:pt>
                <c:pt idx="10">
                  <c:v>17.424899046855657</c:v>
                </c:pt>
                <c:pt idx="11">
                  <c:v>12.893608687656055</c:v>
                </c:pt>
                <c:pt idx="12">
                  <c:v>11.161231955066825</c:v>
                </c:pt>
                <c:pt idx="13">
                  <c:v>-8.7079139135757089</c:v>
                </c:pt>
                <c:pt idx="14">
                  <c:v>-6.0626677622551313</c:v>
                </c:pt>
                <c:pt idx="15">
                  <c:v>-9.5905964280514979</c:v>
                </c:pt>
                <c:pt idx="16">
                  <c:v>-6.6690071500783006</c:v>
                </c:pt>
                <c:pt idx="17">
                  <c:v>-8.7079139135757089</c:v>
                </c:pt>
                <c:pt idx="18">
                  <c:v>20.142968956405554</c:v>
                </c:pt>
                <c:pt idx="19">
                  <c:v>3.402326772497446</c:v>
                </c:pt>
                <c:pt idx="20">
                  <c:v>-1.8283484982464273</c:v>
                </c:pt>
                <c:pt idx="21">
                  <c:v>-3.7957628180045617</c:v>
                </c:pt>
                <c:pt idx="22">
                  <c:v>-8.6806864614158314</c:v>
                </c:pt>
                <c:pt idx="23">
                  <c:v>-4.5952720647121055</c:v>
                </c:pt>
                <c:pt idx="24">
                  <c:v>-8.8380308378488621</c:v>
                </c:pt>
                <c:pt idx="25">
                  <c:v>0.47567698778878764</c:v>
                </c:pt>
                <c:pt idx="26">
                  <c:v>10.306672620998711</c:v>
                </c:pt>
                <c:pt idx="27">
                  <c:v>-6.3893506593856983</c:v>
                </c:pt>
                <c:pt idx="28">
                  <c:v>-7.1049377318472153</c:v>
                </c:pt>
                <c:pt idx="29">
                  <c:v>-5.6765879979846119</c:v>
                </c:pt>
                <c:pt idx="30">
                  <c:v>1.5178246913742015</c:v>
                </c:pt>
                <c:pt idx="31">
                  <c:v>11.803519091348036</c:v>
                </c:pt>
                <c:pt idx="32">
                  <c:v>33.907579844096475</c:v>
                </c:pt>
                <c:pt idx="33">
                  <c:v>-7.6921550227310718</c:v>
                </c:pt>
                <c:pt idx="34">
                  <c:v>7.541972375179455</c:v>
                </c:pt>
                <c:pt idx="35">
                  <c:v>2.1402389076690156</c:v>
                </c:pt>
                <c:pt idx="36">
                  <c:v>1.2981437537423517</c:v>
                </c:pt>
                <c:pt idx="37">
                  <c:v>8.5152006421116084</c:v>
                </c:pt>
                <c:pt idx="38">
                  <c:v>-2.1426016648701989</c:v>
                </c:pt>
                <c:pt idx="39">
                  <c:v>8.292469443807704</c:v>
                </c:pt>
                <c:pt idx="40">
                  <c:v>-4.7666780313489738</c:v>
                </c:pt>
                <c:pt idx="41">
                  <c:v>22.877869929661188</c:v>
                </c:pt>
                <c:pt idx="42">
                  <c:v>-3.7110836786373795</c:v>
                </c:pt>
                <c:pt idx="43">
                  <c:v>6.5136054746277381</c:v>
                </c:pt>
                <c:pt idx="44">
                  <c:v>17.220364676382246</c:v>
                </c:pt>
                <c:pt idx="45">
                  <c:v>-3.657499946802119</c:v>
                </c:pt>
                <c:pt idx="46">
                  <c:v>-10.828540364344605</c:v>
                </c:pt>
                <c:pt idx="47">
                  <c:v>-16.524816936207827</c:v>
                </c:pt>
                <c:pt idx="48">
                  <c:v>-6.8839137803318238</c:v>
                </c:pt>
                <c:pt idx="49">
                  <c:v>1.7907888156342722</c:v>
                </c:pt>
                <c:pt idx="50">
                  <c:v>-5.6592861685149103</c:v>
                </c:pt>
                <c:pt idx="51">
                  <c:v>-8.3572774122516194</c:v>
                </c:pt>
                <c:pt idx="52">
                  <c:v>-4.5813689956717667</c:v>
                </c:pt>
                <c:pt idx="53">
                  <c:v>-6.3060225925454034</c:v>
                </c:pt>
                <c:pt idx="54">
                  <c:v>-2.535810457450566</c:v>
                </c:pt>
                <c:pt idx="55">
                  <c:v>1.1976152897671142</c:v>
                </c:pt>
                <c:pt idx="56">
                  <c:v>0.23837982481659026</c:v>
                </c:pt>
                <c:pt idx="57">
                  <c:v>-4.2725793889603096</c:v>
                </c:pt>
                <c:pt idx="58">
                  <c:v>15.095078855485426</c:v>
                </c:pt>
                <c:pt idx="59">
                  <c:v>-5.4402399299975457</c:v>
                </c:pt>
                <c:pt idx="60">
                  <c:v>-0.68247268312863696</c:v>
                </c:pt>
                <c:pt idx="61">
                  <c:v>4.1707614453449935</c:v>
                </c:pt>
                <c:pt idx="62">
                  <c:v>4.506811037281679</c:v>
                </c:pt>
                <c:pt idx="63">
                  <c:v>-7.2266151469923443</c:v>
                </c:pt>
                <c:pt idx="64">
                  <c:v>0.34339010960647443</c:v>
                </c:pt>
                <c:pt idx="65">
                  <c:v>1.0734546004772625</c:v>
                </c:pt>
                <c:pt idx="66">
                  <c:v>-10.747748938386323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D-4579-8B1B-2786C92D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52976"/>
        <c:axId val="716057896"/>
      </c:scatterChart>
      <c:valAx>
        <c:axId val="71605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057896"/>
        <c:crosses val="autoZero"/>
        <c:crossBetween val="midCat"/>
      </c:valAx>
      <c:valAx>
        <c:axId val="716057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052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Carbs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'8.17'!$G$4:$G$70</c:f>
              <c:numCache>
                <c:formatCode>General</c:formatCode>
                <c:ptCount val="6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 formatCode="0.00">
                  <c:v>10.5</c:v>
                </c:pt>
                <c:pt idx="5">
                  <c:v>11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22</c:v>
                </c:pt>
                <c:pt idx="15">
                  <c:v>21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  <c:pt idx="19">
                  <c:v>21</c:v>
                </c:pt>
                <c:pt idx="20">
                  <c:v>21</c:v>
                </c:pt>
                <c:pt idx="21">
                  <c:v>11</c:v>
                </c:pt>
                <c:pt idx="22">
                  <c:v>18</c:v>
                </c:pt>
                <c:pt idx="23">
                  <c:v>11</c:v>
                </c:pt>
                <c:pt idx="24">
                  <c:v>14</c:v>
                </c:pt>
                <c:pt idx="25">
                  <c:v>14</c:v>
                </c:pt>
                <c:pt idx="26">
                  <c:v>12</c:v>
                </c:pt>
                <c:pt idx="27">
                  <c:v>14</c:v>
                </c:pt>
                <c:pt idx="28">
                  <c:v>13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13</c:v>
                </c:pt>
                <c:pt idx="33">
                  <c:v>14</c:v>
                </c:pt>
                <c:pt idx="34">
                  <c:v>12</c:v>
                </c:pt>
                <c:pt idx="35" formatCode="0.00">
                  <c:v>11.5</c:v>
                </c:pt>
                <c:pt idx="36">
                  <c:v>17</c:v>
                </c:pt>
                <c:pt idx="37">
                  <c:v>20</c:v>
                </c:pt>
                <c:pt idx="38">
                  <c:v>21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15</c:v>
                </c:pt>
                <c:pt idx="43">
                  <c:v>15</c:v>
                </c:pt>
                <c:pt idx="44" formatCode="0.00">
                  <c:v>13.5</c:v>
                </c:pt>
                <c:pt idx="45">
                  <c:v>11</c:v>
                </c:pt>
                <c:pt idx="46">
                  <c:v>20</c:v>
                </c:pt>
                <c:pt idx="47">
                  <c:v>13</c:v>
                </c:pt>
                <c:pt idx="48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23</c:v>
                </c:pt>
                <c:pt idx="53">
                  <c:v>22</c:v>
                </c:pt>
                <c:pt idx="54">
                  <c:v>20</c:v>
                </c:pt>
                <c:pt idx="55">
                  <c:v>16</c:v>
                </c:pt>
                <c:pt idx="56">
                  <c:v>19</c:v>
                </c:pt>
                <c:pt idx="57">
                  <c:v>9</c:v>
                </c:pt>
                <c:pt idx="58">
                  <c:v>16</c:v>
                </c:pt>
                <c:pt idx="59">
                  <c:v>15</c:v>
                </c:pt>
                <c:pt idx="60">
                  <c:v>21</c:v>
                </c:pt>
                <c:pt idx="61">
                  <c:v>15</c:v>
                </c:pt>
                <c:pt idx="62">
                  <c:v>16</c:v>
                </c:pt>
                <c:pt idx="63">
                  <c:v>13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</c:numCache>
            </c:numRef>
          </c:xVal>
          <c:yVal>
            <c:numRef>
              <c:f>'8.17'!$AD$28:$AD$94</c:f>
              <c:numCache>
                <c:formatCode>General</c:formatCode>
                <c:ptCount val="67"/>
                <c:pt idx="0">
                  <c:v>-2.4606550742789182</c:v>
                </c:pt>
                <c:pt idx="1">
                  <c:v>-7.8905787048971519</c:v>
                </c:pt>
                <c:pt idx="2">
                  <c:v>-11.993328539771063</c:v>
                </c:pt>
                <c:pt idx="3">
                  <c:v>2.9856768088313572</c:v>
                </c:pt>
                <c:pt idx="4">
                  <c:v>7.2770791565052377</c:v>
                </c:pt>
                <c:pt idx="5">
                  <c:v>-8.5365079469388547</c:v>
                </c:pt>
                <c:pt idx="6">
                  <c:v>8.3497300767861589</c:v>
                </c:pt>
                <c:pt idx="7">
                  <c:v>-14.542706327131384</c:v>
                </c:pt>
                <c:pt idx="8">
                  <c:v>-4.6372785561233059</c:v>
                </c:pt>
                <c:pt idx="9">
                  <c:v>4.2599026474899944</c:v>
                </c:pt>
                <c:pt idx="10">
                  <c:v>17.424899046855657</c:v>
                </c:pt>
                <c:pt idx="11">
                  <c:v>12.893608687656055</c:v>
                </c:pt>
                <c:pt idx="12">
                  <c:v>11.161231955066825</c:v>
                </c:pt>
                <c:pt idx="13">
                  <c:v>-8.7079139135757089</c:v>
                </c:pt>
                <c:pt idx="14">
                  <c:v>-6.0626677622551313</c:v>
                </c:pt>
                <c:pt idx="15">
                  <c:v>-9.5905964280514979</c:v>
                </c:pt>
                <c:pt idx="16">
                  <c:v>-6.6690071500783006</c:v>
                </c:pt>
                <c:pt idx="17">
                  <c:v>-8.7079139135757089</c:v>
                </c:pt>
                <c:pt idx="18">
                  <c:v>20.142968956405554</c:v>
                </c:pt>
                <c:pt idx="19">
                  <c:v>3.402326772497446</c:v>
                </c:pt>
                <c:pt idx="20">
                  <c:v>-1.8283484982464273</c:v>
                </c:pt>
                <c:pt idx="21">
                  <c:v>-3.7957628180045617</c:v>
                </c:pt>
                <c:pt idx="22">
                  <c:v>-8.6806864614158314</c:v>
                </c:pt>
                <c:pt idx="23">
                  <c:v>-4.5952720647121055</c:v>
                </c:pt>
                <c:pt idx="24">
                  <c:v>-8.8380308378488621</c:v>
                </c:pt>
                <c:pt idx="25">
                  <c:v>0.47567698778878764</c:v>
                </c:pt>
                <c:pt idx="26">
                  <c:v>10.306672620998711</c:v>
                </c:pt>
                <c:pt idx="27">
                  <c:v>-6.3893506593856983</c:v>
                </c:pt>
                <c:pt idx="28">
                  <c:v>-7.1049377318472153</c:v>
                </c:pt>
                <c:pt idx="29">
                  <c:v>-5.6765879979846119</c:v>
                </c:pt>
                <c:pt idx="30">
                  <c:v>1.5178246913742015</c:v>
                </c:pt>
                <c:pt idx="31">
                  <c:v>11.803519091348036</c:v>
                </c:pt>
                <c:pt idx="32">
                  <c:v>33.907579844096475</c:v>
                </c:pt>
                <c:pt idx="33">
                  <c:v>-7.6921550227310718</c:v>
                </c:pt>
                <c:pt idx="34">
                  <c:v>7.541972375179455</c:v>
                </c:pt>
                <c:pt idx="35">
                  <c:v>2.1402389076690156</c:v>
                </c:pt>
                <c:pt idx="36">
                  <c:v>1.2981437537423517</c:v>
                </c:pt>
                <c:pt idx="37">
                  <c:v>8.5152006421116084</c:v>
                </c:pt>
                <c:pt idx="38">
                  <c:v>-2.1426016648701989</c:v>
                </c:pt>
                <c:pt idx="39">
                  <c:v>8.292469443807704</c:v>
                </c:pt>
                <c:pt idx="40">
                  <c:v>-4.7666780313489738</c:v>
                </c:pt>
                <c:pt idx="41">
                  <c:v>22.877869929661188</c:v>
                </c:pt>
                <c:pt idx="42">
                  <c:v>-3.7110836786373795</c:v>
                </c:pt>
                <c:pt idx="43">
                  <c:v>6.5136054746277381</c:v>
                </c:pt>
                <c:pt idx="44">
                  <c:v>17.220364676382246</c:v>
                </c:pt>
                <c:pt idx="45">
                  <c:v>-3.657499946802119</c:v>
                </c:pt>
                <c:pt idx="46">
                  <c:v>-10.828540364344605</c:v>
                </c:pt>
                <c:pt idx="47">
                  <c:v>-16.524816936207827</c:v>
                </c:pt>
                <c:pt idx="48">
                  <c:v>-6.8839137803318238</c:v>
                </c:pt>
                <c:pt idx="49">
                  <c:v>1.7907888156342722</c:v>
                </c:pt>
                <c:pt idx="50">
                  <c:v>-5.6592861685149103</c:v>
                </c:pt>
                <c:pt idx="51">
                  <c:v>-8.3572774122516194</c:v>
                </c:pt>
                <c:pt idx="52">
                  <c:v>-4.5813689956717667</c:v>
                </c:pt>
                <c:pt idx="53">
                  <c:v>-6.3060225925454034</c:v>
                </c:pt>
                <c:pt idx="54">
                  <c:v>-2.535810457450566</c:v>
                </c:pt>
                <c:pt idx="55">
                  <c:v>1.1976152897671142</c:v>
                </c:pt>
                <c:pt idx="56">
                  <c:v>0.23837982481659026</c:v>
                </c:pt>
                <c:pt idx="57">
                  <c:v>-4.2725793889603096</c:v>
                </c:pt>
                <c:pt idx="58">
                  <c:v>15.095078855485426</c:v>
                </c:pt>
                <c:pt idx="59">
                  <c:v>-5.4402399299975457</c:v>
                </c:pt>
                <c:pt idx="60">
                  <c:v>-0.68247268312863696</c:v>
                </c:pt>
                <c:pt idx="61">
                  <c:v>4.1707614453449935</c:v>
                </c:pt>
                <c:pt idx="62">
                  <c:v>4.506811037281679</c:v>
                </c:pt>
                <c:pt idx="63">
                  <c:v>-7.2266151469923443</c:v>
                </c:pt>
                <c:pt idx="64">
                  <c:v>0.34339010960647443</c:v>
                </c:pt>
                <c:pt idx="65">
                  <c:v>1.0734546004772625</c:v>
                </c:pt>
                <c:pt idx="66">
                  <c:v>-10.747748938386323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A-4F14-BDD2-B8047974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01616"/>
        <c:axId val="756268456"/>
      </c:scatterChart>
      <c:valAx>
        <c:axId val="72100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268456"/>
        <c:crosses val="autoZero"/>
        <c:crossBetween val="midCat"/>
      </c:valAx>
      <c:valAx>
        <c:axId val="756268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001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Sugars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'8.17'!$H$4:$H$70</c:f>
              <c:numCache>
                <c:formatCode>General</c:formatCode>
                <c:ptCount val="67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12</c:v>
                </c:pt>
                <c:pt idx="10">
                  <c:v>1</c:v>
                </c:pt>
                <c:pt idx="11">
                  <c:v>9</c:v>
                </c:pt>
                <c:pt idx="12">
                  <c:v>7</c:v>
                </c:pt>
                <c:pt idx="13">
                  <c:v>13</c:v>
                </c:pt>
                <c:pt idx="14">
                  <c:v>3</c:v>
                </c:pt>
                <c:pt idx="15">
                  <c:v>2</c:v>
                </c:pt>
                <c:pt idx="16">
                  <c:v>12</c:v>
                </c:pt>
                <c:pt idx="17">
                  <c:v>13</c:v>
                </c:pt>
                <c:pt idx="18">
                  <c:v>7</c:v>
                </c:pt>
                <c:pt idx="19">
                  <c:v>0</c:v>
                </c:pt>
                <c:pt idx="20">
                  <c:v>3</c:v>
                </c:pt>
                <c:pt idx="21">
                  <c:v>10</c:v>
                </c:pt>
                <c:pt idx="22">
                  <c:v>5</c:v>
                </c:pt>
                <c:pt idx="23">
                  <c:v>13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9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6</c:v>
                </c:pt>
                <c:pt idx="37">
                  <c:v>9</c:v>
                </c:pt>
                <c:pt idx="38">
                  <c:v>3</c:v>
                </c:pt>
                <c:pt idx="39">
                  <c:v>6</c:v>
                </c:pt>
                <c:pt idx="40">
                  <c:v>12</c:v>
                </c:pt>
                <c:pt idx="41">
                  <c:v>13</c:v>
                </c:pt>
                <c:pt idx="42">
                  <c:v>6</c:v>
                </c:pt>
                <c:pt idx="43">
                  <c:v>9</c:v>
                </c:pt>
                <c:pt idx="44">
                  <c:v>10</c:v>
                </c:pt>
                <c:pt idx="45">
                  <c:v>14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12</c:v>
                </c:pt>
                <c:pt idx="51">
                  <c:v>6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15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14</c:v>
                </c:pt>
                <c:pt idx="62">
                  <c:v>3</c:v>
                </c:pt>
                <c:pt idx="63">
                  <c:v>12</c:v>
                </c:pt>
                <c:pt idx="64">
                  <c:v>3</c:v>
                </c:pt>
                <c:pt idx="65">
                  <c:v>3</c:v>
                </c:pt>
                <c:pt idx="66">
                  <c:v>8</c:v>
                </c:pt>
              </c:numCache>
            </c:numRef>
          </c:xVal>
          <c:yVal>
            <c:numRef>
              <c:f>'8.17'!$AD$28:$AD$94</c:f>
              <c:numCache>
                <c:formatCode>General</c:formatCode>
                <c:ptCount val="67"/>
                <c:pt idx="0">
                  <c:v>-2.4606550742789182</c:v>
                </c:pt>
                <c:pt idx="1">
                  <c:v>-7.8905787048971519</c:v>
                </c:pt>
                <c:pt idx="2">
                  <c:v>-11.993328539771063</c:v>
                </c:pt>
                <c:pt idx="3">
                  <c:v>2.9856768088313572</c:v>
                </c:pt>
                <c:pt idx="4">
                  <c:v>7.2770791565052377</c:v>
                </c:pt>
                <c:pt idx="5">
                  <c:v>-8.5365079469388547</c:v>
                </c:pt>
                <c:pt idx="6">
                  <c:v>8.3497300767861589</c:v>
                </c:pt>
                <c:pt idx="7">
                  <c:v>-14.542706327131384</c:v>
                </c:pt>
                <c:pt idx="8">
                  <c:v>-4.6372785561233059</c:v>
                </c:pt>
                <c:pt idx="9">
                  <c:v>4.2599026474899944</c:v>
                </c:pt>
                <c:pt idx="10">
                  <c:v>17.424899046855657</c:v>
                </c:pt>
                <c:pt idx="11">
                  <c:v>12.893608687656055</c:v>
                </c:pt>
                <c:pt idx="12">
                  <c:v>11.161231955066825</c:v>
                </c:pt>
                <c:pt idx="13">
                  <c:v>-8.7079139135757089</c:v>
                </c:pt>
                <c:pt idx="14">
                  <c:v>-6.0626677622551313</c:v>
                </c:pt>
                <c:pt idx="15">
                  <c:v>-9.5905964280514979</c:v>
                </c:pt>
                <c:pt idx="16">
                  <c:v>-6.6690071500783006</c:v>
                </c:pt>
                <c:pt idx="17">
                  <c:v>-8.7079139135757089</c:v>
                </c:pt>
                <c:pt idx="18">
                  <c:v>20.142968956405554</c:v>
                </c:pt>
                <c:pt idx="19">
                  <c:v>3.402326772497446</c:v>
                </c:pt>
                <c:pt idx="20">
                  <c:v>-1.8283484982464273</c:v>
                </c:pt>
                <c:pt idx="21">
                  <c:v>-3.7957628180045617</c:v>
                </c:pt>
                <c:pt idx="22">
                  <c:v>-8.6806864614158314</c:v>
                </c:pt>
                <c:pt idx="23">
                  <c:v>-4.5952720647121055</c:v>
                </c:pt>
                <c:pt idx="24">
                  <c:v>-8.8380308378488621</c:v>
                </c:pt>
                <c:pt idx="25">
                  <c:v>0.47567698778878764</c:v>
                </c:pt>
                <c:pt idx="26">
                  <c:v>10.306672620998711</c:v>
                </c:pt>
                <c:pt idx="27">
                  <c:v>-6.3893506593856983</c:v>
                </c:pt>
                <c:pt idx="28">
                  <c:v>-7.1049377318472153</c:v>
                </c:pt>
                <c:pt idx="29">
                  <c:v>-5.6765879979846119</c:v>
                </c:pt>
                <c:pt idx="30">
                  <c:v>1.5178246913742015</c:v>
                </c:pt>
                <c:pt idx="31">
                  <c:v>11.803519091348036</c:v>
                </c:pt>
                <c:pt idx="32">
                  <c:v>33.907579844096475</c:v>
                </c:pt>
                <c:pt idx="33">
                  <c:v>-7.6921550227310718</c:v>
                </c:pt>
                <c:pt idx="34">
                  <c:v>7.541972375179455</c:v>
                </c:pt>
                <c:pt idx="35">
                  <c:v>2.1402389076690156</c:v>
                </c:pt>
                <c:pt idx="36">
                  <c:v>1.2981437537423517</c:v>
                </c:pt>
                <c:pt idx="37">
                  <c:v>8.5152006421116084</c:v>
                </c:pt>
                <c:pt idx="38">
                  <c:v>-2.1426016648701989</c:v>
                </c:pt>
                <c:pt idx="39">
                  <c:v>8.292469443807704</c:v>
                </c:pt>
                <c:pt idx="40">
                  <c:v>-4.7666780313489738</c:v>
                </c:pt>
                <c:pt idx="41">
                  <c:v>22.877869929661188</c:v>
                </c:pt>
                <c:pt idx="42">
                  <c:v>-3.7110836786373795</c:v>
                </c:pt>
                <c:pt idx="43">
                  <c:v>6.5136054746277381</c:v>
                </c:pt>
                <c:pt idx="44">
                  <c:v>17.220364676382246</c:v>
                </c:pt>
                <c:pt idx="45">
                  <c:v>-3.657499946802119</c:v>
                </c:pt>
                <c:pt idx="46">
                  <c:v>-10.828540364344605</c:v>
                </c:pt>
                <c:pt idx="47">
                  <c:v>-16.524816936207827</c:v>
                </c:pt>
                <c:pt idx="48">
                  <c:v>-6.8839137803318238</c:v>
                </c:pt>
                <c:pt idx="49">
                  <c:v>1.7907888156342722</c:v>
                </c:pt>
                <c:pt idx="50">
                  <c:v>-5.6592861685149103</c:v>
                </c:pt>
                <c:pt idx="51">
                  <c:v>-8.3572774122516194</c:v>
                </c:pt>
                <c:pt idx="52">
                  <c:v>-4.5813689956717667</c:v>
                </c:pt>
                <c:pt idx="53">
                  <c:v>-6.3060225925454034</c:v>
                </c:pt>
                <c:pt idx="54">
                  <c:v>-2.535810457450566</c:v>
                </c:pt>
                <c:pt idx="55">
                  <c:v>1.1976152897671142</c:v>
                </c:pt>
                <c:pt idx="56">
                  <c:v>0.23837982481659026</c:v>
                </c:pt>
                <c:pt idx="57">
                  <c:v>-4.2725793889603096</c:v>
                </c:pt>
                <c:pt idx="58">
                  <c:v>15.095078855485426</c:v>
                </c:pt>
                <c:pt idx="59">
                  <c:v>-5.4402399299975457</c:v>
                </c:pt>
                <c:pt idx="60">
                  <c:v>-0.68247268312863696</c:v>
                </c:pt>
                <c:pt idx="61">
                  <c:v>4.1707614453449935</c:v>
                </c:pt>
                <c:pt idx="62">
                  <c:v>4.506811037281679</c:v>
                </c:pt>
                <c:pt idx="63">
                  <c:v>-7.2266151469923443</c:v>
                </c:pt>
                <c:pt idx="64">
                  <c:v>0.34339010960647443</c:v>
                </c:pt>
                <c:pt idx="65">
                  <c:v>1.0734546004772625</c:v>
                </c:pt>
                <c:pt idx="66">
                  <c:v>-10.747748938386323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5-434E-B8DA-D4F417E43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56632"/>
        <c:axId val="702256960"/>
      </c:scatterChart>
      <c:valAx>
        <c:axId val="70225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Sugars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256960"/>
        <c:crosses val="autoZero"/>
        <c:crossBetween val="midCat"/>
      </c:valAx>
      <c:valAx>
        <c:axId val="70225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256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Sodium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'8.17'!$E$4:$E$70</c:f>
              <c:numCache>
                <c:formatCode>General</c:formatCode>
                <c:ptCount val="67"/>
                <c:pt idx="0">
                  <c:v>130</c:v>
                </c:pt>
                <c:pt idx="1">
                  <c:v>260</c:v>
                </c:pt>
                <c:pt idx="2">
                  <c:v>140</c:v>
                </c:pt>
                <c:pt idx="3">
                  <c:v>200</c:v>
                </c:pt>
                <c:pt idx="4">
                  <c:v>180</c:v>
                </c:pt>
                <c:pt idx="5">
                  <c:v>125</c:v>
                </c:pt>
                <c:pt idx="6">
                  <c:v>210</c:v>
                </c:pt>
                <c:pt idx="7">
                  <c:v>200</c:v>
                </c:pt>
                <c:pt idx="8">
                  <c:v>210</c:v>
                </c:pt>
                <c:pt idx="9">
                  <c:v>220</c:v>
                </c:pt>
                <c:pt idx="10">
                  <c:v>290</c:v>
                </c:pt>
                <c:pt idx="11">
                  <c:v>210</c:v>
                </c:pt>
                <c:pt idx="12">
                  <c:v>140</c:v>
                </c:pt>
                <c:pt idx="13">
                  <c:v>180</c:v>
                </c:pt>
                <c:pt idx="14">
                  <c:v>280</c:v>
                </c:pt>
                <c:pt idx="15">
                  <c:v>290</c:v>
                </c:pt>
                <c:pt idx="16">
                  <c:v>90</c:v>
                </c:pt>
                <c:pt idx="17">
                  <c:v>180</c:v>
                </c:pt>
                <c:pt idx="18">
                  <c:v>140</c:v>
                </c:pt>
                <c:pt idx="19">
                  <c:v>80</c:v>
                </c:pt>
                <c:pt idx="20">
                  <c:v>220</c:v>
                </c:pt>
                <c:pt idx="21">
                  <c:v>140</c:v>
                </c:pt>
                <c:pt idx="22">
                  <c:v>190</c:v>
                </c:pt>
                <c:pt idx="23">
                  <c:v>125</c:v>
                </c:pt>
                <c:pt idx="24">
                  <c:v>200</c:v>
                </c:pt>
                <c:pt idx="25">
                  <c:v>0</c:v>
                </c:pt>
                <c:pt idx="26">
                  <c:v>160</c:v>
                </c:pt>
                <c:pt idx="27">
                  <c:v>240</c:v>
                </c:pt>
                <c:pt idx="28">
                  <c:v>135</c:v>
                </c:pt>
                <c:pt idx="29">
                  <c:v>280</c:v>
                </c:pt>
                <c:pt idx="30">
                  <c:v>140</c:v>
                </c:pt>
                <c:pt idx="31">
                  <c:v>170</c:v>
                </c:pt>
                <c:pt idx="32">
                  <c:v>75</c:v>
                </c:pt>
                <c:pt idx="33">
                  <c:v>180</c:v>
                </c:pt>
                <c:pt idx="34">
                  <c:v>220</c:v>
                </c:pt>
                <c:pt idx="35">
                  <c:v>250</c:v>
                </c:pt>
                <c:pt idx="36">
                  <c:v>170</c:v>
                </c:pt>
                <c:pt idx="37">
                  <c:v>170</c:v>
                </c:pt>
                <c:pt idx="38">
                  <c:v>260</c:v>
                </c:pt>
                <c:pt idx="39">
                  <c:v>150</c:v>
                </c:pt>
                <c:pt idx="40">
                  <c:v>180</c:v>
                </c:pt>
                <c:pt idx="41">
                  <c:v>150</c:v>
                </c:pt>
                <c:pt idx="42">
                  <c:v>220</c:v>
                </c:pt>
                <c:pt idx="43">
                  <c:v>190</c:v>
                </c:pt>
                <c:pt idx="44">
                  <c:v>170</c:v>
                </c:pt>
                <c:pt idx="45">
                  <c:v>200</c:v>
                </c:pt>
                <c:pt idx="46">
                  <c:v>320</c:v>
                </c:pt>
                <c:pt idx="47">
                  <c:v>0</c:v>
                </c:pt>
                <c:pt idx="48">
                  <c:v>0</c:v>
                </c:pt>
                <c:pt idx="49">
                  <c:v>135</c:v>
                </c:pt>
                <c:pt idx="50">
                  <c:v>210</c:v>
                </c:pt>
                <c:pt idx="51">
                  <c:v>0</c:v>
                </c:pt>
                <c:pt idx="52">
                  <c:v>240</c:v>
                </c:pt>
                <c:pt idx="53">
                  <c:v>290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70</c:v>
                </c:pt>
                <c:pt idx="58">
                  <c:v>230</c:v>
                </c:pt>
                <c:pt idx="59">
                  <c:v>15</c:v>
                </c:pt>
                <c:pt idx="60">
                  <c:v>200</c:v>
                </c:pt>
                <c:pt idx="61">
                  <c:v>190</c:v>
                </c:pt>
                <c:pt idx="62">
                  <c:v>200</c:v>
                </c:pt>
                <c:pt idx="63">
                  <c:v>140</c:v>
                </c:pt>
                <c:pt idx="64">
                  <c:v>230</c:v>
                </c:pt>
                <c:pt idx="65">
                  <c:v>200</c:v>
                </c:pt>
                <c:pt idx="66">
                  <c:v>200</c:v>
                </c:pt>
              </c:numCache>
            </c:numRef>
          </c:xVal>
          <c:yVal>
            <c:numRef>
              <c:f>'8.17'!$AD$28:$AD$94</c:f>
              <c:numCache>
                <c:formatCode>General</c:formatCode>
                <c:ptCount val="67"/>
                <c:pt idx="0">
                  <c:v>-2.4606550742789182</c:v>
                </c:pt>
                <c:pt idx="1">
                  <c:v>-7.8905787048971519</c:v>
                </c:pt>
                <c:pt idx="2">
                  <c:v>-11.993328539771063</c:v>
                </c:pt>
                <c:pt idx="3">
                  <c:v>2.9856768088313572</c:v>
                </c:pt>
                <c:pt idx="4">
                  <c:v>7.2770791565052377</c:v>
                </c:pt>
                <c:pt idx="5">
                  <c:v>-8.5365079469388547</c:v>
                </c:pt>
                <c:pt idx="6">
                  <c:v>8.3497300767861589</c:v>
                </c:pt>
                <c:pt idx="7">
                  <c:v>-14.542706327131384</c:v>
                </c:pt>
                <c:pt idx="8">
                  <c:v>-4.6372785561233059</c:v>
                </c:pt>
                <c:pt idx="9">
                  <c:v>4.2599026474899944</c:v>
                </c:pt>
                <c:pt idx="10">
                  <c:v>17.424899046855657</c:v>
                </c:pt>
                <c:pt idx="11">
                  <c:v>12.893608687656055</c:v>
                </c:pt>
                <c:pt idx="12">
                  <c:v>11.161231955066825</c:v>
                </c:pt>
                <c:pt idx="13">
                  <c:v>-8.7079139135757089</c:v>
                </c:pt>
                <c:pt idx="14">
                  <c:v>-6.0626677622551313</c:v>
                </c:pt>
                <c:pt idx="15">
                  <c:v>-9.5905964280514979</c:v>
                </c:pt>
                <c:pt idx="16">
                  <c:v>-6.6690071500783006</c:v>
                </c:pt>
                <c:pt idx="17">
                  <c:v>-8.7079139135757089</c:v>
                </c:pt>
                <c:pt idx="18">
                  <c:v>20.142968956405554</c:v>
                </c:pt>
                <c:pt idx="19">
                  <c:v>3.402326772497446</c:v>
                </c:pt>
                <c:pt idx="20">
                  <c:v>-1.8283484982464273</c:v>
                </c:pt>
                <c:pt idx="21">
                  <c:v>-3.7957628180045617</c:v>
                </c:pt>
                <c:pt idx="22">
                  <c:v>-8.6806864614158314</c:v>
                </c:pt>
                <c:pt idx="23">
                  <c:v>-4.5952720647121055</c:v>
                </c:pt>
                <c:pt idx="24">
                  <c:v>-8.8380308378488621</c:v>
                </c:pt>
                <c:pt idx="25">
                  <c:v>0.47567698778878764</c:v>
                </c:pt>
                <c:pt idx="26">
                  <c:v>10.306672620998711</c:v>
                </c:pt>
                <c:pt idx="27">
                  <c:v>-6.3893506593856983</c:v>
                </c:pt>
                <c:pt idx="28">
                  <c:v>-7.1049377318472153</c:v>
                </c:pt>
                <c:pt idx="29">
                  <c:v>-5.6765879979846119</c:v>
                </c:pt>
                <c:pt idx="30">
                  <c:v>1.5178246913742015</c:v>
                </c:pt>
                <c:pt idx="31">
                  <c:v>11.803519091348036</c:v>
                </c:pt>
                <c:pt idx="32">
                  <c:v>33.907579844096475</c:v>
                </c:pt>
                <c:pt idx="33">
                  <c:v>-7.6921550227310718</c:v>
                </c:pt>
                <c:pt idx="34">
                  <c:v>7.541972375179455</c:v>
                </c:pt>
                <c:pt idx="35">
                  <c:v>2.1402389076690156</c:v>
                </c:pt>
                <c:pt idx="36">
                  <c:v>1.2981437537423517</c:v>
                </c:pt>
                <c:pt idx="37">
                  <c:v>8.5152006421116084</c:v>
                </c:pt>
                <c:pt idx="38">
                  <c:v>-2.1426016648701989</c:v>
                </c:pt>
                <c:pt idx="39">
                  <c:v>8.292469443807704</c:v>
                </c:pt>
                <c:pt idx="40">
                  <c:v>-4.7666780313489738</c:v>
                </c:pt>
                <c:pt idx="41">
                  <c:v>22.877869929661188</c:v>
                </c:pt>
                <c:pt idx="42">
                  <c:v>-3.7110836786373795</c:v>
                </c:pt>
                <c:pt idx="43">
                  <c:v>6.5136054746277381</c:v>
                </c:pt>
                <c:pt idx="44">
                  <c:v>17.220364676382246</c:v>
                </c:pt>
                <c:pt idx="45">
                  <c:v>-3.657499946802119</c:v>
                </c:pt>
                <c:pt idx="46">
                  <c:v>-10.828540364344605</c:v>
                </c:pt>
                <c:pt idx="47">
                  <c:v>-16.524816936207827</c:v>
                </c:pt>
                <c:pt idx="48">
                  <c:v>-6.8839137803318238</c:v>
                </c:pt>
                <c:pt idx="49">
                  <c:v>1.7907888156342722</c:v>
                </c:pt>
                <c:pt idx="50">
                  <c:v>-5.6592861685149103</c:v>
                </c:pt>
                <c:pt idx="51">
                  <c:v>-8.3572774122516194</c:v>
                </c:pt>
                <c:pt idx="52">
                  <c:v>-4.5813689956717667</c:v>
                </c:pt>
                <c:pt idx="53">
                  <c:v>-6.3060225925454034</c:v>
                </c:pt>
                <c:pt idx="54">
                  <c:v>-2.535810457450566</c:v>
                </c:pt>
                <c:pt idx="55">
                  <c:v>1.1976152897671142</c:v>
                </c:pt>
                <c:pt idx="56">
                  <c:v>0.23837982481659026</c:v>
                </c:pt>
                <c:pt idx="57">
                  <c:v>-4.2725793889603096</c:v>
                </c:pt>
                <c:pt idx="58">
                  <c:v>15.095078855485426</c:v>
                </c:pt>
                <c:pt idx="59">
                  <c:v>-5.4402399299975457</c:v>
                </c:pt>
                <c:pt idx="60">
                  <c:v>-0.68247268312863696</c:v>
                </c:pt>
                <c:pt idx="61">
                  <c:v>4.1707614453449935</c:v>
                </c:pt>
                <c:pt idx="62">
                  <c:v>4.506811037281679</c:v>
                </c:pt>
                <c:pt idx="63">
                  <c:v>-7.2266151469923443</c:v>
                </c:pt>
                <c:pt idx="64">
                  <c:v>0.34339010960647443</c:v>
                </c:pt>
                <c:pt idx="65">
                  <c:v>1.0734546004772625</c:v>
                </c:pt>
                <c:pt idx="66">
                  <c:v>-10.747748938386323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2-4444-B916-112B1534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59256"/>
        <c:axId val="702265488"/>
      </c:scatterChart>
      <c:valAx>
        <c:axId val="70225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Sodium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265488"/>
        <c:crosses val="autoZero"/>
        <c:crossBetween val="midCat"/>
      </c:valAx>
      <c:valAx>
        <c:axId val="70226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259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Fiber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Calories</c:v>
          </c:tx>
          <c:spPr>
            <a:ln w="19050">
              <a:noFill/>
            </a:ln>
          </c:spPr>
          <c:xVal>
            <c:numRef>
              <c:f>'8.17'!$F$4:$F$70</c:f>
              <c:numCache>
                <c:formatCode>General</c:formatCode>
                <c:ptCount val="67"/>
                <c:pt idx="0">
                  <c:v>10</c:v>
                </c:pt>
                <c:pt idx="1">
                  <c:v>9</c:v>
                </c:pt>
                <c:pt idx="2">
                  <c:v>14</c:v>
                </c:pt>
                <c:pt idx="3">
                  <c:v>1</c:v>
                </c:pt>
                <c:pt idx="4" formatCode="0.00">
                  <c:v>1.5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 formatCode="0.00">
                  <c:v>1.5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 formatCode="0.00">
                  <c:v>1.5</c:v>
                </c:pt>
                <c:pt idx="45">
                  <c:v>6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</c:numCache>
            </c:numRef>
          </c:xVal>
          <c:yVal>
            <c:numRef>
              <c:f>'8.17'!$D$4:$D$70</c:f>
              <c:numCache>
                <c:formatCode>General</c:formatCode>
                <c:ptCount val="67"/>
                <c:pt idx="0">
                  <c:v>70</c:v>
                </c:pt>
                <c:pt idx="1">
                  <c:v>70</c:v>
                </c:pt>
                <c:pt idx="2">
                  <c:v>50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130</c:v>
                </c:pt>
                <c:pt idx="7">
                  <c:v>90</c:v>
                </c:pt>
                <c:pt idx="8">
                  <c:v>90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100</c:v>
                </c:pt>
                <c:pt idx="20">
                  <c:v>110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110</c:v>
                </c:pt>
                <c:pt idx="25">
                  <c:v>100</c:v>
                </c:pt>
                <c:pt idx="26">
                  <c:v>120</c:v>
                </c:pt>
                <c:pt idx="27">
                  <c:v>120</c:v>
                </c:pt>
                <c:pt idx="28">
                  <c:v>110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110</c:v>
                </c:pt>
                <c:pt idx="34">
                  <c:v>120</c:v>
                </c:pt>
                <c:pt idx="35">
                  <c:v>110</c:v>
                </c:pt>
                <c:pt idx="36">
                  <c:v>110</c:v>
                </c:pt>
                <c:pt idx="37">
                  <c:v>140</c:v>
                </c:pt>
                <c:pt idx="38">
                  <c:v>110</c:v>
                </c:pt>
                <c:pt idx="39">
                  <c:v>100</c:v>
                </c:pt>
                <c:pt idx="40">
                  <c:v>110</c:v>
                </c:pt>
                <c:pt idx="41">
                  <c:v>160</c:v>
                </c:pt>
                <c:pt idx="42">
                  <c:v>100</c:v>
                </c:pt>
                <c:pt idx="43">
                  <c:v>120</c:v>
                </c:pt>
                <c:pt idx="44">
                  <c:v>130</c:v>
                </c:pt>
                <c:pt idx="45">
                  <c:v>120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100</c:v>
                </c:pt>
                <c:pt idx="50">
                  <c:v>120</c:v>
                </c:pt>
                <c:pt idx="51">
                  <c:v>90</c:v>
                </c:pt>
                <c:pt idx="52">
                  <c:v>110</c:v>
                </c:pt>
                <c:pt idx="53">
                  <c:v>110</c:v>
                </c:pt>
                <c:pt idx="54">
                  <c:v>90</c:v>
                </c:pt>
                <c:pt idx="55">
                  <c:v>80</c:v>
                </c:pt>
                <c:pt idx="56">
                  <c:v>90</c:v>
                </c:pt>
                <c:pt idx="57">
                  <c:v>110</c:v>
                </c:pt>
                <c:pt idx="58">
                  <c:v>110</c:v>
                </c:pt>
                <c:pt idx="59">
                  <c:v>90</c:v>
                </c:pt>
                <c:pt idx="60">
                  <c:v>110</c:v>
                </c:pt>
                <c:pt idx="61">
                  <c:v>140</c:v>
                </c:pt>
                <c:pt idx="62">
                  <c:v>100</c:v>
                </c:pt>
                <c:pt idx="63">
                  <c:v>110</c:v>
                </c:pt>
                <c:pt idx="64">
                  <c:v>100</c:v>
                </c:pt>
                <c:pt idx="65">
                  <c:v>100</c:v>
                </c:pt>
                <c:pt idx="6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4-4730-BBAB-8ECBE254C59E}"/>
            </c:ext>
          </c:extLst>
        </c:ser>
        <c:ser>
          <c:idx val="1"/>
          <c:order val="1"/>
          <c:tx>
            <c:v>Predicted Calories</c:v>
          </c:tx>
          <c:spPr>
            <a:ln w="19050">
              <a:noFill/>
            </a:ln>
          </c:spPr>
          <c:xVal>
            <c:numRef>
              <c:f>'8.17'!$F$4:$F$70</c:f>
              <c:numCache>
                <c:formatCode>General</c:formatCode>
                <c:ptCount val="67"/>
                <c:pt idx="0">
                  <c:v>10</c:v>
                </c:pt>
                <c:pt idx="1">
                  <c:v>9</c:v>
                </c:pt>
                <c:pt idx="2">
                  <c:v>14</c:v>
                </c:pt>
                <c:pt idx="3">
                  <c:v>1</c:v>
                </c:pt>
                <c:pt idx="4" formatCode="0.00">
                  <c:v>1.5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 formatCode="0.00">
                  <c:v>1.5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 formatCode="0.00">
                  <c:v>1.5</c:v>
                </c:pt>
                <c:pt idx="45">
                  <c:v>6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</c:numCache>
            </c:numRef>
          </c:xVal>
          <c:yVal>
            <c:numRef>
              <c:f>'8.17'!$AC$28:$AC$94</c:f>
              <c:numCache>
                <c:formatCode>General</c:formatCode>
                <c:ptCount val="67"/>
                <c:pt idx="0">
                  <c:v>72.460655074278918</c:v>
                </c:pt>
                <c:pt idx="1">
                  <c:v>77.890578704897152</c:v>
                </c:pt>
                <c:pt idx="2">
                  <c:v>61.993328539771063</c:v>
                </c:pt>
                <c:pt idx="3">
                  <c:v>107.01432319116864</c:v>
                </c:pt>
                <c:pt idx="4">
                  <c:v>102.72292084349476</c:v>
                </c:pt>
                <c:pt idx="5">
                  <c:v>118.53650794693885</c:v>
                </c:pt>
                <c:pt idx="6">
                  <c:v>121.65026992321384</c:v>
                </c:pt>
                <c:pt idx="7">
                  <c:v>104.54270632713138</c:v>
                </c:pt>
                <c:pt idx="8">
                  <c:v>94.637278556123306</c:v>
                </c:pt>
                <c:pt idx="9">
                  <c:v>115.74009735251001</c:v>
                </c:pt>
                <c:pt idx="10">
                  <c:v>92.575100953144343</c:v>
                </c:pt>
                <c:pt idx="11">
                  <c:v>107.10639131234394</c:v>
                </c:pt>
                <c:pt idx="12">
                  <c:v>98.838768044933175</c:v>
                </c:pt>
                <c:pt idx="13">
                  <c:v>118.70791391357571</c:v>
                </c:pt>
                <c:pt idx="14">
                  <c:v>116.06266776225513</c:v>
                </c:pt>
                <c:pt idx="15">
                  <c:v>109.5905964280515</c:v>
                </c:pt>
                <c:pt idx="16">
                  <c:v>116.6690071500783</c:v>
                </c:pt>
                <c:pt idx="17">
                  <c:v>118.70791391357571</c:v>
                </c:pt>
                <c:pt idx="18">
                  <c:v>89.857031043594446</c:v>
                </c:pt>
                <c:pt idx="19">
                  <c:v>96.597673227502554</c:v>
                </c:pt>
                <c:pt idx="20">
                  <c:v>111.82834849824643</c:v>
                </c:pt>
                <c:pt idx="21">
                  <c:v>103.79576281800456</c:v>
                </c:pt>
                <c:pt idx="22">
                  <c:v>108.68068646141583</c:v>
                </c:pt>
                <c:pt idx="23">
                  <c:v>114.59527206471211</c:v>
                </c:pt>
                <c:pt idx="24">
                  <c:v>118.83803083784886</c:v>
                </c:pt>
                <c:pt idx="25">
                  <c:v>99.524323012211212</c:v>
                </c:pt>
                <c:pt idx="26">
                  <c:v>109.69332737900129</c:v>
                </c:pt>
                <c:pt idx="27">
                  <c:v>126.3893506593857</c:v>
                </c:pt>
                <c:pt idx="28">
                  <c:v>117.10493773184722</c:v>
                </c:pt>
                <c:pt idx="29">
                  <c:v>115.67658799798461</c:v>
                </c:pt>
                <c:pt idx="30">
                  <c:v>98.482175308625798</c:v>
                </c:pt>
                <c:pt idx="31">
                  <c:v>98.196480908651964</c:v>
                </c:pt>
                <c:pt idx="32">
                  <c:v>86.092420155903525</c:v>
                </c:pt>
                <c:pt idx="33">
                  <c:v>117.69215502273107</c:v>
                </c:pt>
                <c:pt idx="34">
                  <c:v>112.45802762482055</c:v>
                </c:pt>
                <c:pt idx="35">
                  <c:v>107.85976109233098</c:v>
                </c:pt>
                <c:pt idx="36">
                  <c:v>108.70185624625765</c:v>
                </c:pt>
                <c:pt idx="37">
                  <c:v>131.48479935788839</c:v>
                </c:pt>
                <c:pt idx="38">
                  <c:v>112.1426016648702</c:v>
                </c:pt>
                <c:pt idx="39">
                  <c:v>91.707530556192296</c:v>
                </c:pt>
                <c:pt idx="40">
                  <c:v>114.76667803134897</c:v>
                </c:pt>
                <c:pt idx="41">
                  <c:v>137.12213007033881</c:v>
                </c:pt>
                <c:pt idx="42">
                  <c:v>103.71108367863738</c:v>
                </c:pt>
                <c:pt idx="43">
                  <c:v>113.48639452537226</c:v>
                </c:pt>
                <c:pt idx="44">
                  <c:v>112.77963532361775</c:v>
                </c:pt>
                <c:pt idx="45">
                  <c:v>123.65749994680212</c:v>
                </c:pt>
                <c:pt idx="46">
                  <c:v>110.8285403643446</c:v>
                </c:pt>
                <c:pt idx="47">
                  <c:v>66.524816936207827</c:v>
                </c:pt>
                <c:pt idx="48">
                  <c:v>56.883913780331824</c:v>
                </c:pt>
                <c:pt idx="49">
                  <c:v>98.209211184365728</c:v>
                </c:pt>
                <c:pt idx="50">
                  <c:v>125.65928616851491</c:v>
                </c:pt>
                <c:pt idx="51">
                  <c:v>98.357277412251619</c:v>
                </c:pt>
                <c:pt idx="52">
                  <c:v>114.58136899567177</c:v>
                </c:pt>
                <c:pt idx="53">
                  <c:v>116.3060225925454</c:v>
                </c:pt>
                <c:pt idx="54">
                  <c:v>92.535810457450566</c:v>
                </c:pt>
                <c:pt idx="55">
                  <c:v>78.802384710232886</c:v>
                </c:pt>
                <c:pt idx="56">
                  <c:v>89.76162017518341</c:v>
                </c:pt>
                <c:pt idx="57">
                  <c:v>114.27257938896031</c:v>
                </c:pt>
                <c:pt idx="58">
                  <c:v>94.904921144514574</c:v>
                </c:pt>
                <c:pt idx="59">
                  <c:v>95.440239929997546</c:v>
                </c:pt>
                <c:pt idx="60">
                  <c:v>110.68247268312864</c:v>
                </c:pt>
                <c:pt idx="61">
                  <c:v>135.82923855465501</c:v>
                </c:pt>
                <c:pt idx="62">
                  <c:v>95.493188962718321</c:v>
                </c:pt>
                <c:pt idx="63">
                  <c:v>117.22661514699234</c:v>
                </c:pt>
                <c:pt idx="64">
                  <c:v>99.656609890393526</c:v>
                </c:pt>
                <c:pt idx="65">
                  <c:v>98.926545399522738</c:v>
                </c:pt>
                <c:pt idx="66">
                  <c:v>120.74774893838632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4-4730-BBAB-8ECBE254C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25512"/>
        <c:axId val="694755976"/>
      </c:scatterChart>
      <c:valAx>
        <c:axId val="71172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755976"/>
        <c:crosses val="autoZero"/>
        <c:crossBetween val="midCat"/>
      </c:valAx>
      <c:valAx>
        <c:axId val="694755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725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Sugars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Calories</c:v>
          </c:tx>
          <c:spPr>
            <a:ln w="19050">
              <a:noFill/>
            </a:ln>
          </c:spPr>
          <c:xVal>
            <c:numRef>
              <c:f>'8.17'!$H$4:$H$70</c:f>
              <c:numCache>
                <c:formatCode>General</c:formatCode>
                <c:ptCount val="67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12</c:v>
                </c:pt>
                <c:pt idx="10">
                  <c:v>1</c:v>
                </c:pt>
                <c:pt idx="11">
                  <c:v>9</c:v>
                </c:pt>
                <c:pt idx="12">
                  <c:v>7</c:v>
                </c:pt>
                <c:pt idx="13">
                  <c:v>13</c:v>
                </c:pt>
                <c:pt idx="14">
                  <c:v>3</c:v>
                </c:pt>
                <c:pt idx="15">
                  <c:v>2</c:v>
                </c:pt>
                <c:pt idx="16">
                  <c:v>12</c:v>
                </c:pt>
                <c:pt idx="17">
                  <c:v>13</c:v>
                </c:pt>
                <c:pt idx="18">
                  <c:v>7</c:v>
                </c:pt>
                <c:pt idx="19">
                  <c:v>0</c:v>
                </c:pt>
                <c:pt idx="20">
                  <c:v>3</c:v>
                </c:pt>
                <c:pt idx="21">
                  <c:v>10</c:v>
                </c:pt>
                <c:pt idx="22">
                  <c:v>5</c:v>
                </c:pt>
                <c:pt idx="23">
                  <c:v>13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9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6</c:v>
                </c:pt>
                <c:pt idx="37">
                  <c:v>9</c:v>
                </c:pt>
                <c:pt idx="38">
                  <c:v>3</c:v>
                </c:pt>
                <c:pt idx="39">
                  <c:v>6</c:v>
                </c:pt>
                <c:pt idx="40">
                  <c:v>12</c:v>
                </c:pt>
                <c:pt idx="41">
                  <c:v>13</c:v>
                </c:pt>
                <c:pt idx="42">
                  <c:v>6</c:v>
                </c:pt>
                <c:pt idx="43">
                  <c:v>9</c:v>
                </c:pt>
                <c:pt idx="44">
                  <c:v>10</c:v>
                </c:pt>
                <c:pt idx="45">
                  <c:v>14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12</c:v>
                </c:pt>
                <c:pt idx="51">
                  <c:v>6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15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14</c:v>
                </c:pt>
                <c:pt idx="62">
                  <c:v>3</c:v>
                </c:pt>
                <c:pt idx="63">
                  <c:v>12</c:v>
                </c:pt>
                <c:pt idx="64">
                  <c:v>3</c:v>
                </c:pt>
                <c:pt idx="65">
                  <c:v>3</c:v>
                </c:pt>
                <c:pt idx="66">
                  <c:v>8</c:v>
                </c:pt>
              </c:numCache>
            </c:numRef>
          </c:xVal>
          <c:yVal>
            <c:numRef>
              <c:f>'8.17'!$D$4:$D$70</c:f>
              <c:numCache>
                <c:formatCode>General</c:formatCode>
                <c:ptCount val="67"/>
                <c:pt idx="0">
                  <c:v>70</c:v>
                </c:pt>
                <c:pt idx="1">
                  <c:v>70</c:v>
                </c:pt>
                <c:pt idx="2">
                  <c:v>50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130</c:v>
                </c:pt>
                <c:pt idx="7">
                  <c:v>90</c:v>
                </c:pt>
                <c:pt idx="8">
                  <c:v>90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100</c:v>
                </c:pt>
                <c:pt idx="20">
                  <c:v>110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110</c:v>
                </c:pt>
                <c:pt idx="25">
                  <c:v>100</c:v>
                </c:pt>
                <c:pt idx="26">
                  <c:v>120</c:v>
                </c:pt>
                <c:pt idx="27">
                  <c:v>120</c:v>
                </c:pt>
                <c:pt idx="28">
                  <c:v>110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110</c:v>
                </c:pt>
                <c:pt idx="34">
                  <c:v>120</c:v>
                </c:pt>
                <c:pt idx="35">
                  <c:v>110</c:v>
                </c:pt>
                <c:pt idx="36">
                  <c:v>110</c:v>
                </c:pt>
                <c:pt idx="37">
                  <c:v>140</c:v>
                </c:pt>
                <c:pt idx="38">
                  <c:v>110</c:v>
                </c:pt>
                <c:pt idx="39">
                  <c:v>100</c:v>
                </c:pt>
                <c:pt idx="40">
                  <c:v>110</c:v>
                </c:pt>
                <c:pt idx="41">
                  <c:v>160</c:v>
                </c:pt>
                <c:pt idx="42">
                  <c:v>100</c:v>
                </c:pt>
                <c:pt idx="43">
                  <c:v>120</c:v>
                </c:pt>
                <c:pt idx="44">
                  <c:v>130</c:v>
                </c:pt>
                <c:pt idx="45">
                  <c:v>120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100</c:v>
                </c:pt>
                <c:pt idx="50">
                  <c:v>120</c:v>
                </c:pt>
                <c:pt idx="51">
                  <c:v>90</c:v>
                </c:pt>
                <c:pt idx="52">
                  <c:v>110</c:v>
                </c:pt>
                <c:pt idx="53">
                  <c:v>110</c:v>
                </c:pt>
                <c:pt idx="54">
                  <c:v>90</c:v>
                </c:pt>
                <c:pt idx="55">
                  <c:v>80</c:v>
                </c:pt>
                <c:pt idx="56">
                  <c:v>90</c:v>
                </c:pt>
                <c:pt idx="57">
                  <c:v>110</c:v>
                </c:pt>
                <c:pt idx="58">
                  <c:v>110</c:v>
                </c:pt>
                <c:pt idx="59">
                  <c:v>90</c:v>
                </c:pt>
                <c:pt idx="60">
                  <c:v>110</c:v>
                </c:pt>
                <c:pt idx="61">
                  <c:v>140</c:v>
                </c:pt>
                <c:pt idx="62">
                  <c:v>100</c:v>
                </c:pt>
                <c:pt idx="63">
                  <c:v>110</c:v>
                </c:pt>
                <c:pt idx="64">
                  <c:v>100</c:v>
                </c:pt>
                <c:pt idx="65">
                  <c:v>100</c:v>
                </c:pt>
                <c:pt idx="6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B-46C2-9881-7CB66E6462F9}"/>
            </c:ext>
          </c:extLst>
        </c:ser>
        <c:ser>
          <c:idx val="1"/>
          <c:order val="1"/>
          <c:tx>
            <c:v>Predicted Calories</c:v>
          </c:tx>
          <c:spPr>
            <a:ln w="19050">
              <a:noFill/>
            </a:ln>
          </c:spPr>
          <c:xVal>
            <c:numRef>
              <c:f>'8.17'!$H$4:$H$70</c:f>
              <c:numCache>
                <c:formatCode>General</c:formatCode>
                <c:ptCount val="67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12</c:v>
                </c:pt>
                <c:pt idx="10">
                  <c:v>1</c:v>
                </c:pt>
                <c:pt idx="11">
                  <c:v>9</c:v>
                </c:pt>
                <c:pt idx="12">
                  <c:v>7</c:v>
                </c:pt>
                <c:pt idx="13">
                  <c:v>13</c:v>
                </c:pt>
                <c:pt idx="14">
                  <c:v>3</c:v>
                </c:pt>
                <c:pt idx="15">
                  <c:v>2</c:v>
                </c:pt>
                <c:pt idx="16">
                  <c:v>12</c:v>
                </c:pt>
                <c:pt idx="17">
                  <c:v>13</c:v>
                </c:pt>
                <c:pt idx="18">
                  <c:v>7</c:v>
                </c:pt>
                <c:pt idx="19">
                  <c:v>0</c:v>
                </c:pt>
                <c:pt idx="20">
                  <c:v>3</c:v>
                </c:pt>
                <c:pt idx="21">
                  <c:v>10</c:v>
                </c:pt>
                <c:pt idx="22">
                  <c:v>5</c:v>
                </c:pt>
                <c:pt idx="23">
                  <c:v>13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9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6</c:v>
                </c:pt>
                <c:pt idx="37">
                  <c:v>9</c:v>
                </c:pt>
                <c:pt idx="38">
                  <c:v>3</c:v>
                </c:pt>
                <c:pt idx="39">
                  <c:v>6</c:v>
                </c:pt>
                <c:pt idx="40">
                  <c:v>12</c:v>
                </c:pt>
                <c:pt idx="41">
                  <c:v>13</c:v>
                </c:pt>
                <c:pt idx="42">
                  <c:v>6</c:v>
                </c:pt>
                <c:pt idx="43">
                  <c:v>9</c:v>
                </c:pt>
                <c:pt idx="44">
                  <c:v>10</c:v>
                </c:pt>
                <c:pt idx="45">
                  <c:v>14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12</c:v>
                </c:pt>
                <c:pt idx="51">
                  <c:v>6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15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14</c:v>
                </c:pt>
                <c:pt idx="62">
                  <c:v>3</c:v>
                </c:pt>
                <c:pt idx="63">
                  <c:v>12</c:v>
                </c:pt>
                <c:pt idx="64">
                  <c:v>3</c:v>
                </c:pt>
                <c:pt idx="65">
                  <c:v>3</c:v>
                </c:pt>
                <c:pt idx="66">
                  <c:v>8</c:v>
                </c:pt>
              </c:numCache>
            </c:numRef>
          </c:xVal>
          <c:yVal>
            <c:numRef>
              <c:f>'8.17'!$AC$28:$AC$94</c:f>
              <c:numCache>
                <c:formatCode>General</c:formatCode>
                <c:ptCount val="67"/>
                <c:pt idx="0">
                  <c:v>72.460655074278918</c:v>
                </c:pt>
                <c:pt idx="1">
                  <c:v>77.890578704897152</c:v>
                </c:pt>
                <c:pt idx="2">
                  <c:v>61.993328539771063</c:v>
                </c:pt>
                <c:pt idx="3">
                  <c:v>107.01432319116864</c:v>
                </c:pt>
                <c:pt idx="4">
                  <c:v>102.72292084349476</c:v>
                </c:pt>
                <c:pt idx="5">
                  <c:v>118.53650794693885</c:v>
                </c:pt>
                <c:pt idx="6">
                  <c:v>121.65026992321384</c:v>
                </c:pt>
                <c:pt idx="7">
                  <c:v>104.54270632713138</c:v>
                </c:pt>
                <c:pt idx="8">
                  <c:v>94.637278556123306</c:v>
                </c:pt>
                <c:pt idx="9">
                  <c:v>115.74009735251001</c:v>
                </c:pt>
                <c:pt idx="10">
                  <c:v>92.575100953144343</c:v>
                </c:pt>
                <c:pt idx="11">
                  <c:v>107.10639131234394</c:v>
                </c:pt>
                <c:pt idx="12">
                  <c:v>98.838768044933175</c:v>
                </c:pt>
                <c:pt idx="13">
                  <c:v>118.70791391357571</c:v>
                </c:pt>
                <c:pt idx="14">
                  <c:v>116.06266776225513</c:v>
                </c:pt>
                <c:pt idx="15">
                  <c:v>109.5905964280515</c:v>
                </c:pt>
                <c:pt idx="16">
                  <c:v>116.6690071500783</c:v>
                </c:pt>
                <c:pt idx="17">
                  <c:v>118.70791391357571</c:v>
                </c:pt>
                <c:pt idx="18">
                  <c:v>89.857031043594446</c:v>
                </c:pt>
                <c:pt idx="19">
                  <c:v>96.597673227502554</c:v>
                </c:pt>
                <c:pt idx="20">
                  <c:v>111.82834849824643</c:v>
                </c:pt>
                <c:pt idx="21">
                  <c:v>103.79576281800456</c:v>
                </c:pt>
                <c:pt idx="22">
                  <c:v>108.68068646141583</c:v>
                </c:pt>
                <c:pt idx="23">
                  <c:v>114.59527206471211</c:v>
                </c:pt>
                <c:pt idx="24">
                  <c:v>118.83803083784886</c:v>
                </c:pt>
                <c:pt idx="25">
                  <c:v>99.524323012211212</c:v>
                </c:pt>
                <c:pt idx="26">
                  <c:v>109.69332737900129</c:v>
                </c:pt>
                <c:pt idx="27">
                  <c:v>126.3893506593857</c:v>
                </c:pt>
                <c:pt idx="28">
                  <c:v>117.10493773184722</c:v>
                </c:pt>
                <c:pt idx="29">
                  <c:v>115.67658799798461</c:v>
                </c:pt>
                <c:pt idx="30">
                  <c:v>98.482175308625798</c:v>
                </c:pt>
                <c:pt idx="31">
                  <c:v>98.196480908651964</c:v>
                </c:pt>
                <c:pt idx="32">
                  <c:v>86.092420155903525</c:v>
                </c:pt>
                <c:pt idx="33">
                  <c:v>117.69215502273107</c:v>
                </c:pt>
                <c:pt idx="34">
                  <c:v>112.45802762482055</c:v>
                </c:pt>
                <c:pt idx="35">
                  <c:v>107.85976109233098</c:v>
                </c:pt>
                <c:pt idx="36">
                  <c:v>108.70185624625765</c:v>
                </c:pt>
                <c:pt idx="37">
                  <c:v>131.48479935788839</c:v>
                </c:pt>
                <c:pt idx="38">
                  <c:v>112.1426016648702</c:v>
                </c:pt>
                <c:pt idx="39">
                  <c:v>91.707530556192296</c:v>
                </c:pt>
                <c:pt idx="40">
                  <c:v>114.76667803134897</c:v>
                </c:pt>
                <c:pt idx="41">
                  <c:v>137.12213007033881</c:v>
                </c:pt>
                <c:pt idx="42">
                  <c:v>103.71108367863738</c:v>
                </c:pt>
                <c:pt idx="43">
                  <c:v>113.48639452537226</c:v>
                </c:pt>
                <c:pt idx="44">
                  <c:v>112.77963532361775</c:v>
                </c:pt>
                <c:pt idx="45">
                  <c:v>123.65749994680212</c:v>
                </c:pt>
                <c:pt idx="46">
                  <c:v>110.8285403643446</c:v>
                </c:pt>
                <c:pt idx="47">
                  <c:v>66.524816936207827</c:v>
                </c:pt>
                <c:pt idx="48">
                  <c:v>56.883913780331824</c:v>
                </c:pt>
                <c:pt idx="49">
                  <c:v>98.209211184365728</c:v>
                </c:pt>
                <c:pt idx="50">
                  <c:v>125.65928616851491</c:v>
                </c:pt>
                <c:pt idx="51">
                  <c:v>98.357277412251619</c:v>
                </c:pt>
                <c:pt idx="52">
                  <c:v>114.58136899567177</c:v>
                </c:pt>
                <c:pt idx="53">
                  <c:v>116.3060225925454</c:v>
                </c:pt>
                <c:pt idx="54">
                  <c:v>92.535810457450566</c:v>
                </c:pt>
                <c:pt idx="55">
                  <c:v>78.802384710232886</c:v>
                </c:pt>
                <c:pt idx="56">
                  <c:v>89.76162017518341</c:v>
                </c:pt>
                <c:pt idx="57">
                  <c:v>114.27257938896031</c:v>
                </c:pt>
                <c:pt idx="58">
                  <c:v>94.904921144514574</c:v>
                </c:pt>
                <c:pt idx="59">
                  <c:v>95.440239929997546</c:v>
                </c:pt>
                <c:pt idx="60">
                  <c:v>110.68247268312864</c:v>
                </c:pt>
                <c:pt idx="61">
                  <c:v>135.82923855465501</c:v>
                </c:pt>
                <c:pt idx="62">
                  <c:v>95.493188962718321</c:v>
                </c:pt>
                <c:pt idx="63">
                  <c:v>117.22661514699234</c:v>
                </c:pt>
                <c:pt idx="64">
                  <c:v>99.656609890393526</c:v>
                </c:pt>
                <c:pt idx="65">
                  <c:v>98.926545399522738</c:v>
                </c:pt>
                <c:pt idx="66">
                  <c:v>120.74774893838632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B-46C2-9881-7CB66E64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66488"/>
        <c:axId val="724158616"/>
      </c:scatterChart>
      <c:valAx>
        <c:axId val="72416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Sugars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58616"/>
        <c:crosses val="autoZero"/>
        <c:crossBetween val="midCat"/>
      </c:valAx>
      <c:valAx>
        <c:axId val="72415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66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Sodium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Calories</c:v>
          </c:tx>
          <c:spPr>
            <a:ln w="19050">
              <a:noFill/>
            </a:ln>
          </c:spPr>
          <c:xVal>
            <c:numRef>
              <c:f>'8.17'!$E$4:$E$70</c:f>
              <c:numCache>
                <c:formatCode>General</c:formatCode>
                <c:ptCount val="67"/>
                <c:pt idx="0">
                  <c:v>130</c:v>
                </c:pt>
                <c:pt idx="1">
                  <c:v>260</c:v>
                </c:pt>
                <c:pt idx="2">
                  <c:v>140</c:v>
                </c:pt>
                <c:pt idx="3">
                  <c:v>200</c:v>
                </c:pt>
                <c:pt idx="4">
                  <c:v>180</c:v>
                </c:pt>
                <c:pt idx="5">
                  <c:v>125</c:v>
                </c:pt>
                <c:pt idx="6">
                  <c:v>210</c:v>
                </c:pt>
                <c:pt idx="7">
                  <c:v>200</c:v>
                </c:pt>
                <c:pt idx="8">
                  <c:v>210</c:v>
                </c:pt>
                <c:pt idx="9">
                  <c:v>220</c:v>
                </c:pt>
                <c:pt idx="10">
                  <c:v>290</c:v>
                </c:pt>
                <c:pt idx="11">
                  <c:v>210</c:v>
                </c:pt>
                <c:pt idx="12">
                  <c:v>140</c:v>
                </c:pt>
                <c:pt idx="13">
                  <c:v>180</c:v>
                </c:pt>
                <c:pt idx="14">
                  <c:v>280</c:v>
                </c:pt>
                <c:pt idx="15">
                  <c:v>290</c:v>
                </c:pt>
                <c:pt idx="16">
                  <c:v>90</c:v>
                </c:pt>
                <c:pt idx="17">
                  <c:v>180</c:v>
                </c:pt>
                <c:pt idx="18">
                  <c:v>140</c:v>
                </c:pt>
                <c:pt idx="19">
                  <c:v>80</c:v>
                </c:pt>
                <c:pt idx="20">
                  <c:v>220</c:v>
                </c:pt>
                <c:pt idx="21">
                  <c:v>140</c:v>
                </c:pt>
                <c:pt idx="22">
                  <c:v>190</c:v>
                </c:pt>
                <c:pt idx="23">
                  <c:v>125</c:v>
                </c:pt>
                <c:pt idx="24">
                  <c:v>200</c:v>
                </c:pt>
                <c:pt idx="25">
                  <c:v>0</c:v>
                </c:pt>
                <c:pt idx="26">
                  <c:v>160</c:v>
                </c:pt>
                <c:pt idx="27">
                  <c:v>240</c:v>
                </c:pt>
                <c:pt idx="28">
                  <c:v>135</c:v>
                </c:pt>
                <c:pt idx="29">
                  <c:v>280</c:v>
                </c:pt>
                <c:pt idx="30">
                  <c:v>140</c:v>
                </c:pt>
                <c:pt idx="31">
                  <c:v>170</c:v>
                </c:pt>
                <c:pt idx="32">
                  <c:v>75</c:v>
                </c:pt>
                <c:pt idx="33">
                  <c:v>180</c:v>
                </c:pt>
                <c:pt idx="34">
                  <c:v>220</c:v>
                </c:pt>
                <c:pt idx="35">
                  <c:v>250</c:v>
                </c:pt>
                <c:pt idx="36">
                  <c:v>170</c:v>
                </c:pt>
                <c:pt idx="37">
                  <c:v>170</c:v>
                </c:pt>
                <c:pt idx="38">
                  <c:v>260</c:v>
                </c:pt>
                <c:pt idx="39">
                  <c:v>150</c:v>
                </c:pt>
                <c:pt idx="40">
                  <c:v>180</c:v>
                </c:pt>
                <c:pt idx="41">
                  <c:v>150</c:v>
                </c:pt>
                <c:pt idx="42">
                  <c:v>220</c:v>
                </c:pt>
                <c:pt idx="43">
                  <c:v>190</c:v>
                </c:pt>
                <c:pt idx="44">
                  <c:v>170</c:v>
                </c:pt>
                <c:pt idx="45">
                  <c:v>200</c:v>
                </c:pt>
                <c:pt idx="46">
                  <c:v>320</c:v>
                </c:pt>
                <c:pt idx="47">
                  <c:v>0</c:v>
                </c:pt>
                <c:pt idx="48">
                  <c:v>0</c:v>
                </c:pt>
                <c:pt idx="49">
                  <c:v>135</c:v>
                </c:pt>
                <c:pt idx="50">
                  <c:v>210</c:v>
                </c:pt>
                <c:pt idx="51">
                  <c:v>0</c:v>
                </c:pt>
                <c:pt idx="52">
                  <c:v>240</c:v>
                </c:pt>
                <c:pt idx="53">
                  <c:v>290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70</c:v>
                </c:pt>
                <c:pt idx="58">
                  <c:v>230</c:v>
                </c:pt>
                <c:pt idx="59">
                  <c:v>15</c:v>
                </c:pt>
                <c:pt idx="60">
                  <c:v>200</c:v>
                </c:pt>
                <c:pt idx="61">
                  <c:v>190</c:v>
                </c:pt>
                <c:pt idx="62">
                  <c:v>200</c:v>
                </c:pt>
                <c:pt idx="63">
                  <c:v>140</c:v>
                </c:pt>
                <c:pt idx="64">
                  <c:v>230</c:v>
                </c:pt>
                <c:pt idx="65">
                  <c:v>200</c:v>
                </c:pt>
                <c:pt idx="66">
                  <c:v>200</c:v>
                </c:pt>
              </c:numCache>
            </c:numRef>
          </c:xVal>
          <c:yVal>
            <c:numRef>
              <c:f>'8.17'!$D$4:$D$70</c:f>
              <c:numCache>
                <c:formatCode>General</c:formatCode>
                <c:ptCount val="67"/>
                <c:pt idx="0">
                  <c:v>70</c:v>
                </c:pt>
                <c:pt idx="1">
                  <c:v>70</c:v>
                </c:pt>
                <c:pt idx="2">
                  <c:v>50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130</c:v>
                </c:pt>
                <c:pt idx="7">
                  <c:v>90</c:v>
                </c:pt>
                <c:pt idx="8">
                  <c:v>90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100</c:v>
                </c:pt>
                <c:pt idx="20">
                  <c:v>110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110</c:v>
                </c:pt>
                <c:pt idx="25">
                  <c:v>100</c:v>
                </c:pt>
                <c:pt idx="26">
                  <c:v>120</c:v>
                </c:pt>
                <c:pt idx="27">
                  <c:v>120</c:v>
                </c:pt>
                <c:pt idx="28">
                  <c:v>110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110</c:v>
                </c:pt>
                <c:pt idx="34">
                  <c:v>120</c:v>
                </c:pt>
                <c:pt idx="35">
                  <c:v>110</c:v>
                </c:pt>
                <c:pt idx="36">
                  <c:v>110</c:v>
                </c:pt>
                <c:pt idx="37">
                  <c:v>140</c:v>
                </c:pt>
                <c:pt idx="38">
                  <c:v>110</c:v>
                </c:pt>
                <c:pt idx="39">
                  <c:v>100</c:v>
                </c:pt>
                <c:pt idx="40">
                  <c:v>110</c:v>
                </c:pt>
                <c:pt idx="41">
                  <c:v>160</c:v>
                </c:pt>
                <c:pt idx="42">
                  <c:v>100</c:v>
                </c:pt>
                <c:pt idx="43">
                  <c:v>120</c:v>
                </c:pt>
                <c:pt idx="44">
                  <c:v>130</c:v>
                </c:pt>
                <c:pt idx="45">
                  <c:v>120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100</c:v>
                </c:pt>
                <c:pt idx="50">
                  <c:v>120</c:v>
                </c:pt>
                <c:pt idx="51">
                  <c:v>90</c:v>
                </c:pt>
                <c:pt idx="52">
                  <c:v>110</c:v>
                </c:pt>
                <c:pt idx="53">
                  <c:v>110</c:v>
                </c:pt>
                <c:pt idx="54">
                  <c:v>90</c:v>
                </c:pt>
                <c:pt idx="55">
                  <c:v>80</c:v>
                </c:pt>
                <c:pt idx="56">
                  <c:v>90</c:v>
                </c:pt>
                <c:pt idx="57">
                  <c:v>110</c:v>
                </c:pt>
                <c:pt idx="58">
                  <c:v>110</c:v>
                </c:pt>
                <c:pt idx="59">
                  <c:v>90</c:v>
                </c:pt>
                <c:pt idx="60">
                  <c:v>110</c:v>
                </c:pt>
                <c:pt idx="61">
                  <c:v>140</c:v>
                </c:pt>
                <c:pt idx="62">
                  <c:v>100</c:v>
                </c:pt>
                <c:pt idx="63">
                  <c:v>110</c:v>
                </c:pt>
                <c:pt idx="64">
                  <c:v>100</c:v>
                </c:pt>
                <c:pt idx="65">
                  <c:v>100</c:v>
                </c:pt>
                <c:pt idx="6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E-4CAA-A4D9-7C5D6E4AD742}"/>
            </c:ext>
          </c:extLst>
        </c:ser>
        <c:ser>
          <c:idx val="1"/>
          <c:order val="1"/>
          <c:tx>
            <c:v>Predicted Calories</c:v>
          </c:tx>
          <c:spPr>
            <a:ln w="19050">
              <a:noFill/>
            </a:ln>
          </c:spPr>
          <c:xVal>
            <c:numRef>
              <c:f>'8.17'!$E$4:$E$70</c:f>
              <c:numCache>
                <c:formatCode>General</c:formatCode>
                <c:ptCount val="67"/>
                <c:pt idx="0">
                  <c:v>130</c:v>
                </c:pt>
                <c:pt idx="1">
                  <c:v>260</c:v>
                </c:pt>
                <c:pt idx="2">
                  <c:v>140</c:v>
                </c:pt>
                <c:pt idx="3">
                  <c:v>200</c:v>
                </c:pt>
                <c:pt idx="4">
                  <c:v>180</c:v>
                </c:pt>
                <c:pt idx="5">
                  <c:v>125</c:v>
                </c:pt>
                <c:pt idx="6">
                  <c:v>210</c:v>
                </c:pt>
                <c:pt idx="7">
                  <c:v>200</c:v>
                </c:pt>
                <c:pt idx="8">
                  <c:v>210</c:v>
                </c:pt>
                <c:pt idx="9">
                  <c:v>220</c:v>
                </c:pt>
                <c:pt idx="10">
                  <c:v>290</c:v>
                </c:pt>
                <c:pt idx="11">
                  <c:v>210</c:v>
                </c:pt>
                <c:pt idx="12">
                  <c:v>140</c:v>
                </c:pt>
                <c:pt idx="13">
                  <c:v>180</c:v>
                </c:pt>
                <c:pt idx="14">
                  <c:v>280</c:v>
                </c:pt>
                <c:pt idx="15">
                  <c:v>290</c:v>
                </c:pt>
                <c:pt idx="16">
                  <c:v>90</c:v>
                </c:pt>
                <c:pt idx="17">
                  <c:v>180</c:v>
                </c:pt>
                <c:pt idx="18">
                  <c:v>140</c:v>
                </c:pt>
                <c:pt idx="19">
                  <c:v>80</c:v>
                </c:pt>
                <c:pt idx="20">
                  <c:v>220</c:v>
                </c:pt>
                <c:pt idx="21">
                  <c:v>140</c:v>
                </c:pt>
                <c:pt idx="22">
                  <c:v>190</c:v>
                </c:pt>
                <c:pt idx="23">
                  <c:v>125</c:v>
                </c:pt>
                <c:pt idx="24">
                  <c:v>200</c:v>
                </c:pt>
                <c:pt idx="25">
                  <c:v>0</c:v>
                </c:pt>
                <c:pt idx="26">
                  <c:v>160</c:v>
                </c:pt>
                <c:pt idx="27">
                  <c:v>240</c:v>
                </c:pt>
                <c:pt idx="28">
                  <c:v>135</c:v>
                </c:pt>
                <c:pt idx="29">
                  <c:v>280</c:v>
                </c:pt>
                <c:pt idx="30">
                  <c:v>140</c:v>
                </c:pt>
                <c:pt idx="31">
                  <c:v>170</c:v>
                </c:pt>
                <c:pt idx="32">
                  <c:v>75</c:v>
                </c:pt>
                <c:pt idx="33">
                  <c:v>180</c:v>
                </c:pt>
                <c:pt idx="34">
                  <c:v>220</c:v>
                </c:pt>
                <c:pt idx="35">
                  <c:v>250</c:v>
                </c:pt>
                <c:pt idx="36">
                  <c:v>170</c:v>
                </c:pt>
                <c:pt idx="37">
                  <c:v>170</c:v>
                </c:pt>
                <c:pt idx="38">
                  <c:v>260</c:v>
                </c:pt>
                <c:pt idx="39">
                  <c:v>150</c:v>
                </c:pt>
                <c:pt idx="40">
                  <c:v>180</c:v>
                </c:pt>
                <c:pt idx="41">
                  <c:v>150</c:v>
                </c:pt>
                <c:pt idx="42">
                  <c:v>220</c:v>
                </c:pt>
                <c:pt idx="43">
                  <c:v>190</c:v>
                </c:pt>
                <c:pt idx="44">
                  <c:v>170</c:v>
                </c:pt>
                <c:pt idx="45">
                  <c:v>200</c:v>
                </c:pt>
                <c:pt idx="46">
                  <c:v>320</c:v>
                </c:pt>
                <c:pt idx="47">
                  <c:v>0</c:v>
                </c:pt>
                <c:pt idx="48">
                  <c:v>0</c:v>
                </c:pt>
                <c:pt idx="49">
                  <c:v>135</c:v>
                </c:pt>
                <c:pt idx="50">
                  <c:v>210</c:v>
                </c:pt>
                <c:pt idx="51">
                  <c:v>0</c:v>
                </c:pt>
                <c:pt idx="52">
                  <c:v>240</c:v>
                </c:pt>
                <c:pt idx="53">
                  <c:v>290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70</c:v>
                </c:pt>
                <c:pt idx="58">
                  <c:v>230</c:v>
                </c:pt>
                <c:pt idx="59">
                  <c:v>15</c:v>
                </c:pt>
                <c:pt idx="60">
                  <c:v>200</c:v>
                </c:pt>
                <c:pt idx="61">
                  <c:v>190</c:v>
                </c:pt>
                <c:pt idx="62">
                  <c:v>200</c:v>
                </c:pt>
                <c:pt idx="63">
                  <c:v>140</c:v>
                </c:pt>
                <c:pt idx="64">
                  <c:v>230</c:v>
                </c:pt>
                <c:pt idx="65">
                  <c:v>200</c:v>
                </c:pt>
                <c:pt idx="66">
                  <c:v>200</c:v>
                </c:pt>
              </c:numCache>
            </c:numRef>
          </c:xVal>
          <c:yVal>
            <c:numRef>
              <c:f>'8.17'!$AC$28:$AC$94</c:f>
              <c:numCache>
                <c:formatCode>General</c:formatCode>
                <c:ptCount val="67"/>
                <c:pt idx="0">
                  <c:v>72.460655074278918</c:v>
                </c:pt>
                <c:pt idx="1">
                  <c:v>77.890578704897152</c:v>
                </c:pt>
                <c:pt idx="2">
                  <c:v>61.993328539771063</c:v>
                </c:pt>
                <c:pt idx="3">
                  <c:v>107.01432319116864</c:v>
                </c:pt>
                <c:pt idx="4">
                  <c:v>102.72292084349476</c:v>
                </c:pt>
                <c:pt idx="5">
                  <c:v>118.53650794693885</c:v>
                </c:pt>
                <c:pt idx="6">
                  <c:v>121.65026992321384</c:v>
                </c:pt>
                <c:pt idx="7">
                  <c:v>104.54270632713138</c:v>
                </c:pt>
                <c:pt idx="8">
                  <c:v>94.637278556123306</c:v>
                </c:pt>
                <c:pt idx="9">
                  <c:v>115.74009735251001</c:v>
                </c:pt>
                <c:pt idx="10">
                  <c:v>92.575100953144343</c:v>
                </c:pt>
                <c:pt idx="11">
                  <c:v>107.10639131234394</c:v>
                </c:pt>
                <c:pt idx="12">
                  <c:v>98.838768044933175</c:v>
                </c:pt>
                <c:pt idx="13">
                  <c:v>118.70791391357571</c:v>
                </c:pt>
                <c:pt idx="14">
                  <c:v>116.06266776225513</c:v>
                </c:pt>
                <c:pt idx="15">
                  <c:v>109.5905964280515</c:v>
                </c:pt>
                <c:pt idx="16">
                  <c:v>116.6690071500783</c:v>
                </c:pt>
                <c:pt idx="17">
                  <c:v>118.70791391357571</c:v>
                </c:pt>
                <c:pt idx="18">
                  <c:v>89.857031043594446</c:v>
                </c:pt>
                <c:pt idx="19">
                  <c:v>96.597673227502554</c:v>
                </c:pt>
                <c:pt idx="20">
                  <c:v>111.82834849824643</c:v>
                </c:pt>
                <c:pt idx="21">
                  <c:v>103.79576281800456</c:v>
                </c:pt>
                <c:pt idx="22">
                  <c:v>108.68068646141583</c:v>
                </c:pt>
                <c:pt idx="23">
                  <c:v>114.59527206471211</c:v>
                </c:pt>
                <c:pt idx="24">
                  <c:v>118.83803083784886</c:v>
                </c:pt>
                <c:pt idx="25">
                  <c:v>99.524323012211212</c:v>
                </c:pt>
                <c:pt idx="26">
                  <c:v>109.69332737900129</c:v>
                </c:pt>
                <c:pt idx="27">
                  <c:v>126.3893506593857</c:v>
                </c:pt>
                <c:pt idx="28">
                  <c:v>117.10493773184722</c:v>
                </c:pt>
                <c:pt idx="29">
                  <c:v>115.67658799798461</c:v>
                </c:pt>
                <c:pt idx="30">
                  <c:v>98.482175308625798</c:v>
                </c:pt>
                <c:pt idx="31">
                  <c:v>98.196480908651964</c:v>
                </c:pt>
                <c:pt idx="32">
                  <c:v>86.092420155903525</c:v>
                </c:pt>
                <c:pt idx="33">
                  <c:v>117.69215502273107</c:v>
                </c:pt>
                <c:pt idx="34">
                  <c:v>112.45802762482055</c:v>
                </c:pt>
                <c:pt idx="35">
                  <c:v>107.85976109233098</c:v>
                </c:pt>
                <c:pt idx="36">
                  <c:v>108.70185624625765</c:v>
                </c:pt>
                <c:pt idx="37">
                  <c:v>131.48479935788839</c:v>
                </c:pt>
                <c:pt idx="38">
                  <c:v>112.1426016648702</c:v>
                </c:pt>
                <c:pt idx="39">
                  <c:v>91.707530556192296</c:v>
                </c:pt>
                <c:pt idx="40">
                  <c:v>114.76667803134897</c:v>
                </c:pt>
                <c:pt idx="41">
                  <c:v>137.12213007033881</c:v>
                </c:pt>
                <c:pt idx="42">
                  <c:v>103.71108367863738</c:v>
                </c:pt>
                <c:pt idx="43">
                  <c:v>113.48639452537226</c:v>
                </c:pt>
                <c:pt idx="44">
                  <c:v>112.77963532361775</c:v>
                </c:pt>
                <c:pt idx="45">
                  <c:v>123.65749994680212</c:v>
                </c:pt>
                <c:pt idx="46">
                  <c:v>110.8285403643446</c:v>
                </c:pt>
                <c:pt idx="47">
                  <c:v>66.524816936207827</c:v>
                </c:pt>
                <c:pt idx="48">
                  <c:v>56.883913780331824</c:v>
                </c:pt>
                <c:pt idx="49">
                  <c:v>98.209211184365728</c:v>
                </c:pt>
                <c:pt idx="50">
                  <c:v>125.65928616851491</c:v>
                </c:pt>
                <c:pt idx="51">
                  <c:v>98.357277412251619</c:v>
                </c:pt>
                <c:pt idx="52">
                  <c:v>114.58136899567177</c:v>
                </c:pt>
                <c:pt idx="53">
                  <c:v>116.3060225925454</c:v>
                </c:pt>
                <c:pt idx="54">
                  <c:v>92.535810457450566</c:v>
                </c:pt>
                <c:pt idx="55">
                  <c:v>78.802384710232886</c:v>
                </c:pt>
                <c:pt idx="56">
                  <c:v>89.76162017518341</c:v>
                </c:pt>
                <c:pt idx="57">
                  <c:v>114.27257938896031</c:v>
                </c:pt>
                <c:pt idx="58">
                  <c:v>94.904921144514574</c:v>
                </c:pt>
                <c:pt idx="59">
                  <c:v>95.440239929997546</c:v>
                </c:pt>
                <c:pt idx="60">
                  <c:v>110.68247268312864</c:v>
                </c:pt>
                <c:pt idx="61">
                  <c:v>135.82923855465501</c:v>
                </c:pt>
                <c:pt idx="62">
                  <c:v>95.493188962718321</c:v>
                </c:pt>
                <c:pt idx="63">
                  <c:v>117.22661514699234</c:v>
                </c:pt>
                <c:pt idx="64">
                  <c:v>99.656609890393526</c:v>
                </c:pt>
                <c:pt idx="65">
                  <c:v>98.926545399522738</c:v>
                </c:pt>
                <c:pt idx="66">
                  <c:v>120.74774893838632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E-4CAA-A4D9-7C5D6E4A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56632"/>
        <c:axId val="702266472"/>
      </c:scatterChart>
      <c:valAx>
        <c:axId val="70225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Sodium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266472"/>
        <c:crosses val="autoZero"/>
        <c:crossBetween val="midCat"/>
      </c:valAx>
      <c:valAx>
        <c:axId val="702266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256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'8.2'!$A$2:$A$5</c:f>
              <c:numCache>
                <c:formatCode>_("$"* #,##0.00_);_("$"* \(#,##0.00\);_("$"* "-"??_);_(@_)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</c:numCache>
            </c:numRef>
          </c:xVal>
          <c:yVal>
            <c:numRef>
              <c:f>'8.2'!$B$2:$B$5</c:f>
              <c:numCache>
                <c:formatCode>General</c:formatCode>
                <c:ptCount val="4"/>
                <c:pt idx="0">
                  <c:v>2100</c:v>
                </c:pt>
                <c:pt idx="1">
                  <c:v>2020</c:v>
                </c:pt>
                <c:pt idx="2">
                  <c:v>1980</c:v>
                </c:pt>
                <c:pt idx="3">
                  <c:v>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D-4329-8A90-8B63EA970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49648"/>
        <c:axId val="714451288"/>
      </c:scatterChart>
      <c:valAx>
        <c:axId val="7144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1288"/>
        <c:crosses val="autoZero"/>
        <c:crossBetween val="midCat"/>
      </c:valAx>
      <c:valAx>
        <c:axId val="71445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Carbs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Calories</c:v>
          </c:tx>
          <c:spPr>
            <a:ln w="19050">
              <a:noFill/>
            </a:ln>
          </c:spPr>
          <c:xVal>
            <c:numRef>
              <c:f>'8.17'!$G$4:$G$70</c:f>
              <c:numCache>
                <c:formatCode>General</c:formatCode>
                <c:ptCount val="6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 formatCode="0.00">
                  <c:v>10.5</c:v>
                </c:pt>
                <c:pt idx="5">
                  <c:v>11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22</c:v>
                </c:pt>
                <c:pt idx="15">
                  <c:v>21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  <c:pt idx="19">
                  <c:v>21</c:v>
                </c:pt>
                <c:pt idx="20">
                  <c:v>21</c:v>
                </c:pt>
                <c:pt idx="21">
                  <c:v>11</c:v>
                </c:pt>
                <c:pt idx="22">
                  <c:v>18</c:v>
                </c:pt>
                <c:pt idx="23">
                  <c:v>11</c:v>
                </c:pt>
                <c:pt idx="24">
                  <c:v>14</c:v>
                </c:pt>
                <c:pt idx="25">
                  <c:v>14</c:v>
                </c:pt>
                <c:pt idx="26">
                  <c:v>12</c:v>
                </c:pt>
                <c:pt idx="27">
                  <c:v>14</c:v>
                </c:pt>
                <c:pt idx="28">
                  <c:v>13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13</c:v>
                </c:pt>
                <c:pt idx="33">
                  <c:v>14</c:v>
                </c:pt>
                <c:pt idx="34">
                  <c:v>12</c:v>
                </c:pt>
                <c:pt idx="35" formatCode="0.00">
                  <c:v>11.5</c:v>
                </c:pt>
                <c:pt idx="36">
                  <c:v>17</c:v>
                </c:pt>
                <c:pt idx="37">
                  <c:v>20</c:v>
                </c:pt>
                <c:pt idx="38">
                  <c:v>21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15</c:v>
                </c:pt>
                <c:pt idx="43">
                  <c:v>15</c:v>
                </c:pt>
                <c:pt idx="44" formatCode="0.00">
                  <c:v>13.5</c:v>
                </c:pt>
                <c:pt idx="45">
                  <c:v>11</c:v>
                </c:pt>
                <c:pt idx="46">
                  <c:v>20</c:v>
                </c:pt>
                <c:pt idx="47">
                  <c:v>13</c:v>
                </c:pt>
                <c:pt idx="48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23</c:v>
                </c:pt>
                <c:pt idx="53">
                  <c:v>22</c:v>
                </c:pt>
                <c:pt idx="54">
                  <c:v>20</c:v>
                </c:pt>
                <c:pt idx="55">
                  <c:v>16</c:v>
                </c:pt>
                <c:pt idx="56">
                  <c:v>19</c:v>
                </c:pt>
                <c:pt idx="57">
                  <c:v>9</c:v>
                </c:pt>
                <c:pt idx="58">
                  <c:v>16</c:v>
                </c:pt>
                <c:pt idx="59">
                  <c:v>15</c:v>
                </c:pt>
                <c:pt idx="60">
                  <c:v>21</c:v>
                </c:pt>
                <c:pt idx="61">
                  <c:v>15</c:v>
                </c:pt>
                <c:pt idx="62">
                  <c:v>16</c:v>
                </c:pt>
                <c:pt idx="63">
                  <c:v>13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</c:numCache>
            </c:numRef>
          </c:xVal>
          <c:yVal>
            <c:numRef>
              <c:f>'8.17'!$D$4:$D$70</c:f>
              <c:numCache>
                <c:formatCode>General</c:formatCode>
                <c:ptCount val="67"/>
                <c:pt idx="0">
                  <c:v>70</c:v>
                </c:pt>
                <c:pt idx="1">
                  <c:v>70</c:v>
                </c:pt>
                <c:pt idx="2">
                  <c:v>50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130</c:v>
                </c:pt>
                <c:pt idx="7">
                  <c:v>90</c:v>
                </c:pt>
                <c:pt idx="8">
                  <c:v>90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100</c:v>
                </c:pt>
                <c:pt idx="20">
                  <c:v>110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110</c:v>
                </c:pt>
                <c:pt idx="25">
                  <c:v>100</c:v>
                </c:pt>
                <c:pt idx="26">
                  <c:v>120</c:v>
                </c:pt>
                <c:pt idx="27">
                  <c:v>120</c:v>
                </c:pt>
                <c:pt idx="28">
                  <c:v>110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110</c:v>
                </c:pt>
                <c:pt idx="34">
                  <c:v>120</c:v>
                </c:pt>
                <c:pt idx="35">
                  <c:v>110</c:v>
                </c:pt>
                <c:pt idx="36">
                  <c:v>110</c:v>
                </c:pt>
                <c:pt idx="37">
                  <c:v>140</c:v>
                </c:pt>
                <c:pt idx="38">
                  <c:v>110</c:v>
                </c:pt>
                <c:pt idx="39">
                  <c:v>100</c:v>
                </c:pt>
                <c:pt idx="40">
                  <c:v>110</c:v>
                </c:pt>
                <c:pt idx="41">
                  <c:v>160</c:v>
                </c:pt>
                <c:pt idx="42">
                  <c:v>100</c:v>
                </c:pt>
                <c:pt idx="43">
                  <c:v>120</c:v>
                </c:pt>
                <c:pt idx="44">
                  <c:v>130</c:v>
                </c:pt>
                <c:pt idx="45">
                  <c:v>120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100</c:v>
                </c:pt>
                <c:pt idx="50">
                  <c:v>120</c:v>
                </c:pt>
                <c:pt idx="51">
                  <c:v>90</c:v>
                </c:pt>
                <c:pt idx="52">
                  <c:v>110</c:v>
                </c:pt>
                <c:pt idx="53">
                  <c:v>110</c:v>
                </c:pt>
                <c:pt idx="54">
                  <c:v>90</c:v>
                </c:pt>
                <c:pt idx="55">
                  <c:v>80</c:v>
                </c:pt>
                <c:pt idx="56">
                  <c:v>90</c:v>
                </c:pt>
                <c:pt idx="57">
                  <c:v>110</c:v>
                </c:pt>
                <c:pt idx="58">
                  <c:v>110</c:v>
                </c:pt>
                <c:pt idx="59">
                  <c:v>90</c:v>
                </c:pt>
                <c:pt idx="60">
                  <c:v>110</c:v>
                </c:pt>
                <c:pt idx="61">
                  <c:v>140</c:v>
                </c:pt>
                <c:pt idx="62">
                  <c:v>100</c:v>
                </c:pt>
                <c:pt idx="63">
                  <c:v>110</c:v>
                </c:pt>
                <c:pt idx="64">
                  <c:v>100</c:v>
                </c:pt>
                <c:pt idx="65">
                  <c:v>100</c:v>
                </c:pt>
                <c:pt idx="6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9-453E-A311-DE68F21C565A}"/>
            </c:ext>
          </c:extLst>
        </c:ser>
        <c:ser>
          <c:idx val="1"/>
          <c:order val="1"/>
          <c:tx>
            <c:v>Predicted Calories</c:v>
          </c:tx>
          <c:spPr>
            <a:ln w="19050">
              <a:noFill/>
            </a:ln>
          </c:spPr>
          <c:xVal>
            <c:numRef>
              <c:f>'8.17'!$G$4:$G$70</c:f>
              <c:numCache>
                <c:formatCode>General</c:formatCode>
                <c:ptCount val="6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 formatCode="0.00">
                  <c:v>10.5</c:v>
                </c:pt>
                <c:pt idx="5">
                  <c:v>11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22</c:v>
                </c:pt>
                <c:pt idx="15">
                  <c:v>21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  <c:pt idx="19">
                  <c:v>21</c:v>
                </c:pt>
                <c:pt idx="20">
                  <c:v>21</c:v>
                </c:pt>
                <c:pt idx="21">
                  <c:v>11</c:v>
                </c:pt>
                <c:pt idx="22">
                  <c:v>18</c:v>
                </c:pt>
                <c:pt idx="23">
                  <c:v>11</c:v>
                </c:pt>
                <c:pt idx="24">
                  <c:v>14</c:v>
                </c:pt>
                <c:pt idx="25">
                  <c:v>14</c:v>
                </c:pt>
                <c:pt idx="26">
                  <c:v>12</c:v>
                </c:pt>
                <c:pt idx="27">
                  <c:v>14</c:v>
                </c:pt>
                <c:pt idx="28">
                  <c:v>13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13</c:v>
                </c:pt>
                <c:pt idx="33">
                  <c:v>14</c:v>
                </c:pt>
                <c:pt idx="34">
                  <c:v>12</c:v>
                </c:pt>
                <c:pt idx="35" formatCode="0.00">
                  <c:v>11.5</c:v>
                </c:pt>
                <c:pt idx="36">
                  <c:v>17</c:v>
                </c:pt>
                <c:pt idx="37">
                  <c:v>20</c:v>
                </c:pt>
                <c:pt idx="38">
                  <c:v>21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15</c:v>
                </c:pt>
                <c:pt idx="43">
                  <c:v>15</c:v>
                </c:pt>
                <c:pt idx="44" formatCode="0.00">
                  <c:v>13.5</c:v>
                </c:pt>
                <c:pt idx="45">
                  <c:v>11</c:v>
                </c:pt>
                <c:pt idx="46">
                  <c:v>20</c:v>
                </c:pt>
                <c:pt idx="47">
                  <c:v>13</c:v>
                </c:pt>
                <c:pt idx="48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23</c:v>
                </c:pt>
                <c:pt idx="53">
                  <c:v>22</c:v>
                </c:pt>
                <c:pt idx="54">
                  <c:v>20</c:v>
                </c:pt>
                <c:pt idx="55">
                  <c:v>16</c:v>
                </c:pt>
                <c:pt idx="56">
                  <c:v>19</c:v>
                </c:pt>
                <c:pt idx="57">
                  <c:v>9</c:v>
                </c:pt>
                <c:pt idx="58">
                  <c:v>16</c:v>
                </c:pt>
                <c:pt idx="59">
                  <c:v>15</c:v>
                </c:pt>
                <c:pt idx="60">
                  <c:v>21</c:v>
                </c:pt>
                <c:pt idx="61">
                  <c:v>15</c:v>
                </c:pt>
                <c:pt idx="62">
                  <c:v>16</c:v>
                </c:pt>
                <c:pt idx="63">
                  <c:v>13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</c:numCache>
            </c:numRef>
          </c:xVal>
          <c:yVal>
            <c:numRef>
              <c:f>'8.17'!$AC$28:$AC$94</c:f>
              <c:numCache>
                <c:formatCode>General</c:formatCode>
                <c:ptCount val="67"/>
                <c:pt idx="0">
                  <c:v>72.460655074278918</c:v>
                </c:pt>
                <c:pt idx="1">
                  <c:v>77.890578704897152</c:v>
                </c:pt>
                <c:pt idx="2">
                  <c:v>61.993328539771063</c:v>
                </c:pt>
                <c:pt idx="3">
                  <c:v>107.01432319116864</c:v>
                </c:pt>
                <c:pt idx="4">
                  <c:v>102.72292084349476</c:v>
                </c:pt>
                <c:pt idx="5">
                  <c:v>118.53650794693885</c:v>
                </c:pt>
                <c:pt idx="6">
                  <c:v>121.65026992321384</c:v>
                </c:pt>
                <c:pt idx="7">
                  <c:v>104.54270632713138</c:v>
                </c:pt>
                <c:pt idx="8">
                  <c:v>94.637278556123306</c:v>
                </c:pt>
                <c:pt idx="9">
                  <c:v>115.74009735251001</c:v>
                </c:pt>
                <c:pt idx="10">
                  <c:v>92.575100953144343</c:v>
                </c:pt>
                <c:pt idx="11">
                  <c:v>107.10639131234394</c:v>
                </c:pt>
                <c:pt idx="12">
                  <c:v>98.838768044933175</c:v>
                </c:pt>
                <c:pt idx="13">
                  <c:v>118.70791391357571</c:v>
                </c:pt>
                <c:pt idx="14">
                  <c:v>116.06266776225513</c:v>
                </c:pt>
                <c:pt idx="15">
                  <c:v>109.5905964280515</c:v>
                </c:pt>
                <c:pt idx="16">
                  <c:v>116.6690071500783</c:v>
                </c:pt>
                <c:pt idx="17">
                  <c:v>118.70791391357571</c:v>
                </c:pt>
                <c:pt idx="18">
                  <c:v>89.857031043594446</c:v>
                </c:pt>
                <c:pt idx="19">
                  <c:v>96.597673227502554</c:v>
                </c:pt>
                <c:pt idx="20">
                  <c:v>111.82834849824643</c:v>
                </c:pt>
                <c:pt idx="21">
                  <c:v>103.79576281800456</c:v>
                </c:pt>
                <c:pt idx="22">
                  <c:v>108.68068646141583</c:v>
                </c:pt>
                <c:pt idx="23">
                  <c:v>114.59527206471211</c:v>
                </c:pt>
                <c:pt idx="24">
                  <c:v>118.83803083784886</c:v>
                </c:pt>
                <c:pt idx="25">
                  <c:v>99.524323012211212</c:v>
                </c:pt>
                <c:pt idx="26">
                  <c:v>109.69332737900129</c:v>
                </c:pt>
                <c:pt idx="27">
                  <c:v>126.3893506593857</c:v>
                </c:pt>
                <c:pt idx="28">
                  <c:v>117.10493773184722</c:v>
                </c:pt>
                <c:pt idx="29">
                  <c:v>115.67658799798461</c:v>
                </c:pt>
                <c:pt idx="30">
                  <c:v>98.482175308625798</c:v>
                </c:pt>
                <c:pt idx="31">
                  <c:v>98.196480908651964</c:v>
                </c:pt>
                <c:pt idx="32">
                  <c:v>86.092420155903525</c:v>
                </c:pt>
                <c:pt idx="33">
                  <c:v>117.69215502273107</c:v>
                </c:pt>
                <c:pt idx="34">
                  <c:v>112.45802762482055</c:v>
                </c:pt>
                <c:pt idx="35">
                  <c:v>107.85976109233098</c:v>
                </c:pt>
                <c:pt idx="36">
                  <c:v>108.70185624625765</c:v>
                </c:pt>
                <c:pt idx="37">
                  <c:v>131.48479935788839</c:v>
                </c:pt>
                <c:pt idx="38">
                  <c:v>112.1426016648702</c:v>
                </c:pt>
                <c:pt idx="39">
                  <c:v>91.707530556192296</c:v>
                </c:pt>
                <c:pt idx="40">
                  <c:v>114.76667803134897</c:v>
                </c:pt>
                <c:pt idx="41">
                  <c:v>137.12213007033881</c:v>
                </c:pt>
                <c:pt idx="42">
                  <c:v>103.71108367863738</c:v>
                </c:pt>
                <c:pt idx="43">
                  <c:v>113.48639452537226</c:v>
                </c:pt>
                <c:pt idx="44">
                  <c:v>112.77963532361775</c:v>
                </c:pt>
                <c:pt idx="45">
                  <c:v>123.65749994680212</c:v>
                </c:pt>
                <c:pt idx="46">
                  <c:v>110.8285403643446</c:v>
                </c:pt>
                <c:pt idx="47">
                  <c:v>66.524816936207827</c:v>
                </c:pt>
                <c:pt idx="48">
                  <c:v>56.883913780331824</c:v>
                </c:pt>
                <c:pt idx="49">
                  <c:v>98.209211184365728</c:v>
                </c:pt>
                <c:pt idx="50">
                  <c:v>125.65928616851491</c:v>
                </c:pt>
                <c:pt idx="51">
                  <c:v>98.357277412251619</c:v>
                </c:pt>
                <c:pt idx="52">
                  <c:v>114.58136899567177</c:v>
                </c:pt>
                <c:pt idx="53">
                  <c:v>116.3060225925454</c:v>
                </c:pt>
                <c:pt idx="54">
                  <c:v>92.535810457450566</c:v>
                </c:pt>
                <c:pt idx="55">
                  <c:v>78.802384710232886</c:v>
                </c:pt>
                <c:pt idx="56">
                  <c:v>89.76162017518341</c:v>
                </c:pt>
                <c:pt idx="57">
                  <c:v>114.27257938896031</c:v>
                </c:pt>
                <c:pt idx="58">
                  <c:v>94.904921144514574</c:v>
                </c:pt>
                <c:pt idx="59">
                  <c:v>95.440239929997546</c:v>
                </c:pt>
                <c:pt idx="60">
                  <c:v>110.68247268312864</c:v>
                </c:pt>
                <c:pt idx="61">
                  <c:v>135.82923855465501</c:v>
                </c:pt>
                <c:pt idx="62">
                  <c:v>95.493188962718321</c:v>
                </c:pt>
                <c:pt idx="63">
                  <c:v>117.22661514699234</c:v>
                </c:pt>
                <c:pt idx="64">
                  <c:v>99.656609890393526</c:v>
                </c:pt>
                <c:pt idx="65">
                  <c:v>98.926545399522738</c:v>
                </c:pt>
                <c:pt idx="66">
                  <c:v>120.74774893838632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9-453E-A311-DE68F21C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67800"/>
        <c:axId val="724157960"/>
      </c:scatterChart>
      <c:valAx>
        <c:axId val="72416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57960"/>
        <c:crosses val="autoZero"/>
        <c:crossBetween val="midCat"/>
      </c:valAx>
      <c:valAx>
        <c:axId val="72415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67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'8.17'!$BM$26:$BM$92</c:f>
              <c:numCache>
                <c:formatCode>General</c:formatCode>
                <c:ptCount val="67"/>
                <c:pt idx="0">
                  <c:v>0.74626865671641796</c:v>
                </c:pt>
                <c:pt idx="1">
                  <c:v>2.238805970149254</c:v>
                </c:pt>
                <c:pt idx="2">
                  <c:v>3.7313432835820897</c:v>
                </c:pt>
                <c:pt idx="3">
                  <c:v>5.2238805970149258</c:v>
                </c:pt>
                <c:pt idx="4">
                  <c:v>6.7164179104477615</c:v>
                </c:pt>
                <c:pt idx="5">
                  <c:v>8.2089552238805972</c:v>
                </c:pt>
                <c:pt idx="6">
                  <c:v>9.7014925373134346</c:v>
                </c:pt>
                <c:pt idx="7">
                  <c:v>11.19402985074627</c:v>
                </c:pt>
                <c:pt idx="8">
                  <c:v>12.686567164179106</c:v>
                </c:pt>
                <c:pt idx="9">
                  <c:v>14.179104477611942</c:v>
                </c:pt>
                <c:pt idx="10">
                  <c:v>15.671641791044777</c:v>
                </c:pt>
                <c:pt idx="11">
                  <c:v>17.164179104477611</c:v>
                </c:pt>
                <c:pt idx="12">
                  <c:v>18.656716417910449</c:v>
                </c:pt>
                <c:pt idx="13">
                  <c:v>20.149253731343283</c:v>
                </c:pt>
                <c:pt idx="14">
                  <c:v>21.64179104477612</c:v>
                </c:pt>
                <c:pt idx="15">
                  <c:v>23.134328358208954</c:v>
                </c:pt>
                <c:pt idx="16">
                  <c:v>24.626865671641792</c:v>
                </c:pt>
                <c:pt idx="17">
                  <c:v>26.119402985074629</c:v>
                </c:pt>
                <c:pt idx="18">
                  <c:v>27.611940298507463</c:v>
                </c:pt>
                <c:pt idx="19">
                  <c:v>29.1044776119403</c:v>
                </c:pt>
                <c:pt idx="20">
                  <c:v>30.597014925373134</c:v>
                </c:pt>
                <c:pt idx="21">
                  <c:v>32.089552238805972</c:v>
                </c:pt>
                <c:pt idx="22">
                  <c:v>33.582089552238806</c:v>
                </c:pt>
                <c:pt idx="23">
                  <c:v>35.07462686567164</c:v>
                </c:pt>
                <c:pt idx="24">
                  <c:v>36.567164179104481</c:v>
                </c:pt>
                <c:pt idx="25">
                  <c:v>38.059701492537314</c:v>
                </c:pt>
                <c:pt idx="26">
                  <c:v>39.552238805970148</c:v>
                </c:pt>
                <c:pt idx="27">
                  <c:v>41.044776119402989</c:v>
                </c:pt>
                <c:pt idx="28">
                  <c:v>42.537313432835823</c:v>
                </c:pt>
                <c:pt idx="29">
                  <c:v>44.029850746268657</c:v>
                </c:pt>
                <c:pt idx="30">
                  <c:v>45.522388059701491</c:v>
                </c:pt>
                <c:pt idx="31">
                  <c:v>47.014925373134332</c:v>
                </c:pt>
                <c:pt idx="32">
                  <c:v>48.507462686567166</c:v>
                </c:pt>
                <c:pt idx="33">
                  <c:v>50</c:v>
                </c:pt>
                <c:pt idx="34">
                  <c:v>51.492537313432841</c:v>
                </c:pt>
                <c:pt idx="35">
                  <c:v>52.985074626865675</c:v>
                </c:pt>
                <c:pt idx="36">
                  <c:v>54.477611940298509</c:v>
                </c:pt>
                <c:pt idx="37">
                  <c:v>55.970149253731343</c:v>
                </c:pt>
                <c:pt idx="38">
                  <c:v>57.462686567164184</c:v>
                </c:pt>
                <c:pt idx="39">
                  <c:v>58.955223880597018</c:v>
                </c:pt>
                <c:pt idx="40">
                  <c:v>60.447761194029852</c:v>
                </c:pt>
                <c:pt idx="41">
                  <c:v>61.940298507462693</c:v>
                </c:pt>
                <c:pt idx="42">
                  <c:v>63.432835820895527</c:v>
                </c:pt>
                <c:pt idx="43">
                  <c:v>64.925373134328368</c:v>
                </c:pt>
                <c:pt idx="44">
                  <c:v>66.417910447761201</c:v>
                </c:pt>
                <c:pt idx="45">
                  <c:v>67.910447761194035</c:v>
                </c:pt>
                <c:pt idx="46">
                  <c:v>69.402985074626869</c:v>
                </c:pt>
                <c:pt idx="47">
                  <c:v>70.895522388059717</c:v>
                </c:pt>
                <c:pt idx="48">
                  <c:v>72.388059701492551</c:v>
                </c:pt>
                <c:pt idx="49">
                  <c:v>73.880597014925385</c:v>
                </c:pt>
                <c:pt idx="50">
                  <c:v>75.373134328358219</c:v>
                </c:pt>
                <c:pt idx="51">
                  <c:v>76.865671641791053</c:v>
                </c:pt>
                <c:pt idx="52">
                  <c:v>78.358208955223887</c:v>
                </c:pt>
                <c:pt idx="53">
                  <c:v>79.850746268656721</c:v>
                </c:pt>
                <c:pt idx="54">
                  <c:v>81.343283582089569</c:v>
                </c:pt>
                <c:pt idx="55">
                  <c:v>82.835820895522403</c:v>
                </c:pt>
                <c:pt idx="56">
                  <c:v>84.328358208955237</c:v>
                </c:pt>
                <c:pt idx="57">
                  <c:v>85.820895522388071</c:v>
                </c:pt>
                <c:pt idx="58">
                  <c:v>87.313432835820905</c:v>
                </c:pt>
                <c:pt idx="59">
                  <c:v>88.805970149253739</c:v>
                </c:pt>
                <c:pt idx="60">
                  <c:v>90.298507462686572</c:v>
                </c:pt>
                <c:pt idx="61">
                  <c:v>91.791044776119421</c:v>
                </c:pt>
                <c:pt idx="62">
                  <c:v>93.283582089552255</c:v>
                </c:pt>
                <c:pt idx="63">
                  <c:v>94.776119402985088</c:v>
                </c:pt>
                <c:pt idx="64">
                  <c:v>96.268656716417922</c:v>
                </c:pt>
                <c:pt idx="65">
                  <c:v>97.761194029850756</c:v>
                </c:pt>
                <c:pt idx="66">
                  <c:v>99.25373134328359</c:v>
                </c:pt>
              </c:numCache>
            </c:numRef>
          </c:xVal>
          <c:yVal>
            <c:numRef>
              <c:f>'8.17'!$BN$26:$BN$92</c:f>
              <c:numCache>
                <c:formatCode>General</c:formatCode>
                <c:ptCount val="6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70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130</c:v>
                </c:pt>
                <c:pt idx="63">
                  <c:v>130</c:v>
                </c:pt>
                <c:pt idx="64">
                  <c:v>140</c:v>
                </c:pt>
                <c:pt idx="65">
                  <c:v>140</c:v>
                </c:pt>
                <c:pt idx="66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D-4423-B5E9-8F060EBF4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43888"/>
        <c:axId val="618045856"/>
      </c:scatterChart>
      <c:valAx>
        <c:axId val="61804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045856"/>
        <c:crosses val="autoZero"/>
        <c:crossBetween val="midCat"/>
      </c:valAx>
      <c:valAx>
        <c:axId val="61804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043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'8.17'!$AF$28:$AF$94</c:f>
              <c:numCache>
                <c:formatCode>General</c:formatCode>
                <c:ptCount val="67"/>
                <c:pt idx="0">
                  <c:v>0.74626865671641796</c:v>
                </c:pt>
                <c:pt idx="1">
                  <c:v>2.238805970149254</c:v>
                </c:pt>
                <c:pt idx="2">
                  <c:v>3.7313432835820897</c:v>
                </c:pt>
                <c:pt idx="3">
                  <c:v>5.2238805970149258</c:v>
                </c:pt>
                <c:pt idx="4">
                  <c:v>6.7164179104477615</c:v>
                </c:pt>
                <c:pt idx="5">
                  <c:v>8.2089552238805972</c:v>
                </c:pt>
                <c:pt idx="6">
                  <c:v>9.7014925373134346</c:v>
                </c:pt>
                <c:pt idx="7">
                  <c:v>11.19402985074627</c:v>
                </c:pt>
                <c:pt idx="8">
                  <c:v>12.686567164179106</c:v>
                </c:pt>
                <c:pt idx="9">
                  <c:v>14.179104477611942</c:v>
                </c:pt>
                <c:pt idx="10">
                  <c:v>15.671641791044777</c:v>
                </c:pt>
                <c:pt idx="11">
                  <c:v>17.164179104477611</c:v>
                </c:pt>
                <c:pt idx="12">
                  <c:v>18.656716417910449</c:v>
                </c:pt>
                <c:pt idx="13">
                  <c:v>20.149253731343283</c:v>
                </c:pt>
                <c:pt idx="14">
                  <c:v>21.64179104477612</c:v>
                </c:pt>
                <c:pt idx="15">
                  <c:v>23.134328358208954</c:v>
                </c:pt>
                <c:pt idx="16">
                  <c:v>24.626865671641792</c:v>
                </c:pt>
                <c:pt idx="17">
                  <c:v>26.119402985074629</c:v>
                </c:pt>
                <c:pt idx="18">
                  <c:v>27.611940298507463</c:v>
                </c:pt>
                <c:pt idx="19">
                  <c:v>29.1044776119403</c:v>
                </c:pt>
                <c:pt idx="20">
                  <c:v>30.597014925373134</c:v>
                </c:pt>
                <c:pt idx="21">
                  <c:v>32.089552238805972</c:v>
                </c:pt>
                <c:pt idx="22">
                  <c:v>33.582089552238806</c:v>
                </c:pt>
                <c:pt idx="23">
                  <c:v>35.07462686567164</c:v>
                </c:pt>
                <c:pt idx="24">
                  <c:v>36.567164179104481</c:v>
                </c:pt>
                <c:pt idx="25">
                  <c:v>38.059701492537314</c:v>
                </c:pt>
                <c:pt idx="26">
                  <c:v>39.552238805970148</c:v>
                </c:pt>
                <c:pt idx="27">
                  <c:v>41.044776119402989</c:v>
                </c:pt>
                <c:pt idx="28">
                  <c:v>42.537313432835823</c:v>
                </c:pt>
                <c:pt idx="29">
                  <c:v>44.029850746268657</c:v>
                </c:pt>
                <c:pt idx="30">
                  <c:v>45.522388059701491</c:v>
                </c:pt>
                <c:pt idx="31">
                  <c:v>47.014925373134332</c:v>
                </c:pt>
                <c:pt idx="32">
                  <c:v>48.507462686567166</c:v>
                </c:pt>
                <c:pt idx="33">
                  <c:v>50</c:v>
                </c:pt>
                <c:pt idx="34">
                  <c:v>51.492537313432841</c:v>
                </c:pt>
                <c:pt idx="35">
                  <c:v>52.985074626865675</c:v>
                </c:pt>
                <c:pt idx="36">
                  <c:v>54.477611940298509</c:v>
                </c:pt>
                <c:pt idx="37">
                  <c:v>55.970149253731343</c:v>
                </c:pt>
                <c:pt idx="38">
                  <c:v>57.462686567164184</c:v>
                </c:pt>
                <c:pt idx="39">
                  <c:v>58.955223880597018</c:v>
                </c:pt>
                <c:pt idx="40">
                  <c:v>60.447761194029852</c:v>
                </c:pt>
                <c:pt idx="41">
                  <c:v>61.940298507462693</c:v>
                </c:pt>
                <c:pt idx="42">
                  <c:v>63.432835820895527</c:v>
                </c:pt>
                <c:pt idx="43">
                  <c:v>64.925373134328368</c:v>
                </c:pt>
                <c:pt idx="44">
                  <c:v>66.417910447761201</c:v>
                </c:pt>
                <c:pt idx="45">
                  <c:v>67.910447761194035</c:v>
                </c:pt>
                <c:pt idx="46">
                  <c:v>69.402985074626869</c:v>
                </c:pt>
                <c:pt idx="47">
                  <c:v>70.895522388059717</c:v>
                </c:pt>
                <c:pt idx="48">
                  <c:v>72.388059701492551</c:v>
                </c:pt>
                <c:pt idx="49">
                  <c:v>73.880597014925385</c:v>
                </c:pt>
                <c:pt idx="50">
                  <c:v>75.373134328358219</c:v>
                </c:pt>
                <c:pt idx="51">
                  <c:v>76.865671641791053</c:v>
                </c:pt>
                <c:pt idx="52">
                  <c:v>78.358208955223887</c:v>
                </c:pt>
                <c:pt idx="53">
                  <c:v>79.850746268656721</c:v>
                </c:pt>
                <c:pt idx="54">
                  <c:v>81.343283582089569</c:v>
                </c:pt>
                <c:pt idx="55">
                  <c:v>82.835820895522403</c:v>
                </c:pt>
                <c:pt idx="56">
                  <c:v>84.328358208955237</c:v>
                </c:pt>
                <c:pt idx="57">
                  <c:v>85.820895522388071</c:v>
                </c:pt>
                <c:pt idx="58">
                  <c:v>87.313432835820905</c:v>
                </c:pt>
                <c:pt idx="59">
                  <c:v>88.805970149253739</c:v>
                </c:pt>
                <c:pt idx="60">
                  <c:v>90.298507462686572</c:v>
                </c:pt>
                <c:pt idx="61">
                  <c:v>91.791044776119421</c:v>
                </c:pt>
                <c:pt idx="62">
                  <c:v>93.283582089552255</c:v>
                </c:pt>
                <c:pt idx="63">
                  <c:v>94.776119402985088</c:v>
                </c:pt>
                <c:pt idx="64">
                  <c:v>96.268656716417922</c:v>
                </c:pt>
                <c:pt idx="65">
                  <c:v>97.761194029850756</c:v>
                </c:pt>
                <c:pt idx="66">
                  <c:v>99.25373134328359</c:v>
                </c:pt>
              </c:numCache>
            </c:numRef>
          </c:xVal>
          <c:yVal>
            <c:numRef>
              <c:f>'8.17'!$AG$28:$AG$94</c:f>
              <c:numCache>
                <c:formatCode>General</c:formatCode>
                <c:ptCount val="6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70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130</c:v>
                </c:pt>
                <c:pt idx="63">
                  <c:v>130</c:v>
                </c:pt>
                <c:pt idx="64">
                  <c:v>140</c:v>
                </c:pt>
                <c:pt idx="65">
                  <c:v>140</c:v>
                </c:pt>
                <c:pt idx="66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8-4378-981C-A33D76BA7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68456"/>
        <c:axId val="724177640"/>
      </c:scatterChart>
      <c:valAx>
        <c:axId val="72416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77640"/>
        <c:crosses val="autoZero"/>
        <c:crossBetween val="midCat"/>
      </c:valAx>
      <c:valAx>
        <c:axId val="724177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168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4920519949843"/>
          <c:y val="0.26717111580564623"/>
          <c:w val="0.7198978169271868"/>
          <c:h val="0.4254682798796491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'8.17'!$BA$27:$BA$93</c:f>
              <c:numCache>
                <c:formatCode>General</c:formatCode>
                <c:ptCount val="67"/>
                <c:pt idx="0">
                  <c:v>0.74626865671641796</c:v>
                </c:pt>
                <c:pt idx="1">
                  <c:v>2.238805970149254</c:v>
                </c:pt>
                <c:pt idx="2">
                  <c:v>3.7313432835820897</c:v>
                </c:pt>
                <c:pt idx="3">
                  <c:v>5.2238805970149258</c:v>
                </c:pt>
                <c:pt idx="4">
                  <c:v>6.7164179104477615</c:v>
                </c:pt>
                <c:pt idx="5">
                  <c:v>8.2089552238805972</c:v>
                </c:pt>
                <c:pt idx="6">
                  <c:v>9.7014925373134346</c:v>
                </c:pt>
                <c:pt idx="7">
                  <c:v>11.19402985074627</c:v>
                </c:pt>
                <c:pt idx="8">
                  <c:v>12.686567164179106</c:v>
                </c:pt>
                <c:pt idx="9">
                  <c:v>14.179104477611942</c:v>
                </c:pt>
                <c:pt idx="10">
                  <c:v>15.671641791044777</c:v>
                </c:pt>
                <c:pt idx="11">
                  <c:v>17.164179104477611</c:v>
                </c:pt>
                <c:pt idx="12">
                  <c:v>18.656716417910449</c:v>
                </c:pt>
                <c:pt idx="13">
                  <c:v>20.149253731343283</c:v>
                </c:pt>
                <c:pt idx="14">
                  <c:v>21.64179104477612</c:v>
                </c:pt>
                <c:pt idx="15">
                  <c:v>23.134328358208954</c:v>
                </c:pt>
                <c:pt idx="16">
                  <c:v>24.626865671641792</c:v>
                </c:pt>
                <c:pt idx="17">
                  <c:v>26.119402985074629</c:v>
                </c:pt>
                <c:pt idx="18">
                  <c:v>27.611940298507463</c:v>
                </c:pt>
                <c:pt idx="19">
                  <c:v>29.1044776119403</c:v>
                </c:pt>
                <c:pt idx="20">
                  <c:v>30.597014925373134</c:v>
                </c:pt>
                <c:pt idx="21">
                  <c:v>32.089552238805972</c:v>
                </c:pt>
                <c:pt idx="22">
                  <c:v>33.582089552238806</c:v>
                </c:pt>
                <c:pt idx="23">
                  <c:v>35.07462686567164</c:v>
                </c:pt>
                <c:pt idx="24">
                  <c:v>36.567164179104481</c:v>
                </c:pt>
                <c:pt idx="25">
                  <c:v>38.059701492537314</c:v>
                </c:pt>
                <c:pt idx="26">
                  <c:v>39.552238805970148</c:v>
                </c:pt>
                <c:pt idx="27">
                  <c:v>41.044776119402989</c:v>
                </c:pt>
                <c:pt idx="28">
                  <c:v>42.537313432835823</c:v>
                </c:pt>
                <c:pt idx="29">
                  <c:v>44.029850746268657</c:v>
                </c:pt>
                <c:pt idx="30">
                  <c:v>45.522388059701491</c:v>
                </c:pt>
                <c:pt idx="31">
                  <c:v>47.014925373134332</c:v>
                </c:pt>
                <c:pt idx="32">
                  <c:v>48.507462686567166</c:v>
                </c:pt>
                <c:pt idx="33">
                  <c:v>50</c:v>
                </c:pt>
                <c:pt idx="34">
                  <c:v>51.492537313432841</c:v>
                </c:pt>
                <c:pt idx="35">
                  <c:v>52.985074626865675</c:v>
                </c:pt>
                <c:pt idx="36">
                  <c:v>54.477611940298509</c:v>
                </c:pt>
                <c:pt idx="37">
                  <c:v>55.970149253731343</c:v>
                </c:pt>
                <c:pt idx="38">
                  <c:v>57.462686567164184</c:v>
                </c:pt>
                <c:pt idx="39">
                  <c:v>58.955223880597018</c:v>
                </c:pt>
                <c:pt idx="40">
                  <c:v>60.447761194029852</c:v>
                </c:pt>
                <c:pt idx="41">
                  <c:v>61.940298507462693</c:v>
                </c:pt>
                <c:pt idx="42">
                  <c:v>63.432835820895527</c:v>
                </c:pt>
                <c:pt idx="43">
                  <c:v>64.925373134328368</c:v>
                </c:pt>
                <c:pt idx="44">
                  <c:v>66.417910447761201</c:v>
                </c:pt>
                <c:pt idx="45">
                  <c:v>67.910447761194035</c:v>
                </c:pt>
                <c:pt idx="46">
                  <c:v>69.402985074626869</c:v>
                </c:pt>
                <c:pt idx="47">
                  <c:v>70.895522388059717</c:v>
                </c:pt>
                <c:pt idx="48">
                  <c:v>72.388059701492551</c:v>
                </c:pt>
                <c:pt idx="49">
                  <c:v>73.880597014925385</c:v>
                </c:pt>
                <c:pt idx="50">
                  <c:v>75.373134328358219</c:v>
                </c:pt>
                <c:pt idx="51">
                  <c:v>76.865671641791053</c:v>
                </c:pt>
                <c:pt idx="52">
                  <c:v>78.358208955223887</c:v>
                </c:pt>
                <c:pt idx="53">
                  <c:v>79.850746268656721</c:v>
                </c:pt>
                <c:pt idx="54">
                  <c:v>81.343283582089569</c:v>
                </c:pt>
                <c:pt idx="55">
                  <c:v>82.835820895522403</c:v>
                </c:pt>
                <c:pt idx="56">
                  <c:v>84.328358208955237</c:v>
                </c:pt>
                <c:pt idx="57">
                  <c:v>85.820895522388071</c:v>
                </c:pt>
                <c:pt idx="58">
                  <c:v>87.313432835820905</c:v>
                </c:pt>
                <c:pt idx="59">
                  <c:v>88.805970149253739</c:v>
                </c:pt>
                <c:pt idx="60">
                  <c:v>90.298507462686572</c:v>
                </c:pt>
                <c:pt idx="61">
                  <c:v>91.791044776119421</c:v>
                </c:pt>
                <c:pt idx="62">
                  <c:v>93.283582089552255</c:v>
                </c:pt>
                <c:pt idx="63">
                  <c:v>94.776119402985088</c:v>
                </c:pt>
                <c:pt idx="64">
                  <c:v>96.268656716417922</c:v>
                </c:pt>
                <c:pt idx="65">
                  <c:v>97.761194029850756</c:v>
                </c:pt>
                <c:pt idx="66">
                  <c:v>99.25373134328359</c:v>
                </c:pt>
              </c:numCache>
            </c:numRef>
          </c:xVal>
          <c:yVal>
            <c:numRef>
              <c:f>'8.17'!$BB$27:$BB$93</c:f>
              <c:numCache>
                <c:formatCode>General</c:formatCode>
                <c:ptCount val="6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70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130</c:v>
                </c:pt>
                <c:pt idx="63">
                  <c:v>130</c:v>
                </c:pt>
                <c:pt idx="64">
                  <c:v>140</c:v>
                </c:pt>
                <c:pt idx="65">
                  <c:v>140</c:v>
                </c:pt>
                <c:pt idx="66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0-48A4-ACA3-627AE58E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11392"/>
        <c:axId val="647415328"/>
      </c:scatterChart>
      <c:valAx>
        <c:axId val="6474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415328"/>
        <c:crosses val="autoZero"/>
        <c:crossBetween val="midCat"/>
      </c:valAx>
      <c:valAx>
        <c:axId val="64741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411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Cereal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Sodium vs</a:t>
            </a:r>
            <a:r>
              <a:rPr lang="en-US" baseline="0"/>
              <a:t> Carolies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'8.17'!$E$3</c:f>
              <c:strCache>
                <c:ptCount val="1"/>
                <c:pt idx="0">
                  <c:v>Sodium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138477387578228E-2"/>
                  <c:y val="-0.15596444714730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'8.17'!$D$4:$D$70</c:f>
              <c:numCache>
                <c:formatCode>General</c:formatCode>
                <c:ptCount val="67"/>
                <c:pt idx="0">
                  <c:v>70</c:v>
                </c:pt>
                <c:pt idx="1">
                  <c:v>70</c:v>
                </c:pt>
                <c:pt idx="2">
                  <c:v>50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130</c:v>
                </c:pt>
                <c:pt idx="7">
                  <c:v>90</c:v>
                </c:pt>
                <c:pt idx="8">
                  <c:v>90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100</c:v>
                </c:pt>
                <c:pt idx="20">
                  <c:v>110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110</c:v>
                </c:pt>
                <c:pt idx="25">
                  <c:v>100</c:v>
                </c:pt>
                <c:pt idx="26">
                  <c:v>120</c:v>
                </c:pt>
                <c:pt idx="27">
                  <c:v>120</c:v>
                </c:pt>
                <c:pt idx="28">
                  <c:v>110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110</c:v>
                </c:pt>
                <c:pt idx="34">
                  <c:v>120</c:v>
                </c:pt>
                <c:pt idx="35">
                  <c:v>110</c:v>
                </c:pt>
                <c:pt idx="36">
                  <c:v>110</c:v>
                </c:pt>
                <c:pt idx="37">
                  <c:v>140</c:v>
                </c:pt>
                <c:pt idx="38">
                  <c:v>110</c:v>
                </c:pt>
                <c:pt idx="39">
                  <c:v>100</c:v>
                </c:pt>
                <c:pt idx="40">
                  <c:v>110</c:v>
                </c:pt>
                <c:pt idx="41">
                  <c:v>160</c:v>
                </c:pt>
                <c:pt idx="42">
                  <c:v>100</c:v>
                </c:pt>
                <c:pt idx="43">
                  <c:v>120</c:v>
                </c:pt>
                <c:pt idx="44">
                  <c:v>130</c:v>
                </c:pt>
                <c:pt idx="45">
                  <c:v>120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100</c:v>
                </c:pt>
                <c:pt idx="50">
                  <c:v>120</c:v>
                </c:pt>
                <c:pt idx="51">
                  <c:v>90</c:v>
                </c:pt>
                <c:pt idx="52">
                  <c:v>110</c:v>
                </c:pt>
                <c:pt idx="53">
                  <c:v>110</c:v>
                </c:pt>
                <c:pt idx="54">
                  <c:v>90</c:v>
                </c:pt>
                <c:pt idx="55">
                  <c:v>80</c:v>
                </c:pt>
                <c:pt idx="56">
                  <c:v>90</c:v>
                </c:pt>
                <c:pt idx="57">
                  <c:v>110</c:v>
                </c:pt>
                <c:pt idx="58">
                  <c:v>110</c:v>
                </c:pt>
                <c:pt idx="59">
                  <c:v>90</c:v>
                </c:pt>
                <c:pt idx="60">
                  <c:v>110</c:v>
                </c:pt>
                <c:pt idx="61">
                  <c:v>140</c:v>
                </c:pt>
                <c:pt idx="62">
                  <c:v>100</c:v>
                </c:pt>
                <c:pt idx="63">
                  <c:v>110</c:v>
                </c:pt>
                <c:pt idx="64">
                  <c:v>100</c:v>
                </c:pt>
                <c:pt idx="65">
                  <c:v>100</c:v>
                </c:pt>
                <c:pt idx="66">
                  <c:v>110</c:v>
                </c:pt>
              </c:numCache>
            </c:numRef>
          </c:xVal>
          <c:yVal>
            <c:numRef>
              <c:f>'8.17'!$E$4:$E$70</c:f>
              <c:numCache>
                <c:formatCode>General</c:formatCode>
                <c:ptCount val="67"/>
                <c:pt idx="0">
                  <c:v>130</c:v>
                </c:pt>
                <c:pt idx="1">
                  <c:v>260</c:v>
                </c:pt>
                <c:pt idx="2">
                  <c:v>140</c:v>
                </c:pt>
                <c:pt idx="3">
                  <c:v>200</c:v>
                </c:pt>
                <c:pt idx="4">
                  <c:v>180</c:v>
                </c:pt>
                <c:pt idx="5">
                  <c:v>125</c:v>
                </c:pt>
                <c:pt idx="6">
                  <c:v>210</c:v>
                </c:pt>
                <c:pt idx="7">
                  <c:v>200</c:v>
                </c:pt>
                <c:pt idx="8">
                  <c:v>210</c:v>
                </c:pt>
                <c:pt idx="9">
                  <c:v>220</c:v>
                </c:pt>
                <c:pt idx="10">
                  <c:v>290</c:v>
                </c:pt>
                <c:pt idx="11">
                  <c:v>210</c:v>
                </c:pt>
                <c:pt idx="12">
                  <c:v>140</c:v>
                </c:pt>
                <c:pt idx="13">
                  <c:v>180</c:v>
                </c:pt>
                <c:pt idx="14">
                  <c:v>280</c:v>
                </c:pt>
                <c:pt idx="15">
                  <c:v>290</c:v>
                </c:pt>
                <c:pt idx="16">
                  <c:v>90</c:v>
                </c:pt>
                <c:pt idx="17">
                  <c:v>180</c:v>
                </c:pt>
                <c:pt idx="18">
                  <c:v>140</c:v>
                </c:pt>
                <c:pt idx="19">
                  <c:v>80</c:v>
                </c:pt>
                <c:pt idx="20">
                  <c:v>220</c:v>
                </c:pt>
                <c:pt idx="21">
                  <c:v>140</c:v>
                </c:pt>
                <c:pt idx="22">
                  <c:v>190</c:v>
                </c:pt>
                <c:pt idx="23">
                  <c:v>125</c:v>
                </c:pt>
                <c:pt idx="24">
                  <c:v>200</c:v>
                </c:pt>
                <c:pt idx="25">
                  <c:v>0</c:v>
                </c:pt>
                <c:pt idx="26">
                  <c:v>160</c:v>
                </c:pt>
                <c:pt idx="27">
                  <c:v>240</c:v>
                </c:pt>
                <c:pt idx="28">
                  <c:v>135</c:v>
                </c:pt>
                <c:pt idx="29">
                  <c:v>280</c:v>
                </c:pt>
                <c:pt idx="30">
                  <c:v>140</c:v>
                </c:pt>
                <c:pt idx="31">
                  <c:v>170</c:v>
                </c:pt>
                <c:pt idx="32">
                  <c:v>75</c:v>
                </c:pt>
                <c:pt idx="33">
                  <c:v>180</c:v>
                </c:pt>
                <c:pt idx="34">
                  <c:v>220</c:v>
                </c:pt>
                <c:pt idx="35">
                  <c:v>250</c:v>
                </c:pt>
                <c:pt idx="36">
                  <c:v>170</c:v>
                </c:pt>
                <c:pt idx="37">
                  <c:v>170</c:v>
                </c:pt>
                <c:pt idx="38">
                  <c:v>260</c:v>
                </c:pt>
                <c:pt idx="39">
                  <c:v>150</c:v>
                </c:pt>
                <c:pt idx="40">
                  <c:v>180</c:v>
                </c:pt>
                <c:pt idx="41">
                  <c:v>150</c:v>
                </c:pt>
                <c:pt idx="42">
                  <c:v>220</c:v>
                </c:pt>
                <c:pt idx="43">
                  <c:v>190</c:v>
                </c:pt>
                <c:pt idx="44">
                  <c:v>170</c:v>
                </c:pt>
                <c:pt idx="45">
                  <c:v>200</c:v>
                </c:pt>
                <c:pt idx="46">
                  <c:v>320</c:v>
                </c:pt>
                <c:pt idx="47">
                  <c:v>0</c:v>
                </c:pt>
                <c:pt idx="48">
                  <c:v>0</c:v>
                </c:pt>
                <c:pt idx="49">
                  <c:v>135</c:v>
                </c:pt>
                <c:pt idx="50">
                  <c:v>210</c:v>
                </c:pt>
                <c:pt idx="51">
                  <c:v>0</c:v>
                </c:pt>
                <c:pt idx="52">
                  <c:v>240</c:v>
                </c:pt>
                <c:pt idx="53">
                  <c:v>290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70</c:v>
                </c:pt>
                <c:pt idx="58">
                  <c:v>230</c:v>
                </c:pt>
                <c:pt idx="59">
                  <c:v>15</c:v>
                </c:pt>
                <c:pt idx="60">
                  <c:v>200</c:v>
                </c:pt>
                <c:pt idx="61">
                  <c:v>190</c:v>
                </c:pt>
                <c:pt idx="62">
                  <c:v>200</c:v>
                </c:pt>
                <c:pt idx="63">
                  <c:v>140</c:v>
                </c:pt>
                <c:pt idx="64">
                  <c:v>230</c:v>
                </c:pt>
                <c:pt idx="65">
                  <c:v>200</c:v>
                </c:pt>
                <c:pt idx="6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0-4A84-AF0E-47C12569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87840"/>
        <c:axId val="720992760"/>
      </c:scatterChart>
      <c:valAx>
        <c:axId val="7209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Sodium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92760"/>
        <c:crosses val="autoZero"/>
        <c:crossBetween val="midCat"/>
      </c:valAx>
      <c:valAx>
        <c:axId val="7209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Carolies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Fiber vs Calories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474736766025254E-2"/>
                  <c:y val="-0.72977806922351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'8.17'!$D$4:$D$70</c:f>
              <c:numCache>
                <c:formatCode>General</c:formatCode>
                <c:ptCount val="67"/>
                <c:pt idx="0">
                  <c:v>70</c:v>
                </c:pt>
                <c:pt idx="1">
                  <c:v>70</c:v>
                </c:pt>
                <c:pt idx="2">
                  <c:v>50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130</c:v>
                </c:pt>
                <c:pt idx="7">
                  <c:v>90</c:v>
                </c:pt>
                <c:pt idx="8">
                  <c:v>90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100</c:v>
                </c:pt>
                <c:pt idx="20">
                  <c:v>110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110</c:v>
                </c:pt>
                <c:pt idx="25">
                  <c:v>100</c:v>
                </c:pt>
                <c:pt idx="26">
                  <c:v>120</c:v>
                </c:pt>
                <c:pt idx="27">
                  <c:v>120</c:v>
                </c:pt>
                <c:pt idx="28">
                  <c:v>110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110</c:v>
                </c:pt>
                <c:pt idx="34">
                  <c:v>120</c:v>
                </c:pt>
                <c:pt idx="35">
                  <c:v>110</c:v>
                </c:pt>
                <c:pt idx="36">
                  <c:v>110</c:v>
                </c:pt>
                <c:pt idx="37">
                  <c:v>140</c:v>
                </c:pt>
                <c:pt idx="38">
                  <c:v>110</c:v>
                </c:pt>
                <c:pt idx="39">
                  <c:v>100</c:v>
                </c:pt>
                <c:pt idx="40">
                  <c:v>110</c:v>
                </c:pt>
                <c:pt idx="41">
                  <c:v>160</c:v>
                </c:pt>
                <c:pt idx="42">
                  <c:v>100</c:v>
                </c:pt>
                <c:pt idx="43">
                  <c:v>120</c:v>
                </c:pt>
                <c:pt idx="44">
                  <c:v>130</c:v>
                </c:pt>
                <c:pt idx="45">
                  <c:v>120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100</c:v>
                </c:pt>
                <c:pt idx="50">
                  <c:v>120</c:v>
                </c:pt>
                <c:pt idx="51">
                  <c:v>90</c:v>
                </c:pt>
                <c:pt idx="52">
                  <c:v>110</c:v>
                </c:pt>
                <c:pt idx="53">
                  <c:v>110</c:v>
                </c:pt>
                <c:pt idx="54">
                  <c:v>90</c:v>
                </c:pt>
                <c:pt idx="55">
                  <c:v>80</c:v>
                </c:pt>
                <c:pt idx="56">
                  <c:v>90</c:v>
                </c:pt>
                <c:pt idx="57">
                  <c:v>110</c:v>
                </c:pt>
                <c:pt idx="58">
                  <c:v>110</c:v>
                </c:pt>
                <c:pt idx="59">
                  <c:v>90</c:v>
                </c:pt>
                <c:pt idx="60">
                  <c:v>110</c:v>
                </c:pt>
                <c:pt idx="61">
                  <c:v>140</c:v>
                </c:pt>
                <c:pt idx="62">
                  <c:v>100</c:v>
                </c:pt>
                <c:pt idx="63">
                  <c:v>110</c:v>
                </c:pt>
                <c:pt idx="64">
                  <c:v>100</c:v>
                </c:pt>
                <c:pt idx="65">
                  <c:v>100</c:v>
                </c:pt>
                <c:pt idx="66">
                  <c:v>110</c:v>
                </c:pt>
              </c:numCache>
            </c:numRef>
          </c:xVal>
          <c:yVal>
            <c:numRef>
              <c:f>'8.17'!$F$4:$F$70</c:f>
              <c:numCache>
                <c:formatCode>General</c:formatCode>
                <c:ptCount val="67"/>
                <c:pt idx="0">
                  <c:v>10</c:v>
                </c:pt>
                <c:pt idx="1">
                  <c:v>9</c:v>
                </c:pt>
                <c:pt idx="2">
                  <c:v>14</c:v>
                </c:pt>
                <c:pt idx="3">
                  <c:v>1</c:v>
                </c:pt>
                <c:pt idx="4" formatCode="0.00">
                  <c:v>1.5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 formatCode="0.00">
                  <c:v>1.5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 formatCode="0.00">
                  <c:v>1.5</c:v>
                </c:pt>
                <c:pt idx="45">
                  <c:v>6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8-41B1-BD39-226EF00B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88824"/>
        <c:axId val="720991120"/>
      </c:scatterChart>
      <c:valAx>
        <c:axId val="72098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91120"/>
        <c:crosses val="autoZero"/>
        <c:crossBetween val="midCat"/>
      </c:valAx>
      <c:valAx>
        <c:axId val="7209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8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Carbs vs</a:t>
            </a:r>
            <a:r>
              <a:rPr lang="en-US" baseline="0"/>
              <a:t> Calories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725242208224777E-2"/>
                  <c:y val="-0.18485645645226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'8.17'!$D$4:$D$70</c:f>
              <c:numCache>
                <c:formatCode>General</c:formatCode>
                <c:ptCount val="67"/>
                <c:pt idx="0">
                  <c:v>70</c:v>
                </c:pt>
                <c:pt idx="1">
                  <c:v>70</c:v>
                </c:pt>
                <c:pt idx="2">
                  <c:v>50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130</c:v>
                </c:pt>
                <c:pt idx="7">
                  <c:v>90</c:v>
                </c:pt>
                <c:pt idx="8">
                  <c:v>90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100</c:v>
                </c:pt>
                <c:pt idx="20">
                  <c:v>110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110</c:v>
                </c:pt>
                <c:pt idx="25">
                  <c:v>100</c:v>
                </c:pt>
                <c:pt idx="26">
                  <c:v>120</c:v>
                </c:pt>
                <c:pt idx="27">
                  <c:v>120</c:v>
                </c:pt>
                <c:pt idx="28">
                  <c:v>110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110</c:v>
                </c:pt>
                <c:pt idx="34">
                  <c:v>120</c:v>
                </c:pt>
                <c:pt idx="35">
                  <c:v>110</c:v>
                </c:pt>
                <c:pt idx="36">
                  <c:v>110</c:v>
                </c:pt>
                <c:pt idx="37">
                  <c:v>140</c:v>
                </c:pt>
                <c:pt idx="38">
                  <c:v>110</c:v>
                </c:pt>
                <c:pt idx="39">
                  <c:v>100</c:v>
                </c:pt>
                <c:pt idx="40">
                  <c:v>110</c:v>
                </c:pt>
                <c:pt idx="41">
                  <c:v>160</c:v>
                </c:pt>
                <c:pt idx="42">
                  <c:v>100</c:v>
                </c:pt>
                <c:pt idx="43">
                  <c:v>120</c:v>
                </c:pt>
                <c:pt idx="44">
                  <c:v>130</c:v>
                </c:pt>
                <c:pt idx="45">
                  <c:v>120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100</c:v>
                </c:pt>
                <c:pt idx="50">
                  <c:v>120</c:v>
                </c:pt>
                <c:pt idx="51">
                  <c:v>90</c:v>
                </c:pt>
                <c:pt idx="52">
                  <c:v>110</c:v>
                </c:pt>
                <c:pt idx="53">
                  <c:v>110</c:v>
                </c:pt>
                <c:pt idx="54">
                  <c:v>90</c:v>
                </c:pt>
                <c:pt idx="55">
                  <c:v>80</c:v>
                </c:pt>
                <c:pt idx="56">
                  <c:v>90</c:v>
                </c:pt>
                <c:pt idx="57">
                  <c:v>110</c:v>
                </c:pt>
                <c:pt idx="58">
                  <c:v>110</c:v>
                </c:pt>
                <c:pt idx="59">
                  <c:v>90</c:v>
                </c:pt>
                <c:pt idx="60">
                  <c:v>110</c:v>
                </c:pt>
                <c:pt idx="61">
                  <c:v>140</c:v>
                </c:pt>
                <c:pt idx="62">
                  <c:v>100</c:v>
                </c:pt>
                <c:pt idx="63">
                  <c:v>110</c:v>
                </c:pt>
                <c:pt idx="64">
                  <c:v>100</c:v>
                </c:pt>
                <c:pt idx="65">
                  <c:v>100</c:v>
                </c:pt>
                <c:pt idx="66">
                  <c:v>110</c:v>
                </c:pt>
              </c:numCache>
            </c:numRef>
          </c:xVal>
          <c:yVal>
            <c:numRef>
              <c:f>'8.17'!$G$4:$G$70</c:f>
              <c:numCache>
                <c:formatCode>General</c:formatCode>
                <c:ptCount val="6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 formatCode="0.00">
                  <c:v>10.5</c:v>
                </c:pt>
                <c:pt idx="5">
                  <c:v>11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22</c:v>
                </c:pt>
                <c:pt idx="15">
                  <c:v>21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  <c:pt idx="19">
                  <c:v>21</c:v>
                </c:pt>
                <c:pt idx="20">
                  <c:v>21</c:v>
                </c:pt>
                <c:pt idx="21">
                  <c:v>11</c:v>
                </c:pt>
                <c:pt idx="22">
                  <c:v>18</c:v>
                </c:pt>
                <c:pt idx="23">
                  <c:v>11</c:v>
                </c:pt>
                <c:pt idx="24">
                  <c:v>14</c:v>
                </c:pt>
                <c:pt idx="25">
                  <c:v>14</c:v>
                </c:pt>
                <c:pt idx="26">
                  <c:v>12</c:v>
                </c:pt>
                <c:pt idx="27">
                  <c:v>14</c:v>
                </c:pt>
                <c:pt idx="28">
                  <c:v>13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13</c:v>
                </c:pt>
                <c:pt idx="33">
                  <c:v>14</c:v>
                </c:pt>
                <c:pt idx="34">
                  <c:v>12</c:v>
                </c:pt>
                <c:pt idx="35" formatCode="0.00">
                  <c:v>11.5</c:v>
                </c:pt>
                <c:pt idx="36">
                  <c:v>17</c:v>
                </c:pt>
                <c:pt idx="37">
                  <c:v>20</c:v>
                </c:pt>
                <c:pt idx="38">
                  <c:v>21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15</c:v>
                </c:pt>
                <c:pt idx="43">
                  <c:v>15</c:v>
                </c:pt>
                <c:pt idx="44" formatCode="0.00">
                  <c:v>13.5</c:v>
                </c:pt>
                <c:pt idx="45">
                  <c:v>11</c:v>
                </c:pt>
                <c:pt idx="46">
                  <c:v>20</c:v>
                </c:pt>
                <c:pt idx="47">
                  <c:v>13</c:v>
                </c:pt>
                <c:pt idx="48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23</c:v>
                </c:pt>
                <c:pt idx="53">
                  <c:v>22</c:v>
                </c:pt>
                <c:pt idx="54">
                  <c:v>20</c:v>
                </c:pt>
                <c:pt idx="55">
                  <c:v>16</c:v>
                </c:pt>
                <c:pt idx="56">
                  <c:v>19</c:v>
                </c:pt>
                <c:pt idx="57">
                  <c:v>9</c:v>
                </c:pt>
                <c:pt idx="58">
                  <c:v>16</c:v>
                </c:pt>
                <c:pt idx="59">
                  <c:v>15</c:v>
                </c:pt>
                <c:pt idx="60">
                  <c:v>21</c:v>
                </c:pt>
                <c:pt idx="61">
                  <c:v>15</c:v>
                </c:pt>
                <c:pt idx="62">
                  <c:v>16</c:v>
                </c:pt>
                <c:pt idx="63">
                  <c:v>13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1-4398-853B-98E0692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0952"/>
        <c:axId val="755271280"/>
      </c:scatterChart>
      <c:valAx>
        <c:axId val="75527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1280"/>
        <c:crosses val="autoZero"/>
        <c:crossBetween val="midCat"/>
      </c:valAx>
      <c:valAx>
        <c:axId val="7552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Carolies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Sugar vs Calories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23149339193185"/>
                  <c:y val="-2.56468894427909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'8.17'!$D$4:$D$70</c:f>
              <c:numCache>
                <c:formatCode>General</c:formatCode>
                <c:ptCount val="67"/>
                <c:pt idx="0">
                  <c:v>70</c:v>
                </c:pt>
                <c:pt idx="1">
                  <c:v>70</c:v>
                </c:pt>
                <c:pt idx="2">
                  <c:v>50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130</c:v>
                </c:pt>
                <c:pt idx="7">
                  <c:v>90</c:v>
                </c:pt>
                <c:pt idx="8">
                  <c:v>90</c:v>
                </c:pt>
                <c:pt idx="9">
                  <c:v>120</c:v>
                </c:pt>
                <c:pt idx="10">
                  <c:v>110</c:v>
                </c:pt>
                <c:pt idx="11">
                  <c:v>120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100</c:v>
                </c:pt>
                <c:pt idx="20">
                  <c:v>110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110</c:v>
                </c:pt>
                <c:pt idx="25">
                  <c:v>100</c:v>
                </c:pt>
                <c:pt idx="26">
                  <c:v>120</c:v>
                </c:pt>
                <c:pt idx="27">
                  <c:v>120</c:v>
                </c:pt>
                <c:pt idx="28">
                  <c:v>110</c:v>
                </c:pt>
                <c:pt idx="29">
                  <c:v>110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110</c:v>
                </c:pt>
                <c:pt idx="34">
                  <c:v>120</c:v>
                </c:pt>
                <c:pt idx="35">
                  <c:v>110</c:v>
                </c:pt>
                <c:pt idx="36">
                  <c:v>110</c:v>
                </c:pt>
                <c:pt idx="37">
                  <c:v>140</c:v>
                </c:pt>
                <c:pt idx="38">
                  <c:v>110</c:v>
                </c:pt>
                <c:pt idx="39">
                  <c:v>100</c:v>
                </c:pt>
                <c:pt idx="40">
                  <c:v>110</c:v>
                </c:pt>
                <c:pt idx="41">
                  <c:v>160</c:v>
                </c:pt>
                <c:pt idx="42">
                  <c:v>100</c:v>
                </c:pt>
                <c:pt idx="43">
                  <c:v>120</c:v>
                </c:pt>
                <c:pt idx="44">
                  <c:v>130</c:v>
                </c:pt>
                <c:pt idx="45">
                  <c:v>120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100</c:v>
                </c:pt>
                <c:pt idx="50">
                  <c:v>120</c:v>
                </c:pt>
                <c:pt idx="51">
                  <c:v>90</c:v>
                </c:pt>
                <c:pt idx="52">
                  <c:v>110</c:v>
                </c:pt>
                <c:pt idx="53">
                  <c:v>110</c:v>
                </c:pt>
                <c:pt idx="54">
                  <c:v>90</c:v>
                </c:pt>
                <c:pt idx="55">
                  <c:v>80</c:v>
                </c:pt>
                <c:pt idx="56">
                  <c:v>90</c:v>
                </c:pt>
                <c:pt idx="57">
                  <c:v>110</c:v>
                </c:pt>
                <c:pt idx="58">
                  <c:v>110</c:v>
                </c:pt>
                <c:pt idx="59">
                  <c:v>90</c:v>
                </c:pt>
                <c:pt idx="60">
                  <c:v>110</c:v>
                </c:pt>
                <c:pt idx="61">
                  <c:v>140</c:v>
                </c:pt>
                <c:pt idx="62">
                  <c:v>100</c:v>
                </c:pt>
                <c:pt idx="63">
                  <c:v>110</c:v>
                </c:pt>
                <c:pt idx="64">
                  <c:v>100</c:v>
                </c:pt>
                <c:pt idx="65">
                  <c:v>100</c:v>
                </c:pt>
                <c:pt idx="66">
                  <c:v>110</c:v>
                </c:pt>
              </c:numCache>
            </c:numRef>
          </c:xVal>
          <c:yVal>
            <c:numRef>
              <c:f>'8.17'!$H$4:$H$70</c:f>
              <c:numCache>
                <c:formatCode>General</c:formatCode>
                <c:ptCount val="67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12</c:v>
                </c:pt>
                <c:pt idx="10">
                  <c:v>1</c:v>
                </c:pt>
                <c:pt idx="11">
                  <c:v>9</c:v>
                </c:pt>
                <c:pt idx="12">
                  <c:v>7</c:v>
                </c:pt>
                <c:pt idx="13">
                  <c:v>13</c:v>
                </c:pt>
                <c:pt idx="14">
                  <c:v>3</c:v>
                </c:pt>
                <c:pt idx="15">
                  <c:v>2</c:v>
                </c:pt>
                <c:pt idx="16">
                  <c:v>12</c:v>
                </c:pt>
                <c:pt idx="17">
                  <c:v>13</c:v>
                </c:pt>
                <c:pt idx="18">
                  <c:v>7</c:v>
                </c:pt>
                <c:pt idx="19">
                  <c:v>0</c:v>
                </c:pt>
                <c:pt idx="20">
                  <c:v>3</c:v>
                </c:pt>
                <c:pt idx="21">
                  <c:v>10</c:v>
                </c:pt>
                <c:pt idx="22">
                  <c:v>5</c:v>
                </c:pt>
                <c:pt idx="23">
                  <c:v>13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9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6</c:v>
                </c:pt>
                <c:pt idx="37">
                  <c:v>9</c:v>
                </c:pt>
                <c:pt idx="38">
                  <c:v>3</c:v>
                </c:pt>
                <c:pt idx="39">
                  <c:v>6</c:v>
                </c:pt>
                <c:pt idx="40">
                  <c:v>12</c:v>
                </c:pt>
                <c:pt idx="41">
                  <c:v>13</c:v>
                </c:pt>
                <c:pt idx="42">
                  <c:v>6</c:v>
                </c:pt>
                <c:pt idx="43">
                  <c:v>9</c:v>
                </c:pt>
                <c:pt idx="44">
                  <c:v>10</c:v>
                </c:pt>
                <c:pt idx="45">
                  <c:v>14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12</c:v>
                </c:pt>
                <c:pt idx="51">
                  <c:v>6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15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14</c:v>
                </c:pt>
                <c:pt idx="62">
                  <c:v>3</c:v>
                </c:pt>
                <c:pt idx="63">
                  <c:v>12</c:v>
                </c:pt>
                <c:pt idx="64">
                  <c:v>3</c:v>
                </c:pt>
                <c:pt idx="65">
                  <c:v>3</c:v>
                </c:pt>
                <c:pt idx="6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8-4210-8ECE-C0AEA59A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50728"/>
        <c:axId val="702239904"/>
      </c:scatterChart>
      <c:valAx>
        <c:axId val="70225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39904"/>
        <c:crosses val="autoZero"/>
        <c:crossBetween val="midCat"/>
      </c:valAx>
      <c:valAx>
        <c:axId val="7022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5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'8.24'!$C$4:$C$34</c:f>
              <c:numCache>
                <c:formatCode>General</c:formatCode>
                <c:ptCount val="31"/>
                <c:pt idx="0">
                  <c:v>95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99</c:v>
                </c:pt>
                <c:pt idx="5">
                  <c:v>85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85</c:v>
                </c:pt>
                <c:pt idx="10">
                  <c:v>92</c:v>
                </c:pt>
                <c:pt idx="11">
                  <c:v>90</c:v>
                </c:pt>
                <c:pt idx="12">
                  <c:v>88</c:v>
                </c:pt>
                <c:pt idx="13">
                  <c:v>87</c:v>
                </c:pt>
                <c:pt idx="14">
                  <c:v>82</c:v>
                </c:pt>
                <c:pt idx="15">
                  <c:v>84</c:v>
                </c:pt>
                <c:pt idx="16">
                  <c:v>88</c:v>
                </c:pt>
                <c:pt idx="17">
                  <c:v>88</c:v>
                </c:pt>
                <c:pt idx="18">
                  <c:v>83</c:v>
                </c:pt>
                <c:pt idx="19">
                  <c:v>79</c:v>
                </c:pt>
                <c:pt idx="20">
                  <c:v>86</c:v>
                </c:pt>
                <c:pt idx="21">
                  <c:v>88</c:v>
                </c:pt>
                <c:pt idx="22">
                  <c:v>85</c:v>
                </c:pt>
                <c:pt idx="23">
                  <c:v>82</c:v>
                </c:pt>
                <c:pt idx="24">
                  <c:v>75</c:v>
                </c:pt>
                <c:pt idx="25">
                  <c:v>77</c:v>
                </c:pt>
                <c:pt idx="26">
                  <c:v>87</c:v>
                </c:pt>
                <c:pt idx="27">
                  <c:v>52</c:v>
                </c:pt>
                <c:pt idx="28">
                  <c:v>81</c:v>
                </c:pt>
                <c:pt idx="29">
                  <c:v>69</c:v>
                </c:pt>
                <c:pt idx="30">
                  <c:v>63</c:v>
                </c:pt>
              </c:numCache>
            </c:numRef>
          </c:xVal>
          <c:yVal>
            <c:numRef>
              <c:f>'8.24'!$AD$29:$AD$59</c:f>
              <c:numCache>
                <c:formatCode>General</c:formatCode>
                <c:ptCount val="31"/>
                <c:pt idx="0">
                  <c:v>-3.5063095809632188</c:v>
                </c:pt>
                <c:pt idx="1">
                  <c:v>-3.4748723996685271</c:v>
                </c:pt>
                <c:pt idx="2">
                  <c:v>2.5770865448850486</c:v>
                </c:pt>
                <c:pt idx="3">
                  <c:v>7.8487911600949758</c:v>
                </c:pt>
                <c:pt idx="4">
                  <c:v>-4.8106657760793752</c:v>
                </c:pt>
                <c:pt idx="5">
                  <c:v>-0.81392724096056668</c:v>
                </c:pt>
                <c:pt idx="6">
                  <c:v>-6.0685139552619063</c:v>
                </c:pt>
                <c:pt idx="7">
                  <c:v>3.1791729696603994</c:v>
                </c:pt>
                <c:pt idx="8">
                  <c:v>-2.7887482752354344</c:v>
                </c:pt>
                <c:pt idx="9">
                  <c:v>-2.9494986634638849</c:v>
                </c:pt>
                <c:pt idx="10">
                  <c:v>4.1223965443948885</c:v>
                </c:pt>
                <c:pt idx="11">
                  <c:v>1.8776223624464308</c:v>
                </c:pt>
                <c:pt idx="12">
                  <c:v>5.2199351569230714</c:v>
                </c:pt>
                <c:pt idx="13">
                  <c:v>-2.9552199981990839</c:v>
                </c:pt>
                <c:pt idx="14">
                  <c:v>4.9856808381183129</c:v>
                </c:pt>
                <c:pt idx="15">
                  <c:v>-0.13495502060024478</c:v>
                </c:pt>
                <c:pt idx="16">
                  <c:v>2.6598938664257332</c:v>
                </c:pt>
                <c:pt idx="17">
                  <c:v>-2.1085347877409717</c:v>
                </c:pt>
                <c:pt idx="18">
                  <c:v>0.23412258150742105</c:v>
                </c:pt>
                <c:pt idx="19">
                  <c:v>2.4699425992684851</c:v>
                </c:pt>
                <c:pt idx="20">
                  <c:v>6.7711091078129755</c:v>
                </c:pt>
                <c:pt idx="21">
                  <c:v>-1.692910703718951</c:v>
                </c:pt>
                <c:pt idx="22">
                  <c:v>-4.7567570333516613</c:v>
                </c:pt>
                <c:pt idx="23">
                  <c:v>2.4479208822015437</c:v>
                </c:pt>
                <c:pt idx="24">
                  <c:v>-1.7967866186649104</c:v>
                </c:pt>
                <c:pt idx="25">
                  <c:v>1.046289908692323</c:v>
                </c:pt>
                <c:pt idx="26">
                  <c:v>-3.8756244266788968</c:v>
                </c:pt>
                <c:pt idx="27">
                  <c:v>1.2680461538290189</c:v>
                </c:pt>
                <c:pt idx="28">
                  <c:v>0.67822404481900378</c:v>
                </c:pt>
                <c:pt idx="29">
                  <c:v>-1.1170888105898626</c:v>
                </c:pt>
                <c:pt idx="30">
                  <c:v>-4.5358214299019863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5-4E26-8C58-47B10769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70536"/>
        <c:axId val="625573160"/>
      </c:scatterChart>
      <c:valAx>
        <c:axId val="62557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Writing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73160"/>
        <c:crosses val="autoZero"/>
        <c:crossBetween val="midCat"/>
      </c:valAx>
      <c:valAx>
        <c:axId val="625573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70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Science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'8.24'!$D$4:$D$34</c:f>
              <c:numCache>
                <c:formatCode>General</c:formatCode>
                <c:ptCount val="31"/>
                <c:pt idx="0">
                  <c:v>91</c:v>
                </c:pt>
                <c:pt idx="1">
                  <c:v>87</c:v>
                </c:pt>
                <c:pt idx="2">
                  <c:v>86</c:v>
                </c:pt>
                <c:pt idx="3">
                  <c:v>88</c:v>
                </c:pt>
                <c:pt idx="4">
                  <c:v>88</c:v>
                </c:pt>
                <c:pt idx="5">
                  <c:v>84</c:v>
                </c:pt>
                <c:pt idx="6">
                  <c:v>88</c:v>
                </c:pt>
                <c:pt idx="7">
                  <c:v>78</c:v>
                </c:pt>
                <c:pt idx="8">
                  <c:v>81</c:v>
                </c:pt>
                <c:pt idx="9">
                  <c:v>86</c:v>
                </c:pt>
                <c:pt idx="10">
                  <c:v>73</c:v>
                </c:pt>
                <c:pt idx="11">
                  <c:v>77</c:v>
                </c:pt>
                <c:pt idx="12">
                  <c:v>79</c:v>
                </c:pt>
                <c:pt idx="13">
                  <c:v>77</c:v>
                </c:pt>
                <c:pt idx="14">
                  <c:v>76</c:v>
                </c:pt>
                <c:pt idx="15">
                  <c:v>78</c:v>
                </c:pt>
                <c:pt idx="16">
                  <c:v>70</c:v>
                </c:pt>
                <c:pt idx="17">
                  <c:v>75</c:v>
                </c:pt>
                <c:pt idx="18">
                  <c:v>63</c:v>
                </c:pt>
                <c:pt idx="19">
                  <c:v>62</c:v>
                </c:pt>
                <c:pt idx="20">
                  <c:v>67</c:v>
                </c:pt>
                <c:pt idx="21">
                  <c:v>64</c:v>
                </c:pt>
                <c:pt idx="22">
                  <c:v>67</c:v>
                </c:pt>
                <c:pt idx="23">
                  <c:v>59</c:v>
                </c:pt>
                <c:pt idx="24">
                  <c:v>61</c:v>
                </c:pt>
                <c:pt idx="25">
                  <c:v>57</c:v>
                </c:pt>
                <c:pt idx="26">
                  <c:v>53</c:v>
                </c:pt>
                <c:pt idx="27">
                  <c:v>64</c:v>
                </c:pt>
                <c:pt idx="28">
                  <c:v>48</c:v>
                </c:pt>
                <c:pt idx="29">
                  <c:v>52</c:v>
                </c:pt>
                <c:pt idx="30">
                  <c:v>44</c:v>
                </c:pt>
              </c:numCache>
            </c:numRef>
          </c:xVal>
          <c:yVal>
            <c:numRef>
              <c:f>'8.24'!$AD$29:$AD$59</c:f>
              <c:numCache>
                <c:formatCode>General</c:formatCode>
                <c:ptCount val="31"/>
                <c:pt idx="0">
                  <c:v>-3.5063095809632188</c:v>
                </c:pt>
                <c:pt idx="1">
                  <c:v>-3.4748723996685271</c:v>
                </c:pt>
                <c:pt idx="2">
                  <c:v>2.5770865448850486</c:v>
                </c:pt>
                <c:pt idx="3">
                  <c:v>7.8487911600949758</c:v>
                </c:pt>
                <c:pt idx="4">
                  <c:v>-4.8106657760793752</c:v>
                </c:pt>
                <c:pt idx="5">
                  <c:v>-0.81392724096056668</c:v>
                </c:pt>
                <c:pt idx="6">
                  <c:v>-6.0685139552619063</c:v>
                </c:pt>
                <c:pt idx="7">
                  <c:v>3.1791729696603994</c:v>
                </c:pt>
                <c:pt idx="8">
                  <c:v>-2.7887482752354344</c:v>
                </c:pt>
                <c:pt idx="9">
                  <c:v>-2.9494986634638849</c:v>
                </c:pt>
                <c:pt idx="10">
                  <c:v>4.1223965443948885</c:v>
                </c:pt>
                <c:pt idx="11">
                  <c:v>1.8776223624464308</c:v>
                </c:pt>
                <c:pt idx="12">
                  <c:v>5.2199351569230714</c:v>
                </c:pt>
                <c:pt idx="13">
                  <c:v>-2.9552199981990839</c:v>
                </c:pt>
                <c:pt idx="14">
                  <c:v>4.9856808381183129</c:v>
                </c:pt>
                <c:pt idx="15">
                  <c:v>-0.13495502060024478</c:v>
                </c:pt>
                <c:pt idx="16">
                  <c:v>2.6598938664257332</c:v>
                </c:pt>
                <c:pt idx="17">
                  <c:v>-2.1085347877409717</c:v>
                </c:pt>
                <c:pt idx="18">
                  <c:v>0.23412258150742105</c:v>
                </c:pt>
                <c:pt idx="19">
                  <c:v>2.4699425992684851</c:v>
                </c:pt>
                <c:pt idx="20">
                  <c:v>6.7711091078129755</c:v>
                </c:pt>
                <c:pt idx="21">
                  <c:v>-1.692910703718951</c:v>
                </c:pt>
                <c:pt idx="22">
                  <c:v>-4.7567570333516613</c:v>
                </c:pt>
                <c:pt idx="23">
                  <c:v>2.4479208822015437</c:v>
                </c:pt>
                <c:pt idx="24">
                  <c:v>-1.7967866186649104</c:v>
                </c:pt>
                <c:pt idx="25">
                  <c:v>1.046289908692323</c:v>
                </c:pt>
                <c:pt idx="26">
                  <c:v>-3.8756244266788968</c:v>
                </c:pt>
                <c:pt idx="27">
                  <c:v>1.2680461538290189</c:v>
                </c:pt>
                <c:pt idx="28">
                  <c:v>0.67822404481900378</c:v>
                </c:pt>
                <c:pt idx="29">
                  <c:v>-1.1170888105898626</c:v>
                </c:pt>
                <c:pt idx="30">
                  <c:v>-4.5358214299019863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A-4A27-9C0B-DC6446A0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61024"/>
        <c:axId val="625558728"/>
      </c:scatterChart>
      <c:valAx>
        <c:axId val="6255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Science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58728"/>
        <c:crosses val="autoZero"/>
        <c:crossBetween val="midCat"/>
      </c:valAx>
      <c:valAx>
        <c:axId val="62555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61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'8.2'!$A$2:$A$5</c:f>
              <c:numCache>
                <c:formatCode>_("$"* #,##0.00_);_("$"* \(#,##0.00\);_("$"* "-"??_);_(@_)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</c:numCache>
            </c:numRef>
          </c:xVal>
          <c:yVal>
            <c:numRef>
              <c:f>'8.2'!$B$2:$B$5</c:f>
              <c:numCache>
                <c:formatCode>General</c:formatCode>
                <c:ptCount val="4"/>
                <c:pt idx="0">
                  <c:v>2100</c:v>
                </c:pt>
                <c:pt idx="1">
                  <c:v>2020</c:v>
                </c:pt>
                <c:pt idx="2">
                  <c:v>1980</c:v>
                </c:pt>
                <c:pt idx="3">
                  <c:v>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B-4159-A928-09F1B99A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49648"/>
        <c:axId val="714451288"/>
      </c:scatterChart>
      <c:valAx>
        <c:axId val="7144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1288"/>
        <c:crosses val="autoZero"/>
        <c:crossBetween val="midCat"/>
      </c:valAx>
      <c:valAx>
        <c:axId val="71445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'8.24'!$E$4:$E$34</c:f>
              <c:numCache>
                <c:formatCode>General</c:formatCode>
                <c:ptCount val="31"/>
                <c:pt idx="0">
                  <c:v>98</c:v>
                </c:pt>
                <c:pt idx="1">
                  <c:v>96</c:v>
                </c:pt>
                <c:pt idx="2">
                  <c:v>92</c:v>
                </c:pt>
                <c:pt idx="3">
                  <c:v>95</c:v>
                </c:pt>
                <c:pt idx="4">
                  <c:v>92</c:v>
                </c:pt>
                <c:pt idx="5">
                  <c:v>88</c:v>
                </c:pt>
                <c:pt idx="6">
                  <c:v>91</c:v>
                </c:pt>
                <c:pt idx="7">
                  <c:v>86</c:v>
                </c:pt>
                <c:pt idx="8">
                  <c:v>88</c:v>
                </c:pt>
                <c:pt idx="9">
                  <c:v>93</c:v>
                </c:pt>
                <c:pt idx="10">
                  <c:v>82</c:v>
                </c:pt>
                <c:pt idx="11">
                  <c:v>86</c:v>
                </c:pt>
                <c:pt idx="12">
                  <c:v>86</c:v>
                </c:pt>
                <c:pt idx="13">
                  <c:v>85</c:v>
                </c:pt>
                <c:pt idx="14">
                  <c:v>86</c:v>
                </c:pt>
                <c:pt idx="15">
                  <c:v>85</c:v>
                </c:pt>
                <c:pt idx="16">
                  <c:v>83</c:v>
                </c:pt>
                <c:pt idx="17">
                  <c:v>80</c:v>
                </c:pt>
                <c:pt idx="18">
                  <c:v>75</c:v>
                </c:pt>
                <c:pt idx="19">
                  <c:v>71</c:v>
                </c:pt>
                <c:pt idx="20">
                  <c:v>77</c:v>
                </c:pt>
                <c:pt idx="21">
                  <c:v>79</c:v>
                </c:pt>
                <c:pt idx="22">
                  <c:v>79</c:v>
                </c:pt>
                <c:pt idx="23">
                  <c:v>77</c:v>
                </c:pt>
                <c:pt idx="24">
                  <c:v>74</c:v>
                </c:pt>
                <c:pt idx="25">
                  <c:v>76</c:v>
                </c:pt>
                <c:pt idx="26">
                  <c:v>72</c:v>
                </c:pt>
                <c:pt idx="27">
                  <c:v>64</c:v>
                </c:pt>
                <c:pt idx="28">
                  <c:v>59</c:v>
                </c:pt>
                <c:pt idx="29">
                  <c:v>66</c:v>
                </c:pt>
                <c:pt idx="30">
                  <c:v>59</c:v>
                </c:pt>
              </c:numCache>
            </c:numRef>
          </c:xVal>
          <c:yVal>
            <c:numRef>
              <c:f>'8.24'!$AD$29:$AD$59</c:f>
              <c:numCache>
                <c:formatCode>General</c:formatCode>
                <c:ptCount val="31"/>
                <c:pt idx="0">
                  <c:v>-3.5063095809632188</c:v>
                </c:pt>
                <c:pt idx="1">
                  <c:v>-3.4748723996685271</c:v>
                </c:pt>
                <c:pt idx="2">
                  <c:v>2.5770865448850486</c:v>
                </c:pt>
                <c:pt idx="3">
                  <c:v>7.8487911600949758</c:v>
                </c:pt>
                <c:pt idx="4">
                  <c:v>-4.8106657760793752</c:v>
                </c:pt>
                <c:pt idx="5">
                  <c:v>-0.81392724096056668</c:v>
                </c:pt>
                <c:pt idx="6">
                  <c:v>-6.0685139552619063</c:v>
                </c:pt>
                <c:pt idx="7">
                  <c:v>3.1791729696603994</c:v>
                </c:pt>
                <c:pt idx="8">
                  <c:v>-2.7887482752354344</c:v>
                </c:pt>
                <c:pt idx="9">
                  <c:v>-2.9494986634638849</c:v>
                </c:pt>
                <c:pt idx="10">
                  <c:v>4.1223965443948885</c:v>
                </c:pt>
                <c:pt idx="11">
                  <c:v>1.8776223624464308</c:v>
                </c:pt>
                <c:pt idx="12">
                  <c:v>5.2199351569230714</c:v>
                </c:pt>
                <c:pt idx="13">
                  <c:v>-2.9552199981990839</c:v>
                </c:pt>
                <c:pt idx="14">
                  <c:v>4.9856808381183129</c:v>
                </c:pt>
                <c:pt idx="15">
                  <c:v>-0.13495502060024478</c:v>
                </c:pt>
                <c:pt idx="16">
                  <c:v>2.6598938664257332</c:v>
                </c:pt>
                <c:pt idx="17">
                  <c:v>-2.1085347877409717</c:v>
                </c:pt>
                <c:pt idx="18">
                  <c:v>0.23412258150742105</c:v>
                </c:pt>
                <c:pt idx="19">
                  <c:v>2.4699425992684851</c:v>
                </c:pt>
                <c:pt idx="20">
                  <c:v>6.7711091078129755</c:v>
                </c:pt>
                <c:pt idx="21">
                  <c:v>-1.692910703718951</c:v>
                </c:pt>
                <c:pt idx="22">
                  <c:v>-4.7567570333516613</c:v>
                </c:pt>
                <c:pt idx="23">
                  <c:v>2.4479208822015437</c:v>
                </c:pt>
                <c:pt idx="24">
                  <c:v>-1.7967866186649104</c:v>
                </c:pt>
                <c:pt idx="25">
                  <c:v>1.046289908692323</c:v>
                </c:pt>
                <c:pt idx="26">
                  <c:v>-3.8756244266788968</c:v>
                </c:pt>
                <c:pt idx="27">
                  <c:v>1.2680461538290189</c:v>
                </c:pt>
                <c:pt idx="28">
                  <c:v>0.67822404481900378</c:v>
                </c:pt>
                <c:pt idx="29">
                  <c:v>-1.1170888105898626</c:v>
                </c:pt>
                <c:pt idx="30">
                  <c:v>-4.5358214299019863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B-4793-AFFF-B9C83731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61352"/>
        <c:axId val="625571520"/>
      </c:scatterChart>
      <c:valAx>
        <c:axId val="62556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71520"/>
        <c:crosses val="autoZero"/>
        <c:crossBetween val="midCat"/>
      </c:valAx>
      <c:valAx>
        <c:axId val="62557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61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Citizenship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'8.24'!$F$4:$F$34</c:f>
              <c:numCache>
                <c:formatCode>General</c:formatCode>
                <c:ptCount val="31"/>
                <c:pt idx="0">
                  <c:v>95</c:v>
                </c:pt>
                <c:pt idx="1">
                  <c:v>93</c:v>
                </c:pt>
                <c:pt idx="2">
                  <c:v>94</c:v>
                </c:pt>
                <c:pt idx="3">
                  <c:v>82</c:v>
                </c:pt>
                <c:pt idx="4">
                  <c:v>89</c:v>
                </c:pt>
                <c:pt idx="5">
                  <c:v>87</c:v>
                </c:pt>
                <c:pt idx="6">
                  <c:v>85</c:v>
                </c:pt>
                <c:pt idx="7">
                  <c:v>82</c:v>
                </c:pt>
                <c:pt idx="8">
                  <c:v>85</c:v>
                </c:pt>
                <c:pt idx="9">
                  <c:v>86</c:v>
                </c:pt>
                <c:pt idx="10">
                  <c:v>78</c:v>
                </c:pt>
                <c:pt idx="11">
                  <c:v>83</c:v>
                </c:pt>
                <c:pt idx="12">
                  <c:v>77</c:v>
                </c:pt>
                <c:pt idx="13">
                  <c:v>84</c:v>
                </c:pt>
                <c:pt idx="14">
                  <c:v>82</c:v>
                </c:pt>
                <c:pt idx="15">
                  <c:v>75</c:v>
                </c:pt>
                <c:pt idx="16">
                  <c:v>73</c:v>
                </c:pt>
                <c:pt idx="17">
                  <c:v>76</c:v>
                </c:pt>
                <c:pt idx="18">
                  <c:v>76</c:v>
                </c:pt>
                <c:pt idx="19">
                  <c:v>67</c:v>
                </c:pt>
                <c:pt idx="20">
                  <c:v>75</c:v>
                </c:pt>
                <c:pt idx="21">
                  <c:v>82</c:v>
                </c:pt>
                <c:pt idx="22">
                  <c:v>70</c:v>
                </c:pt>
                <c:pt idx="23">
                  <c:v>65</c:v>
                </c:pt>
                <c:pt idx="24">
                  <c:v>62</c:v>
                </c:pt>
                <c:pt idx="25">
                  <c:v>66</c:v>
                </c:pt>
                <c:pt idx="26">
                  <c:v>62</c:v>
                </c:pt>
                <c:pt idx="27">
                  <c:v>81</c:v>
                </c:pt>
                <c:pt idx="28">
                  <c:v>41</c:v>
                </c:pt>
                <c:pt idx="29">
                  <c:v>43</c:v>
                </c:pt>
                <c:pt idx="30">
                  <c:v>50</c:v>
                </c:pt>
              </c:numCache>
            </c:numRef>
          </c:xVal>
          <c:yVal>
            <c:numRef>
              <c:f>'8.24'!$AD$29:$AD$59</c:f>
              <c:numCache>
                <c:formatCode>General</c:formatCode>
                <c:ptCount val="31"/>
                <c:pt idx="0">
                  <c:v>-3.5063095809632188</c:v>
                </c:pt>
                <c:pt idx="1">
                  <c:v>-3.4748723996685271</c:v>
                </c:pt>
                <c:pt idx="2">
                  <c:v>2.5770865448850486</c:v>
                </c:pt>
                <c:pt idx="3">
                  <c:v>7.8487911600949758</c:v>
                </c:pt>
                <c:pt idx="4">
                  <c:v>-4.8106657760793752</c:v>
                </c:pt>
                <c:pt idx="5">
                  <c:v>-0.81392724096056668</c:v>
                </c:pt>
                <c:pt idx="6">
                  <c:v>-6.0685139552619063</c:v>
                </c:pt>
                <c:pt idx="7">
                  <c:v>3.1791729696603994</c:v>
                </c:pt>
                <c:pt idx="8">
                  <c:v>-2.7887482752354344</c:v>
                </c:pt>
                <c:pt idx="9">
                  <c:v>-2.9494986634638849</c:v>
                </c:pt>
                <c:pt idx="10">
                  <c:v>4.1223965443948885</c:v>
                </c:pt>
                <c:pt idx="11">
                  <c:v>1.8776223624464308</c:v>
                </c:pt>
                <c:pt idx="12">
                  <c:v>5.2199351569230714</c:v>
                </c:pt>
                <c:pt idx="13">
                  <c:v>-2.9552199981990839</c:v>
                </c:pt>
                <c:pt idx="14">
                  <c:v>4.9856808381183129</c:v>
                </c:pt>
                <c:pt idx="15">
                  <c:v>-0.13495502060024478</c:v>
                </c:pt>
                <c:pt idx="16">
                  <c:v>2.6598938664257332</c:v>
                </c:pt>
                <c:pt idx="17">
                  <c:v>-2.1085347877409717</c:v>
                </c:pt>
                <c:pt idx="18">
                  <c:v>0.23412258150742105</c:v>
                </c:pt>
                <c:pt idx="19">
                  <c:v>2.4699425992684851</c:v>
                </c:pt>
                <c:pt idx="20">
                  <c:v>6.7711091078129755</c:v>
                </c:pt>
                <c:pt idx="21">
                  <c:v>-1.692910703718951</c:v>
                </c:pt>
                <c:pt idx="22">
                  <c:v>-4.7567570333516613</c:v>
                </c:pt>
                <c:pt idx="23">
                  <c:v>2.4479208822015437</c:v>
                </c:pt>
                <c:pt idx="24">
                  <c:v>-1.7967866186649104</c:v>
                </c:pt>
                <c:pt idx="25">
                  <c:v>1.046289908692323</c:v>
                </c:pt>
                <c:pt idx="26">
                  <c:v>-3.8756244266788968</c:v>
                </c:pt>
                <c:pt idx="27">
                  <c:v>1.2680461538290189</c:v>
                </c:pt>
                <c:pt idx="28">
                  <c:v>0.67822404481900378</c:v>
                </c:pt>
                <c:pt idx="29">
                  <c:v>-1.1170888105898626</c:v>
                </c:pt>
                <c:pt idx="30">
                  <c:v>-4.5358214299019863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5-4DD1-BE68-2E5E7762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78400"/>
        <c:axId val="625575448"/>
      </c:scatterChart>
      <c:valAx>
        <c:axId val="62557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Citizenship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75448"/>
        <c:crosses val="autoZero"/>
        <c:crossBetween val="midCat"/>
      </c:valAx>
      <c:valAx>
        <c:axId val="625575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78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'8.24'!$G$4:$G$34</c:f>
              <c:numCache>
                <c:formatCode>General</c:formatCode>
                <c:ptCount val="31"/>
                <c:pt idx="0">
                  <c:v>83</c:v>
                </c:pt>
                <c:pt idx="1">
                  <c:v>81</c:v>
                </c:pt>
                <c:pt idx="2">
                  <c:v>72</c:v>
                </c:pt>
                <c:pt idx="3">
                  <c:v>69</c:v>
                </c:pt>
                <c:pt idx="4">
                  <c:v>68</c:v>
                </c:pt>
                <c:pt idx="5">
                  <c:v>68</c:v>
                </c:pt>
                <c:pt idx="6">
                  <c:v>67</c:v>
                </c:pt>
                <c:pt idx="7">
                  <c:v>64</c:v>
                </c:pt>
                <c:pt idx="8">
                  <c:v>64</c:v>
                </c:pt>
                <c:pt idx="9">
                  <c:v>61</c:v>
                </c:pt>
                <c:pt idx="10">
                  <c:v>58</c:v>
                </c:pt>
                <c:pt idx="11">
                  <c:v>57</c:v>
                </c:pt>
                <c:pt idx="12">
                  <c:v>57</c:v>
                </c:pt>
                <c:pt idx="13">
                  <c:v>56</c:v>
                </c:pt>
                <c:pt idx="14">
                  <c:v>53</c:v>
                </c:pt>
                <c:pt idx="15">
                  <c:v>52</c:v>
                </c:pt>
                <c:pt idx="16">
                  <c:v>48</c:v>
                </c:pt>
                <c:pt idx="17">
                  <c:v>46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38</c:v>
                </c:pt>
                <c:pt idx="25">
                  <c:v>35</c:v>
                </c:pt>
                <c:pt idx="26">
                  <c:v>32</c:v>
                </c:pt>
                <c:pt idx="27">
                  <c:v>28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</c:numCache>
            </c:numRef>
          </c:xVal>
          <c:yVal>
            <c:numRef>
              <c:f>'8.24'!$AD$29:$AD$59</c:f>
              <c:numCache>
                <c:formatCode>General</c:formatCode>
                <c:ptCount val="31"/>
                <c:pt idx="0">
                  <c:v>-3.5063095809632188</c:v>
                </c:pt>
                <c:pt idx="1">
                  <c:v>-3.4748723996685271</c:v>
                </c:pt>
                <c:pt idx="2">
                  <c:v>2.5770865448850486</c:v>
                </c:pt>
                <c:pt idx="3">
                  <c:v>7.8487911600949758</c:v>
                </c:pt>
                <c:pt idx="4">
                  <c:v>-4.8106657760793752</c:v>
                </c:pt>
                <c:pt idx="5">
                  <c:v>-0.81392724096056668</c:v>
                </c:pt>
                <c:pt idx="6">
                  <c:v>-6.0685139552619063</c:v>
                </c:pt>
                <c:pt idx="7">
                  <c:v>3.1791729696603994</c:v>
                </c:pt>
                <c:pt idx="8">
                  <c:v>-2.7887482752354344</c:v>
                </c:pt>
                <c:pt idx="9">
                  <c:v>-2.9494986634638849</c:v>
                </c:pt>
                <c:pt idx="10">
                  <c:v>4.1223965443948885</c:v>
                </c:pt>
                <c:pt idx="11">
                  <c:v>1.8776223624464308</c:v>
                </c:pt>
                <c:pt idx="12">
                  <c:v>5.2199351569230714</c:v>
                </c:pt>
                <c:pt idx="13">
                  <c:v>-2.9552199981990839</c:v>
                </c:pt>
                <c:pt idx="14">
                  <c:v>4.9856808381183129</c:v>
                </c:pt>
                <c:pt idx="15">
                  <c:v>-0.13495502060024478</c:v>
                </c:pt>
                <c:pt idx="16">
                  <c:v>2.6598938664257332</c:v>
                </c:pt>
                <c:pt idx="17">
                  <c:v>-2.1085347877409717</c:v>
                </c:pt>
                <c:pt idx="18">
                  <c:v>0.23412258150742105</c:v>
                </c:pt>
                <c:pt idx="19">
                  <c:v>2.4699425992684851</c:v>
                </c:pt>
                <c:pt idx="20">
                  <c:v>6.7711091078129755</c:v>
                </c:pt>
                <c:pt idx="21">
                  <c:v>-1.692910703718951</c:v>
                </c:pt>
                <c:pt idx="22">
                  <c:v>-4.7567570333516613</c:v>
                </c:pt>
                <c:pt idx="23">
                  <c:v>2.4479208822015437</c:v>
                </c:pt>
                <c:pt idx="24">
                  <c:v>-1.7967866186649104</c:v>
                </c:pt>
                <c:pt idx="25">
                  <c:v>1.046289908692323</c:v>
                </c:pt>
                <c:pt idx="26">
                  <c:v>-3.8756244266788968</c:v>
                </c:pt>
                <c:pt idx="27">
                  <c:v>1.2680461538290189</c:v>
                </c:pt>
                <c:pt idx="28">
                  <c:v>0.67822404481900378</c:v>
                </c:pt>
                <c:pt idx="29">
                  <c:v>-1.1170888105898626</c:v>
                </c:pt>
                <c:pt idx="30">
                  <c:v>-4.5358214299019863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F-4819-A167-CF6724140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75120"/>
        <c:axId val="625582664"/>
      </c:scatterChart>
      <c:valAx>
        <c:axId val="62557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82664"/>
        <c:crosses val="autoZero"/>
        <c:crossBetween val="midCat"/>
      </c:valAx>
      <c:valAx>
        <c:axId val="62558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75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'8.24'!$AF$29:$AF$59</c:f>
              <c:numCache>
                <c:formatCode>General</c:formatCode>
                <c:ptCount val="31"/>
                <c:pt idx="0">
                  <c:v>1.6129032258064515</c:v>
                </c:pt>
                <c:pt idx="1">
                  <c:v>4.8387096774193541</c:v>
                </c:pt>
                <c:pt idx="2">
                  <c:v>8.064516129032258</c:v>
                </c:pt>
                <c:pt idx="3">
                  <c:v>11.29032258064516</c:v>
                </c:pt>
                <c:pt idx="4">
                  <c:v>14.516129032258064</c:v>
                </c:pt>
                <c:pt idx="5">
                  <c:v>17.741935483870968</c:v>
                </c:pt>
                <c:pt idx="6">
                  <c:v>20.967741935483868</c:v>
                </c:pt>
                <c:pt idx="7">
                  <c:v>24.193548387096772</c:v>
                </c:pt>
                <c:pt idx="8">
                  <c:v>27.419354838709676</c:v>
                </c:pt>
                <c:pt idx="9">
                  <c:v>30.64516129032258</c:v>
                </c:pt>
                <c:pt idx="10">
                  <c:v>33.87096774193548</c:v>
                </c:pt>
                <c:pt idx="11">
                  <c:v>37.096774193548384</c:v>
                </c:pt>
                <c:pt idx="12">
                  <c:v>40.322580645161281</c:v>
                </c:pt>
                <c:pt idx="13">
                  <c:v>43.548387096774185</c:v>
                </c:pt>
                <c:pt idx="14">
                  <c:v>46.774193548387089</c:v>
                </c:pt>
                <c:pt idx="15">
                  <c:v>49.999999999999993</c:v>
                </c:pt>
                <c:pt idx="16">
                  <c:v>53.225806451612897</c:v>
                </c:pt>
                <c:pt idx="17">
                  <c:v>56.451612903225801</c:v>
                </c:pt>
                <c:pt idx="18">
                  <c:v>59.677419354838705</c:v>
                </c:pt>
                <c:pt idx="19">
                  <c:v>62.903225806451609</c:v>
                </c:pt>
                <c:pt idx="20">
                  <c:v>66.129032258064512</c:v>
                </c:pt>
                <c:pt idx="21">
                  <c:v>69.354838709677409</c:v>
                </c:pt>
                <c:pt idx="22">
                  <c:v>72.58064516129032</c:v>
                </c:pt>
                <c:pt idx="23">
                  <c:v>75.806451612903217</c:v>
                </c:pt>
                <c:pt idx="24">
                  <c:v>79.032258064516114</c:v>
                </c:pt>
                <c:pt idx="25">
                  <c:v>82.258064516129025</c:v>
                </c:pt>
                <c:pt idx="26">
                  <c:v>85.483870967741922</c:v>
                </c:pt>
                <c:pt idx="27">
                  <c:v>88.709677419354833</c:v>
                </c:pt>
                <c:pt idx="28">
                  <c:v>91.93548387096773</c:v>
                </c:pt>
                <c:pt idx="29">
                  <c:v>95.161290322580641</c:v>
                </c:pt>
                <c:pt idx="30">
                  <c:v>98.387096774193537</c:v>
                </c:pt>
              </c:numCache>
            </c:numRef>
          </c:xVal>
          <c:yVal>
            <c:numRef>
              <c:f>'8.24'!$AG$29:$AG$59</c:f>
              <c:numCache>
                <c:formatCode>General</c:formatCode>
                <c:ptCount val="31"/>
                <c:pt idx="0">
                  <c:v>35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64</c:v>
                </c:pt>
                <c:pt idx="15">
                  <c:v>66</c:v>
                </c:pt>
                <c:pt idx="16">
                  <c:v>66</c:v>
                </c:pt>
                <c:pt idx="17">
                  <c:v>71</c:v>
                </c:pt>
                <c:pt idx="18">
                  <c:v>72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78</c:v>
                </c:pt>
                <c:pt idx="26">
                  <c:v>80</c:v>
                </c:pt>
                <c:pt idx="27">
                  <c:v>85</c:v>
                </c:pt>
                <c:pt idx="28">
                  <c:v>86</c:v>
                </c:pt>
                <c:pt idx="29">
                  <c:v>88</c:v>
                </c:pt>
                <c:pt idx="30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4-4704-9F98-D2AFB237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87912"/>
        <c:axId val="625586600"/>
      </c:scatterChart>
      <c:valAx>
        <c:axId val="62558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86600"/>
        <c:crosses val="autoZero"/>
        <c:crossBetween val="midCat"/>
      </c:valAx>
      <c:valAx>
        <c:axId val="625586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587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Helicopter</a:t>
            </a:r>
            <a:r>
              <a:rPr lang="en-US" baseline="0"/>
              <a:t> Number vs Labor Hours</a:t>
            </a:r>
          </a:p>
          <a:p>
            <a:pPr>
              <a:defRPr/>
            </a:pPr>
            <a:r>
              <a:rPr lang="en-US" baseline="0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623797025371825E-2"/>
                  <c:y val="-0.3075182268883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'8.29'!$B$2:$B$9</c:f>
              <c:numCache>
                <c:formatCode>General</c:formatCode>
                <c:ptCount val="8"/>
                <c:pt idx="0">
                  <c:v>2000</c:v>
                </c:pt>
                <c:pt idx="1">
                  <c:v>1400</c:v>
                </c:pt>
                <c:pt idx="2">
                  <c:v>1238</c:v>
                </c:pt>
                <c:pt idx="3">
                  <c:v>1142</c:v>
                </c:pt>
                <c:pt idx="4">
                  <c:v>1075</c:v>
                </c:pt>
                <c:pt idx="5">
                  <c:v>1029</c:v>
                </c:pt>
                <c:pt idx="6">
                  <c:v>995</c:v>
                </c:pt>
                <c:pt idx="7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8-4A97-8C11-08367781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5720"/>
        <c:axId val="755278344"/>
      </c:scatterChart>
      <c:valAx>
        <c:axId val="7552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Helicopter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8344"/>
        <c:crosses val="autoZero"/>
        <c:crossBetween val="midCat"/>
      </c:valAx>
      <c:valAx>
        <c:axId val="7552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Helicopter</a:t>
            </a:r>
            <a:r>
              <a:rPr lang="en-US" baseline="0"/>
              <a:t> Number vs Labor Hours</a:t>
            </a:r>
          </a:p>
          <a:p>
            <a:pPr>
              <a:defRPr/>
            </a:pPr>
            <a:r>
              <a:rPr lang="en-US" baseline="0"/>
              <a:t>Polynomial 3rd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2623797025371825E-2"/>
                  <c:y val="-0.3075182268883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'8.29'!$B$2:$B$9</c:f>
              <c:numCache>
                <c:formatCode>General</c:formatCode>
                <c:ptCount val="8"/>
                <c:pt idx="0">
                  <c:v>2000</c:v>
                </c:pt>
                <c:pt idx="1">
                  <c:v>1400</c:v>
                </c:pt>
                <c:pt idx="2">
                  <c:v>1238</c:v>
                </c:pt>
                <c:pt idx="3">
                  <c:v>1142</c:v>
                </c:pt>
                <c:pt idx="4">
                  <c:v>1075</c:v>
                </c:pt>
                <c:pt idx="5">
                  <c:v>1029</c:v>
                </c:pt>
                <c:pt idx="6">
                  <c:v>995</c:v>
                </c:pt>
                <c:pt idx="7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8-4E01-87E3-0ECB8A62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5720"/>
        <c:axId val="755278344"/>
      </c:scatterChart>
      <c:valAx>
        <c:axId val="7552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Helicopter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8344"/>
        <c:crosses val="autoZero"/>
        <c:crossBetween val="midCat"/>
      </c:valAx>
      <c:valAx>
        <c:axId val="7552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Helicopter</a:t>
            </a:r>
            <a:r>
              <a:rPr lang="en-US" baseline="0"/>
              <a:t> Number vs Labor Hours</a:t>
            </a:r>
          </a:p>
          <a:p>
            <a:pPr>
              <a:defRPr/>
            </a:pPr>
            <a:r>
              <a:rPr lang="en-US" baseline="0"/>
              <a:t>Exponential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2623797025371825E-2"/>
                  <c:y val="-0.3075182268883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'8.29'!$B$2:$B$9</c:f>
              <c:numCache>
                <c:formatCode>General</c:formatCode>
                <c:ptCount val="8"/>
                <c:pt idx="0">
                  <c:v>2000</c:v>
                </c:pt>
                <c:pt idx="1">
                  <c:v>1400</c:v>
                </c:pt>
                <c:pt idx="2">
                  <c:v>1238</c:v>
                </c:pt>
                <c:pt idx="3">
                  <c:v>1142</c:v>
                </c:pt>
                <c:pt idx="4">
                  <c:v>1075</c:v>
                </c:pt>
                <c:pt idx="5">
                  <c:v>1029</c:v>
                </c:pt>
                <c:pt idx="6">
                  <c:v>995</c:v>
                </c:pt>
                <c:pt idx="7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5-46ED-A363-E707B850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5720"/>
        <c:axId val="755278344"/>
      </c:scatterChart>
      <c:valAx>
        <c:axId val="7552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Helicopter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8344"/>
        <c:crosses val="autoZero"/>
        <c:crossBetween val="midCat"/>
      </c:valAx>
      <c:valAx>
        <c:axId val="7552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Helicopter</a:t>
            </a:r>
            <a:r>
              <a:rPr lang="en-US" baseline="0"/>
              <a:t> Number vs Labor Hours</a:t>
            </a:r>
          </a:p>
          <a:p>
            <a:pPr>
              <a:defRPr/>
            </a:pPr>
            <a:r>
              <a:rPr lang="en-US" baseline="0"/>
              <a:t>Logarithmic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623797025371825E-2"/>
                  <c:y val="-0.3075182268883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'8.29'!$B$2:$B$9</c:f>
              <c:numCache>
                <c:formatCode>General</c:formatCode>
                <c:ptCount val="8"/>
                <c:pt idx="0">
                  <c:v>2000</c:v>
                </c:pt>
                <c:pt idx="1">
                  <c:v>1400</c:v>
                </c:pt>
                <c:pt idx="2">
                  <c:v>1238</c:v>
                </c:pt>
                <c:pt idx="3">
                  <c:v>1142</c:v>
                </c:pt>
                <c:pt idx="4">
                  <c:v>1075</c:v>
                </c:pt>
                <c:pt idx="5">
                  <c:v>1029</c:v>
                </c:pt>
                <c:pt idx="6">
                  <c:v>995</c:v>
                </c:pt>
                <c:pt idx="7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E-440F-8539-64785FF3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5720"/>
        <c:axId val="755278344"/>
      </c:scatterChart>
      <c:valAx>
        <c:axId val="7552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Helicopter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8344"/>
        <c:crosses val="autoZero"/>
        <c:crossBetween val="midCat"/>
      </c:valAx>
      <c:valAx>
        <c:axId val="7552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Helicopter</a:t>
            </a:r>
            <a:r>
              <a:rPr lang="en-US" baseline="0"/>
              <a:t> Number vs Labor Hours</a:t>
            </a:r>
          </a:p>
          <a:p>
            <a:pPr>
              <a:defRPr/>
            </a:pPr>
            <a:r>
              <a:rPr lang="en-US" baseline="0"/>
              <a:t>Polynomial 2nd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2623797025371825E-2"/>
                  <c:y val="-0.3075182268883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'8.29'!$B$2:$B$9</c:f>
              <c:numCache>
                <c:formatCode>General</c:formatCode>
                <c:ptCount val="8"/>
                <c:pt idx="0">
                  <c:v>2000</c:v>
                </c:pt>
                <c:pt idx="1">
                  <c:v>1400</c:v>
                </c:pt>
                <c:pt idx="2">
                  <c:v>1238</c:v>
                </c:pt>
                <c:pt idx="3">
                  <c:v>1142</c:v>
                </c:pt>
                <c:pt idx="4">
                  <c:v>1075</c:v>
                </c:pt>
                <c:pt idx="5">
                  <c:v>1029</c:v>
                </c:pt>
                <c:pt idx="6">
                  <c:v>995</c:v>
                </c:pt>
                <c:pt idx="7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C-40CF-81A9-B61996FCD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5720"/>
        <c:axId val="755278344"/>
      </c:scatterChart>
      <c:valAx>
        <c:axId val="7552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Helicopter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8344"/>
        <c:crosses val="autoZero"/>
        <c:crossBetween val="midCat"/>
      </c:valAx>
      <c:valAx>
        <c:axId val="7552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Helicopter</a:t>
            </a:r>
            <a:r>
              <a:rPr lang="en-US" baseline="0"/>
              <a:t> Number vs Labor Hours</a:t>
            </a:r>
          </a:p>
          <a:p>
            <a:pPr>
              <a:defRPr/>
            </a:pPr>
            <a:r>
              <a:rPr lang="en-US" baseline="0"/>
              <a:t>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2623797025371825E-2"/>
                  <c:y val="-0.3075182268883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'8.29'!$B$2:$B$9</c:f>
              <c:numCache>
                <c:formatCode>General</c:formatCode>
                <c:ptCount val="8"/>
                <c:pt idx="0">
                  <c:v>2000</c:v>
                </c:pt>
                <c:pt idx="1">
                  <c:v>1400</c:v>
                </c:pt>
                <c:pt idx="2">
                  <c:v>1238</c:v>
                </c:pt>
                <c:pt idx="3">
                  <c:v>1142</c:v>
                </c:pt>
                <c:pt idx="4">
                  <c:v>1075</c:v>
                </c:pt>
                <c:pt idx="5">
                  <c:v>1029</c:v>
                </c:pt>
                <c:pt idx="6">
                  <c:v>995</c:v>
                </c:pt>
                <c:pt idx="7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6-4C50-B9FC-FAF03932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5720"/>
        <c:axId val="755278344"/>
      </c:scatterChart>
      <c:valAx>
        <c:axId val="7552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Helicopter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8344"/>
        <c:crosses val="autoZero"/>
        <c:crossBetween val="midCat"/>
      </c:valAx>
      <c:valAx>
        <c:axId val="7552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2nd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'8.2'!$A$2:$A$5</c:f>
              <c:numCache>
                <c:formatCode>_("$"* #,##0.00_);_("$"* \(#,##0.00\);_("$"* "-"??_);_(@_)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</c:numCache>
            </c:numRef>
          </c:xVal>
          <c:yVal>
            <c:numRef>
              <c:f>'8.2'!$B$2:$B$5</c:f>
              <c:numCache>
                <c:formatCode>General</c:formatCode>
                <c:ptCount val="4"/>
                <c:pt idx="0">
                  <c:v>2100</c:v>
                </c:pt>
                <c:pt idx="1">
                  <c:v>2020</c:v>
                </c:pt>
                <c:pt idx="2">
                  <c:v>1980</c:v>
                </c:pt>
                <c:pt idx="3">
                  <c:v>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2-4F88-B8C2-069CE75D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49648"/>
        <c:axId val="714451288"/>
      </c:scatterChart>
      <c:valAx>
        <c:axId val="7144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1288"/>
        <c:crosses val="autoZero"/>
        <c:crossBetween val="midCat"/>
      </c:valAx>
      <c:valAx>
        <c:axId val="71445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Helicopter Number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'8.29'!$A$2:$A$9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'8.29'!$Y$42:$Y$49</c:f>
              <c:numCache>
                <c:formatCode>General</c:formatCode>
                <c:ptCount val="8"/>
                <c:pt idx="0">
                  <c:v>353</c:v>
                </c:pt>
                <c:pt idx="1">
                  <c:v>-127.71428571428555</c:v>
                </c:pt>
                <c:pt idx="2">
                  <c:v>-170.42857142857133</c:v>
                </c:pt>
                <c:pt idx="3">
                  <c:v>-147.14285714285688</c:v>
                </c:pt>
                <c:pt idx="4">
                  <c:v>-94.857142857142662</c:v>
                </c:pt>
                <c:pt idx="5">
                  <c:v>-21.571428571428442</c:v>
                </c:pt>
                <c:pt idx="6">
                  <c:v>63.714285714285893</c:v>
                </c:pt>
                <c:pt idx="7">
                  <c:v>145.00000000000023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B-40CE-80C2-7DED9962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07048"/>
        <c:axId val="620810000"/>
      </c:scatterChart>
      <c:valAx>
        <c:axId val="62080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Helicopter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810000"/>
        <c:crosses val="autoZero"/>
        <c:crossBetween val="midCat"/>
      </c:valAx>
      <c:valAx>
        <c:axId val="62081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807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Helicopter Number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'8.29'!$A$2:$A$9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'8.29'!$B$2:$B$9</c:f>
              <c:numCache>
                <c:formatCode>General</c:formatCode>
                <c:ptCount val="8"/>
                <c:pt idx="0">
                  <c:v>2000</c:v>
                </c:pt>
                <c:pt idx="1">
                  <c:v>1400</c:v>
                </c:pt>
                <c:pt idx="2">
                  <c:v>1238</c:v>
                </c:pt>
                <c:pt idx="3">
                  <c:v>1142</c:v>
                </c:pt>
                <c:pt idx="4">
                  <c:v>1075</c:v>
                </c:pt>
                <c:pt idx="5">
                  <c:v>1029</c:v>
                </c:pt>
                <c:pt idx="6">
                  <c:v>995</c:v>
                </c:pt>
                <c:pt idx="7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7-41C0-A666-E99A96F6A5E1}"/>
            </c:ext>
          </c:extLst>
        </c:ser>
        <c:ser>
          <c:idx val="1"/>
          <c:order val="1"/>
          <c:tx>
            <c:v>Predicted </c:v>
          </c:tx>
          <c:spPr>
            <a:ln w="19050">
              <a:noFill/>
            </a:ln>
          </c:spPr>
          <c:xVal>
            <c:numRef>
              <c:f>'8.29'!$A$2:$A$9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'8.29'!$X$42:$X$49</c:f>
              <c:numCache>
                <c:formatCode>General</c:formatCode>
                <c:ptCount val="8"/>
                <c:pt idx="0">
                  <c:v>1647</c:v>
                </c:pt>
                <c:pt idx="1">
                  <c:v>1527.7142857142856</c:v>
                </c:pt>
                <c:pt idx="2">
                  <c:v>1408.4285714285713</c:v>
                </c:pt>
                <c:pt idx="3">
                  <c:v>1289.1428571428569</c:v>
                </c:pt>
                <c:pt idx="4">
                  <c:v>1169.8571428571427</c:v>
                </c:pt>
                <c:pt idx="5">
                  <c:v>1050.5714285714284</c:v>
                </c:pt>
                <c:pt idx="6">
                  <c:v>931.28571428571411</c:v>
                </c:pt>
                <c:pt idx="7">
                  <c:v>811.99999999999977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7-41C0-A666-E99A96F6A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14920"/>
        <c:axId val="620807376"/>
      </c:scatterChart>
      <c:valAx>
        <c:axId val="62081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Helicopter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807376"/>
        <c:crosses val="autoZero"/>
        <c:crossBetween val="midCat"/>
      </c:valAx>
      <c:valAx>
        <c:axId val="62080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814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'8.29'!$AB$42:$AB$49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'8.29'!$AC$42:$AC$49</c:f>
              <c:numCache>
                <c:formatCode>General</c:formatCode>
                <c:ptCount val="8"/>
                <c:pt idx="0">
                  <c:v>957</c:v>
                </c:pt>
                <c:pt idx="1">
                  <c:v>995</c:v>
                </c:pt>
                <c:pt idx="2">
                  <c:v>1029</c:v>
                </c:pt>
                <c:pt idx="3">
                  <c:v>1075</c:v>
                </c:pt>
                <c:pt idx="4">
                  <c:v>1142</c:v>
                </c:pt>
                <c:pt idx="5">
                  <c:v>1238</c:v>
                </c:pt>
                <c:pt idx="6">
                  <c:v>1400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6-4ECB-82FC-096C5EE0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05080"/>
        <c:axId val="620814920"/>
      </c:scatterChart>
      <c:valAx>
        <c:axId val="62080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814920"/>
        <c:crosses val="autoZero"/>
        <c:crossBetween val="midCat"/>
      </c:valAx>
      <c:valAx>
        <c:axId val="620814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805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'8.2'!$A$2:$A$5</c:f>
              <c:numCache>
                <c:formatCode>_("$"* #,##0.00_);_("$"* \(#,##0.00\);_("$"* "-"??_);_(@_)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</c:numCache>
            </c:numRef>
          </c:xVal>
          <c:yVal>
            <c:numRef>
              <c:f>'8.2'!$B$2:$B$5</c:f>
              <c:numCache>
                <c:formatCode>General</c:formatCode>
                <c:ptCount val="4"/>
                <c:pt idx="0">
                  <c:v>2100</c:v>
                </c:pt>
                <c:pt idx="1">
                  <c:v>2020</c:v>
                </c:pt>
                <c:pt idx="2">
                  <c:v>1980</c:v>
                </c:pt>
                <c:pt idx="3">
                  <c:v>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1-4FB5-A06A-C193384F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49648"/>
        <c:axId val="714451288"/>
      </c:scatterChart>
      <c:valAx>
        <c:axId val="7144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1288"/>
        <c:crosses val="autoZero"/>
        <c:crossBetween val="midCat"/>
      </c:valAx>
      <c:valAx>
        <c:axId val="71445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'8.2'!$A$2:$A$5</c:f>
              <c:numCache>
                <c:formatCode>_("$"* #,##0.00_);_("$"* \(#,##0.00\);_("$"* "-"??_);_(@_)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</c:numCache>
            </c:numRef>
          </c:xVal>
          <c:yVal>
            <c:numRef>
              <c:f>'8.2'!$B$2:$B$5</c:f>
              <c:numCache>
                <c:formatCode>General</c:formatCode>
                <c:ptCount val="4"/>
                <c:pt idx="0">
                  <c:v>2100</c:v>
                </c:pt>
                <c:pt idx="1">
                  <c:v>2020</c:v>
                </c:pt>
                <c:pt idx="2">
                  <c:v>1980</c:v>
                </c:pt>
                <c:pt idx="3">
                  <c:v>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3-49A7-96D7-D0E30FF4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49648"/>
        <c:axId val="714451288"/>
      </c:scatterChart>
      <c:valAx>
        <c:axId val="7144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1288"/>
        <c:crosses val="autoZero"/>
        <c:crossBetween val="midCat"/>
      </c:valAx>
      <c:valAx>
        <c:axId val="71445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Polynomial 3rd Order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'8.2'!$A$2:$A$5</c:f>
              <c:numCache>
                <c:formatCode>_("$"* #,##0.00_);_("$"* \(#,##0.00\);_("$"* "-"??_);_(@_)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</c:numCache>
            </c:numRef>
          </c:xVal>
          <c:yVal>
            <c:numRef>
              <c:f>'8.2'!$B$2:$B$5</c:f>
              <c:numCache>
                <c:formatCode>General</c:formatCode>
                <c:ptCount val="4"/>
                <c:pt idx="0">
                  <c:v>2100</c:v>
                </c:pt>
                <c:pt idx="1">
                  <c:v>2020</c:v>
                </c:pt>
                <c:pt idx="2">
                  <c:v>1980</c:v>
                </c:pt>
                <c:pt idx="3">
                  <c:v>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F-485C-A7E6-D9D443BE3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49648"/>
        <c:axId val="714451288"/>
      </c:scatterChart>
      <c:valAx>
        <c:axId val="7144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51288"/>
        <c:crosses val="autoZero"/>
        <c:crossBetween val="midCat"/>
      </c:valAx>
      <c:valAx>
        <c:axId val="71445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</a:t>
            </a:r>
            <a:r>
              <a:rPr lang="en-US"/>
              <a:t>Grades</a:t>
            </a:r>
          </a:p>
          <a:p>
            <a:pPr>
              <a:defRPr/>
            </a:pPr>
            <a:r>
              <a:rPr lang="en-US"/>
              <a:t>Midterm vs. Final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'8.5'!$C$3</c:f>
              <c:strCache>
                <c:ptCount val="1"/>
                <c:pt idx="0">
                  <c:v>Final Exam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4553805774279"/>
                  <c:y val="0.3629895742198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'8.5'!$B$4:$B$59</c:f>
              <c:numCache>
                <c:formatCode>General</c:formatCode>
                <c:ptCount val="56"/>
                <c:pt idx="0">
                  <c:v>76</c:v>
                </c:pt>
                <c:pt idx="1">
                  <c:v>84</c:v>
                </c:pt>
                <c:pt idx="2">
                  <c:v>79</c:v>
                </c:pt>
                <c:pt idx="3">
                  <c:v>88</c:v>
                </c:pt>
                <c:pt idx="4">
                  <c:v>76</c:v>
                </c:pt>
                <c:pt idx="5">
                  <c:v>66</c:v>
                </c:pt>
                <c:pt idx="6">
                  <c:v>77</c:v>
                </c:pt>
                <c:pt idx="7">
                  <c:v>94</c:v>
                </c:pt>
                <c:pt idx="8">
                  <c:v>66</c:v>
                </c:pt>
                <c:pt idx="9">
                  <c:v>92</c:v>
                </c:pt>
                <c:pt idx="10">
                  <c:v>80</c:v>
                </c:pt>
                <c:pt idx="11">
                  <c:v>87</c:v>
                </c:pt>
                <c:pt idx="12">
                  <c:v>86</c:v>
                </c:pt>
                <c:pt idx="13">
                  <c:v>63</c:v>
                </c:pt>
                <c:pt idx="14">
                  <c:v>92</c:v>
                </c:pt>
                <c:pt idx="15">
                  <c:v>75</c:v>
                </c:pt>
                <c:pt idx="16">
                  <c:v>69</c:v>
                </c:pt>
                <c:pt idx="17">
                  <c:v>92</c:v>
                </c:pt>
                <c:pt idx="18">
                  <c:v>79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68</c:v>
                </c:pt>
                <c:pt idx="24">
                  <c:v>76</c:v>
                </c:pt>
                <c:pt idx="25">
                  <c:v>72</c:v>
                </c:pt>
                <c:pt idx="26">
                  <c:v>99</c:v>
                </c:pt>
                <c:pt idx="27">
                  <c:v>58</c:v>
                </c:pt>
                <c:pt idx="28">
                  <c:v>82</c:v>
                </c:pt>
                <c:pt idx="29">
                  <c:v>72</c:v>
                </c:pt>
                <c:pt idx="30">
                  <c:v>77</c:v>
                </c:pt>
                <c:pt idx="31">
                  <c:v>95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96</c:v>
                </c:pt>
                <c:pt idx="36">
                  <c:v>72</c:v>
                </c:pt>
                <c:pt idx="37">
                  <c:v>89</c:v>
                </c:pt>
                <c:pt idx="38">
                  <c:v>94</c:v>
                </c:pt>
                <c:pt idx="39">
                  <c:v>85</c:v>
                </c:pt>
                <c:pt idx="40">
                  <c:v>60</c:v>
                </c:pt>
                <c:pt idx="41">
                  <c:v>66</c:v>
                </c:pt>
                <c:pt idx="42">
                  <c:v>96</c:v>
                </c:pt>
                <c:pt idx="43">
                  <c:v>83</c:v>
                </c:pt>
                <c:pt idx="44">
                  <c:v>88</c:v>
                </c:pt>
                <c:pt idx="45">
                  <c:v>92</c:v>
                </c:pt>
                <c:pt idx="46">
                  <c:v>78</c:v>
                </c:pt>
                <c:pt idx="47">
                  <c:v>85</c:v>
                </c:pt>
                <c:pt idx="48">
                  <c:v>91</c:v>
                </c:pt>
                <c:pt idx="49">
                  <c:v>74</c:v>
                </c:pt>
                <c:pt idx="50">
                  <c:v>96</c:v>
                </c:pt>
                <c:pt idx="51">
                  <c:v>80</c:v>
                </c:pt>
                <c:pt idx="52">
                  <c:v>62</c:v>
                </c:pt>
                <c:pt idx="53">
                  <c:v>70</c:v>
                </c:pt>
                <c:pt idx="54">
                  <c:v>87</c:v>
                </c:pt>
                <c:pt idx="55">
                  <c:v>89</c:v>
                </c:pt>
              </c:numCache>
            </c:numRef>
          </c:xVal>
          <c:yVal>
            <c:numRef>
              <c:f>'8.5'!$C$4:$C$59</c:f>
              <c:numCache>
                <c:formatCode>General</c:formatCode>
                <c:ptCount val="56"/>
                <c:pt idx="0">
                  <c:v>65</c:v>
                </c:pt>
                <c:pt idx="1">
                  <c:v>90</c:v>
                </c:pt>
                <c:pt idx="2">
                  <c:v>68</c:v>
                </c:pt>
                <c:pt idx="3">
                  <c:v>84</c:v>
                </c:pt>
                <c:pt idx="4">
                  <c:v>61</c:v>
                </c:pt>
                <c:pt idx="5">
                  <c:v>79</c:v>
                </c:pt>
                <c:pt idx="6">
                  <c:v>73</c:v>
                </c:pt>
                <c:pt idx="7">
                  <c:v>93</c:v>
                </c:pt>
                <c:pt idx="8">
                  <c:v>60</c:v>
                </c:pt>
                <c:pt idx="9">
                  <c:v>86</c:v>
                </c:pt>
                <c:pt idx="10">
                  <c:v>53</c:v>
                </c:pt>
                <c:pt idx="11">
                  <c:v>83</c:v>
                </c:pt>
                <c:pt idx="12">
                  <c:v>55</c:v>
                </c:pt>
                <c:pt idx="13">
                  <c:v>72</c:v>
                </c:pt>
                <c:pt idx="14">
                  <c:v>87</c:v>
                </c:pt>
                <c:pt idx="15">
                  <c:v>89</c:v>
                </c:pt>
                <c:pt idx="16">
                  <c:v>81</c:v>
                </c:pt>
                <c:pt idx="17">
                  <c:v>94</c:v>
                </c:pt>
                <c:pt idx="18">
                  <c:v>78</c:v>
                </c:pt>
                <c:pt idx="19">
                  <c:v>71</c:v>
                </c:pt>
                <c:pt idx="20">
                  <c:v>84</c:v>
                </c:pt>
                <c:pt idx="21">
                  <c:v>74</c:v>
                </c:pt>
                <c:pt idx="22">
                  <c:v>74</c:v>
                </c:pt>
                <c:pt idx="23">
                  <c:v>54</c:v>
                </c:pt>
                <c:pt idx="24">
                  <c:v>94</c:v>
                </c:pt>
                <c:pt idx="25">
                  <c:v>79</c:v>
                </c:pt>
                <c:pt idx="26">
                  <c:v>89</c:v>
                </c:pt>
                <c:pt idx="27">
                  <c:v>53</c:v>
                </c:pt>
                <c:pt idx="28">
                  <c:v>78</c:v>
                </c:pt>
                <c:pt idx="29">
                  <c:v>82</c:v>
                </c:pt>
                <c:pt idx="30">
                  <c:v>69</c:v>
                </c:pt>
                <c:pt idx="31">
                  <c:v>98</c:v>
                </c:pt>
                <c:pt idx="32">
                  <c:v>93</c:v>
                </c:pt>
                <c:pt idx="33">
                  <c:v>80</c:v>
                </c:pt>
                <c:pt idx="34">
                  <c:v>82</c:v>
                </c:pt>
                <c:pt idx="35">
                  <c:v>96</c:v>
                </c:pt>
                <c:pt idx="36">
                  <c:v>61</c:v>
                </c:pt>
                <c:pt idx="37">
                  <c:v>84</c:v>
                </c:pt>
                <c:pt idx="38">
                  <c:v>97</c:v>
                </c:pt>
                <c:pt idx="39">
                  <c:v>89</c:v>
                </c:pt>
                <c:pt idx="40">
                  <c:v>72</c:v>
                </c:pt>
                <c:pt idx="41">
                  <c:v>93</c:v>
                </c:pt>
                <c:pt idx="42">
                  <c:v>84</c:v>
                </c:pt>
                <c:pt idx="43">
                  <c:v>87</c:v>
                </c:pt>
                <c:pt idx="44">
                  <c:v>99</c:v>
                </c:pt>
                <c:pt idx="45">
                  <c:v>97</c:v>
                </c:pt>
                <c:pt idx="46">
                  <c:v>92</c:v>
                </c:pt>
                <c:pt idx="47">
                  <c:v>93</c:v>
                </c:pt>
                <c:pt idx="48">
                  <c:v>78</c:v>
                </c:pt>
                <c:pt idx="49">
                  <c:v>82</c:v>
                </c:pt>
                <c:pt idx="50">
                  <c:v>99</c:v>
                </c:pt>
                <c:pt idx="51">
                  <c:v>72</c:v>
                </c:pt>
                <c:pt idx="52">
                  <c:v>79</c:v>
                </c:pt>
                <c:pt idx="53">
                  <c:v>75</c:v>
                </c:pt>
                <c:pt idx="54">
                  <c:v>90</c:v>
                </c:pt>
                <c:pt idx="5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5-4632-9493-E0B4DE27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37696"/>
        <c:axId val="715346880"/>
      </c:scatterChart>
      <c:valAx>
        <c:axId val="7153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46880"/>
        <c:crosses val="autoZero"/>
        <c:crossBetween val="midCat"/>
      </c:valAx>
      <c:valAx>
        <c:axId val="7153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Points/Game vs. Yards/Game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'8.13'!$B$3</c:f>
              <c:strCache>
                <c:ptCount val="1"/>
                <c:pt idx="0">
                  <c:v>Points/Game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2319527132283E-2"/>
                  <c:y val="0.38997666958296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'8.13'!$C$4:$C$35</c:f>
              <c:numCache>
                <c:formatCode>General</c:formatCode>
                <c:ptCount val="32"/>
                <c:pt idx="0">
                  <c:v>344.1</c:v>
                </c:pt>
                <c:pt idx="1">
                  <c:v>301</c:v>
                </c:pt>
                <c:pt idx="2">
                  <c:v>302</c:v>
                </c:pt>
                <c:pt idx="3">
                  <c:v>277.10000000000002</c:v>
                </c:pt>
                <c:pt idx="4">
                  <c:v>284.89999999999998</c:v>
                </c:pt>
                <c:pt idx="5">
                  <c:v>293.2</c:v>
                </c:pt>
                <c:pt idx="6">
                  <c:v>348</c:v>
                </c:pt>
                <c:pt idx="7">
                  <c:v>351.3</c:v>
                </c:pt>
                <c:pt idx="8">
                  <c:v>365.7</c:v>
                </c:pt>
                <c:pt idx="9">
                  <c:v>346.3</c:v>
                </c:pt>
                <c:pt idx="10">
                  <c:v>322.89999999999998</c:v>
                </c:pt>
                <c:pt idx="11">
                  <c:v>370.7</c:v>
                </c:pt>
                <c:pt idx="12">
                  <c:v>333.6</c:v>
                </c:pt>
                <c:pt idx="13">
                  <c:v>358.7</c:v>
                </c:pt>
                <c:pt idx="14">
                  <c:v>357.4</c:v>
                </c:pt>
                <c:pt idx="15">
                  <c:v>276.8</c:v>
                </c:pt>
                <c:pt idx="16">
                  <c:v>287.5</c:v>
                </c:pt>
                <c:pt idx="17">
                  <c:v>336.2</c:v>
                </c:pt>
                <c:pt idx="18">
                  <c:v>411.2</c:v>
                </c:pt>
                <c:pt idx="19">
                  <c:v>361.2</c:v>
                </c:pt>
                <c:pt idx="20">
                  <c:v>331.4</c:v>
                </c:pt>
                <c:pt idx="21">
                  <c:v>294.7</c:v>
                </c:pt>
                <c:pt idx="22">
                  <c:v>294.8</c:v>
                </c:pt>
                <c:pt idx="23">
                  <c:v>358.1</c:v>
                </c:pt>
                <c:pt idx="24">
                  <c:v>327.39999999999998</c:v>
                </c:pt>
                <c:pt idx="25">
                  <c:v>315.2</c:v>
                </c:pt>
                <c:pt idx="26">
                  <c:v>237.3</c:v>
                </c:pt>
                <c:pt idx="27">
                  <c:v>348.9</c:v>
                </c:pt>
                <c:pt idx="28">
                  <c:v>297.5</c:v>
                </c:pt>
                <c:pt idx="29">
                  <c:v>326.8</c:v>
                </c:pt>
                <c:pt idx="30">
                  <c:v>311.7</c:v>
                </c:pt>
                <c:pt idx="31">
                  <c:v>333.4</c:v>
                </c:pt>
              </c:numCache>
            </c:numRef>
          </c:xVal>
          <c:yVal>
            <c:numRef>
              <c:f>'8.13'!$B$4:$B$35</c:f>
              <c:numCache>
                <c:formatCode>General</c:formatCode>
                <c:ptCount val="32"/>
                <c:pt idx="0">
                  <c:v>25.2</c:v>
                </c:pt>
                <c:pt idx="1">
                  <c:v>16.2</c:v>
                </c:pt>
                <c:pt idx="2">
                  <c:v>17.2</c:v>
                </c:pt>
                <c:pt idx="3">
                  <c:v>15.8</c:v>
                </c:pt>
                <c:pt idx="4">
                  <c:v>16.7</c:v>
                </c:pt>
                <c:pt idx="5">
                  <c:v>20.9</c:v>
                </c:pt>
                <c:pt idx="6">
                  <c:v>23.8</c:v>
                </c:pt>
                <c:pt idx="7">
                  <c:v>25.1</c:v>
                </c:pt>
                <c:pt idx="8">
                  <c:v>28.4</c:v>
                </c:pt>
                <c:pt idx="9">
                  <c:v>20</c:v>
                </c:pt>
                <c:pt idx="10">
                  <c:v>21.6</c:v>
                </c:pt>
                <c:pt idx="11">
                  <c:v>27.2</c:v>
                </c:pt>
                <c:pt idx="12">
                  <c:v>23.7</c:v>
                </c:pt>
                <c:pt idx="13">
                  <c:v>28.1</c:v>
                </c:pt>
                <c:pt idx="14">
                  <c:v>25.7</c:v>
                </c:pt>
                <c:pt idx="15">
                  <c:v>14.1</c:v>
                </c:pt>
                <c:pt idx="16">
                  <c:v>16.7</c:v>
                </c:pt>
                <c:pt idx="17">
                  <c:v>22.8</c:v>
                </c:pt>
                <c:pt idx="18">
                  <c:v>36.799999999999997</c:v>
                </c:pt>
                <c:pt idx="19">
                  <c:v>23.7</c:v>
                </c:pt>
                <c:pt idx="20">
                  <c:v>23.3</c:v>
                </c:pt>
                <c:pt idx="21">
                  <c:v>16.8</c:v>
                </c:pt>
                <c:pt idx="22">
                  <c:v>17.7</c:v>
                </c:pt>
                <c:pt idx="23">
                  <c:v>21</c:v>
                </c:pt>
                <c:pt idx="24">
                  <c:v>24.6</c:v>
                </c:pt>
                <c:pt idx="25">
                  <c:v>25.8</c:v>
                </c:pt>
                <c:pt idx="26">
                  <c:v>13.7</c:v>
                </c:pt>
                <c:pt idx="27">
                  <c:v>24.6</c:v>
                </c:pt>
                <c:pt idx="28">
                  <c:v>16.399999999999999</c:v>
                </c:pt>
                <c:pt idx="29">
                  <c:v>20.9</c:v>
                </c:pt>
                <c:pt idx="30">
                  <c:v>18.8</c:v>
                </c:pt>
                <c:pt idx="31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1-40B4-8BC9-EAB5CBD3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72000"/>
        <c:axId val="716372328"/>
      </c:scatterChart>
      <c:valAx>
        <c:axId val="7163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Yards/Game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72328"/>
        <c:crosses val="autoZero"/>
        <c:crossBetween val="midCat"/>
      </c:valAx>
      <c:valAx>
        <c:axId val="7163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Points/Game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7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B25D8F-9E60-4B3A-87FE-4F5AD471B5F2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4587F8-3E92-42B9-ABFF-8DE43E2DD6B3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628E79-E1A2-4DDF-B496-03AF070C7335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440A41-C46E-4B7A-85A6-124A2486949B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10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AC232-D7A7-4935-8128-97AFC187D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796B9-1C2F-4C9F-A733-DEC91D0D5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B605C-A56D-4171-A1E3-DF595072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E4A396-3DDC-4996-B5CA-B3AED084F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51</xdr:col>
      <xdr:colOff>304800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B83F23-19DF-4DF1-A4AC-AC5376650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0</xdr:colOff>
      <xdr:row>0</xdr:row>
      <xdr:rowOff>0</xdr:rowOff>
    </xdr:from>
    <xdr:to>
      <xdr:col>60</xdr:col>
      <xdr:colOff>304800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CA38DA-66BF-4F98-AE5B-5BE7347FD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43</xdr:col>
      <xdr:colOff>304800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354598-CD0A-4A89-BB37-AA791E1EA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28575</xdr:colOff>
      <xdr:row>0</xdr:row>
      <xdr:rowOff>0</xdr:rowOff>
    </xdr:from>
    <xdr:to>
      <xdr:col>42</xdr:col>
      <xdr:colOff>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11B39-64B7-455B-A674-32E9D9D11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11</xdr:row>
      <xdr:rowOff>0</xdr:rowOff>
    </xdr:from>
    <xdr:to>
      <xdr:col>42</xdr:col>
      <xdr:colOff>0</xdr:colOff>
      <xdr:row>21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19863D-2808-416A-96BB-0B2E8678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22</xdr:row>
      <xdr:rowOff>0</xdr:rowOff>
    </xdr:from>
    <xdr:to>
      <xdr:col>42</xdr:col>
      <xdr:colOff>0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75F0AB-48AC-43C3-8DF2-5FEA66910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42</xdr:col>
      <xdr:colOff>0</xdr:colOff>
      <xdr:row>43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A77C16-9172-4AA1-993B-FB38D797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44</xdr:row>
      <xdr:rowOff>0</xdr:rowOff>
    </xdr:from>
    <xdr:to>
      <xdr:col>42</xdr:col>
      <xdr:colOff>0</xdr:colOff>
      <xdr:row>54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A96A38-0B42-42AB-B901-25AA307B1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0</xdr:colOff>
      <xdr:row>65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632077-0331-4DD1-A169-9BD3CC64B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FA3A8-9E98-46B2-BDD2-E898A3B84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11A58-885F-4918-A113-FB33603A4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2F4C9-EAF7-4E18-B92A-547E2234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37</xdr:col>
      <xdr:colOff>304800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DCDA7B-746C-4039-B3C3-C613A3FC3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0</xdr:row>
      <xdr:rowOff>0</xdr:rowOff>
    </xdr:from>
    <xdr:to>
      <xdr:col>45</xdr:col>
      <xdr:colOff>304800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080735-3704-4549-AADA-BC0E6967F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0</xdr:row>
      <xdr:rowOff>0</xdr:rowOff>
    </xdr:from>
    <xdr:to>
      <xdr:col>53</xdr:col>
      <xdr:colOff>304800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229354-BC4B-4AF4-BD66-648171FD3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188119</xdr:colOff>
      <xdr:row>21</xdr:row>
      <xdr:rowOff>142875</xdr:rowOff>
    </xdr:from>
    <xdr:to>
      <xdr:col>37</xdr:col>
      <xdr:colOff>188119</xdr:colOff>
      <xdr:row>31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A37049-45D3-44EE-8C9E-8B4AB93F1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533400</xdr:colOff>
      <xdr:row>21</xdr:row>
      <xdr:rowOff>119063</xdr:rowOff>
    </xdr:from>
    <xdr:to>
      <xdr:col>43</xdr:col>
      <xdr:colOff>533401</xdr:colOff>
      <xdr:row>31</xdr:row>
      <xdr:rowOff>107157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F91221-3884-4F7F-8F7D-9659AB775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164306</xdr:colOff>
      <xdr:row>33</xdr:row>
      <xdr:rowOff>107156</xdr:rowOff>
    </xdr:from>
    <xdr:to>
      <xdr:col>37</xdr:col>
      <xdr:colOff>164305</xdr:colOff>
      <xdr:row>52</xdr:row>
      <xdr:rowOff>119063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81F551-6EBB-4A6B-8908-C9D9D018C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522960</xdr:colOff>
      <xdr:row>24</xdr:row>
      <xdr:rowOff>190500</xdr:rowOff>
    </xdr:from>
    <xdr:to>
      <xdr:col>36</xdr:col>
      <xdr:colOff>143459</xdr:colOff>
      <xdr:row>29</xdr:row>
      <xdr:rowOff>119062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id="{E6DC97EB-6B26-49F3-8CDC-22BDEB7B4A28}"/>
            </a:ext>
          </a:extLst>
        </xdr:cNvPr>
        <xdr:cNvSpPr/>
      </xdr:nvSpPr>
      <xdr:spPr>
        <a:xfrm>
          <a:off x="20715960" y="5155406"/>
          <a:ext cx="2049374" cy="2440781"/>
        </a:xfrm>
        <a:custGeom>
          <a:avLst/>
          <a:gdLst>
            <a:gd name="connsiteX0" fmla="*/ 48540 w 2049374"/>
            <a:gd name="connsiteY0" fmla="*/ 0 h 2440781"/>
            <a:gd name="connsiteX1" fmla="*/ 24727 w 2049374"/>
            <a:gd name="connsiteY1" fmla="*/ 71438 h 2440781"/>
            <a:gd name="connsiteX2" fmla="*/ 915 w 2049374"/>
            <a:gd name="connsiteY2" fmla="*/ 130969 h 2440781"/>
            <a:gd name="connsiteX3" fmla="*/ 12821 w 2049374"/>
            <a:gd name="connsiteY3" fmla="*/ 892969 h 2440781"/>
            <a:gd name="connsiteX4" fmla="*/ 24727 w 2049374"/>
            <a:gd name="connsiteY4" fmla="*/ 940594 h 2440781"/>
            <a:gd name="connsiteX5" fmla="*/ 48540 w 2049374"/>
            <a:gd name="connsiteY5" fmla="*/ 1059656 h 2440781"/>
            <a:gd name="connsiteX6" fmla="*/ 72352 w 2049374"/>
            <a:gd name="connsiteY6" fmla="*/ 1166813 h 2440781"/>
            <a:gd name="connsiteX7" fmla="*/ 84259 w 2049374"/>
            <a:gd name="connsiteY7" fmla="*/ 1619250 h 2440781"/>
            <a:gd name="connsiteX8" fmla="*/ 96165 w 2049374"/>
            <a:gd name="connsiteY8" fmla="*/ 1654969 h 2440781"/>
            <a:gd name="connsiteX9" fmla="*/ 131884 w 2049374"/>
            <a:gd name="connsiteY9" fmla="*/ 1774031 h 2440781"/>
            <a:gd name="connsiteX10" fmla="*/ 155696 w 2049374"/>
            <a:gd name="connsiteY10" fmla="*/ 1845469 h 2440781"/>
            <a:gd name="connsiteX11" fmla="*/ 167602 w 2049374"/>
            <a:gd name="connsiteY11" fmla="*/ 1881188 h 2440781"/>
            <a:gd name="connsiteX12" fmla="*/ 191415 w 2049374"/>
            <a:gd name="connsiteY12" fmla="*/ 1905000 h 2440781"/>
            <a:gd name="connsiteX13" fmla="*/ 203321 w 2049374"/>
            <a:gd name="connsiteY13" fmla="*/ 1988344 h 2440781"/>
            <a:gd name="connsiteX14" fmla="*/ 239040 w 2049374"/>
            <a:gd name="connsiteY14" fmla="*/ 2071688 h 2440781"/>
            <a:gd name="connsiteX15" fmla="*/ 286665 w 2049374"/>
            <a:gd name="connsiteY15" fmla="*/ 2155031 h 2440781"/>
            <a:gd name="connsiteX16" fmla="*/ 310477 w 2049374"/>
            <a:gd name="connsiteY16" fmla="*/ 2226469 h 2440781"/>
            <a:gd name="connsiteX17" fmla="*/ 381915 w 2049374"/>
            <a:gd name="connsiteY17" fmla="*/ 2333625 h 2440781"/>
            <a:gd name="connsiteX18" fmla="*/ 429540 w 2049374"/>
            <a:gd name="connsiteY18" fmla="*/ 2393156 h 2440781"/>
            <a:gd name="connsiteX19" fmla="*/ 500977 w 2049374"/>
            <a:gd name="connsiteY19" fmla="*/ 2416969 h 2440781"/>
            <a:gd name="connsiteX20" fmla="*/ 584321 w 2049374"/>
            <a:gd name="connsiteY20" fmla="*/ 2440781 h 2440781"/>
            <a:gd name="connsiteX21" fmla="*/ 631946 w 2049374"/>
            <a:gd name="connsiteY21" fmla="*/ 2416969 h 2440781"/>
            <a:gd name="connsiteX22" fmla="*/ 667665 w 2049374"/>
            <a:gd name="connsiteY22" fmla="*/ 2405063 h 2440781"/>
            <a:gd name="connsiteX23" fmla="*/ 739102 w 2049374"/>
            <a:gd name="connsiteY23" fmla="*/ 2369344 h 2440781"/>
            <a:gd name="connsiteX24" fmla="*/ 774821 w 2049374"/>
            <a:gd name="connsiteY24" fmla="*/ 2345531 h 2440781"/>
            <a:gd name="connsiteX25" fmla="*/ 846259 w 2049374"/>
            <a:gd name="connsiteY25" fmla="*/ 2309813 h 2440781"/>
            <a:gd name="connsiteX26" fmla="*/ 893884 w 2049374"/>
            <a:gd name="connsiteY26" fmla="*/ 2262188 h 2440781"/>
            <a:gd name="connsiteX27" fmla="*/ 941509 w 2049374"/>
            <a:gd name="connsiteY27" fmla="*/ 2214563 h 2440781"/>
            <a:gd name="connsiteX28" fmla="*/ 989134 w 2049374"/>
            <a:gd name="connsiteY28" fmla="*/ 2166938 h 2440781"/>
            <a:gd name="connsiteX29" fmla="*/ 1036759 w 2049374"/>
            <a:gd name="connsiteY29" fmla="*/ 2143125 h 2440781"/>
            <a:gd name="connsiteX30" fmla="*/ 1132009 w 2049374"/>
            <a:gd name="connsiteY30" fmla="*/ 2071688 h 2440781"/>
            <a:gd name="connsiteX31" fmla="*/ 1179634 w 2049374"/>
            <a:gd name="connsiteY31" fmla="*/ 2047875 h 2440781"/>
            <a:gd name="connsiteX32" fmla="*/ 1227259 w 2049374"/>
            <a:gd name="connsiteY32" fmla="*/ 2000250 h 2440781"/>
            <a:gd name="connsiteX33" fmla="*/ 1262977 w 2049374"/>
            <a:gd name="connsiteY33" fmla="*/ 1976438 h 2440781"/>
            <a:gd name="connsiteX34" fmla="*/ 1334415 w 2049374"/>
            <a:gd name="connsiteY34" fmla="*/ 1881188 h 2440781"/>
            <a:gd name="connsiteX35" fmla="*/ 1405852 w 2049374"/>
            <a:gd name="connsiteY35" fmla="*/ 1785938 h 2440781"/>
            <a:gd name="connsiteX36" fmla="*/ 1429665 w 2049374"/>
            <a:gd name="connsiteY36" fmla="*/ 1762125 h 2440781"/>
            <a:gd name="connsiteX37" fmla="*/ 1441571 w 2049374"/>
            <a:gd name="connsiteY37" fmla="*/ 1726406 h 2440781"/>
            <a:gd name="connsiteX38" fmla="*/ 1524915 w 2049374"/>
            <a:gd name="connsiteY38" fmla="*/ 1631156 h 2440781"/>
            <a:gd name="connsiteX39" fmla="*/ 1548727 w 2049374"/>
            <a:gd name="connsiteY39" fmla="*/ 1583531 h 2440781"/>
            <a:gd name="connsiteX40" fmla="*/ 1584446 w 2049374"/>
            <a:gd name="connsiteY40" fmla="*/ 1559719 h 2440781"/>
            <a:gd name="connsiteX41" fmla="*/ 1608259 w 2049374"/>
            <a:gd name="connsiteY41" fmla="*/ 1524000 h 2440781"/>
            <a:gd name="connsiteX42" fmla="*/ 1643977 w 2049374"/>
            <a:gd name="connsiteY42" fmla="*/ 1440656 h 2440781"/>
            <a:gd name="connsiteX43" fmla="*/ 1679696 w 2049374"/>
            <a:gd name="connsiteY43" fmla="*/ 1369219 h 2440781"/>
            <a:gd name="connsiteX44" fmla="*/ 1739227 w 2049374"/>
            <a:gd name="connsiteY44" fmla="*/ 1309688 h 2440781"/>
            <a:gd name="connsiteX45" fmla="*/ 1763040 w 2049374"/>
            <a:gd name="connsiteY45" fmla="*/ 1285875 h 2440781"/>
            <a:gd name="connsiteX46" fmla="*/ 1798759 w 2049374"/>
            <a:gd name="connsiteY46" fmla="*/ 1226344 h 2440781"/>
            <a:gd name="connsiteX47" fmla="*/ 1810665 w 2049374"/>
            <a:gd name="connsiteY47" fmla="*/ 1190625 h 2440781"/>
            <a:gd name="connsiteX48" fmla="*/ 1846384 w 2049374"/>
            <a:gd name="connsiteY48" fmla="*/ 1131094 h 2440781"/>
            <a:gd name="connsiteX49" fmla="*/ 1929727 w 2049374"/>
            <a:gd name="connsiteY49" fmla="*/ 1012031 h 2440781"/>
            <a:gd name="connsiteX50" fmla="*/ 1977352 w 2049374"/>
            <a:gd name="connsiteY50" fmla="*/ 916781 h 2440781"/>
            <a:gd name="connsiteX51" fmla="*/ 2024977 w 2049374"/>
            <a:gd name="connsiteY51" fmla="*/ 821531 h 2440781"/>
            <a:gd name="connsiteX52" fmla="*/ 2048790 w 2049374"/>
            <a:gd name="connsiteY52" fmla="*/ 714375 h 2440781"/>
            <a:gd name="connsiteX53" fmla="*/ 2048790 w 2049374"/>
            <a:gd name="connsiteY53" fmla="*/ 678656 h 24407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</a:cxnLst>
          <a:rect l="l" t="t" r="r" b="b"/>
          <a:pathLst>
            <a:path w="2049374" h="2440781">
              <a:moveTo>
                <a:pt x="48540" y="0"/>
              </a:moveTo>
              <a:cubicBezTo>
                <a:pt x="40602" y="23813"/>
                <a:pt x="33305" y="47848"/>
                <a:pt x="24727" y="71438"/>
              </a:cubicBezTo>
              <a:cubicBezTo>
                <a:pt x="17423" y="91523"/>
                <a:pt x="1225" y="109599"/>
                <a:pt x="915" y="130969"/>
              </a:cubicBezTo>
              <a:cubicBezTo>
                <a:pt x="-2766" y="384973"/>
                <a:pt x="5353" y="639048"/>
                <a:pt x="12821" y="892969"/>
              </a:cubicBezTo>
              <a:cubicBezTo>
                <a:pt x="13302" y="909325"/>
                <a:pt x="21298" y="924594"/>
                <a:pt x="24727" y="940594"/>
              </a:cubicBezTo>
              <a:cubicBezTo>
                <a:pt x="33207" y="980169"/>
                <a:pt x="38724" y="1020391"/>
                <a:pt x="48540" y="1059656"/>
              </a:cubicBezTo>
              <a:cubicBezTo>
                <a:pt x="65354" y="1126914"/>
                <a:pt x="57237" y="1091235"/>
                <a:pt x="72352" y="1166813"/>
              </a:cubicBezTo>
              <a:cubicBezTo>
                <a:pt x="76321" y="1317625"/>
                <a:pt x="76908" y="1468565"/>
                <a:pt x="84259" y="1619250"/>
              </a:cubicBezTo>
              <a:cubicBezTo>
                <a:pt x="84870" y="1631785"/>
                <a:pt x="92717" y="1642902"/>
                <a:pt x="96165" y="1654969"/>
              </a:cubicBezTo>
              <a:cubicBezTo>
                <a:pt x="132150" y="1780921"/>
                <a:pt x="75298" y="1604275"/>
                <a:pt x="131884" y="1774031"/>
              </a:cubicBezTo>
              <a:lnTo>
                <a:pt x="155696" y="1845469"/>
              </a:lnTo>
              <a:cubicBezTo>
                <a:pt x="159665" y="1857375"/>
                <a:pt x="158727" y="1872314"/>
                <a:pt x="167602" y="1881188"/>
              </a:cubicBezTo>
              <a:lnTo>
                <a:pt x="191415" y="1905000"/>
              </a:lnTo>
              <a:cubicBezTo>
                <a:pt x="195384" y="1932781"/>
                <a:pt x="197817" y="1960826"/>
                <a:pt x="203321" y="1988344"/>
              </a:cubicBezTo>
              <a:cubicBezTo>
                <a:pt x="209991" y="2021694"/>
                <a:pt x="224957" y="2040000"/>
                <a:pt x="239040" y="2071688"/>
              </a:cubicBezTo>
              <a:cubicBezTo>
                <a:pt x="272618" y="2147238"/>
                <a:pt x="244799" y="2113167"/>
                <a:pt x="286665" y="2155031"/>
              </a:cubicBezTo>
              <a:cubicBezTo>
                <a:pt x="294602" y="2178844"/>
                <a:pt x="296554" y="2205584"/>
                <a:pt x="310477" y="2226469"/>
              </a:cubicBezTo>
              <a:lnTo>
                <a:pt x="381915" y="2333625"/>
              </a:lnTo>
              <a:cubicBezTo>
                <a:pt x="390329" y="2346247"/>
                <a:pt x="412572" y="2384672"/>
                <a:pt x="429540" y="2393156"/>
              </a:cubicBezTo>
              <a:cubicBezTo>
                <a:pt x="451991" y="2404381"/>
                <a:pt x="477165" y="2409031"/>
                <a:pt x="500977" y="2416969"/>
              </a:cubicBezTo>
              <a:cubicBezTo>
                <a:pt x="552212" y="2434048"/>
                <a:pt x="524530" y="2425834"/>
                <a:pt x="584321" y="2440781"/>
              </a:cubicBezTo>
              <a:cubicBezTo>
                <a:pt x="600196" y="2432844"/>
                <a:pt x="615632" y="2423960"/>
                <a:pt x="631946" y="2416969"/>
              </a:cubicBezTo>
              <a:cubicBezTo>
                <a:pt x="643482" y="2412025"/>
                <a:pt x="656440" y="2410676"/>
                <a:pt x="667665" y="2405063"/>
              </a:cubicBezTo>
              <a:cubicBezTo>
                <a:pt x="759990" y="2358900"/>
                <a:pt x="649322" y="2399271"/>
                <a:pt x="739102" y="2369344"/>
              </a:cubicBezTo>
              <a:cubicBezTo>
                <a:pt x="751008" y="2361406"/>
                <a:pt x="762022" y="2351930"/>
                <a:pt x="774821" y="2345531"/>
              </a:cubicBezTo>
              <a:cubicBezTo>
                <a:pt x="825527" y="2320178"/>
                <a:pt x="798488" y="2350759"/>
                <a:pt x="846259" y="2309813"/>
              </a:cubicBezTo>
              <a:cubicBezTo>
                <a:pt x="863305" y="2295202"/>
                <a:pt x="878009" y="2278063"/>
                <a:pt x="893884" y="2262188"/>
              </a:cubicBezTo>
              <a:lnTo>
                <a:pt x="941509" y="2214563"/>
              </a:lnTo>
              <a:lnTo>
                <a:pt x="989134" y="2166938"/>
              </a:lnTo>
              <a:cubicBezTo>
                <a:pt x="1005009" y="2159000"/>
                <a:pt x="1021991" y="2152970"/>
                <a:pt x="1036759" y="2143125"/>
              </a:cubicBezTo>
              <a:cubicBezTo>
                <a:pt x="1105482" y="2097309"/>
                <a:pt x="1076261" y="2103544"/>
                <a:pt x="1132009" y="2071688"/>
              </a:cubicBezTo>
              <a:cubicBezTo>
                <a:pt x="1147419" y="2062882"/>
                <a:pt x="1165435" y="2058524"/>
                <a:pt x="1179634" y="2047875"/>
              </a:cubicBezTo>
              <a:cubicBezTo>
                <a:pt x="1197594" y="2034405"/>
                <a:pt x="1210213" y="2014861"/>
                <a:pt x="1227259" y="2000250"/>
              </a:cubicBezTo>
              <a:cubicBezTo>
                <a:pt x="1238123" y="1990938"/>
                <a:pt x="1251071" y="1984375"/>
                <a:pt x="1262977" y="1976438"/>
              </a:cubicBezTo>
              <a:cubicBezTo>
                <a:pt x="1316829" y="1895660"/>
                <a:pt x="1290365" y="1925236"/>
                <a:pt x="1334415" y="1881188"/>
              </a:cubicBezTo>
              <a:cubicBezTo>
                <a:pt x="1355195" y="1818846"/>
                <a:pt x="1337447" y="1854343"/>
                <a:pt x="1405852" y="1785938"/>
              </a:cubicBezTo>
              <a:lnTo>
                <a:pt x="1429665" y="1762125"/>
              </a:lnTo>
              <a:cubicBezTo>
                <a:pt x="1433634" y="1750219"/>
                <a:pt x="1434919" y="1737049"/>
                <a:pt x="1441571" y="1726406"/>
              </a:cubicBezTo>
              <a:cubicBezTo>
                <a:pt x="1465797" y="1687645"/>
                <a:pt x="1493701" y="1662370"/>
                <a:pt x="1524915" y="1631156"/>
              </a:cubicBezTo>
              <a:cubicBezTo>
                <a:pt x="1532852" y="1615281"/>
                <a:pt x="1537365" y="1597166"/>
                <a:pt x="1548727" y="1583531"/>
              </a:cubicBezTo>
              <a:cubicBezTo>
                <a:pt x="1557888" y="1572538"/>
                <a:pt x="1574328" y="1569837"/>
                <a:pt x="1584446" y="1559719"/>
              </a:cubicBezTo>
              <a:cubicBezTo>
                <a:pt x="1594565" y="1549601"/>
                <a:pt x="1600321" y="1535906"/>
                <a:pt x="1608259" y="1524000"/>
              </a:cubicBezTo>
              <a:cubicBezTo>
                <a:pt x="1636176" y="1440246"/>
                <a:pt x="1599846" y="1543626"/>
                <a:pt x="1643977" y="1440656"/>
              </a:cubicBezTo>
              <a:cubicBezTo>
                <a:pt x="1661511" y="1399744"/>
                <a:pt x="1647667" y="1405824"/>
                <a:pt x="1679696" y="1369219"/>
              </a:cubicBezTo>
              <a:cubicBezTo>
                <a:pt x="1698176" y="1348099"/>
                <a:pt x="1719383" y="1329532"/>
                <a:pt x="1739227" y="1309688"/>
              </a:cubicBezTo>
              <a:lnTo>
                <a:pt x="1763040" y="1285875"/>
              </a:lnTo>
              <a:cubicBezTo>
                <a:pt x="1796768" y="1184688"/>
                <a:pt x="1749728" y="1308061"/>
                <a:pt x="1798759" y="1226344"/>
              </a:cubicBezTo>
              <a:cubicBezTo>
                <a:pt x="1805216" y="1215582"/>
                <a:pt x="1805052" y="1201850"/>
                <a:pt x="1810665" y="1190625"/>
              </a:cubicBezTo>
              <a:cubicBezTo>
                <a:pt x="1821014" y="1169927"/>
                <a:pt x="1833547" y="1150349"/>
                <a:pt x="1846384" y="1131094"/>
              </a:cubicBezTo>
              <a:cubicBezTo>
                <a:pt x="1864496" y="1103926"/>
                <a:pt x="1921252" y="1037455"/>
                <a:pt x="1929727" y="1012031"/>
              </a:cubicBezTo>
              <a:cubicBezTo>
                <a:pt x="1957090" y="929945"/>
                <a:pt x="1935792" y="958343"/>
                <a:pt x="1977352" y="916781"/>
              </a:cubicBezTo>
              <a:cubicBezTo>
                <a:pt x="2004715" y="834695"/>
                <a:pt x="1983417" y="863093"/>
                <a:pt x="2024977" y="821531"/>
              </a:cubicBezTo>
              <a:cubicBezTo>
                <a:pt x="2040888" y="773803"/>
                <a:pt x="2041805" y="777242"/>
                <a:pt x="2048790" y="714375"/>
              </a:cubicBezTo>
              <a:cubicBezTo>
                <a:pt x="2050105" y="702541"/>
                <a:pt x="2048790" y="690562"/>
                <a:pt x="2048790" y="67865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226218</xdr:colOff>
      <xdr:row>24</xdr:row>
      <xdr:rowOff>0</xdr:rowOff>
    </xdr:from>
    <xdr:to>
      <xdr:col>35</xdr:col>
      <xdr:colOff>547688</xdr:colOff>
      <xdr:row>24</xdr:row>
      <xdr:rowOff>321469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213DE94-3686-4DE3-9F65-577348E891F5}"/>
            </a:ext>
          </a:extLst>
        </xdr:cNvPr>
        <xdr:cNvSpPr txBox="1"/>
      </xdr:nvSpPr>
      <xdr:spPr>
        <a:xfrm>
          <a:off x="21633656" y="4964906"/>
          <a:ext cx="928688" cy="321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NOT LINEAR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581025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DC6AD-09D1-4FD9-AA8A-B721BF382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36</xdr:row>
      <xdr:rowOff>19050</xdr:rowOff>
    </xdr:from>
    <xdr:to>
      <xdr:col>6</xdr:col>
      <xdr:colOff>138112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9C546-0374-48F5-80B7-95670DC34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15</xdr:col>
      <xdr:colOff>0</xdr:colOff>
      <xdr:row>73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4D3E3A-6060-49B4-BCB1-AC39F2AB6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14</xdr:col>
      <xdr:colOff>495300</xdr:colOff>
      <xdr:row>84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271FF9B-51B3-4C15-9982-6097B71C2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22</xdr:col>
      <xdr:colOff>561975</xdr:colOff>
      <xdr:row>73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E3D1B2C-6931-4435-8CA8-BB04E5435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171450</xdr:colOff>
      <xdr:row>65</xdr:row>
      <xdr:rowOff>123825</xdr:rowOff>
    </xdr:from>
    <xdr:to>
      <xdr:col>21</xdr:col>
      <xdr:colOff>523875</xdr:colOff>
      <xdr:row>66</xdr:row>
      <xdr:rowOff>114300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678EC63C-F436-4E5A-B595-2C8532E6C8B8}"/>
            </a:ext>
          </a:extLst>
        </xdr:cNvPr>
        <xdr:cNvSpPr/>
      </xdr:nvSpPr>
      <xdr:spPr>
        <a:xfrm>
          <a:off x="17621250" y="12820650"/>
          <a:ext cx="352425" cy="1809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552449</xdr:colOff>
      <xdr:row>1</xdr:row>
      <xdr:rowOff>190500</xdr:rowOff>
    </xdr:from>
    <xdr:to>
      <xdr:col>41</xdr:col>
      <xdr:colOff>600074</xdr:colOff>
      <xdr:row>11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155AE6-E9FA-4EB9-BC6E-EC3FA54CF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13</xdr:row>
      <xdr:rowOff>0</xdr:rowOff>
    </xdr:from>
    <xdr:to>
      <xdr:col>42</xdr:col>
      <xdr:colOff>0</xdr:colOff>
      <xdr:row>23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20E7DF8-634F-4447-94B9-B084D9AB4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24</xdr:row>
      <xdr:rowOff>0</xdr:rowOff>
    </xdr:from>
    <xdr:to>
      <xdr:col>42</xdr:col>
      <xdr:colOff>0</xdr:colOff>
      <xdr:row>34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7898B78-7165-4A4A-B869-E6CE71E5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35</xdr:row>
      <xdr:rowOff>0</xdr:rowOff>
    </xdr:from>
    <xdr:to>
      <xdr:col>42</xdr:col>
      <xdr:colOff>0</xdr:colOff>
      <xdr:row>45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400AB95-FD88-4997-9856-740DEB946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2</xdr:row>
      <xdr:rowOff>0</xdr:rowOff>
    </xdr:from>
    <xdr:to>
      <xdr:col>48</xdr:col>
      <xdr:colOff>0</xdr:colOff>
      <xdr:row>11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90E401F-AF17-4BD9-896B-288D305E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24</xdr:row>
      <xdr:rowOff>0</xdr:rowOff>
    </xdr:from>
    <xdr:to>
      <xdr:col>48</xdr:col>
      <xdr:colOff>0</xdr:colOff>
      <xdr:row>34</xdr:row>
      <xdr:rowOff>9525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F1D2678-4462-40A7-B9FC-94AA00DDD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35</xdr:row>
      <xdr:rowOff>0</xdr:rowOff>
    </xdr:from>
    <xdr:to>
      <xdr:col>48</xdr:col>
      <xdr:colOff>0</xdr:colOff>
      <xdr:row>45</xdr:row>
      <xdr:rowOff>28575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ED164D0-9BA7-463B-B307-48959C7AE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13</xdr:row>
      <xdr:rowOff>0</xdr:rowOff>
    </xdr:from>
    <xdr:to>
      <xdr:col>48</xdr:col>
      <xdr:colOff>0</xdr:colOff>
      <xdr:row>23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E67C0A8-CD72-4E7B-94CE-5CB65E243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73</xdr:col>
      <xdr:colOff>0</xdr:colOff>
      <xdr:row>0</xdr:row>
      <xdr:rowOff>0</xdr:rowOff>
    </xdr:from>
    <xdr:to>
      <xdr:col>79</xdr:col>
      <xdr:colOff>0</xdr:colOff>
      <xdr:row>10</xdr:row>
      <xdr:rowOff>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1994C908-0D10-48BF-8EB2-399D081047BF}"/>
            </a:ext>
          </a:extLst>
        </xdr:cNvPr>
        <xdr:cNvGrpSpPr/>
      </xdr:nvGrpSpPr>
      <xdr:grpSpPr>
        <a:xfrm>
          <a:off x="51187350" y="0"/>
          <a:ext cx="3657600" cy="2524125"/>
          <a:chOff x="59255025" y="0"/>
          <a:chExt cx="3657600" cy="1952625"/>
        </a:xfrm>
      </xdr:grpSpPr>
      <xdr:graphicFrame macro="">
        <xdr:nvGraphicFramePr>
          <xdr:cNvPr id="64" name="Chart 63">
            <a:extLst>
              <a:ext uri="{FF2B5EF4-FFF2-40B4-BE49-F238E27FC236}">
                <a16:creationId xmlns:a16="http://schemas.microsoft.com/office/drawing/2014/main" id="{70BC56DA-4262-4808-A0B9-6130C6E77FDD}"/>
              </a:ext>
            </a:extLst>
          </xdr:cNvPr>
          <xdr:cNvGraphicFramePr>
            <a:graphicFrameLocks/>
          </xdr:cNvGraphicFramePr>
        </xdr:nvGraphicFramePr>
        <xdr:xfrm>
          <a:off x="59255025" y="0"/>
          <a:ext cx="3657600" cy="1952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CAA5AD34-ECD9-4FD0-A111-7B165091DCBF}"/>
              </a:ext>
            </a:extLst>
          </xdr:cNvPr>
          <xdr:cNvSpPr/>
        </xdr:nvSpPr>
        <xdr:spPr>
          <a:xfrm>
            <a:off x="59750325" y="971550"/>
            <a:ext cx="514350" cy="31432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36</xdr:col>
      <xdr:colOff>0</xdr:colOff>
      <xdr:row>46</xdr:row>
      <xdr:rowOff>0</xdr:rowOff>
    </xdr:from>
    <xdr:to>
      <xdr:col>42</xdr:col>
      <xdr:colOff>0</xdr:colOff>
      <xdr:row>56</xdr:row>
      <xdr:rowOff>19050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E24EB1A-27E2-4E74-A735-B7C4807D94D0}"/>
            </a:ext>
          </a:extLst>
        </xdr:cNvPr>
        <xdr:cNvGrpSpPr/>
      </xdr:nvGrpSpPr>
      <xdr:grpSpPr>
        <a:xfrm>
          <a:off x="28860750" y="9458325"/>
          <a:ext cx="3657600" cy="1924050"/>
          <a:chOff x="27584400" y="8886825"/>
          <a:chExt cx="3657600" cy="1924050"/>
        </a:xfrm>
      </xdr:grpSpPr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E8498D91-A349-446F-B497-4E9118600A0E}"/>
              </a:ext>
            </a:extLst>
          </xdr:cNvPr>
          <xdr:cNvGraphicFramePr>
            <a:graphicFrameLocks/>
          </xdr:cNvGraphicFramePr>
        </xdr:nvGraphicFramePr>
        <xdr:xfrm>
          <a:off x="27584400" y="8886825"/>
          <a:ext cx="3657600" cy="1924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2" name="Oval 1">
            <a:extLst>
              <a:ext uri="{FF2B5EF4-FFF2-40B4-BE49-F238E27FC236}">
                <a16:creationId xmlns:a16="http://schemas.microsoft.com/office/drawing/2014/main" id="{B7576D70-68E1-4872-AADE-67F018C45FCD}"/>
              </a:ext>
            </a:extLst>
          </xdr:cNvPr>
          <xdr:cNvSpPr/>
        </xdr:nvSpPr>
        <xdr:spPr>
          <a:xfrm>
            <a:off x="30356175" y="9448800"/>
            <a:ext cx="361950" cy="1809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E39BF46C-2B17-4C4A-BE69-40561ABE18DC}"/>
              </a:ext>
            </a:extLst>
          </xdr:cNvPr>
          <xdr:cNvSpPr/>
        </xdr:nvSpPr>
        <xdr:spPr>
          <a:xfrm>
            <a:off x="28108275" y="9944100"/>
            <a:ext cx="361950" cy="1809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371475</xdr:colOff>
      <xdr:row>0</xdr:row>
      <xdr:rowOff>9525</xdr:rowOff>
    </xdr:from>
    <xdr:to>
      <xdr:col>60</xdr:col>
      <xdr:colOff>533400</xdr:colOff>
      <xdr:row>10</xdr:row>
      <xdr:rowOff>9525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DBD32FC-1979-457A-8F28-EC4CC7E44BFF}"/>
            </a:ext>
          </a:extLst>
        </xdr:cNvPr>
        <xdr:cNvGrpSpPr/>
      </xdr:nvGrpSpPr>
      <xdr:grpSpPr>
        <a:xfrm>
          <a:off x="40957500" y="9525"/>
          <a:ext cx="3209925" cy="2524125"/>
          <a:chOff x="39681150" y="9525"/>
          <a:chExt cx="3209925" cy="1952625"/>
        </a:xfrm>
      </xdr:grpSpPr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07DB9AF2-F81D-41CD-B18A-01967AF06D78}"/>
              </a:ext>
            </a:extLst>
          </xdr:cNvPr>
          <xdr:cNvGraphicFramePr/>
        </xdr:nvGraphicFramePr>
        <xdr:xfrm>
          <a:off x="39681150" y="9525"/>
          <a:ext cx="3209925" cy="1952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98EF322B-4471-474A-A38A-580D17F984CF}"/>
              </a:ext>
            </a:extLst>
          </xdr:cNvPr>
          <xdr:cNvSpPr/>
        </xdr:nvSpPr>
        <xdr:spPr>
          <a:xfrm>
            <a:off x="41729025" y="638175"/>
            <a:ext cx="285750" cy="16192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C7591584-21EC-47A3-86E7-BE84C4E9DDEE}"/>
              </a:ext>
            </a:extLst>
          </xdr:cNvPr>
          <xdr:cNvSpPr/>
        </xdr:nvSpPr>
        <xdr:spPr>
          <a:xfrm>
            <a:off x="40252650" y="1019175"/>
            <a:ext cx="285750" cy="16192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0.72222</cdr:x>
      <cdr:y>0.28943</cdr:y>
    </cdr:from>
    <cdr:to>
      <cdr:x>0.86285</cdr:x>
      <cdr:y>0.45041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CAA5AD34-ECD9-4FD0-A111-7B165091DCBF}"/>
            </a:ext>
          </a:extLst>
        </cdr:cNvPr>
        <cdr:cNvSpPr/>
      </cdr:nvSpPr>
      <cdr:spPr>
        <a:xfrm xmlns:a="http://schemas.openxmlformats.org/drawingml/2006/main">
          <a:off x="2641600" y="565150"/>
          <a:ext cx="514350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33ABD-51AA-4DA1-9DC6-6E636E7F29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2A470-9C77-45AC-8768-315BFEC83C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E3B75-6EE8-4D35-814F-410C650567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A597E-5541-4E89-92E8-CFDEAC0AA6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171C-8C9C-40AB-BA09-630180B75CC5}">
  <dimension ref="A1:D20"/>
  <sheetViews>
    <sheetView workbookViewId="0">
      <selection activeCell="C20" sqref="C20"/>
    </sheetView>
  </sheetViews>
  <sheetFormatPr defaultRowHeight="15" x14ac:dyDescent="0.25"/>
  <sheetData>
    <row r="1" spans="1:4" x14ac:dyDescent="0.25">
      <c r="A1" t="s">
        <v>324</v>
      </c>
    </row>
    <row r="2" spans="1:4" x14ac:dyDescent="0.25">
      <c r="A2">
        <v>8.1999999999999993</v>
      </c>
      <c r="B2" t="str">
        <f>'8.2'!D16</f>
        <v xml:space="preserve">The polynomial 3rd Order model is the best to represent the data. </v>
      </c>
    </row>
    <row r="3" spans="1:4" x14ac:dyDescent="0.25">
      <c r="B3" t="str">
        <f>'8.2'!A8</f>
        <v>demand = -1.5104 (price)^3 + 66.927 (price)^2 - 992.24 (price) + 6926.8</v>
      </c>
    </row>
    <row r="4" spans="1:4" x14ac:dyDescent="0.25">
      <c r="B4" t="str">
        <f>'8.2'!D21</f>
        <v xml:space="preserve">The value of R-Square indicates that 100% of the variantion in the dependent variable is explained by the independent variable based on the original 4 data points. </v>
      </c>
    </row>
    <row r="5" spans="1:4" x14ac:dyDescent="0.25">
      <c r="A5">
        <v>8.5</v>
      </c>
      <c r="B5" t="str">
        <f>'8.5'!G16</f>
        <v>final exam grade = 0.6192 (midterm grade) + 31.739</v>
      </c>
    </row>
    <row r="6" spans="1:4" x14ac:dyDescent="0.25">
      <c r="B6" s="36">
        <f>'8.5'!I18</f>
        <v>75.079762449556938</v>
      </c>
    </row>
    <row r="7" spans="1:4" x14ac:dyDescent="0.25">
      <c r="A7">
        <v>8.1300000000000008</v>
      </c>
      <c r="B7" t="str">
        <f>'8.13'!B53</f>
        <v>The relationship between points/game and yards/game appears to be linear relationship.</v>
      </c>
    </row>
    <row r="8" spans="1:4" x14ac:dyDescent="0.25">
      <c r="B8" t="str">
        <f>'8.13'!B62</f>
        <v>Regression Assumptions have not been violated</v>
      </c>
    </row>
    <row r="9" spans="1:4" x14ac:dyDescent="0.25">
      <c r="B9" t="str">
        <f>'8.13'!B58</f>
        <v>Mean of Zero: Evenly Around 0
16 above and 16 bellow zero</v>
      </c>
    </row>
    <row r="10" spans="1:4" x14ac:dyDescent="0.25">
      <c r="B10" t="str">
        <f>'8.13'!B59</f>
        <v xml:space="preserve">Variance Constancy:  no trend
</v>
      </c>
    </row>
    <row r="11" spans="1:4" x14ac:dyDescent="0.25">
      <c r="B11" t="str">
        <f>'8.13'!B60</f>
        <v xml:space="preserve">Independence:  no pattern
</v>
      </c>
    </row>
    <row r="12" spans="1:4" x14ac:dyDescent="0.25">
      <c r="B12" t="str">
        <f>'8.13'!B61</f>
        <v xml:space="preserve">Normality: Linear Line
</v>
      </c>
    </row>
    <row r="13" spans="1:4" x14ac:dyDescent="0.25">
      <c r="A13">
        <v>8.17</v>
      </c>
      <c r="B13" s="54" t="str">
        <f>'8.17'!L9</f>
        <v>Best Model:</v>
      </c>
      <c r="D13" t="str">
        <f>'8.17'!M9</f>
        <v xml:space="preserve"> calories = 28.7602 + 3.358327 (carbs) + 3.905585 (sugars)</v>
      </c>
    </row>
    <row r="15" spans="1:4" x14ac:dyDescent="0.25">
      <c r="A15">
        <v>8.24</v>
      </c>
      <c r="B15" t="s">
        <v>186</v>
      </c>
      <c r="C15" t="str">
        <f>'8.24'!I19</f>
        <v xml:space="preserve">Part a: Science, Reading, Citizenship and All have a correlation value of greater than 0.7.  The only variable that does not exceed is Writing.  </v>
      </c>
    </row>
    <row r="16" spans="1:4" x14ac:dyDescent="0.25">
      <c r="C16" t="str">
        <f>'8.24'!K20</f>
        <v>Math =  1.05398499159012 (Writing) + -25.3271768663475</v>
      </c>
    </row>
    <row r="17" spans="1:3" x14ac:dyDescent="0.25">
      <c r="B17" t="s">
        <v>331</v>
      </c>
      <c r="C17" t="str">
        <f>'8.24'!I21</f>
        <v>Part b: Multicollinearity is a problem.  Science, Reading, Citizenship and All are highly correlated.</v>
      </c>
    </row>
    <row r="18" spans="1:3" x14ac:dyDescent="0.25">
      <c r="B18" t="s">
        <v>190</v>
      </c>
      <c r="C18" t="str">
        <f>'8.24'!I22</f>
        <v xml:space="preserve">Part c: Both models are not the same.  For part a, all variable with corelation coefficent &gt; 0.7 are removed leaving only Writing. For part b, variables that are not significant are removed until only Writing and All were left.  The variable with highest p-value are removed one at a time.  The approach is different therefore the best model are different. </v>
      </c>
    </row>
    <row r="19" spans="1:3" x14ac:dyDescent="0.25">
      <c r="C19" t="str">
        <f>'8.24'!K23</f>
        <v>Math = 33.3440275729115 -0.244114246893512 (Writing) + 1.00761686030899 (All)</v>
      </c>
    </row>
    <row r="20" spans="1:3" x14ac:dyDescent="0.25">
      <c r="A20">
        <v>8.2899999999999991</v>
      </c>
      <c r="B20" t="str">
        <f>'8.29'!A16</f>
        <v xml:space="preserve">labor hours = -9.1212 (helicopter number)^3 + 154.14 (helicopter number)^2 - 868.03 (helicopter number) + 2682.8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48AB-6274-4358-80CF-D4164DEEBFE4}">
  <dimension ref="A1:K25"/>
  <sheetViews>
    <sheetView tabSelected="1" topLeftCell="A16" zoomScale="80" zoomScaleNormal="80" workbookViewId="0">
      <selection activeCell="C18" sqref="C18"/>
    </sheetView>
  </sheetViews>
  <sheetFormatPr defaultRowHeight="15" x14ac:dyDescent="0.25"/>
  <cols>
    <col min="1" max="1" width="23.28515625" bestFit="1" customWidth="1"/>
    <col min="2" max="2" width="15.140625" bestFit="1" customWidth="1"/>
    <col min="3" max="3" width="33.42578125" bestFit="1" customWidth="1"/>
  </cols>
  <sheetData>
    <row r="1" spans="1:11" x14ac:dyDescent="0.25">
      <c r="A1" t="s">
        <v>173</v>
      </c>
      <c r="B1" t="s">
        <v>174</v>
      </c>
    </row>
    <row r="2" spans="1:11" x14ac:dyDescent="0.25">
      <c r="A2" s="2">
        <v>11</v>
      </c>
      <c r="B2" s="65">
        <v>2100</v>
      </c>
    </row>
    <row r="3" spans="1:11" x14ac:dyDescent="0.25">
      <c r="A3" s="2">
        <v>13</v>
      </c>
      <c r="B3" s="65">
        <v>2020</v>
      </c>
    </row>
    <row r="4" spans="1:11" x14ac:dyDescent="0.25">
      <c r="A4" s="2">
        <v>17</v>
      </c>
      <c r="B4" s="65">
        <v>1980</v>
      </c>
    </row>
    <row r="5" spans="1:11" x14ac:dyDescent="0.25">
      <c r="A5" s="2">
        <v>19</v>
      </c>
      <c r="B5" s="65">
        <v>1875</v>
      </c>
    </row>
    <row r="7" spans="1:11" x14ac:dyDescent="0.25">
      <c r="A7" t="s">
        <v>281</v>
      </c>
    </row>
    <row r="8" spans="1:11" x14ac:dyDescent="0.25">
      <c r="A8" t="s">
        <v>332</v>
      </c>
    </row>
    <row r="16" spans="1:11" x14ac:dyDescent="0.25">
      <c r="A16" s="41" t="s">
        <v>175</v>
      </c>
      <c r="B16" s="41" t="s">
        <v>245</v>
      </c>
      <c r="C16" s="41"/>
      <c r="D16" s="62" t="s">
        <v>323</v>
      </c>
      <c r="E16" s="47"/>
      <c r="F16" s="47"/>
      <c r="G16" s="47"/>
      <c r="H16" s="47"/>
      <c r="I16" s="47"/>
      <c r="J16" s="47"/>
      <c r="K16" s="47"/>
    </row>
    <row r="17" spans="1:4" ht="19.5" customHeight="1" x14ac:dyDescent="0.25">
      <c r="A17" s="41" t="s">
        <v>177</v>
      </c>
      <c r="B17" s="41">
        <v>0.91039999999999999</v>
      </c>
      <c r="C17" s="39" t="s">
        <v>246</v>
      </c>
      <c r="D17" s="41" t="s">
        <v>258</v>
      </c>
    </row>
    <row r="18" spans="1:4" x14ac:dyDescent="0.25">
      <c r="A18" s="41" t="s">
        <v>178</v>
      </c>
      <c r="B18" s="42">
        <v>0.91400000000000003</v>
      </c>
      <c r="C18" s="41" t="s">
        <v>247</v>
      </c>
      <c r="D18" s="41" t="s">
        <v>259</v>
      </c>
    </row>
    <row r="19" spans="1:4" x14ac:dyDescent="0.25">
      <c r="A19" s="41" t="s">
        <v>179</v>
      </c>
      <c r="B19" s="42">
        <v>0.90459999999999996</v>
      </c>
      <c r="C19" s="41" t="s">
        <v>248</v>
      </c>
      <c r="D19" s="41" t="s">
        <v>283</v>
      </c>
    </row>
    <row r="20" spans="1:4" ht="30.75" thickBot="1" x14ac:dyDescent="0.3">
      <c r="A20" s="41" t="s">
        <v>251</v>
      </c>
      <c r="B20" s="42">
        <v>0.92</v>
      </c>
      <c r="C20" s="39" t="s">
        <v>249</v>
      </c>
      <c r="D20" s="41" t="s">
        <v>260</v>
      </c>
    </row>
    <row r="21" spans="1:4" s="1" customFormat="1" ht="45.75" thickBot="1" x14ac:dyDescent="0.3">
      <c r="A21" s="43" t="s">
        <v>250</v>
      </c>
      <c r="B21" s="44">
        <v>1</v>
      </c>
      <c r="C21" s="45" t="s">
        <v>253</v>
      </c>
      <c r="D21" s="41" t="s">
        <v>261</v>
      </c>
    </row>
    <row r="22" spans="1:4" x14ac:dyDescent="0.25">
      <c r="A22" s="41" t="s">
        <v>180</v>
      </c>
      <c r="B22" s="42">
        <v>0.89870000000000005</v>
      </c>
      <c r="C22" s="41" t="s">
        <v>252</v>
      </c>
      <c r="D22" s="41" t="s">
        <v>262</v>
      </c>
    </row>
    <row r="23" spans="1:4" x14ac:dyDescent="0.25">
      <c r="A23" s="41" t="s">
        <v>181</v>
      </c>
      <c r="B23" s="41" t="s">
        <v>182</v>
      </c>
      <c r="C23" s="41"/>
      <c r="D23" s="41"/>
    </row>
    <row r="25" spans="1:4" x14ac:dyDescent="0.25">
      <c r="A25" s="41" t="s"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workbookViewId="0">
      <selection activeCell="M2" sqref="M2"/>
    </sheetView>
  </sheetViews>
  <sheetFormatPr defaultRowHeight="15" x14ac:dyDescent="0.25"/>
  <cols>
    <col min="1" max="1" width="9.140625" style="5"/>
    <col min="2" max="2" width="9.28515625" style="5" bestFit="1" customWidth="1"/>
    <col min="3" max="3" width="11" style="5" bestFit="1" customWidth="1"/>
    <col min="4" max="4" width="10.5703125" bestFit="1" customWidth="1"/>
    <col min="5" max="5" width="7.140625" bestFit="1" customWidth="1"/>
    <col min="6" max="6" width="12.7109375" customWidth="1"/>
    <col min="7" max="7" width="12.5703125" bestFit="1" customWidth="1"/>
  </cols>
  <sheetData>
    <row r="1" spans="1:11" x14ac:dyDescent="0.25">
      <c r="A1" s="4" t="s">
        <v>0</v>
      </c>
      <c r="C1" s="6"/>
      <c r="D1" s="1"/>
      <c r="E1" s="1"/>
      <c r="F1" s="1"/>
      <c r="G1" s="1"/>
    </row>
    <row r="2" spans="1:11" x14ac:dyDescent="0.25">
      <c r="C2" s="6"/>
      <c r="D2" s="1"/>
      <c r="E2" s="1"/>
      <c r="F2" s="1"/>
      <c r="G2" s="2"/>
    </row>
    <row r="3" spans="1:11" ht="15.75" thickBot="1" x14ac:dyDescent="0.3">
      <c r="A3" s="7" t="s">
        <v>1</v>
      </c>
      <c r="B3" s="7" t="s">
        <v>2</v>
      </c>
      <c r="C3" s="8" t="s">
        <v>3</v>
      </c>
      <c r="D3" s="1"/>
      <c r="E3" s="1"/>
      <c r="F3" s="1"/>
      <c r="G3" s="1"/>
    </row>
    <row r="4" spans="1:11" ht="15.75" thickTop="1" x14ac:dyDescent="0.25">
      <c r="A4" s="5">
        <v>1</v>
      </c>
      <c r="B4" s="5">
        <v>76</v>
      </c>
      <c r="C4" s="5">
        <v>65</v>
      </c>
      <c r="D4" s="1">
        <f>COUNT(C4:C59)</f>
        <v>56</v>
      </c>
      <c r="E4" s="1"/>
      <c r="F4" s="1"/>
      <c r="G4" s="1"/>
    </row>
    <row r="5" spans="1:11" x14ac:dyDescent="0.25">
      <c r="A5" s="5">
        <v>2</v>
      </c>
      <c r="B5" s="5">
        <v>84</v>
      </c>
      <c r="C5" s="5">
        <v>90</v>
      </c>
      <c r="D5" s="1"/>
      <c r="E5" s="1"/>
      <c r="F5" s="1"/>
      <c r="G5" s="2"/>
    </row>
    <row r="6" spans="1:11" x14ac:dyDescent="0.25">
      <c r="A6" s="5">
        <v>3</v>
      </c>
      <c r="B6" s="5">
        <v>79</v>
      </c>
      <c r="C6" s="5">
        <v>68</v>
      </c>
      <c r="D6" s="1"/>
      <c r="E6" s="1"/>
      <c r="F6" s="1"/>
      <c r="G6" s="2"/>
    </row>
    <row r="7" spans="1:11" x14ac:dyDescent="0.25">
      <c r="A7" s="5">
        <v>4</v>
      </c>
      <c r="B7" s="5">
        <v>88</v>
      </c>
      <c r="C7" s="5">
        <v>84</v>
      </c>
      <c r="D7" s="1"/>
      <c r="E7" s="1"/>
      <c r="F7" s="1"/>
      <c r="G7" s="2"/>
    </row>
    <row r="8" spans="1:11" x14ac:dyDescent="0.25">
      <c r="A8" s="5">
        <v>5</v>
      </c>
      <c r="B8" s="5">
        <v>76</v>
      </c>
      <c r="C8" s="5">
        <v>61</v>
      </c>
      <c r="D8" s="1"/>
      <c r="E8" s="1"/>
      <c r="F8" s="1"/>
      <c r="G8" s="2"/>
    </row>
    <row r="9" spans="1:11" x14ac:dyDescent="0.25">
      <c r="A9" s="5">
        <v>6</v>
      </c>
      <c r="B9" s="5">
        <v>66</v>
      </c>
      <c r="C9" s="5">
        <v>79</v>
      </c>
      <c r="D9" s="1"/>
      <c r="E9" s="1"/>
      <c r="F9" s="1"/>
      <c r="G9" s="2"/>
    </row>
    <row r="10" spans="1:11" x14ac:dyDescent="0.25">
      <c r="A10" s="5">
        <v>7</v>
      </c>
      <c r="B10" s="5">
        <v>77</v>
      </c>
      <c r="C10" s="5">
        <v>73</v>
      </c>
      <c r="D10" s="1"/>
      <c r="E10" s="1"/>
      <c r="F10" s="1"/>
      <c r="G10" s="1"/>
    </row>
    <row r="11" spans="1:11" x14ac:dyDescent="0.25">
      <c r="A11" s="5">
        <v>8</v>
      </c>
      <c r="B11" s="5">
        <v>94</v>
      </c>
      <c r="C11" s="5">
        <v>93</v>
      </c>
      <c r="D11" s="1"/>
      <c r="E11" s="1"/>
      <c r="F11" s="1"/>
      <c r="G11" s="1"/>
    </row>
    <row r="12" spans="1:11" x14ac:dyDescent="0.25">
      <c r="A12" s="5">
        <v>9</v>
      </c>
      <c r="B12" s="5">
        <v>66</v>
      </c>
      <c r="C12" s="5">
        <v>60</v>
      </c>
      <c r="D12" s="3"/>
      <c r="E12" s="1"/>
      <c r="F12" s="1"/>
      <c r="G12" s="1"/>
    </row>
    <row r="13" spans="1:11" x14ac:dyDescent="0.25">
      <c r="A13" s="5">
        <v>10</v>
      </c>
      <c r="B13" s="5">
        <v>92</v>
      </c>
      <c r="C13" s="5">
        <v>86</v>
      </c>
      <c r="D13" s="3"/>
      <c r="E13" s="1"/>
      <c r="F13" s="1"/>
      <c r="G13" s="1"/>
    </row>
    <row r="14" spans="1:11" x14ac:dyDescent="0.25">
      <c r="A14" s="5">
        <v>11</v>
      </c>
      <c r="B14" s="5">
        <v>80</v>
      </c>
      <c r="C14" s="5">
        <v>53</v>
      </c>
      <c r="D14" s="1"/>
      <c r="E14" s="1"/>
      <c r="F14" s="1"/>
      <c r="G14" s="1"/>
    </row>
    <row r="15" spans="1:11" x14ac:dyDescent="0.25">
      <c r="A15" s="5">
        <v>12</v>
      </c>
      <c r="B15" s="5">
        <v>87</v>
      </c>
      <c r="C15" s="5">
        <v>83</v>
      </c>
      <c r="D15" s="1"/>
      <c r="E15" s="1"/>
      <c r="F15" s="1"/>
      <c r="G15" s="1"/>
    </row>
    <row r="16" spans="1:11" x14ac:dyDescent="0.25">
      <c r="A16" s="5">
        <v>13</v>
      </c>
      <c r="B16" s="5">
        <v>86</v>
      </c>
      <c r="C16" s="5">
        <v>55</v>
      </c>
      <c r="D16" s="1"/>
      <c r="E16" s="47" t="s">
        <v>185</v>
      </c>
      <c r="F16" s="47"/>
      <c r="G16" s="47" t="s">
        <v>221</v>
      </c>
      <c r="H16" s="47"/>
      <c r="I16" s="47"/>
      <c r="J16" s="47"/>
      <c r="K16" s="47"/>
    </row>
    <row r="17" spans="1:10" ht="15.75" thickBot="1" x14ac:dyDescent="0.3">
      <c r="A17" s="5">
        <v>14</v>
      </c>
      <c r="B17" s="5">
        <v>63</v>
      </c>
      <c r="C17" s="5">
        <v>72</v>
      </c>
      <c r="D17" s="1"/>
      <c r="E17" s="1"/>
      <c r="F17" s="1"/>
      <c r="G17" s="1"/>
    </row>
    <row r="18" spans="1:10" ht="15.75" thickBot="1" x14ac:dyDescent="0.3">
      <c r="A18" s="5">
        <v>15</v>
      </c>
      <c r="B18" s="5">
        <v>92</v>
      </c>
      <c r="C18" s="5">
        <v>87</v>
      </c>
      <c r="E18" t="s">
        <v>183</v>
      </c>
      <c r="G18">
        <v>70</v>
      </c>
      <c r="H18" t="s">
        <v>232</v>
      </c>
      <c r="I18" s="46">
        <f>TREND(C4:C59,B4:B59,70)</f>
        <v>75.079762449556938</v>
      </c>
    </row>
    <row r="19" spans="1:10" x14ac:dyDescent="0.25">
      <c r="A19" s="5">
        <v>16</v>
      </c>
      <c r="B19" s="5">
        <v>75</v>
      </c>
      <c r="C19" s="5">
        <v>89</v>
      </c>
      <c r="E19" t="s">
        <v>184</v>
      </c>
      <c r="G19" s="36">
        <f>0.6192*G18+31.739</f>
        <v>75.082999999999998</v>
      </c>
    </row>
    <row r="20" spans="1:10" x14ac:dyDescent="0.25">
      <c r="A20" s="5">
        <v>17</v>
      </c>
      <c r="B20" s="5">
        <v>69</v>
      </c>
      <c r="C20" s="5">
        <v>81</v>
      </c>
      <c r="E20" s="68" t="s">
        <v>257</v>
      </c>
      <c r="F20" s="68"/>
      <c r="G20" s="68"/>
      <c r="H20" s="68"/>
      <c r="I20" s="68"/>
      <c r="J20" s="68"/>
    </row>
    <row r="21" spans="1:10" x14ac:dyDescent="0.25">
      <c r="A21" s="5">
        <v>18</v>
      </c>
      <c r="B21" s="5">
        <v>92</v>
      </c>
      <c r="C21" s="5">
        <v>94</v>
      </c>
      <c r="E21" s="68"/>
      <c r="F21" s="68"/>
      <c r="G21" s="68"/>
      <c r="H21" s="68"/>
      <c r="I21" s="68"/>
      <c r="J21" s="68"/>
    </row>
    <row r="22" spans="1:10" x14ac:dyDescent="0.25">
      <c r="A22" s="5">
        <v>19</v>
      </c>
      <c r="B22" s="5">
        <v>79</v>
      </c>
      <c r="C22" s="5">
        <v>78</v>
      </c>
      <c r="E22" s="68"/>
      <c r="F22" s="68"/>
      <c r="G22" s="68"/>
      <c r="H22" s="68"/>
      <c r="I22" s="68"/>
      <c r="J22" s="68"/>
    </row>
    <row r="23" spans="1:10" x14ac:dyDescent="0.25">
      <c r="A23" s="5">
        <v>20</v>
      </c>
      <c r="B23" s="5">
        <v>60</v>
      </c>
      <c r="C23" s="5">
        <v>71</v>
      </c>
    </row>
    <row r="24" spans="1:10" x14ac:dyDescent="0.25">
      <c r="A24" s="5">
        <v>21</v>
      </c>
      <c r="B24" s="5">
        <v>68</v>
      </c>
      <c r="C24" s="5">
        <v>84</v>
      </c>
    </row>
    <row r="25" spans="1:10" x14ac:dyDescent="0.25">
      <c r="A25" s="5">
        <v>22</v>
      </c>
      <c r="B25" s="5">
        <v>71</v>
      </c>
      <c r="C25" s="5">
        <v>74</v>
      </c>
    </row>
    <row r="26" spans="1:10" x14ac:dyDescent="0.25">
      <c r="A26" s="5">
        <v>23</v>
      </c>
      <c r="B26" s="5">
        <v>61</v>
      </c>
      <c r="C26" s="5">
        <v>74</v>
      </c>
    </row>
    <row r="27" spans="1:10" x14ac:dyDescent="0.25">
      <c r="A27" s="5">
        <v>24</v>
      </c>
      <c r="B27" s="5">
        <v>68</v>
      </c>
      <c r="C27" s="5">
        <v>54</v>
      </c>
    </row>
    <row r="28" spans="1:10" x14ac:dyDescent="0.25">
      <c r="A28" s="5">
        <v>25</v>
      </c>
      <c r="B28" s="5">
        <v>76</v>
      </c>
      <c r="C28" s="5">
        <v>94</v>
      </c>
    </row>
    <row r="29" spans="1:10" x14ac:dyDescent="0.25">
      <c r="A29" s="5">
        <v>26</v>
      </c>
      <c r="B29" s="5">
        <v>72</v>
      </c>
      <c r="C29" s="5">
        <v>79</v>
      </c>
    </row>
    <row r="30" spans="1:10" x14ac:dyDescent="0.25">
      <c r="A30" s="5">
        <v>27</v>
      </c>
      <c r="B30" s="5">
        <v>99</v>
      </c>
      <c r="C30" s="5">
        <v>89</v>
      </c>
    </row>
    <row r="31" spans="1:10" x14ac:dyDescent="0.25">
      <c r="A31" s="5">
        <v>28</v>
      </c>
      <c r="B31" s="5">
        <v>58</v>
      </c>
      <c r="C31" s="5">
        <v>53</v>
      </c>
    </row>
    <row r="32" spans="1:10" x14ac:dyDescent="0.25">
      <c r="A32" s="5">
        <v>29</v>
      </c>
      <c r="B32" s="5">
        <v>82</v>
      </c>
      <c r="C32" s="5">
        <v>78</v>
      </c>
    </row>
    <row r="33" spans="1:3" x14ac:dyDescent="0.25">
      <c r="A33" s="5">
        <v>30</v>
      </c>
      <c r="B33" s="5">
        <v>72</v>
      </c>
      <c r="C33" s="5">
        <v>82</v>
      </c>
    </row>
    <row r="34" spans="1:3" x14ac:dyDescent="0.25">
      <c r="A34" s="5">
        <v>31</v>
      </c>
      <c r="B34" s="5">
        <v>77</v>
      </c>
      <c r="C34" s="5">
        <v>69</v>
      </c>
    </row>
    <row r="35" spans="1:3" x14ac:dyDescent="0.25">
      <c r="A35" s="5">
        <v>32</v>
      </c>
      <c r="B35" s="5">
        <v>95</v>
      </c>
      <c r="C35" s="5">
        <v>98</v>
      </c>
    </row>
    <row r="36" spans="1:3" x14ac:dyDescent="0.25">
      <c r="A36" s="5">
        <v>33</v>
      </c>
      <c r="B36" s="5">
        <v>72</v>
      </c>
      <c r="C36" s="5">
        <v>93</v>
      </c>
    </row>
    <row r="37" spans="1:3" x14ac:dyDescent="0.25">
      <c r="A37" s="5">
        <v>34</v>
      </c>
      <c r="B37" s="5">
        <v>71</v>
      </c>
      <c r="C37" s="5">
        <v>80</v>
      </c>
    </row>
    <row r="38" spans="1:3" x14ac:dyDescent="0.25">
      <c r="A38" s="5">
        <v>35</v>
      </c>
      <c r="B38" s="5">
        <v>72</v>
      </c>
      <c r="C38" s="5">
        <v>82</v>
      </c>
    </row>
    <row r="39" spans="1:3" x14ac:dyDescent="0.25">
      <c r="A39" s="5">
        <v>36</v>
      </c>
      <c r="B39" s="5">
        <v>96</v>
      </c>
      <c r="C39" s="5">
        <v>96</v>
      </c>
    </row>
    <row r="40" spans="1:3" x14ac:dyDescent="0.25">
      <c r="A40" s="5">
        <v>37</v>
      </c>
      <c r="B40" s="5">
        <v>72</v>
      </c>
      <c r="C40" s="5">
        <v>61</v>
      </c>
    </row>
    <row r="41" spans="1:3" x14ac:dyDescent="0.25">
      <c r="A41" s="5">
        <v>38</v>
      </c>
      <c r="B41" s="5">
        <v>89</v>
      </c>
      <c r="C41" s="5">
        <v>84</v>
      </c>
    </row>
    <row r="42" spans="1:3" x14ac:dyDescent="0.25">
      <c r="A42" s="5">
        <v>39</v>
      </c>
      <c r="B42" s="5">
        <v>94</v>
      </c>
      <c r="C42" s="5">
        <v>97</v>
      </c>
    </row>
    <row r="43" spans="1:3" x14ac:dyDescent="0.25">
      <c r="A43" s="5">
        <v>40</v>
      </c>
      <c r="B43" s="5">
        <v>85</v>
      </c>
      <c r="C43" s="5">
        <v>89</v>
      </c>
    </row>
    <row r="44" spans="1:3" x14ac:dyDescent="0.25">
      <c r="A44" s="5">
        <v>41</v>
      </c>
      <c r="B44" s="5">
        <v>60</v>
      </c>
      <c r="C44" s="5">
        <v>72</v>
      </c>
    </row>
    <row r="45" spans="1:3" x14ac:dyDescent="0.25">
      <c r="A45" s="5">
        <v>42</v>
      </c>
      <c r="B45" s="5">
        <v>66</v>
      </c>
      <c r="C45" s="5">
        <v>93</v>
      </c>
    </row>
    <row r="46" spans="1:3" x14ac:dyDescent="0.25">
      <c r="A46" s="5">
        <v>43</v>
      </c>
      <c r="B46" s="5">
        <v>96</v>
      </c>
      <c r="C46" s="5">
        <v>84</v>
      </c>
    </row>
    <row r="47" spans="1:3" x14ac:dyDescent="0.25">
      <c r="A47" s="5">
        <v>44</v>
      </c>
      <c r="B47" s="5">
        <v>83</v>
      </c>
      <c r="C47" s="5">
        <v>87</v>
      </c>
    </row>
    <row r="48" spans="1:3" x14ac:dyDescent="0.25">
      <c r="A48" s="5">
        <v>45</v>
      </c>
      <c r="B48" s="5">
        <v>88</v>
      </c>
      <c r="C48" s="5">
        <v>99</v>
      </c>
    </row>
    <row r="49" spans="1:3" x14ac:dyDescent="0.25">
      <c r="A49" s="5">
        <v>46</v>
      </c>
      <c r="B49" s="5">
        <v>92</v>
      </c>
      <c r="C49" s="5">
        <v>97</v>
      </c>
    </row>
    <row r="50" spans="1:3" x14ac:dyDescent="0.25">
      <c r="A50" s="5">
        <v>47</v>
      </c>
      <c r="B50" s="5">
        <v>78</v>
      </c>
      <c r="C50" s="5">
        <v>92</v>
      </c>
    </row>
    <row r="51" spans="1:3" x14ac:dyDescent="0.25">
      <c r="A51" s="5">
        <v>48</v>
      </c>
      <c r="B51" s="5">
        <v>85</v>
      </c>
      <c r="C51" s="5">
        <v>93</v>
      </c>
    </row>
    <row r="52" spans="1:3" x14ac:dyDescent="0.25">
      <c r="A52" s="5">
        <v>49</v>
      </c>
      <c r="B52" s="5">
        <v>91</v>
      </c>
      <c r="C52" s="5">
        <v>78</v>
      </c>
    </row>
    <row r="53" spans="1:3" x14ac:dyDescent="0.25">
      <c r="A53" s="5">
        <v>50</v>
      </c>
      <c r="B53" s="5">
        <v>74</v>
      </c>
      <c r="C53" s="5">
        <v>82</v>
      </c>
    </row>
    <row r="54" spans="1:3" x14ac:dyDescent="0.25">
      <c r="A54" s="5">
        <v>51</v>
      </c>
      <c r="B54" s="5">
        <v>96</v>
      </c>
      <c r="C54" s="5">
        <v>99</v>
      </c>
    </row>
    <row r="55" spans="1:3" x14ac:dyDescent="0.25">
      <c r="A55" s="5">
        <v>52</v>
      </c>
      <c r="B55" s="5">
        <v>80</v>
      </c>
      <c r="C55" s="5">
        <v>72</v>
      </c>
    </row>
    <row r="56" spans="1:3" x14ac:dyDescent="0.25">
      <c r="A56" s="5">
        <v>53</v>
      </c>
      <c r="B56" s="5">
        <v>62</v>
      </c>
      <c r="C56" s="5">
        <v>79</v>
      </c>
    </row>
    <row r="57" spans="1:3" x14ac:dyDescent="0.25">
      <c r="A57" s="5">
        <v>54</v>
      </c>
      <c r="B57" s="5">
        <v>70</v>
      </c>
      <c r="C57" s="5">
        <v>75</v>
      </c>
    </row>
    <row r="58" spans="1:3" x14ac:dyDescent="0.25">
      <c r="A58" s="5">
        <v>55</v>
      </c>
      <c r="B58" s="5">
        <v>87</v>
      </c>
      <c r="C58" s="5">
        <v>90</v>
      </c>
    </row>
    <row r="59" spans="1:3" x14ac:dyDescent="0.25">
      <c r="A59" s="5">
        <v>56</v>
      </c>
      <c r="B59" s="5">
        <v>89</v>
      </c>
      <c r="C59" s="5">
        <v>95</v>
      </c>
    </row>
  </sheetData>
  <mergeCells count="1">
    <mergeCell ref="E20:J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2"/>
  <sheetViews>
    <sheetView topLeftCell="A66" workbookViewId="0">
      <selection activeCell="H70" sqref="H70"/>
    </sheetView>
  </sheetViews>
  <sheetFormatPr defaultRowHeight="15" x14ac:dyDescent="0.25"/>
  <cols>
    <col min="1" max="1" width="19.42578125" style="15" customWidth="1"/>
    <col min="2" max="2" width="9.85546875" style="14" bestFit="1" customWidth="1"/>
    <col min="3" max="3" width="9.42578125" style="14" bestFit="1" customWidth="1"/>
    <col min="4" max="4" width="15.5703125" style="14" bestFit="1" customWidth="1"/>
    <col min="5" max="5" width="15.28515625" style="14" bestFit="1" customWidth="1"/>
    <col min="6" max="6" width="18.28515625" style="14" customWidth="1"/>
    <col min="7" max="7" width="22.7109375" style="14" bestFit="1" customWidth="1"/>
    <col min="8" max="8" width="22.42578125" style="14" bestFit="1" customWidth="1"/>
    <col min="9" max="9" width="7.85546875" style="14" bestFit="1" customWidth="1"/>
    <col min="10" max="10" width="10.85546875" style="14" bestFit="1" customWidth="1"/>
    <col min="11" max="11" width="10.140625" style="14" bestFit="1" customWidth="1"/>
    <col min="12" max="12" width="7" style="14" bestFit="1" customWidth="1"/>
    <col min="13" max="13" width="14.140625" style="14" bestFit="1" customWidth="1"/>
    <col min="14" max="14" width="14.7109375" style="14" bestFit="1" customWidth="1"/>
  </cols>
  <sheetData>
    <row r="1" spans="1:14" x14ac:dyDescent="0.25">
      <c r="A1" s="13" t="s">
        <v>4</v>
      </c>
    </row>
    <row r="2" spans="1:14" x14ac:dyDescent="0.25">
      <c r="K2" s="16" t="s">
        <v>161</v>
      </c>
      <c r="L2" s="16"/>
      <c r="M2" s="16"/>
      <c r="N2" s="16"/>
    </row>
    <row r="3" spans="1:14" ht="15.75" thickBot="1" x14ac:dyDescent="0.3">
      <c r="A3" s="17" t="s">
        <v>5</v>
      </c>
      <c r="B3" s="18" t="s">
        <v>6</v>
      </c>
      <c r="C3" s="18" t="s">
        <v>7</v>
      </c>
      <c r="D3" s="18" t="s">
        <v>162</v>
      </c>
      <c r="E3" s="18" t="s">
        <v>163</v>
      </c>
      <c r="F3" s="18" t="s">
        <v>164</v>
      </c>
      <c r="G3" s="18" t="s">
        <v>165</v>
      </c>
      <c r="H3" s="18" t="s">
        <v>166</v>
      </c>
      <c r="I3" s="18" t="s">
        <v>167</v>
      </c>
      <c r="J3" s="18" t="s">
        <v>168</v>
      </c>
      <c r="K3" s="18" t="s">
        <v>169</v>
      </c>
      <c r="L3" s="18" t="s">
        <v>170</v>
      </c>
      <c r="M3" s="18" t="s">
        <v>171</v>
      </c>
      <c r="N3" s="18" t="s">
        <v>172</v>
      </c>
    </row>
    <row r="4" spans="1:14" ht="15.75" thickTop="1" x14ac:dyDescent="0.25">
      <c r="A4" s="19" t="s">
        <v>8</v>
      </c>
      <c r="B4" s="20">
        <v>25.2</v>
      </c>
      <c r="C4" s="20">
        <v>344.1</v>
      </c>
      <c r="D4" s="14">
        <v>90</v>
      </c>
      <c r="E4" s="14">
        <v>254.1</v>
      </c>
      <c r="F4" s="14">
        <v>330.2</v>
      </c>
      <c r="G4" s="14">
        <v>97.9</v>
      </c>
      <c r="H4" s="14">
        <v>232.3</v>
      </c>
      <c r="I4" s="14">
        <v>137</v>
      </c>
      <c r="J4" s="21">
        <v>1128</v>
      </c>
      <c r="K4" s="14">
        <v>18</v>
      </c>
      <c r="L4" s="14">
        <v>11</v>
      </c>
      <c r="M4" s="14">
        <v>24</v>
      </c>
      <c r="N4" s="14">
        <v>12</v>
      </c>
    </row>
    <row r="5" spans="1:14" x14ac:dyDescent="0.25">
      <c r="A5" s="19" t="s">
        <v>9</v>
      </c>
      <c r="B5" s="20">
        <v>16.2</v>
      </c>
      <c r="C5" s="20">
        <v>301</v>
      </c>
      <c r="D5" s="14">
        <v>95</v>
      </c>
      <c r="E5" s="14">
        <v>206</v>
      </c>
      <c r="F5" s="14">
        <v>355.5</v>
      </c>
      <c r="G5" s="14">
        <v>127.1</v>
      </c>
      <c r="H5" s="14">
        <v>228.4</v>
      </c>
      <c r="I5" s="14">
        <v>105</v>
      </c>
      <c r="J5" s="14">
        <v>891</v>
      </c>
      <c r="K5" s="14">
        <v>16</v>
      </c>
      <c r="L5" s="14">
        <v>12</v>
      </c>
      <c r="M5" s="14">
        <v>15</v>
      </c>
      <c r="N5" s="14">
        <v>9</v>
      </c>
    </row>
    <row r="6" spans="1:14" x14ac:dyDescent="0.25">
      <c r="A6" s="19" t="s">
        <v>10</v>
      </c>
      <c r="B6" s="20">
        <v>17.2</v>
      </c>
      <c r="C6" s="20">
        <v>302</v>
      </c>
      <c r="D6" s="14">
        <v>112.3</v>
      </c>
      <c r="E6" s="14">
        <v>189.7</v>
      </c>
      <c r="F6" s="14">
        <v>301.60000000000002</v>
      </c>
      <c r="G6" s="14">
        <v>79.3</v>
      </c>
      <c r="H6" s="14">
        <v>222.3</v>
      </c>
      <c r="I6" s="14">
        <v>107</v>
      </c>
      <c r="J6" s="14">
        <v>873</v>
      </c>
      <c r="K6" s="14">
        <v>17</v>
      </c>
      <c r="L6" s="14">
        <v>6</v>
      </c>
      <c r="M6" s="14">
        <v>14</v>
      </c>
      <c r="N6" s="14">
        <v>26</v>
      </c>
    </row>
    <row r="7" spans="1:14" x14ac:dyDescent="0.25">
      <c r="A7" s="19" t="s">
        <v>11</v>
      </c>
      <c r="B7" s="20">
        <v>15.8</v>
      </c>
      <c r="C7" s="20">
        <v>277.10000000000002</v>
      </c>
      <c r="D7" s="14">
        <v>112.5</v>
      </c>
      <c r="E7" s="14">
        <v>164.6</v>
      </c>
      <c r="F7" s="14">
        <v>362.9</v>
      </c>
      <c r="G7" s="14">
        <v>124.6</v>
      </c>
      <c r="H7" s="14">
        <v>238.4</v>
      </c>
      <c r="I7" s="14">
        <v>78</v>
      </c>
      <c r="J7" s="14">
        <v>633</v>
      </c>
      <c r="K7" s="14">
        <v>18</v>
      </c>
      <c r="L7" s="14">
        <v>12</v>
      </c>
      <c r="M7" s="14">
        <v>14</v>
      </c>
      <c r="N7" s="14">
        <v>7</v>
      </c>
    </row>
    <row r="8" spans="1:14" x14ac:dyDescent="0.25">
      <c r="A8" s="19" t="s">
        <v>12</v>
      </c>
      <c r="B8" s="20">
        <v>16.7</v>
      </c>
      <c r="C8" s="20">
        <v>284.89999999999998</v>
      </c>
      <c r="D8" s="14">
        <v>114</v>
      </c>
      <c r="E8" s="14">
        <v>170.9</v>
      </c>
      <c r="F8" s="14">
        <v>324.8</v>
      </c>
      <c r="G8" s="14">
        <v>110.7</v>
      </c>
      <c r="H8" s="14">
        <v>214.1</v>
      </c>
      <c r="I8" s="14">
        <v>95</v>
      </c>
      <c r="J8" s="14">
        <v>801</v>
      </c>
      <c r="K8" s="14">
        <v>14</v>
      </c>
      <c r="L8" s="14">
        <v>16</v>
      </c>
      <c r="M8" s="14">
        <v>17</v>
      </c>
      <c r="N8" s="14">
        <v>12</v>
      </c>
    </row>
    <row r="9" spans="1:14" x14ac:dyDescent="0.25">
      <c r="A9" s="19" t="s">
        <v>13</v>
      </c>
      <c r="B9" s="20">
        <v>20.9</v>
      </c>
      <c r="C9" s="20">
        <v>293.2</v>
      </c>
      <c r="D9" s="14">
        <v>83.1</v>
      </c>
      <c r="E9" s="14">
        <v>210.1</v>
      </c>
      <c r="F9" s="14">
        <v>354.7</v>
      </c>
      <c r="G9" s="14">
        <v>122.9</v>
      </c>
      <c r="H9" s="14">
        <v>231.8</v>
      </c>
      <c r="I9" s="14">
        <v>111</v>
      </c>
      <c r="J9" s="14">
        <v>839</v>
      </c>
      <c r="K9" s="14">
        <v>16</v>
      </c>
      <c r="L9" s="14">
        <v>17</v>
      </c>
      <c r="M9" s="14">
        <v>21</v>
      </c>
      <c r="N9" s="14">
        <v>13</v>
      </c>
    </row>
    <row r="10" spans="1:14" x14ac:dyDescent="0.25">
      <c r="A10" s="19" t="s">
        <v>14</v>
      </c>
      <c r="B10" s="20">
        <v>23.8</v>
      </c>
      <c r="C10" s="20">
        <v>348</v>
      </c>
      <c r="D10" s="14">
        <v>97.3</v>
      </c>
      <c r="E10" s="14">
        <v>250.8</v>
      </c>
      <c r="F10" s="14">
        <v>348.8</v>
      </c>
      <c r="G10" s="14">
        <v>118.3</v>
      </c>
      <c r="H10" s="14">
        <v>230.4</v>
      </c>
      <c r="I10" s="14">
        <v>90</v>
      </c>
      <c r="J10" s="14">
        <v>670</v>
      </c>
      <c r="K10" s="14">
        <v>19</v>
      </c>
      <c r="L10" s="14">
        <v>16</v>
      </c>
      <c r="M10" s="14">
        <v>20</v>
      </c>
      <c r="N10" s="14">
        <v>10</v>
      </c>
    </row>
    <row r="11" spans="1:14" x14ac:dyDescent="0.25">
      <c r="A11" s="19" t="s">
        <v>15</v>
      </c>
      <c r="B11" s="20">
        <v>25.1</v>
      </c>
      <c r="C11" s="20">
        <v>351.3</v>
      </c>
      <c r="D11" s="14">
        <v>118.4</v>
      </c>
      <c r="E11" s="14">
        <v>232.9</v>
      </c>
      <c r="F11" s="14">
        <v>359.6</v>
      </c>
      <c r="G11" s="14">
        <v>129.5</v>
      </c>
      <c r="H11" s="14">
        <v>230.1</v>
      </c>
      <c r="I11" s="14">
        <v>114</v>
      </c>
      <c r="J11" s="14">
        <v>868</v>
      </c>
      <c r="K11" s="14">
        <v>17</v>
      </c>
      <c r="L11" s="14">
        <v>10</v>
      </c>
      <c r="M11" s="14">
        <v>20</v>
      </c>
      <c r="N11" s="14">
        <v>9</v>
      </c>
    </row>
    <row r="12" spans="1:14" x14ac:dyDescent="0.25">
      <c r="A12" s="19" t="s">
        <v>16</v>
      </c>
      <c r="B12" s="20">
        <v>28.4</v>
      </c>
      <c r="C12" s="20">
        <v>365.7</v>
      </c>
      <c r="D12" s="14">
        <v>109.1</v>
      </c>
      <c r="E12" s="14">
        <v>256.60000000000002</v>
      </c>
      <c r="F12" s="14">
        <v>307.60000000000002</v>
      </c>
      <c r="G12" s="14">
        <v>94.6</v>
      </c>
      <c r="H12" s="14">
        <v>213.1</v>
      </c>
      <c r="I12" s="14">
        <v>104</v>
      </c>
      <c r="J12" s="14">
        <v>815</v>
      </c>
      <c r="K12" s="14">
        <v>19</v>
      </c>
      <c r="L12" s="14">
        <v>10</v>
      </c>
      <c r="M12" s="14">
        <v>19</v>
      </c>
      <c r="N12" s="14">
        <v>5</v>
      </c>
    </row>
    <row r="13" spans="1:14" x14ac:dyDescent="0.25">
      <c r="A13" s="19" t="s">
        <v>17</v>
      </c>
      <c r="B13" s="20">
        <v>20</v>
      </c>
      <c r="C13" s="20">
        <v>346.3</v>
      </c>
      <c r="D13" s="14">
        <v>122.3</v>
      </c>
      <c r="E13" s="14">
        <v>224</v>
      </c>
      <c r="F13" s="14">
        <v>336</v>
      </c>
      <c r="G13" s="14">
        <v>142.6</v>
      </c>
      <c r="H13" s="14">
        <v>193.4</v>
      </c>
      <c r="I13" s="14">
        <v>90</v>
      </c>
      <c r="J13" s="14">
        <v>610</v>
      </c>
      <c r="K13" s="14">
        <v>14</v>
      </c>
      <c r="L13" s="14">
        <v>16</v>
      </c>
      <c r="M13" s="14">
        <v>15</v>
      </c>
      <c r="N13" s="14">
        <v>14</v>
      </c>
    </row>
    <row r="14" spans="1:14" x14ac:dyDescent="0.25">
      <c r="A14" s="19" t="s">
        <v>18</v>
      </c>
      <c r="B14" s="20">
        <v>21.6</v>
      </c>
      <c r="C14" s="20">
        <v>322.89999999999998</v>
      </c>
      <c r="D14" s="14">
        <v>80.5</v>
      </c>
      <c r="E14" s="14">
        <v>242.4</v>
      </c>
      <c r="F14" s="14">
        <v>377.6</v>
      </c>
      <c r="G14" s="14">
        <v>119.4</v>
      </c>
      <c r="H14" s="14">
        <v>258.2</v>
      </c>
      <c r="I14" s="14">
        <v>100</v>
      </c>
      <c r="J14" s="14">
        <v>676</v>
      </c>
      <c r="K14" s="14">
        <v>17</v>
      </c>
      <c r="L14" s="14">
        <v>18</v>
      </c>
      <c r="M14" s="14">
        <v>22</v>
      </c>
      <c r="N14" s="14">
        <v>14</v>
      </c>
    </row>
    <row r="15" spans="1:14" x14ac:dyDescent="0.25">
      <c r="A15" s="19" t="s">
        <v>19</v>
      </c>
      <c r="B15" s="20">
        <v>27.2</v>
      </c>
      <c r="C15" s="20">
        <v>370.7</v>
      </c>
      <c r="D15" s="14">
        <v>99.8</v>
      </c>
      <c r="E15" s="14">
        <v>270.89999999999998</v>
      </c>
      <c r="F15" s="14">
        <v>313.3</v>
      </c>
      <c r="G15" s="14">
        <v>102.9</v>
      </c>
      <c r="H15" s="14">
        <v>210.4</v>
      </c>
      <c r="I15" s="14">
        <v>113</v>
      </c>
      <c r="J15" s="21">
        <v>1006</v>
      </c>
      <c r="K15" s="14">
        <v>19</v>
      </c>
      <c r="L15" s="14">
        <v>9</v>
      </c>
      <c r="M15" s="14">
        <v>15</v>
      </c>
      <c r="N15" s="14">
        <v>9</v>
      </c>
    </row>
    <row r="16" spans="1:14" x14ac:dyDescent="0.25">
      <c r="A16" s="19" t="s">
        <v>20</v>
      </c>
      <c r="B16" s="20">
        <v>23.7</v>
      </c>
      <c r="C16" s="20">
        <v>333.6</v>
      </c>
      <c r="D16" s="14">
        <v>99.1</v>
      </c>
      <c r="E16" s="14">
        <v>234.4</v>
      </c>
      <c r="F16" s="14">
        <v>344.2</v>
      </c>
      <c r="G16" s="14">
        <v>114.1</v>
      </c>
      <c r="H16" s="14">
        <v>230.1</v>
      </c>
      <c r="I16" s="14">
        <v>82</v>
      </c>
      <c r="J16" s="14">
        <v>636</v>
      </c>
      <c r="K16" s="14">
        <v>11</v>
      </c>
      <c r="L16" s="14">
        <v>14</v>
      </c>
      <c r="M16" s="14">
        <v>21</v>
      </c>
      <c r="N16" s="14">
        <v>17</v>
      </c>
    </row>
    <row r="17" spans="1:14" x14ac:dyDescent="0.25">
      <c r="A17" s="19" t="s">
        <v>21</v>
      </c>
      <c r="B17" s="20">
        <v>28.1</v>
      </c>
      <c r="C17" s="20">
        <v>358.7</v>
      </c>
      <c r="D17" s="14">
        <v>106.6</v>
      </c>
      <c r="E17" s="14">
        <v>252.1</v>
      </c>
      <c r="F17" s="14">
        <v>279.7</v>
      </c>
      <c r="G17" s="14">
        <v>106.9</v>
      </c>
      <c r="H17" s="14">
        <v>172.8</v>
      </c>
      <c r="I17" s="14">
        <v>67</v>
      </c>
      <c r="J17" s="14">
        <v>515</v>
      </c>
      <c r="K17" s="14">
        <v>22</v>
      </c>
      <c r="L17" s="14">
        <v>15</v>
      </c>
      <c r="M17" s="14">
        <v>14</v>
      </c>
      <c r="N17" s="14">
        <v>5</v>
      </c>
    </row>
    <row r="18" spans="1:14" x14ac:dyDescent="0.25">
      <c r="A18" s="19" t="s">
        <v>22</v>
      </c>
      <c r="B18" s="20">
        <v>25.7</v>
      </c>
      <c r="C18" s="20">
        <v>357.4</v>
      </c>
      <c r="D18" s="14">
        <v>149.4</v>
      </c>
      <c r="E18" s="14">
        <v>208</v>
      </c>
      <c r="F18" s="14">
        <v>313.8</v>
      </c>
      <c r="G18" s="14">
        <v>100.3</v>
      </c>
      <c r="H18" s="14">
        <v>213.5</v>
      </c>
      <c r="I18" s="14">
        <v>76</v>
      </c>
      <c r="J18" s="14">
        <v>594</v>
      </c>
      <c r="K18" s="14">
        <v>20</v>
      </c>
      <c r="L18" s="14">
        <v>10</v>
      </c>
      <c r="M18" s="14">
        <v>8</v>
      </c>
      <c r="N18" s="14">
        <v>13</v>
      </c>
    </row>
    <row r="19" spans="1:14" x14ac:dyDescent="0.25">
      <c r="A19" s="19" t="s">
        <v>23</v>
      </c>
      <c r="B19" s="20">
        <v>14.1</v>
      </c>
      <c r="C19" s="20">
        <v>276.8</v>
      </c>
      <c r="D19" s="14">
        <v>78</v>
      </c>
      <c r="E19" s="14">
        <v>198.8</v>
      </c>
      <c r="F19" s="14">
        <v>319.39999999999998</v>
      </c>
      <c r="G19" s="14">
        <v>130.6</v>
      </c>
      <c r="H19" s="14">
        <v>188.9</v>
      </c>
      <c r="I19" s="14">
        <v>101</v>
      </c>
      <c r="J19" s="14">
        <v>697</v>
      </c>
      <c r="K19" s="14">
        <v>14</v>
      </c>
      <c r="L19" s="14">
        <v>8</v>
      </c>
      <c r="M19" s="14">
        <v>20</v>
      </c>
      <c r="N19" s="14">
        <v>13</v>
      </c>
    </row>
    <row r="20" spans="1:14" x14ac:dyDescent="0.25">
      <c r="A20" s="19" t="s">
        <v>24</v>
      </c>
      <c r="B20" s="20">
        <v>16.7</v>
      </c>
      <c r="C20" s="20">
        <v>287.5</v>
      </c>
      <c r="D20" s="14">
        <v>98.1</v>
      </c>
      <c r="E20" s="14">
        <v>189.4</v>
      </c>
      <c r="F20" s="14">
        <v>342.2</v>
      </c>
      <c r="G20" s="14">
        <v>153.5</v>
      </c>
      <c r="H20" s="14">
        <v>188.7</v>
      </c>
      <c r="I20" s="14">
        <v>91</v>
      </c>
      <c r="J20" s="14">
        <v>732</v>
      </c>
      <c r="K20" s="14">
        <v>14</v>
      </c>
      <c r="L20" s="14">
        <v>8</v>
      </c>
      <c r="M20" s="14">
        <v>16</v>
      </c>
      <c r="N20" s="14">
        <v>13</v>
      </c>
    </row>
    <row r="21" spans="1:14" x14ac:dyDescent="0.25">
      <c r="A21" s="19" t="s">
        <v>25</v>
      </c>
      <c r="B21" s="20">
        <v>22.8</v>
      </c>
      <c r="C21" s="20">
        <v>336.2</v>
      </c>
      <c r="D21" s="14">
        <v>164.6</v>
      </c>
      <c r="E21" s="14">
        <v>171.6</v>
      </c>
      <c r="F21" s="14">
        <v>338.1</v>
      </c>
      <c r="G21" s="14">
        <v>74.099999999999994</v>
      </c>
      <c r="H21" s="14">
        <v>264.10000000000002</v>
      </c>
      <c r="I21" s="14">
        <v>86</v>
      </c>
      <c r="J21" s="14">
        <v>662</v>
      </c>
      <c r="K21" s="14">
        <v>15</v>
      </c>
      <c r="L21" s="14">
        <v>16</v>
      </c>
      <c r="M21" s="14">
        <v>14</v>
      </c>
      <c r="N21" s="14">
        <v>16</v>
      </c>
    </row>
    <row r="22" spans="1:14" x14ac:dyDescent="0.25">
      <c r="A22" s="19" t="s">
        <v>26</v>
      </c>
      <c r="B22" s="20">
        <v>36.799999999999997</v>
      </c>
      <c r="C22" s="20">
        <v>411.2</v>
      </c>
      <c r="D22" s="14">
        <v>115.6</v>
      </c>
      <c r="E22" s="14">
        <v>295.7</v>
      </c>
      <c r="F22" s="14">
        <v>288.3</v>
      </c>
      <c r="G22" s="14">
        <v>98.3</v>
      </c>
      <c r="H22" s="14">
        <v>190.1</v>
      </c>
      <c r="I22" s="14">
        <v>78</v>
      </c>
      <c r="J22" s="14">
        <v>690</v>
      </c>
      <c r="K22" s="14">
        <v>19</v>
      </c>
      <c r="L22" s="14">
        <v>12</v>
      </c>
      <c r="M22" s="14">
        <v>9</v>
      </c>
      <c r="N22" s="14">
        <v>6</v>
      </c>
    </row>
    <row r="23" spans="1:14" x14ac:dyDescent="0.25">
      <c r="A23" s="19" t="s">
        <v>27</v>
      </c>
      <c r="B23" s="20">
        <v>23.7</v>
      </c>
      <c r="C23" s="20">
        <v>361.2</v>
      </c>
      <c r="D23" s="14">
        <v>91.6</v>
      </c>
      <c r="E23" s="14">
        <v>269.60000000000002</v>
      </c>
      <c r="F23" s="14">
        <v>348.1</v>
      </c>
      <c r="G23" s="14">
        <v>102.9</v>
      </c>
      <c r="H23" s="14">
        <v>245.3</v>
      </c>
      <c r="I23" s="14">
        <v>68</v>
      </c>
      <c r="J23" s="14">
        <v>581</v>
      </c>
      <c r="K23" s="14">
        <v>13</v>
      </c>
      <c r="L23" s="14">
        <v>10</v>
      </c>
      <c r="M23" s="14">
        <v>18</v>
      </c>
      <c r="N23" s="14">
        <v>12</v>
      </c>
    </row>
    <row r="24" spans="1:14" x14ac:dyDescent="0.25">
      <c r="A24" s="19" t="s">
        <v>28</v>
      </c>
      <c r="B24" s="20">
        <v>23.3</v>
      </c>
      <c r="C24" s="20">
        <v>331.4</v>
      </c>
      <c r="D24" s="14">
        <v>134.30000000000001</v>
      </c>
      <c r="E24" s="14">
        <v>197.1</v>
      </c>
      <c r="F24" s="14">
        <v>305</v>
      </c>
      <c r="G24" s="14">
        <v>97.7</v>
      </c>
      <c r="H24" s="14">
        <v>207.3</v>
      </c>
      <c r="I24" s="14">
        <v>77</v>
      </c>
      <c r="J24" s="14">
        <v>652</v>
      </c>
      <c r="K24" s="14">
        <v>15</v>
      </c>
      <c r="L24" s="14">
        <v>10</v>
      </c>
      <c r="M24" s="14">
        <v>20</v>
      </c>
      <c r="N24" s="14">
        <v>14</v>
      </c>
    </row>
    <row r="25" spans="1:14" x14ac:dyDescent="0.25">
      <c r="A25" s="19" t="s">
        <v>29</v>
      </c>
      <c r="B25" s="20">
        <v>16.8</v>
      </c>
      <c r="C25" s="20">
        <v>294.7</v>
      </c>
      <c r="D25" s="14">
        <v>106.3</v>
      </c>
      <c r="E25" s="14">
        <v>188.4</v>
      </c>
      <c r="F25" s="14">
        <v>331.9</v>
      </c>
      <c r="G25" s="14">
        <v>134.80000000000001</v>
      </c>
      <c r="H25" s="14">
        <v>197.1</v>
      </c>
      <c r="I25" s="14">
        <v>63</v>
      </c>
      <c r="J25" s="14">
        <v>486</v>
      </c>
      <c r="K25" s="14">
        <v>15</v>
      </c>
      <c r="L25" s="14">
        <v>6</v>
      </c>
      <c r="M25" s="14">
        <v>19</v>
      </c>
      <c r="N25" s="14">
        <v>6</v>
      </c>
    </row>
    <row r="26" spans="1:14" x14ac:dyDescent="0.25">
      <c r="A26" s="19" t="s">
        <v>30</v>
      </c>
      <c r="B26" s="20">
        <v>17.7</v>
      </c>
      <c r="C26" s="20">
        <v>294.8</v>
      </c>
      <c r="D26" s="14">
        <v>130.4</v>
      </c>
      <c r="E26" s="14">
        <v>164.4</v>
      </c>
      <c r="F26" s="14">
        <v>341.6</v>
      </c>
      <c r="G26" s="14">
        <v>145.9</v>
      </c>
      <c r="H26" s="14">
        <v>195.8</v>
      </c>
      <c r="I26" s="14">
        <v>120</v>
      </c>
      <c r="J26" s="14">
        <v>864</v>
      </c>
      <c r="K26" s="14">
        <v>18</v>
      </c>
      <c r="L26" s="14">
        <v>8</v>
      </c>
      <c r="M26" s="14">
        <v>20</v>
      </c>
      <c r="N26" s="14">
        <v>17</v>
      </c>
    </row>
    <row r="27" spans="1:14" x14ac:dyDescent="0.25">
      <c r="A27" s="19" t="s">
        <v>31</v>
      </c>
      <c r="B27" s="20">
        <v>21</v>
      </c>
      <c r="C27" s="20">
        <v>358.1</v>
      </c>
      <c r="D27" s="14">
        <v>123.4</v>
      </c>
      <c r="E27" s="14">
        <v>234.7</v>
      </c>
      <c r="F27" s="14">
        <v>311.39999999999998</v>
      </c>
      <c r="G27" s="14">
        <v>95.8</v>
      </c>
      <c r="H27" s="14">
        <v>215.6</v>
      </c>
      <c r="I27" s="14">
        <v>83</v>
      </c>
      <c r="J27" s="14">
        <v>649</v>
      </c>
      <c r="K27" s="14">
        <v>11</v>
      </c>
      <c r="L27" s="14">
        <v>8</v>
      </c>
      <c r="M27" s="14">
        <v>15</v>
      </c>
      <c r="N27" s="14">
        <v>12</v>
      </c>
    </row>
    <row r="28" spans="1:14" x14ac:dyDescent="0.25">
      <c r="A28" s="19" t="s">
        <v>32</v>
      </c>
      <c r="B28" s="20">
        <v>24.6</v>
      </c>
      <c r="C28" s="20">
        <v>327.39999999999998</v>
      </c>
      <c r="D28" s="14">
        <v>135.5</v>
      </c>
      <c r="E28" s="14">
        <v>191.9</v>
      </c>
      <c r="F28" s="14">
        <v>266.39999999999998</v>
      </c>
      <c r="G28" s="14">
        <v>89.9</v>
      </c>
      <c r="H28" s="14">
        <v>176.5</v>
      </c>
      <c r="I28" s="14">
        <v>80</v>
      </c>
      <c r="J28" s="14">
        <v>651</v>
      </c>
      <c r="K28" s="14">
        <v>11</v>
      </c>
      <c r="L28" s="14">
        <v>14</v>
      </c>
      <c r="M28" s="14">
        <v>14</v>
      </c>
      <c r="N28" s="14">
        <v>8</v>
      </c>
    </row>
    <row r="29" spans="1:14" x14ac:dyDescent="0.25">
      <c r="A29" s="19" t="s">
        <v>33</v>
      </c>
      <c r="B29" s="20">
        <v>25.8</v>
      </c>
      <c r="C29" s="20">
        <v>315.2</v>
      </c>
      <c r="D29" s="14">
        <v>127.4</v>
      </c>
      <c r="E29" s="14">
        <v>187.8</v>
      </c>
      <c r="F29" s="14">
        <v>320.3</v>
      </c>
      <c r="G29" s="14">
        <v>107</v>
      </c>
      <c r="H29" s="14">
        <v>213.3</v>
      </c>
      <c r="I29" s="14">
        <v>94</v>
      </c>
      <c r="J29" s="14">
        <v>761</v>
      </c>
      <c r="K29" s="14">
        <v>30</v>
      </c>
      <c r="L29" s="14">
        <v>18</v>
      </c>
      <c r="M29" s="14">
        <v>16</v>
      </c>
      <c r="N29" s="14">
        <v>8</v>
      </c>
    </row>
    <row r="30" spans="1:14" x14ac:dyDescent="0.25">
      <c r="A30" s="13" t="s">
        <v>34</v>
      </c>
      <c r="B30" s="14">
        <v>13.7</v>
      </c>
      <c r="C30" s="14">
        <v>237.3</v>
      </c>
      <c r="D30" s="14">
        <v>92.3</v>
      </c>
      <c r="E30" s="14">
        <v>145</v>
      </c>
      <c r="F30" s="14">
        <v>346.2</v>
      </c>
      <c r="G30" s="14">
        <v>118.5</v>
      </c>
      <c r="H30" s="14">
        <v>227.7</v>
      </c>
      <c r="I30" s="14">
        <v>97</v>
      </c>
      <c r="J30" s="14">
        <v>702</v>
      </c>
      <c r="K30" s="14">
        <v>12</v>
      </c>
      <c r="L30" s="14">
        <v>10</v>
      </c>
      <c r="M30" s="14">
        <v>17</v>
      </c>
      <c r="N30" s="14">
        <v>17</v>
      </c>
    </row>
    <row r="31" spans="1:14" x14ac:dyDescent="0.25">
      <c r="A31" s="19" t="s">
        <v>35</v>
      </c>
      <c r="B31" s="20">
        <v>24.6</v>
      </c>
      <c r="C31" s="20">
        <v>348.9</v>
      </c>
      <c r="D31" s="14">
        <v>101.2</v>
      </c>
      <c r="E31" s="14">
        <v>247.8</v>
      </c>
      <c r="F31" s="14">
        <v>321.8</v>
      </c>
      <c r="G31" s="14">
        <v>102.8</v>
      </c>
      <c r="H31" s="14">
        <v>219.1</v>
      </c>
      <c r="I31" s="14">
        <v>59</v>
      </c>
      <c r="J31" s="14">
        <v>428</v>
      </c>
      <c r="K31" s="14">
        <v>20</v>
      </c>
      <c r="L31" s="14">
        <v>14</v>
      </c>
      <c r="M31" s="14">
        <v>13</v>
      </c>
      <c r="N31" s="14">
        <v>11</v>
      </c>
    </row>
    <row r="32" spans="1:14" x14ac:dyDescent="0.25">
      <c r="A32" s="19" t="s">
        <v>36</v>
      </c>
      <c r="B32" s="20">
        <v>16.399999999999999</v>
      </c>
      <c r="C32" s="20">
        <v>297.5</v>
      </c>
      <c r="D32" s="14">
        <v>95.4</v>
      </c>
      <c r="E32" s="14">
        <v>202.1</v>
      </c>
      <c r="F32" s="14">
        <v>341.1</v>
      </c>
      <c r="G32" s="14">
        <v>115.3</v>
      </c>
      <c r="H32" s="14">
        <v>225.8</v>
      </c>
      <c r="I32" s="14">
        <v>94</v>
      </c>
      <c r="J32" s="14">
        <v>794</v>
      </c>
      <c r="K32" s="14">
        <v>18</v>
      </c>
      <c r="L32" s="14">
        <v>9</v>
      </c>
      <c r="M32" s="14">
        <v>28</v>
      </c>
      <c r="N32" s="14">
        <v>9</v>
      </c>
    </row>
    <row r="33" spans="1:14" x14ac:dyDescent="0.25">
      <c r="A33" s="19" t="s">
        <v>37</v>
      </c>
      <c r="B33" s="20">
        <v>20.9</v>
      </c>
      <c r="C33" s="20">
        <v>326.8</v>
      </c>
      <c r="D33" s="14">
        <v>117</v>
      </c>
      <c r="E33" s="14">
        <v>209.8</v>
      </c>
      <c r="F33" s="14">
        <v>278.39999999999998</v>
      </c>
      <c r="G33" s="14">
        <v>107.9</v>
      </c>
      <c r="H33" s="14">
        <v>170.5</v>
      </c>
      <c r="I33" s="14">
        <v>81</v>
      </c>
      <c r="J33" s="14">
        <v>614</v>
      </c>
      <c r="K33" s="14">
        <v>16</v>
      </c>
      <c r="L33" s="14">
        <v>19</v>
      </c>
      <c r="M33" s="14">
        <v>8</v>
      </c>
      <c r="N33" s="14">
        <v>12</v>
      </c>
    </row>
    <row r="34" spans="1:14" x14ac:dyDescent="0.25">
      <c r="A34" s="19" t="s">
        <v>38</v>
      </c>
      <c r="B34" s="20">
        <v>18.8</v>
      </c>
      <c r="C34" s="20">
        <v>311.7</v>
      </c>
      <c r="D34" s="14">
        <v>131.80000000000001</v>
      </c>
      <c r="E34" s="14">
        <v>179.9</v>
      </c>
      <c r="F34" s="14">
        <v>291.60000000000002</v>
      </c>
      <c r="G34" s="14">
        <v>92.4</v>
      </c>
      <c r="H34" s="14">
        <v>199.2</v>
      </c>
      <c r="I34" s="14">
        <v>101</v>
      </c>
      <c r="J34" s="14">
        <v>773</v>
      </c>
      <c r="K34" s="14">
        <v>22</v>
      </c>
      <c r="L34" s="14">
        <v>12</v>
      </c>
      <c r="M34" s="14">
        <v>17</v>
      </c>
      <c r="N34" s="14">
        <v>17</v>
      </c>
    </row>
    <row r="35" spans="1:14" x14ac:dyDescent="0.25">
      <c r="A35" s="19" t="s">
        <v>39</v>
      </c>
      <c r="B35" s="20">
        <v>20.9</v>
      </c>
      <c r="C35" s="20">
        <v>333.4</v>
      </c>
      <c r="D35" s="14">
        <v>116.9</v>
      </c>
      <c r="E35" s="14">
        <v>216.4</v>
      </c>
      <c r="F35" s="14">
        <v>305.3</v>
      </c>
      <c r="G35" s="14">
        <v>91.3</v>
      </c>
      <c r="H35" s="14">
        <v>214</v>
      </c>
      <c r="I35" s="14">
        <v>90</v>
      </c>
      <c r="J35" s="14">
        <v>751</v>
      </c>
      <c r="K35" s="14">
        <v>14</v>
      </c>
      <c r="L35" s="14">
        <v>10</v>
      </c>
      <c r="M35" s="14">
        <v>11</v>
      </c>
      <c r="N35" s="14">
        <v>18</v>
      </c>
    </row>
    <row r="53" spans="1:14" x14ac:dyDescent="0.25">
      <c r="A53" s="48" t="s">
        <v>186</v>
      </c>
      <c r="B53" s="49" t="s">
        <v>187</v>
      </c>
      <c r="C53" s="49"/>
      <c r="D53" s="49"/>
      <c r="E53" s="49"/>
      <c r="F53" s="49"/>
    </row>
    <row r="54" spans="1:14" x14ac:dyDescent="0.25">
      <c r="A54" s="48" t="s">
        <v>188</v>
      </c>
      <c r="B54" s="49" t="s">
        <v>185</v>
      </c>
      <c r="C54" s="49"/>
      <c r="D54" s="49" t="s">
        <v>343</v>
      </c>
      <c r="E54" s="49"/>
      <c r="F54" s="49"/>
    </row>
    <row r="55" spans="1:14" ht="15" customHeight="1" x14ac:dyDescent="0.25">
      <c r="A55" s="48"/>
      <c r="B55" s="49"/>
      <c r="C55" s="49"/>
      <c r="D55" s="49" t="s">
        <v>189</v>
      </c>
      <c r="E55" s="49"/>
      <c r="F55" s="50" t="s">
        <v>237</v>
      </c>
    </row>
    <row r="56" spans="1:14" x14ac:dyDescent="0.25">
      <c r="A56" s="48"/>
      <c r="B56" s="49" t="s">
        <v>263</v>
      </c>
      <c r="C56" s="49"/>
      <c r="D56" s="49"/>
      <c r="E56" s="49"/>
      <c r="F56" s="49"/>
    </row>
    <row r="57" spans="1:14" s="1" customFormat="1" x14ac:dyDescent="0.25">
      <c r="A57" s="48"/>
      <c r="B57" s="58" t="s">
        <v>315</v>
      </c>
      <c r="C57" s="49"/>
      <c r="D57" s="49"/>
      <c r="E57" s="49"/>
      <c r="F57" s="49"/>
      <c r="G57" s="14"/>
      <c r="H57" s="14"/>
      <c r="I57" s="14"/>
      <c r="J57" s="14"/>
      <c r="K57" s="14"/>
      <c r="L57" s="14"/>
      <c r="M57" s="14"/>
      <c r="N57" s="14"/>
    </row>
    <row r="58" spans="1:14" ht="26.25" customHeight="1" x14ac:dyDescent="0.25">
      <c r="A58" s="48" t="s">
        <v>190</v>
      </c>
      <c r="B58" s="60" t="s">
        <v>327</v>
      </c>
      <c r="C58" s="49"/>
      <c r="D58" s="49"/>
      <c r="E58" s="69" t="s">
        <v>264</v>
      </c>
      <c r="F58" s="70"/>
    </row>
    <row r="59" spans="1:14" x14ac:dyDescent="0.25">
      <c r="A59" s="48"/>
      <c r="B59" s="60" t="s">
        <v>330</v>
      </c>
      <c r="C59" s="49"/>
      <c r="D59" s="49"/>
      <c r="E59" s="69" t="s">
        <v>266</v>
      </c>
      <c r="F59" s="70"/>
    </row>
    <row r="60" spans="1:14" x14ac:dyDescent="0.25">
      <c r="A60" s="48"/>
      <c r="B60" s="60" t="s">
        <v>329</v>
      </c>
      <c r="C60" s="49"/>
      <c r="D60" s="49"/>
      <c r="E60" s="69" t="s">
        <v>265</v>
      </c>
      <c r="F60" s="70"/>
    </row>
    <row r="61" spans="1:14" ht="26.25" x14ac:dyDescent="0.25">
      <c r="A61" s="48"/>
      <c r="B61" s="49" t="s">
        <v>241</v>
      </c>
      <c r="C61" s="49"/>
      <c r="D61" s="49"/>
      <c r="E61" s="69" t="s">
        <v>316</v>
      </c>
      <c r="F61" s="70"/>
      <c r="G61" s="32" t="s">
        <v>237</v>
      </c>
    </row>
    <row r="62" spans="1:14" s="1" customFormat="1" x14ac:dyDescent="0.25">
      <c r="A62" s="48"/>
      <c r="B62" s="60" t="s">
        <v>328</v>
      </c>
      <c r="C62" s="60"/>
      <c r="D62" s="60"/>
      <c r="E62" s="59"/>
      <c r="F62" s="60"/>
      <c r="G62" s="32"/>
      <c r="H62" s="14"/>
      <c r="I62" s="14"/>
      <c r="J62" s="14"/>
      <c r="K62" s="14"/>
      <c r="L62" s="14"/>
      <c r="M62" s="14"/>
      <c r="N62" s="14"/>
    </row>
    <row r="63" spans="1:14" s="1" customFormat="1" x14ac:dyDescent="0.25">
      <c r="A63" s="48"/>
      <c r="B63" s="60"/>
      <c r="C63" s="60"/>
      <c r="D63" s="60"/>
      <c r="E63" s="59"/>
      <c r="F63" s="60"/>
      <c r="G63" s="32"/>
      <c r="H63" s="14"/>
      <c r="I63" s="14"/>
      <c r="J63" s="14"/>
      <c r="K63" s="14"/>
      <c r="L63" s="14"/>
      <c r="M63" s="14"/>
      <c r="N63" s="14"/>
    </row>
    <row r="64" spans="1:14" x14ac:dyDescent="0.25">
      <c r="A64" t="s">
        <v>191</v>
      </c>
      <c r="B64"/>
      <c r="C64"/>
      <c r="D64"/>
      <c r="E64"/>
      <c r="F64"/>
      <c r="G64"/>
      <c r="H64"/>
      <c r="I64"/>
    </row>
    <row r="65" spans="1:9" ht="15.75" thickBot="1" x14ac:dyDescent="0.3">
      <c r="A65"/>
      <c r="B65"/>
      <c r="C65"/>
      <c r="D65"/>
      <c r="E65"/>
      <c r="F65"/>
      <c r="G65"/>
      <c r="H65"/>
      <c r="I65"/>
    </row>
    <row r="66" spans="1:9" x14ac:dyDescent="0.25">
      <c r="A66" s="31" t="s">
        <v>192</v>
      </c>
      <c r="B66" s="31"/>
      <c r="C66" s="28" t="s">
        <v>236</v>
      </c>
      <c r="D66"/>
      <c r="E66"/>
      <c r="F66"/>
      <c r="G66"/>
      <c r="H66"/>
      <c r="I66"/>
    </row>
    <row r="67" spans="1:9" x14ac:dyDescent="0.25">
      <c r="A67" s="28" t="s">
        <v>193</v>
      </c>
      <c r="B67" s="28">
        <v>0.89439965577532765</v>
      </c>
      <c r="C67" s="1" t="s">
        <v>354</v>
      </c>
      <c r="D67"/>
      <c r="E67"/>
      <c r="F67"/>
      <c r="G67"/>
      <c r="H67"/>
      <c r="I67"/>
    </row>
    <row r="68" spans="1:9" x14ac:dyDescent="0.25">
      <c r="A68" s="28" t="s">
        <v>194</v>
      </c>
      <c r="B68" s="28">
        <v>0.79995074425102453</v>
      </c>
      <c r="C68" s="1" t="s">
        <v>362</v>
      </c>
      <c r="D68"/>
      <c r="E68"/>
      <c r="F68"/>
      <c r="G68"/>
      <c r="H68"/>
      <c r="I68"/>
    </row>
    <row r="69" spans="1:9" x14ac:dyDescent="0.25">
      <c r="A69" s="28" t="s">
        <v>195</v>
      </c>
      <c r="B69" s="28">
        <v>0.79328243572605872</v>
      </c>
      <c r="C69"/>
      <c r="D69"/>
      <c r="E69"/>
      <c r="F69"/>
      <c r="G69"/>
      <c r="H69"/>
      <c r="I69"/>
    </row>
    <row r="70" spans="1:9" x14ac:dyDescent="0.25">
      <c r="A70" s="28" t="s">
        <v>196</v>
      </c>
      <c r="B70" s="28">
        <v>2.2698150138664288</v>
      </c>
      <c r="C70"/>
      <c r="D70"/>
      <c r="E70"/>
      <c r="F70"/>
      <c r="G70"/>
      <c r="H70"/>
      <c r="I70"/>
    </row>
    <row r="71" spans="1:9" ht="15.75" thickBot="1" x14ac:dyDescent="0.3">
      <c r="A71" s="29" t="s">
        <v>197</v>
      </c>
      <c r="B71" s="29">
        <v>32</v>
      </c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ht="15.75" thickBot="1" x14ac:dyDescent="0.3">
      <c r="A73" t="s">
        <v>198</v>
      </c>
      <c r="B73"/>
      <c r="C73"/>
      <c r="D73"/>
      <c r="E73"/>
      <c r="F73"/>
      <c r="G73"/>
      <c r="H73"/>
      <c r="I73"/>
    </row>
    <row r="74" spans="1:9" x14ac:dyDescent="0.25">
      <c r="A74" s="30"/>
      <c r="B74" s="30" t="s">
        <v>203</v>
      </c>
      <c r="C74" s="30" t="s">
        <v>204</v>
      </c>
      <c r="D74" s="30" t="s">
        <v>205</v>
      </c>
      <c r="E74" s="30" t="s">
        <v>206</v>
      </c>
      <c r="F74" s="30" t="s">
        <v>207</v>
      </c>
      <c r="G74"/>
      <c r="H74"/>
      <c r="I74"/>
    </row>
    <row r="75" spans="1:9" x14ac:dyDescent="0.25">
      <c r="A75" s="28" t="s">
        <v>199</v>
      </c>
      <c r="B75" s="28">
        <v>1</v>
      </c>
      <c r="C75" s="28">
        <v>618.05694408479621</v>
      </c>
      <c r="D75" s="28">
        <v>618.05694408479621</v>
      </c>
      <c r="E75" s="28">
        <v>119.96306728401136</v>
      </c>
      <c r="F75" s="35">
        <v>5.2716810240815123E-12</v>
      </c>
      <c r="G75"/>
      <c r="H75"/>
      <c r="I75"/>
    </row>
    <row r="76" spans="1:9" x14ac:dyDescent="0.25">
      <c r="A76" s="28" t="s">
        <v>200</v>
      </c>
      <c r="B76" s="28">
        <v>30</v>
      </c>
      <c r="C76" s="28">
        <v>154.56180591520371</v>
      </c>
      <c r="D76" s="28">
        <v>5.1520601971734568</v>
      </c>
      <c r="E76" s="28"/>
      <c r="F76" s="28"/>
      <c r="G76"/>
      <c r="H76"/>
      <c r="I76"/>
    </row>
    <row r="77" spans="1:9" ht="15.75" thickBot="1" x14ac:dyDescent="0.3">
      <c r="A77" s="29" t="s">
        <v>201</v>
      </c>
      <c r="B77" s="29">
        <v>31</v>
      </c>
      <c r="C77" s="29">
        <v>772.61874999999986</v>
      </c>
      <c r="D77" s="29"/>
      <c r="E77" s="29"/>
      <c r="F77" s="29"/>
      <c r="G77"/>
      <c r="H77"/>
      <c r="I77"/>
    </row>
    <row r="78" spans="1:9" ht="15.75" thickBot="1" x14ac:dyDescent="0.3">
      <c r="A78"/>
      <c r="B78"/>
      <c r="C78"/>
      <c r="D78"/>
      <c r="E78"/>
      <c r="F78"/>
      <c r="G78"/>
      <c r="H78"/>
      <c r="I78"/>
    </row>
    <row r="79" spans="1:9" x14ac:dyDescent="0.25">
      <c r="A79" s="30"/>
      <c r="B79" s="30" t="s">
        <v>208</v>
      </c>
      <c r="C79" s="30" t="s">
        <v>196</v>
      </c>
      <c r="D79" s="30" t="s">
        <v>209</v>
      </c>
      <c r="E79" s="30" t="s">
        <v>210</v>
      </c>
      <c r="F79" s="30" t="s">
        <v>211</v>
      </c>
      <c r="G79" s="30" t="s">
        <v>212</v>
      </c>
      <c r="H79" s="30" t="s">
        <v>213</v>
      </c>
      <c r="I79" s="30" t="s">
        <v>214</v>
      </c>
    </row>
    <row r="80" spans="1:9" x14ac:dyDescent="0.25">
      <c r="A80" s="37" t="s">
        <v>202</v>
      </c>
      <c r="B80" s="28">
        <v>-19.247756265045513</v>
      </c>
      <c r="C80" s="28">
        <v>3.7594804721290647</v>
      </c>
      <c r="D80" s="28">
        <v>-5.1197915264459786</v>
      </c>
      <c r="E80" s="37">
        <v>1.6609971212520843E-5</v>
      </c>
      <c r="F80" s="28">
        <v>-26.925639683277076</v>
      </c>
      <c r="G80" s="28">
        <v>-11.569872846813951</v>
      </c>
      <c r="H80" s="28">
        <v>-26.925639683277076</v>
      </c>
      <c r="I80" s="28">
        <v>-11.569872846813951</v>
      </c>
    </row>
    <row r="81" spans="1:9" ht="15.75" thickBot="1" x14ac:dyDescent="0.3">
      <c r="A81" s="38" t="s">
        <v>7</v>
      </c>
      <c r="B81" s="29">
        <v>0.1258891323610509</v>
      </c>
      <c r="C81" s="29">
        <v>1.1493821801164584E-2</v>
      </c>
      <c r="D81" s="29">
        <v>10.952765280239118</v>
      </c>
      <c r="E81" s="38">
        <v>5.2716810240814371E-12</v>
      </c>
      <c r="F81" s="29">
        <v>0.10241561667889779</v>
      </c>
      <c r="G81" s="29">
        <v>0.14936264804320401</v>
      </c>
      <c r="H81" s="29">
        <v>0.10241561667889779</v>
      </c>
      <c r="I81" s="29">
        <v>0.14936264804320401</v>
      </c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 t="s">
        <v>215</v>
      </c>
      <c r="B85"/>
      <c r="C85"/>
      <c r="D85"/>
      <c r="E85" t="s">
        <v>219</v>
      </c>
      <c r="F85"/>
      <c r="G85"/>
      <c r="H85"/>
      <c r="I85"/>
    </row>
    <row r="86" spans="1:9" ht="15.75" thickBot="1" x14ac:dyDescent="0.3">
      <c r="A86"/>
      <c r="B86"/>
      <c r="C86"/>
      <c r="D86"/>
      <c r="E86"/>
      <c r="F86"/>
      <c r="G86"/>
      <c r="H86"/>
      <c r="I86"/>
    </row>
    <row r="87" spans="1:9" x14ac:dyDescent="0.25">
      <c r="A87" s="30" t="s">
        <v>216</v>
      </c>
      <c r="B87" s="30" t="s">
        <v>342</v>
      </c>
      <c r="C87" s="30" t="s">
        <v>217</v>
      </c>
      <c r="D87"/>
      <c r="E87" s="30" t="s">
        <v>220</v>
      </c>
      <c r="F87" s="30" t="s">
        <v>6</v>
      </c>
      <c r="G87"/>
      <c r="H87"/>
      <c r="I87"/>
    </row>
    <row r="88" spans="1:9" x14ac:dyDescent="0.25">
      <c r="A88" s="28">
        <v>1</v>
      </c>
      <c r="B88" s="28">
        <v>24.070694180392106</v>
      </c>
      <c r="C88" s="28">
        <v>1.1293058196078931</v>
      </c>
      <c r="D88"/>
      <c r="E88" s="28">
        <v>1.5625</v>
      </c>
      <c r="F88" s="28">
        <v>13.7</v>
      </c>
      <c r="G88"/>
      <c r="H88"/>
      <c r="I88"/>
    </row>
    <row r="89" spans="1:9" x14ac:dyDescent="0.25">
      <c r="A89" s="28">
        <v>2</v>
      </c>
      <c r="B89" s="28">
        <v>18.64487257563081</v>
      </c>
      <c r="C89" s="28">
        <v>-2.4448725756308107</v>
      </c>
      <c r="D89"/>
      <c r="E89" s="28">
        <v>4.6875</v>
      </c>
      <c r="F89" s="28">
        <v>14.1</v>
      </c>
      <c r="G89"/>
      <c r="H89"/>
      <c r="I89"/>
    </row>
    <row r="90" spans="1:9" x14ac:dyDescent="0.25">
      <c r="A90" s="28">
        <v>3</v>
      </c>
      <c r="B90" s="28">
        <v>18.770761707991856</v>
      </c>
      <c r="C90" s="28">
        <v>-1.5707617079918563</v>
      </c>
      <c r="D90"/>
      <c r="E90" s="28">
        <v>7.8125</v>
      </c>
      <c r="F90" s="28">
        <v>15.8</v>
      </c>
      <c r="G90"/>
      <c r="H90"/>
      <c r="I90"/>
    </row>
    <row r="91" spans="1:9" x14ac:dyDescent="0.25">
      <c r="A91" s="28">
        <v>4</v>
      </c>
      <c r="B91" s="28">
        <v>15.636122312201696</v>
      </c>
      <c r="C91" s="28">
        <v>0.16387768779830481</v>
      </c>
      <c r="D91"/>
      <c r="E91" s="28">
        <v>10.9375</v>
      </c>
      <c r="F91" s="28">
        <v>16.2</v>
      </c>
      <c r="G91"/>
      <c r="H91"/>
      <c r="I91"/>
    </row>
    <row r="92" spans="1:9" x14ac:dyDescent="0.25">
      <c r="A92" s="28">
        <v>5</v>
      </c>
      <c r="B92" s="28">
        <v>16.618057544617887</v>
      </c>
      <c r="C92" s="28">
        <v>8.19424553821122E-2</v>
      </c>
      <c r="D92"/>
      <c r="E92" s="28">
        <v>14.0625</v>
      </c>
      <c r="F92" s="28">
        <v>16.399999999999999</v>
      </c>
      <c r="G92"/>
      <c r="H92"/>
      <c r="I92"/>
    </row>
    <row r="93" spans="1:9" x14ac:dyDescent="0.25">
      <c r="A93" s="28">
        <v>6</v>
      </c>
      <c r="B93" s="28">
        <v>17.662937343214612</v>
      </c>
      <c r="C93" s="28">
        <v>3.2370626567853868</v>
      </c>
      <c r="D93"/>
      <c r="E93" s="28">
        <v>17.1875</v>
      </c>
      <c r="F93" s="28">
        <v>16.7</v>
      </c>
      <c r="G93"/>
      <c r="H93"/>
      <c r="I93"/>
    </row>
    <row r="94" spans="1:9" x14ac:dyDescent="0.25">
      <c r="A94" s="28">
        <v>7</v>
      </c>
      <c r="B94" s="28">
        <v>24.561661796600202</v>
      </c>
      <c r="C94" s="28">
        <v>-0.76166179660020106</v>
      </c>
      <c r="D94"/>
      <c r="E94" s="28">
        <v>20.3125</v>
      </c>
      <c r="F94" s="28">
        <v>16.7</v>
      </c>
      <c r="G94"/>
      <c r="H94"/>
      <c r="I94"/>
    </row>
    <row r="95" spans="1:9" x14ac:dyDescent="0.25">
      <c r="A95" s="28">
        <v>8</v>
      </c>
      <c r="B95" s="28">
        <v>24.97709593339167</v>
      </c>
      <c r="C95" s="28">
        <v>0.12290406660833142</v>
      </c>
      <c r="D95"/>
      <c r="E95" s="28">
        <v>23.4375</v>
      </c>
      <c r="F95" s="28">
        <v>16.8</v>
      </c>
      <c r="G95"/>
      <c r="H95"/>
      <c r="I95"/>
    </row>
    <row r="96" spans="1:9" x14ac:dyDescent="0.25">
      <c r="A96" s="28">
        <v>9</v>
      </c>
      <c r="B96" s="28">
        <v>26.789899439390798</v>
      </c>
      <c r="C96" s="28">
        <v>1.6101005606092009</v>
      </c>
      <c r="D96"/>
      <c r="E96" s="28">
        <v>26.5625</v>
      </c>
      <c r="F96" s="28">
        <v>17.2</v>
      </c>
      <c r="G96"/>
      <c r="H96"/>
      <c r="I96"/>
    </row>
    <row r="97" spans="1:9" x14ac:dyDescent="0.25">
      <c r="A97" s="28">
        <v>10</v>
      </c>
      <c r="B97" s="28">
        <v>24.347650271586414</v>
      </c>
      <c r="C97" s="28">
        <v>-4.3476502715864136</v>
      </c>
      <c r="D97"/>
      <c r="E97" s="28">
        <v>29.6875</v>
      </c>
      <c r="F97" s="28">
        <v>17.7</v>
      </c>
      <c r="G97"/>
      <c r="H97"/>
      <c r="I97"/>
    </row>
    <row r="98" spans="1:9" x14ac:dyDescent="0.25">
      <c r="A98" s="28">
        <v>11</v>
      </c>
      <c r="B98" s="28">
        <v>21.401844574337819</v>
      </c>
      <c r="C98" s="28">
        <v>0.19815542566218269</v>
      </c>
      <c r="D98"/>
      <c r="E98" s="28">
        <v>32.8125</v>
      </c>
      <c r="F98" s="28">
        <v>18.8</v>
      </c>
      <c r="G98"/>
      <c r="H98"/>
      <c r="I98"/>
    </row>
    <row r="99" spans="1:9" x14ac:dyDescent="0.25">
      <c r="A99" s="28">
        <v>12</v>
      </c>
      <c r="B99" s="28">
        <v>27.419345101196054</v>
      </c>
      <c r="C99" s="28">
        <v>-0.21934510119605477</v>
      </c>
      <c r="D99"/>
      <c r="E99" s="28">
        <v>35.9375</v>
      </c>
      <c r="F99" s="28">
        <v>20</v>
      </c>
      <c r="G99"/>
      <c r="H99"/>
      <c r="I99"/>
    </row>
    <row r="100" spans="1:9" x14ac:dyDescent="0.25">
      <c r="A100" s="28">
        <v>13</v>
      </c>
      <c r="B100" s="28">
        <v>22.748858290601067</v>
      </c>
      <c r="C100" s="28">
        <v>0.95114170939893228</v>
      </c>
      <c r="D100"/>
      <c r="E100" s="28">
        <v>39.0625</v>
      </c>
      <c r="F100" s="28">
        <v>20.9</v>
      </c>
      <c r="G100"/>
      <c r="H100"/>
      <c r="I100"/>
    </row>
    <row r="101" spans="1:9" x14ac:dyDescent="0.25">
      <c r="A101" s="28">
        <v>14</v>
      </c>
      <c r="B101" s="28">
        <v>25.908675512863443</v>
      </c>
      <c r="C101" s="28">
        <v>2.1913244871365585</v>
      </c>
      <c r="D101"/>
      <c r="E101" s="28">
        <v>42.1875</v>
      </c>
      <c r="F101" s="28">
        <v>20.9</v>
      </c>
      <c r="G101"/>
      <c r="H101"/>
      <c r="I101"/>
    </row>
    <row r="102" spans="1:9" x14ac:dyDescent="0.25">
      <c r="A102" s="28">
        <v>15</v>
      </c>
      <c r="B102" s="28">
        <v>25.745019640794073</v>
      </c>
      <c r="C102" s="28">
        <v>-4.5019640794073723E-2</v>
      </c>
      <c r="D102"/>
      <c r="E102" s="28">
        <v>45.3125</v>
      </c>
      <c r="F102" s="28">
        <v>20.9</v>
      </c>
      <c r="G102"/>
      <c r="H102"/>
      <c r="I102"/>
    </row>
    <row r="103" spans="1:9" x14ac:dyDescent="0.25">
      <c r="A103" s="28">
        <v>16</v>
      </c>
      <c r="B103" s="28">
        <v>15.598355572493379</v>
      </c>
      <c r="C103" s="28">
        <v>-1.498355572493379</v>
      </c>
      <c r="D103"/>
      <c r="E103" s="28">
        <v>48.4375</v>
      </c>
      <c r="F103" s="28">
        <v>21</v>
      </c>
      <c r="G103"/>
      <c r="H103"/>
      <c r="I103"/>
    </row>
    <row r="104" spans="1:9" x14ac:dyDescent="0.25">
      <c r="A104" s="28">
        <v>17</v>
      </c>
      <c r="B104" s="28">
        <v>16.94536928875662</v>
      </c>
      <c r="C104" s="28">
        <v>-0.24536928875662056</v>
      </c>
      <c r="D104"/>
      <c r="E104" s="28">
        <v>51.5625</v>
      </c>
      <c r="F104" s="28">
        <v>21.6</v>
      </c>
      <c r="G104"/>
      <c r="H104"/>
      <c r="I104"/>
    </row>
    <row r="105" spans="1:9" x14ac:dyDescent="0.25">
      <c r="A105" s="28">
        <v>18</v>
      </c>
      <c r="B105" s="28">
        <v>23.0761700347398</v>
      </c>
      <c r="C105" s="28">
        <v>-0.27617003473979906</v>
      </c>
      <c r="D105"/>
      <c r="E105" s="28">
        <v>54.6875</v>
      </c>
      <c r="F105" s="28">
        <v>22.8</v>
      </c>
      <c r="G105"/>
      <c r="H105"/>
      <c r="I105"/>
    </row>
    <row r="106" spans="1:9" x14ac:dyDescent="0.25">
      <c r="A106" s="28">
        <v>19</v>
      </c>
      <c r="B106" s="28">
        <v>32.517854961818614</v>
      </c>
      <c r="C106" s="28">
        <v>4.2821450381813833</v>
      </c>
      <c r="D106"/>
      <c r="E106" s="28">
        <v>57.8125</v>
      </c>
      <c r="F106" s="28">
        <v>23.3</v>
      </c>
      <c r="G106"/>
      <c r="H106"/>
      <c r="I106"/>
    </row>
    <row r="107" spans="1:9" x14ac:dyDescent="0.25">
      <c r="A107" s="28">
        <v>20</v>
      </c>
      <c r="B107" s="28">
        <v>26.223398343766068</v>
      </c>
      <c r="C107" s="28">
        <v>-2.5233983437660683</v>
      </c>
      <c r="D107"/>
      <c r="E107" s="28">
        <v>60.9375</v>
      </c>
      <c r="F107" s="28">
        <v>23.7</v>
      </c>
      <c r="G107"/>
      <c r="H107"/>
      <c r="I107"/>
    </row>
    <row r="108" spans="1:9" x14ac:dyDescent="0.25">
      <c r="A108" s="28">
        <v>21</v>
      </c>
      <c r="B108" s="28">
        <v>22.471902199406752</v>
      </c>
      <c r="C108" s="28">
        <v>0.82809780059324822</v>
      </c>
      <c r="D108"/>
      <c r="E108" s="28">
        <v>64.0625</v>
      </c>
      <c r="F108" s="28">
        <v>23.7</v>
      </c>
      <c r="G108"/>
      <c r="H108"/>
      <c r="I108"/>
    </row>
    <row r="109" spans="1:9" x14ac:dyDescent="0.25">
      <c r="A109" s="28">
        <v>22</v>
      </c>
      <c r="B109" s="28">
        <v>17.851771041756184</v>
      </c>
      <c r="C109" s="28">
        <v>-1.051771041756183</v>
      </c>
      <c r="D109"/>
      <c r="E109" s="28">
        <v>67.1875</v>
      </c>
      <c r="F109" s="28">
        <v>23.8</v>
      </c>
      <c r="G109"/>
      <c r="H109"/>
      <c r="I109"/>
    </row>
    <row r="110" spans="1:9" x14ac:dyDescent="0.25">
      <c r="A110" s="28">
        <v>23</v>
      </c>
      <c r="B110" s="28">
        <v>17.864359954992292</v>
      </c>
      <c r="C110" s="28">
        <v>-0.1643599549922925</v>
      </c>
      <c r="D110"/>
      <c r="E110" s="28">
        <v>70.3125</v>
      </c>
      <c r="F110" s="28">
        <v>24.6</v>
      </c>
      <c r="G110"/>
      <c r="H110"/>
      <c r="I110"/>
    </row>
    <row r="111" spans="1:9" x14ac:dyDescent="0.25">
      <c r="A111" s="28">
        <v>24</v>
      </c>
      <c r="B111" s="28">
        <v>25.833142033446816</v>
      </c>
      <c r="C111" s="28">
        <v>-4.8331420334468156</v>
      </c>
      <c r="D111"/>
      <c r="E111" s="28">
        <v>73.4375</v>
      </c>
      <c r="F111" s="28">
        <v>24.6</v>
      </c>
      <c r="G111"/>
      <c r="H111"/>
      <c r="I111"/>
    </row>
    <row r="112" spans="1:9" x14ac:dyDescent="0.25">
      <c r="A112" s="28">
        <v>25</v>
      </c>
      <c r="B112" s="28">
        <v>21.968345669962549</v>
      </c>
      <c r="C112" s="28">
        <v>2.6316543300374526</v>
      </c>
      <c r="D112"/>
      <c r="E112" s="28">
        <v>76.5625</v>
      </c>
      <c r="F112" s="28">
        <v>25.1</v>
      </c>
      <c r="G112"/>
      <c r="H112"/>
      <c r="I112"/>
    </row>
    <row r="113" spans="1:9" x14ac:dyDescent="0.25">
      <c r="A113" s="28">
        <v>26</v>
      </c>
      <c r="B113" s="28">
        <v>20.432498255157729</v>
      </c>
      <c r="C113" s="28">
        <v>5.3675017448422722</v>
      </c>
      <c r="D113"/>
      <c r="E113" s="28">
        <v>79.6875</v>
      </c>
      <c r="F113" s="28">
        <v>25.2</v>
      </c>
      <c r="G113"/>
      <c r="H113"/>
      <c r="I113"/>
    </row>
    <row r="114" spans="1:9" x14ac:dyDescent="0.25">
      <c r="A114" s="28">
        <v>27</v>
      </c>
      <c r="B114" s="28">
        <v>10.625734844231864</v>
      </c>
      <c r="C114" s="28">
        <v>3.0742651557681349</v>
      </c>
      <c r="D114"/>
      <c r="E114" s="28">
        <v>82.8125</v>
      </c>
      <c r="F114" s="28">
        <v>25.7</v>
      </c>
      <c r="G114"/>
      <c r="H114"/>
      <c r="I114"/>
    </row>
    <row r="115" spans="1:9" x14ac:dyDescent="0.25">
      <c r="A115" s="28">
        <v>28</v>
      </c>
      <c r="B115" s="28">
        <v>24.674962015725139</v>
      </c>
      <c r="C115" s="28">
        <v>-7.4962015725137832E-2</v>
      </c>
      <c r="D115"/>
      <c r="E115" s="28">
        <v>85.9375</v>
      </c>
      <c r="F115" s="28">
        <v>25.8</v>
      </c>
      <c r="G115"/>
      <c r="H115"/>
      <c r="I115"/>
    </row>
    <row r="116" spans="1:9" x14ac:dyDescent="0.25">
      <c r="A116" s="28">
        <v>29</v>
      </c>
      <c r="B116" s="28">
        <v>18.204260612367126</v>
      </c>
      <c r="C116" s="28">
        <v>-1.804260612367127</v>
      </c>
      <c r="D116"/>
      <c r="E116" s="28">
        <v>89.0625</v>
      </c>
      <c r="F116" s="28">
        <v>27.2</v>
      </c>
      <c r="G116"/>
      <c r="H116"/>
      <c r="I116"/>
    </row>
    <row r="117" spans="1:9" x14ac:dyDescent="0.25">
      <c r="A117" s="28">
        <v>30</v>
      </c>
      <c r="B117" s="28">
        <v>21.892812190545921</v>
      </c>
      <c r="C117" s="28">
        <v>-0.99281219054592285</v>
      </c>
      <c r="D117"/>
      <c r="E117" s="28">
        <v>92.1875</v>
      </c>
      <c r="F117" s="28">
        <v>28.1</v>
      </c>
      <c r="G117"/>
      <c r="H117"/>
      <c r="I117"/>
    </row>
    <row r="118" spans="1:9" x14ac:dyDescent="0.25">
      <c r="A118" s="28">
        <v>31</v>
      </c>
      <c r="B118" s="28">
        <v>19.991886291894051</v>
      </c>
      <c r="C118" s="28">
        <v>-1.1918862918940505</v>
      </c>
      <c r="D118"/>
      <c r="E118" s="28">
        <v>95.3125</v>
      </c>
      <c r="F118" s="28">
        <v>28.4</v>
      </c>
      <c r="G118"/>
      <c r="H118"/>
      <c r="I118"/>
    </row>
    <row r="119" spans="1:9" ht="15.75" thickBot="1" x14ac:dyDescent="0.3">
      <c r="A119" s="29">
        <v>32</v>
      </c>
      <c r="B119" s="29">
        <v>22.723680464128851</v>
      </c>
      <c r="C119" s="29">
        <v>-1.8236804641288522</v>
      </c>
      <c r="D119"/>
      <c r="E119" s="29">
        <v>98.4375</v>
      </c>
      <c r="F119" s="29">
        <v>36.799999999999997</v>
      </c>
      <c r="G119"/>
      <c r="H119"/>
      <c r="I119"/>
    </row>
    <row r="121" spans="1:9" x14ac:dyDescent="0.25">
      <c r="A121" s="15" t="s">
        <v>325</v>
      </c>
      <c r="B121" s="14">
        <f>COUNTIFS(C88:C119,"&gt;0")</f>
        <v>14</v>
      </c>
    </row>
    <row r="122" spans="1:9" x14ac:dyDescent="0.25">
      <c r="A122" s="15" t="s">
        <v>326</v>
      </c>
      <c r="B122" s="14">
        <f>COUNTIFS(C88:C119,"&lt;=0")</f>
        <v>18</v>
      </c>
    </row>
  </sheetData>
  <sortState ref="F88:F119">
    <sortCondition ref="F88"/>
  </sortState>
  <mergeCells count="4">
    <mergeCell ref="E58:F58"/>
    <mergeCell ref="E59:F59"/>
    <mergeCell ref="E60:F60"/>
    <mergeCell ref="E61:F6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94"/>
  <sheetViews>
    <sheetView topLeftCell="N1" zoomScaleNormal="100" workbookViewId="0">
      <selection activeCell="AD5" sqref="AD5:AD7"/>
    </sheetView>
  </sheetViews>
  <sheetFormatPr defaultRowHeight="15" x14ac:dyDescent="0.25"/>
  <cols>
    <col min="1" max="1" width="11.7109375" style="22" bestFit="1" customWidth="1"/>
    <col min="2" max="2" width="23.5703125" style="14" bestFit="1" customWidth="1"/>
    <col min="3" max="3" width="13.28515625" style="14" bestFit="1" customWidth="1"/>
    <col min="4" max="4" width="8.42578125" style="14" bestFit="1" customWidth="1"/>
    <col min="5" max="5" width="8" style="14" bestFit="1" customWidth="1"/>
    <col min="6" max="6" width="5.7109375" style="14" bestFit="1" customWidth="1"/>
    <col min="7" max="7" width="6.140625" style="14" bestFit="1" customWidth="1"/>
    <col min="8" max="8" width="7.28515625" style="14" bestFit="1" customWidth="1"/>
    <col min="9" max="9" width="7.28515625" style="14" customWidth="1"/>
    <col min="12" max="12" width="10.85546875" style="1" bestFit="1" customWidth="1"/>
    <col min="13" max="16" width="12.42578125" bestFit="1" customWidth="1"/>
    <col min="18" max="18" width="18.140625" bestFit="1" customWidth="1"/>
    <col min="19" max="19" width="18.140625" style="1" customWidth="1"/>
    <col min="20" max="20" width="62" customWidth="1"/>
    <col min="28" max="28" width="18" bestFit="1" customWidth="1"/>
    <col min="49" max="49" width="8.42578125" style="14" bestFit="1" customWidth="1"/>
    <col min="50" max="50" width="8" style="14" bestFit="1" customWidth="1"/>
    <col min="51" max="51" width="6.140625" style="14" bestFit="1" customWidth="1"/>
    <col min="52" max="52" width="7.28515625" style="14" bestFit="1" customWidth="1"/>
    <col min="53" max="53" width="18" bestFit="1" customWidth="1"/>
    <col min="62" max="62" width="8.42578125" style="14" bestFit="1" customWidth="1"/>
    <col min="63" max="63" width="6.140625" style="14" bestFit="1" customWidth="1"/>
    <col min="64" max="64" width="7.28515625" style="14" bestFit="1" customWidth="1"/>
  </cols>
  <sheetData>
    <row r="1" spans="1:74" x14ac:dyDescent="0.25">
      <c r="A1" s="13" t="s">
        <v>40</v>
      </c>
      <c r="U1" t="s">
        <v>230</v>
      </c>
      <c r="AB1" t="s">
        <v>255</v>
      </c>
      <c r="BA1" t="s">
        <v>319</v>
      </c>
      <c r="BM1" t="s">
        <v>191</v>
      </c>
    </row>
    <row r="2" spans="1:74" ht="15.75" thickBot="1" x14ac:dyDescent="0.3">
      <c r="L2" s="1" t="s">
        <v>44</v>
      </c>
      <c r="M2" t="s">
        <v>48</v>
      </c>
      <c r="N2" t="s">
        <v>47</v>
      </c>
      <c r="O2" t="s">
        <v>45</v>
      </c>
      <c r="P2" t="s">
        <v>227</v>
      </c>
      <c r="Q2" s="33" t="s">
        <v>176</v>
      </c>
      <c r="R2" s="33" t="s">
        <v>234</v>
      </c>
      <c r="S2" s="33" t="s">
        <v>270</v>
      </c>
    </row>
    <row r="3" spans="1:74" ht="30.75" thickBot="1" x14ac:dyDescent="0.3">
      <c r="A3" s="23" t="s">
        <v>41</v>
      </c>
      <c r="B3" s="24" t="s">
        <v>42</v>
      </c>
      <c r="C3" s="24" t="s">
        <v>43</v>
      </c>
      <c r="D3" s="24" t="s">
        <v>44</v>
      </c>
      <c r="E3" s="24" t="s">
        <v>48</v>
      </c>
      <c r="F3" s="24" t="s">
        <v>47</v>
      </c>
      <c r="G3" s="24" t="s">
        <v>45</v>
      </c>
      <c r="H3" s="24" t="s">
        <v>46</v>
      </c>
      <c r="I3" s="53" t="s">
        <v>271</v>
      </c>
      <c r="K3" s="52" t="s">
        <v>231</v>
      </c>
      <c r="L3" s="33" t="s">
        <v>228</v>
      </c>
      <c r="M3" s="33" t="s">
        <v>229</v>
      </c>
      <c r="N3" s="33" t="s">
        <v>229</v>
      </c>
      <c r="O3" s="52" t="s">
        <v>229</v>
      </c>
      <c r="P3" s="52" t="s">
        <v>229</v>
      </c>
      <c r="Q3">
        <f>AC5</f>
        <v>0.74231836630885395</v>
      </c>
      <c r="R3">
        <f>AC6</f>
        <v>0.72569374478039295</v>
      </c>
      <c r="S3" s="1">
        <f>BF12</f>
        <v>2.8556863642088224E-18</v>
      </c>
      <c r="T3" s="63" t="s">
        <v>346</v>
      </c>
      <c r="U3" s="30"/>
      <c r="V3" s="30" t="s">
        <v>44</v>
      </c>
      <c r="W3" s="30" t="s">
        <v>48</v>
      </c>
      <c r="X3" s="30" t="s">
        <v>47</v>
      </c>
      <c r="Y3" s="30" t="s">
        <v>45</v>
      </c>
      <c r="Z3" s="30" t="s">
        <v>46</v>
      </c>
      <c r="AB3" s="31" t="s">
        <v>192</v>
      </c>
      <c r="AC3" s="31"/>
      <c r="AW3" s="24" t="s">
        <v>44</v>
      </c>
      <c r="AX3" s="24" t="s">
        <v>48</v>
      </c>
      <c r="AY3" s="24" t="s">
        <v>45</v>
      </c>
      <c r="AZ3" s="24" t="s">
        <v>46</v>
      </c>
      <c r="BA3" s="31" t="s">
        <v>192</v>
      </c>
      <c r="BB3" s="31"/>
      <c r="BJ3" s="24" t="s">
        <v>44</v>
      </c>
      <c r="BK3" s="24" t="s">
        <v>45</v>
      </c>
      <c r="BL3" s="24" t="s">
        <v>46</v>
      </c>
      <c r="BM3" s="31" t="s">
        <v>192</v>
      </c>
      <c r="BN3" s="31"/>
    </row>
    <row r="4" spans="1:74" ht="30.75" thickTop="1" x14ac:dyDescent="0.25">
      <c r="A4" s="22">
        <v>1</v>
      </c>
      <c r="B4" s="25" t="s">
        <v>49</v>
      </c>
      <c r="C4" s="25" t="s">
        <v>50</v>
      </c>
      <c r="D4" s="20">
        <v>70</v>
      </c>
      <c r="E4" s="26">
        <v>130</v>
      </c>
      <c r="F4" s="26">
        <v>10</v>
      </c>
      <c r="G4" s="26">
        <v>5</v>
      </c>
      <c r="H4" s="26">
        <v>6</v>
      </c>
      <c r="I4" s="26"/>
      <c r="J4" s="1"/>
      <c r="K4" s="52" t="s">
        <v>222</v>
      </c>
      <c r="L4" s="33" t="s">
        <v>228</v>
      </c>
      <c r="M4" s="33" t="s">
        <v>229</v>
      </c>
      <c r="N4" t="s">
        <v>318</v>
      </c>
      <c r="O4" s="52" t="s">
        <v>229</v>
      </c>
      <c r="P4" s="52" t="s">
        <v>229</v>
      </c>
      <c r="Q4">
        <f>BB5</f>
        <v>0.73730370788180044</v>
      </c>
      <c r="R4">
        <f>BB6</f>
        <v>0.72479436063807667</v>
      </c>
      <c r="S4" s="1">
        <f>BF12</f>
        <v>2.8556863642088224E-18</v>
      </c>
      <c r="T4" s="61" t="s">
        <v>302</v>
      </c>
      <c r="U4" s="28" t="s">
        <v>44</v>
      </c>
      <c r="V4" s="28">
        <v>1</v>
      </c>
      <c r="W4" s="28"/>
      <c r="X4" s="28"/>
      <c r="Y4" s="28"/>
      <c r="Z4" s="28"/>
      <c r="AB4" s="28" t="s">
        <v>193</v>
      </c>
      <c r="AC4" s="28">
        <v>0.86157899597706877</v>
      </c>
      <c r="AW4" s="20">
        <v>70</v>
      </c>
      <c r="AX4" s="26">
        <v>130</v>
      </c>
      <c r="AY4" s="26">
        <v>5</v>
      </c>
      <c r="AZ4" s="26">
        <v>6</v>
      </c>
      <c r="BA4" s="28" t="s">
        <v>193</v>
      </c>
      <c r="BB4" s="28">
        <v>0.85866390857063535</v>
      </c>
      <c r="BJ4" s="20">
        <v>70</v>
      </c>
      <c r="BK4" s="26">
        <v>5</v>
      </c>
      <c r="BL4" s="26">
        <v>6</v>
      </c>
      <c r="BM4" s="28" t="s">
        <v>193</v>
      </c>
      <c r="BN4" s="28">
        <v>0.8519372381560808</v>
      </c>
    </row>
    <row r="5" spans="1:74" ht="30" x14ac:dyDescent="0.25">
      <c r="A5" s="22">
        <v>2</v>
      </c>
      <c r="B5" s="25" t="s">
        <v>51</v>
      </c>
      <c r="C5" s="25" t="s">
        <v>52</v>
      </c>
      <c r="D5" s="20">
        <v>70</v>
      </c>
      <c r="E5" s="26">
        <v>260</v>
      </c>
      <c r="F5" s="26">
        <v>9</v>
      </c>
      <c r="G5" s="26">
        <v>7</v>
      </c>
      <c r="H5" s="26">
        <v>5</v>
      </c>
      <c r="I5" s="26"/>
      <c r="J5" s="1"/>
      <c r="K5" s="52" t="s">
        <v>223</v>
      </c>
      <c r="L5" s="33" t="s">
        <v>228</v>
      </c>
      <c r="M5" s="1"/>
      <c r="N5" s="1"/>
      <c r="O5" s="52" t="s">
        <v>229</v>
      </c>
      <c r="P5" s="52" t="s">
        <v>229</v>
      </c>
      <c r="Q5" s="1">
        <f>BN5</f>
        <v>0.72579705775701076</v>
      </c>
      <c r="R5" s="1">
        <f>BN6</f>
        <v>0.71722821581191731</v>
      </c>
      <c r="S5" s="1">
        <f>BR12</f>
        <v>1.0430557870679425E-18</v>
      </c>
      <c r="T5" s="63" t="s">
        <v>347</v>
      </c>
      <c r="U5" s="28" t="s">
        <v>48</v>
      </c>
      <c r="V5" s="28">
        <v>0.3795661945019107</v>
      </c>
      <c r="W5" s="28">
        <v>1</v>
      </c>
      <c r="X5" s="28"/>
      <c r="Y5" s="28"/>
      <c r="Z5" s="28"/>
      <c r="AB5" s="28" t="s">
        <v>194</v>
      </c>
      <c r="AC5" s="37">
        <v>0.74231836630885395</v>
      </c>
      <c r="AD5" s="28" t="s">
        <v>236</v>
      </c>
      <c r="AW5" s="20">
        <v>70</v>
      </c>
      <c r="AX5" s="26">
        <v>260</v>
      </c>
      <c r="AY5" s="26">
        <v>7</v>
      </c>
      <c r="AZ5" s="26">
        <v>5</v>
      </c>
      <c r="BA5" s="28" t="s">
        <v>194</v>
      </c>
      <c r="BB5" s="51">
        <v>0.73730370788180044</v>
      </c>
      <c r="BJ5" s="20">
        <v>70</v>
      </c>
      <c r="BK5" s="26">
        <v>7</v>
      </c>
      <c r="BL5" s="26">
        <v>5</v>
      </c>
      <c r="BM5" s="28" t="s">
        <v>194</v>
      </c>
      <c r="BN5" s="28">
        <v>0.72579705775701076</v>
      </c>
    </row>
    <row r="6" spans="1:74" x14ac:dyDescent="0.25">
      <c r="A6" s="22">
        <v>3</v>
      </c>
      <c r="B6" s="25" t="s">
        <v>53</v>
      </c>
      <c r="C6" s="25" t="s">
        <v>52</v>
      </c>
      <c r="D6" s="20">
        <v>50</v>
      </c>
      <c r="E6" s="26">
        <v>140</v>
      </c>
      <c r="F6" s="26">
        <v>14</v>
      </c>
      <c r="G6" s="26">
        <v>8</v>
      </c>
      <c r="H6" s="26">
        <v>0</v>
      </c>
      <c r="I6" s="26"/>
      <c r="J6" s="1"/>
      <c r="U6" s="28" t="s">
        <v>47</v>
      </c>
      <c r="V6" s="28">
        <v>-0.36528431935394312</v>
      </c>
      <c r="W6" s="28">
        <v>-0.10590764166188603</v>
      </c>
      <c r="X6" s="28">
        <v>1</v>
      </c>
      <c r="Y6" s="28"/>
      <c r="Z6" s="28"/>
      <c r="AB6" s="28" t="s">
        <v>195</v>
      </c>
      <c r="AC6" s="37">
        <v>0.72569374478039295</v>
      </c>
      <c r="AW6" s="20">
        <v>50</v>
      </c>
      <c r="AX6" s="26">
        <v>140</v>
      </c>
      <c r="AY6" s="26">
        <v>8</v>
      </c>
      <c r="AZ6" s="26">
        <v>0</v>
      </c>
      <c r="BA6" s="28" t="s">
        <v>195</v>
      </c>
      <c r="BB6" s="51">
        <v>0.72479436063807667</v>
      </c>
      <c r="BJ6" s="20">
        <v>50</v>
      </c>
      <c r="BK6" s="26">
        <v>8</v>
      </c>
      <c r="BL6" s="26">
        <v>0</v>
      </c>
      <c r="BM6" s="28" t="s">
        <v>195</v>
      </c>
      <c r="BN6" s="51">
        <v>0.71722821581191731</v>
      </c>
    </row>
    <row r="7" spans="1:74" x14ac:dyDescent="0.25">
      <c r="A7" s="22">
        <v>4</v>
      </c>
      <c r="B7" s="25" t="s">
        <v>54</v>
      </c>
      <c r="C7" s="25" t="s">
        <v>55</v>
      </c>
      <c r="D7" s="20">
        <v>110</v>
      </c>
      <c r="E7" s="26">
        <v>200</v>
      </c>
      <c r="F7" s="26">
        <v>1</v>
      </c>
      <c r="G7" s="26">
        <v>14</v>
      </c>
      <c r="H7" s="26">
        <v>8</v>
      </c>
      <c r="I7" s="26"/>
      <c r="J7" s="1"/>
      <c r="K7" s="1"/>
      <c r="M7" s="1"/>
      <c r="N7" s="1"/>
      <c r="O7" s="1"/>
      <c r="P7" s="1"/>
      <c r="Q7" s="1"/>
      <c r="R7" s="1"/>
      <c r="T7" s="1"/>
      <c r="U7" s="28" t="s">
        <v>45</v>
      </c>
      <c r="V7" s="28">
        <v>0.26153521011316272</v>
      </c>
      <c r="W7" s="28">
        <v>0.24788804652384511</v>
      </c>
      <c r="X7" s="28">
        <v>-0.42511916331691774</v>
      </c>
      <c r="Y7" s="28">
        <v>1</v>
      </c>
      <c r="Z7" s="28"/>
      <c r="AB7" s="28" t="s">
        <v>196</v>
      </c>
      <c r="AC7" s="28">
        <v>9.8315068585963363</v>
      </c>
      <c r="AD7" t="s">
        <v>235</v>
      </c>
      <c r="AW7" s="20">
        <v>110</v>
      </c>
      <c r="AX7" s="26">
        <v>200</v>
      </c>
      <c r="AY7" s="26">
        <v>14</v>
      </c>
      <c r="AZ7" s="26">
        <v>8</v>
      </c>
      <c r="BA7" s="28" t="s">
        <v>196</v>
      </c>
      <c r="BB7" s="28">
        <v>9.8476112403034701</v>
      </c>
      <c r="BJ7" s="20">
        <v>110</v>
      </c>
      <c r="BK7" s="26">
        <v>14</v>
      </c>
      <c r="BL7" s="26">
        <v>8</v>
      </c>
      <c r="BM7" s="28" t="s">
        <v>196</v>
      </c>
      <c r="BN7" s="28">
        <v>9.9820620902430175</v>
      </c>
    </row>
    <row r="8" spans="1:74" ht="15.75" thickBot="1" x14ac:dyDescent="0.3">
      <c r="A8" s="22">
        <v>5</v>
      </c>
      <c r="B8" s="25" t="s">
        <v>56</v>
      </c>
      <c r="C8" s="25" t="s">
        <v>57</v>
      </c>
      <c r="D8" s="20">
        <v>110</v>
      </c>
      <c r="E8" s="26">
        <v>180</v>
      </c>
      <c r="F8" s="27">
        <v>1.5</v>
      </c>
      <c r="G8" s="27">
        <v>10.5</v>
      </c>
      <c r="H8" s="26">
        <v>10</v>
      </c>
      <c r="I8" s="26"/>
      <c r="J8" s="26"/>
      <c r="K8" s="1"/>
      <c r="M8" s="1"/>
      <c r="N8" s="1"/>
      <c r="O8" s="1"/>
      <c r="P8" s="1"/>
      <c r="Q8" s="1"/>
      <c r="R8" s="1"/>
      <c r="T8" s="1"/>
      <c r="U8" s="29" t="s">
        <v>46</v>
      </c>
      <c r="V8" s="29">
        <v>0.5943737230508368</v>
      </c>
      <c r="W8" s="29">
        <v>0.11821816442408709</v>
      </c>
      <c r="X8" s="29">
        <v>-0.15352411777914357</v>
      </c>
      <c r="Y8" s="29">
        <v>-0.46764485986629545</v>
      </c>
      <c r="Z8" s="29">
        <v>1</v>
      </c>
      <c r="AB8" s="29" t="s">
        <v>197</v>
      </c>
      <c r="AC8" s="29">
        <v>67</v>
      </c>
      <c r="AW8" s="20">
        <v>110</v>
      </c>
      <c r="AX8" s="26">
        <v>180</v>
      </c>
      <c r="AY8" s="27">
        <v>10.5</v>
      </c>
      <c r="AZ8" s="26">
        <v>10</v>
      </c>
      <c r="BA8" s="29" t="s">
        <v>197</v>
      </c>
      <c r="BB8" s="29">
        <v>67</v>
      </c>
      <c r="BJ8" s="20">
        <v>110</v>
      </c>
      <c r="BK8" s="27">
        <v>10.5</v>
      </c>
      <c r="BL8" s="26">
        <v>10</v>
      </c>
      <c r="BM8" s="29" t="s">
        <v>197</v>
      </c>
      <c r="BN8" s="29">
        <v>67</v>
      </c>
    </row>
    <row r="9" spans="1:74" x14ac:dyDescent="0.25">
      <c r="A9" s="22">
        <v>6</v>
      </c>
      <c r="B9" s="25" t="s">
        <v>58</v>
      </c>
      <c r="C9" s="25" t="s">
        <v>52</v>
      </c>
      <c r="D9" s="20">
        <v>110</v>
      </c>
      <c r="E9" s="26">
        <v>125</v>
      </c>
      <c r="F9" s="26">
        <v>1</v>
      </c>
      <c r="G9" s="26">
        <v>11</v>
      </c>
      <c r="H9" s="26">
        <v>14</v>
      </c>
      <c r="I9" s="26"/>
      <c r="J9" s="26"/>
      <c r="K9" s="1"/>
      <c r="L9" s="55" t="s">
        <v>281</v>
      </c>
      <c r="M9" s="47" t="s">
        <v>341</v>
      </c>
      <c r="N9" s="47"/>
      <c r="O9" s="47"/>
      <c r="P9" s="47"/>
      <c r="Q9" s="1"/>
      <c r="R9" s="1"/>
      <c r="T9" s="1"/>
      <c r="U9" s="28" t="s">
        <v>304</v>
      </c>
      <c r="AW9" s="20">
        <v>110</v>
      </c>
      <c r="AX9" s="26">
        <v>125</v>
      </c>
      <c r="AY9" s="26">
        <v>11</v>
      </c>
      <c r="AZ9" s="26">
        <v>14</v>
      </c>
      <c r="BJ9" s="20">
        <v>110</v>
      </c>
      <c r="BK9" s="26">
        <v>11</v>
      </c>
      <c r="BL9" s="26">
        <v>14</v>
      </c>
    </row>
    <row r="10" spans="1:74" ht="15.75" thickBot="1" x14ac:dyDescent="0.3">
      <c r="A10" s="22">
        <v>7</v>
      </c>
      <c r="B10" s="25" t="s">
        <v>59</v>
      </c>
      <c r="C10" s="25" t="s">
        <v>57</v>
      </c>
      <c r="D10" s="20">
        <v>130</v>
      </c>
      <c r="E10" s="26">
        <v>210</v>
      </c>
      <c r="F10" s="26">
        <v>2</v>
      </c>
      <c r="G10" s="26">
        <v>18</v>
      </c>
      <c r="H10" s="26">
        <v>8</v>
      </c>
      <c r="I10" s="26"/>
      <c r="J10" s="26"/>
      <c r="K10" s="1"/>
      <c r="M10" s="1"/>
      <c r="N10" s="1"/>
      <c r="O10" s="1"/>
      <c r="P10" s="1"/>
      <c r="Q10" s="1"/>
      <c r="R10" s="1"/>
      <c r="T10" s="1"/>
      <c r="U10" s="28" t="s">
        <v>303</v>
      </c>
      <c r="AB10" t="s">
        <v>198</v>
      </c>
      <c r="AW10" s="20">
        <v>130</v>
      </c>
      <c r="AX10" s="26">
        <v>210</v>
      </c>
      <c r="AY10" s="26">
        <v>18</v>
      </c>
      <c r="AZ10" s="26">
        <v>8</v>
      </c>
      <c r="BA10" t="s">
        <v>198</v>
      </c>
      <c r="BJ10" s="20">
        <v>130</v>
      </c>
      <c r="BK10" s="26">
        <v>18</v>
      </c>
      <c r="BL10" s="26">
        <v>8</v>
      </c>
      <c r="BM10" t="s">
        <v>198</v>
      </c>
    </row>
    <row r="11" spans="1:74" x14ac:dyDescent="0.25">
      <c r="A11" s="22">
        <v>8</v>
      </c>
      <c r="B11" s="25" t="s">
        <v>60</v>
      </c>
      <c r="C11" s="25" t="s">
        <v>55</v>
      </c>
      <c r="D11" s="20">
        <v>90</v>
      </c>
      <c r="E11" s="26">
        <v>200</v>
      </c>
      <c r="F11" s="26">
        <v>4</v>
      </c>
      <c r="G11" s="26">
        <v>15</v>
      </c>
      <c r="H11" s="26">
        <v>6</v>
      </c>
      <c r="I11" s="26"/>
      <c r="K11" s="1"/>
      <c r="M11" s="1"/>
      <c r="N11" s="1"/>
      <c r="O11" s="1"/>
      <c r="P11" s="1"/>
      <c r="Q11" s="1"/>
      <c r="R11" s="1"/>
      <c r="T11" s="1"/>
      <c r="AB11" s="30"/>
      <c r="AC11" s="30" t="s">
        <v>203</v>
      </c>
      <c r="AD11" s="30" t="s">
        <v>204</v>
      </c>
      <c r="AE11" s="30" t="s">
        <v>205</v>
      </c>
      <c r="AF11" s="30" t="s">
        <v>206</v>
      </c>
      <c r="AG11" s="30" t="s">
        <v>207</v>
      </c>
      <c r="AW11" s="20">
        <v>90</v>
      </c>
      <c r="AX11" s="26">
        <v>200</v>
      </c>
      <c r="AY11" s="26">
        <v>15</v>
      </c>
      <c r="AZ11" s="26">
        <v>6</v>
      </c>
      <c r="BA11" s="30"/>
      <c r="BB11" s="30" t="s">
        <v>203</v>
      </c>
      <c r="BC11" s="30" t="s">
        <v>204</v>
      </c>
      <c r="BD11" s="30" t="s">
        <v>205</v>
      </c>
      <c r="BE11" s="30" t="s">
        <v>206</v>
      </c>
      <c r="BF11" s="30" t="s">
        <v>207</v>
      </c>
      <c r="BJ11" s="20">
        <v>90</v>
      </c>
      <c r="BK11" s="26">
        <v>15</v>
      </c>
      <c r="BL11" s="26">
        <v>6</v>
      </c>
      <c r="BM11" s="30"/>
      <c r="BN11" s="30" t="s">
        <v>203</v>
      </c>
      <c r="BO11" s="30" t="s">
        <v>204</v>
      </c>
      <c r="BP11" s="30" t="s">
        <v>205</v>
      </c>
      <c r="BQ11" s="30" t="s">
        <v>206</v>
      </c>
      <c r="BR11" s="30" t="s">
        <v>207</v>
      </c>
    </row>
    <row r="12" spans="1:74" x14ac:dyDescent="0.25">
      <c r="A12" s="22">
        <v>9</v>
      </c>
      <c r="B12" s="25" t="s">
        <v>61</v>
      </c>
      <c r="C12" s="25" t="s">
        <v>62</v>
      </c>
      <c r="D12" s="20">
        <v>90</v>
      </c>
      <c r="E12" s="26">
        <v>210</v>
      </c>
      <c r="F12" s="26">
        <v>5</v>
      </c>
      <c r="G12" s="26">
        <v>13</v>
      </c>
      <c r="H12" s="26">
        <v>5</v>
      </c>
      <c r="I12" s="26"/>
      <c r="K12" t="s">
        <v>272</v>
      </c>
      <c r="L12" s="41" t="s">
        <v>278</v>
      </c>
      <c r="AB12" s="28" t="s">
        <v>199</v>
      </c>
      <c r="AC12" s="28">
        <v>4</v>
      </c>
      <c r="AD12" s="28">
        <v>17263.887737051577</v>
      </c>
      <c r="AE12" s="28">
        <v>4315.9719342628941</v>
      </c>
      <c r="AF12" s="28">
        <v>44.651745306683743</v>
      </c>
      <c r="AG12" s="37">
        <v>1.3304954505973532E-17</v>
      </c>
      <c r="AW12" s="20">
        <v>90</v>
      </c>
      <c r="AX12" s="26">
        <v>210</v>
      </c>
      <c r="AY12" s="26">
        <v>13</v>
      </c>
      <c r="AZ12" s="26">
        <v>5</v>
      </c>
      <c r="BA12" s="28" t="s">
        <v>199</v>
      </c>
      <c r="BB12" s="28">
        <v>3</v>
      </c>
      <c r="BC12" s="28">
        <v>17147.263248080908</v>
      </c>
      <c r="BD12" s="28">
        <v>5715.754416026969</v>
      </c>
      <c r="BE12" s="28">
        <v>58.940222340675824</v>
      </c>
      <c r="BF12" s="51">
        <v>2.8556863642088224E-18</v>
      </c>
      <c r="BJ12" s="20">
        <v>90</v>
      </c>
      <c r="BK12" s="26">
        <v>13</v>
      </c>
      <c r="BL12" s="26">
        <v>5</v>
      </c>
      <c r="BM12" s="28" t="s">
        <v>199</v>
      </c>
      <c r="BN12" s="28">
        <v>2</v>
      </c>
      <c r="BO12" s="28">
        <v>16879.656349208562</v>
      </c>
      <c r="BP12" s="28">
        <v>8439.8281746042812</v>
      </c>
      <c r="BQ12" s="28">
        <v>84.701884152806414</v>
      </c>
      <c r="BR12" s="37">
        <v>1.0430557870679425E-18</v>
      </c>
      <c r="BV12" t="s">
        <v>277</v>
      </c>
    </row>
    <row r="13" spans="1:74" x14ac:dyDescent="0.25">
      <c r="A13" s="22">
        <v>10</v>
      </c>
      <c r="B13" s="25" t="s">
        <v>63</v>
      </c>
      <c r="C13" s="25" t="s">
        <v>64</v>
      </c>
      <c r="D13" s="20">
        <v>120</v>
      </c>
      <c r="E13" s="26">
        <v>220</v>
      </c>
      <c r="F13" s="26">
        <v>0</v>
      </c>
      <c r="G13" s="26">
        <v>12</v>
      </c>
      <c r="H13" s="26">
        <v>12</v>
      </c>
      <c r="I13" s="26"/>
      <c r="L13" s="1" t="s">
        <v>273</v>
      </c>
      <c r="AB13" s="28" t="s">
        <v>200</v>
      </c>
      <c r="AC13" s="28">
        <v>62</v>
      </c>
      <c r="AD13" s="28">
        <v>5992.8286808588618</v>
      </c>
      <c r="AE13" s="28">
        <v>96.658527110626807</v>
      </c>
      <c r="AF13" s="28"/>
      <c r="AG13" s="28"/>
      <c r="AW13" s="20">
        <v>120</v>
      </c>
      <c r="AX13" s="26">
        <v>220</v>
      </c>
      <c r="AY13" s="26">
        <v>12</v>
      </c>
      <c r="AZ13" s="26">
        <v>12</v>
      </c>
      <c r="BA13" s="28" t="s">
        <v>200</v>
      </c>
      <c r="BB13" s="28">
        <v>63</v>
      </c>
      <c r="BC13" s="28">
        <v>6109.4531698295277</v>
      </c>
      <c r="BD13" s="28">
        <v>96.975447140151232</v>
      </c>
      <c r="BE13" s="28"/>
      <c r="BF13" s="28"/>
      <c r="BJ13" s="20">
        <v>120</v>
      </c>
      <c r="BK13" s="26">
        <v>12</v>
      </c>
      <c r="BL13" s="26">
        <v>12</v>
      </c>
      <c r="BM13" s="28" t="s">
        <v>200</v>
      </c>
      <c r="BN13" s="28">
        <v>64</v>
      </c>
      <c r="BO13" s="28">
        <v>6377.0600687018759</v>
      </c>
      <c r="BP13" s="28">
        <v>99.641563573466811</v>
      </c>
      <c r="BQ13" s="28"/>
      <c r="BR13" s="28"/>
    </row>
    <row r="14" spans="1:74" ht="15.75" thickBot="1" x14ac:dyDescent="0.3">
      <c r="A14" s="22">
        <v>11</v>
      </c>
      <c r="B14" s="25" t="s">
        <v>65</v>
      </c>
      <c r="C14" s="25" t="s">
        <v>57</v>
      </c>
      <c r="D14" s="20">
        <v>110</v>
      </c>
      <c r="E14" s="26">
        <v>290</v>
      </c>
      <c r="F14" s="26">
        <v>2</v>
      </c>
      <c r="G14" s="26">
        <v>17</v>
      </c>
      <c r="H14" s="26">
        <v>1</v>
      </c>
      <c r="I14" s="26"/>
      <c r="K14" t="s">
        <v>274</v>
      </c>
      <c r="L14" s="1" t="s">
        <v>276</v>
      </c>
      <c r="AB14" s="29" t="s">
        <v>201</v>
      </c>
      <c r="AC14" s="29">
        <v>66</v>
      </c>
      <c r="AD14" s="29">
        <v>23256.716417910437</v>
      </c>
      <c r="AE14" s="29"/>
      <c r="AF14" s="29"/>
      <c r="AG14" s="29"/>
      <c r="AW14" s="20">
        <v>110</v>
      </c>
      <c r="AX14" s="26">
        <v>290</v>
      </c>
      <c r="AY14" s="26">
        <v>17</v>
      </c>
      <c r="AZ14" s="26">
        <v>1</v>
      </c>
      <c r="BA14" s="29" t="s">
        <v>201</v>
      </c>
      <c r="BB14" s="29">
        <v>66</v>
      </c>
      <c r="BC14" s="29">
        <v>23256.716417910437</v>
      </c>
      <c r="BD14" s="29"/>
      <c r="BE14" s="29"/>
      <c r="BF14" s="29"/>
      <c r="BJ14" s="20">
        <v>110</v>
      </c>
      <c r="BK14" s="26">
        <v>17</v>
      </c>
      <c r="BL14" s="26">
        <v>1</v>
      </c>
      <c r="BM14" s="29" t="s">
        <v>201</v>
      </c>
      <c r="BN14" s="29">
        <v>66</v>
      </c>
      <c r="BO14" s="29">
        <v>23256.716417910437</v>
      </c>
      <c r="BP14" s="29"/>
      <c r="BQ14" s="29"/>
      <c r="BR14" s="29"/>
    </row>
    <row r="15" spans="1:74" ht="15.75" thickBot="1" x14ac:dyDescent="0.3">
      <c r="A15" s="22">
        <v>12</v>
      </c>
      <c r="B15" s="25" t="s">
        <v>66</v>
      </c>
      <c r="C15" s="25" t="s">
        <v>57</v>
      </c>
      <c r="D15" s="20">
        <v>120</v>
      </c>
      <c r="E15" s="26">
        <v>210</v>
      </c>
      <c r="F15" s="26">
        <v>0</v>
      </c>
      <c r="G15" s="26">
        <v>13</v>
      </c>
      <c r="H15" s="26">
        <v>9</v>
      </c>
      <c r="I15" s="26"/>
      <c r="K15" t="s">
        <v>275</v>
      </c>
      <c r="L15" s="54" t="s">
        <v>279</v>
      </c>
      <c r="AW15" s="20">
        <v>120</v>
      </c>
      <c r="AX15" s="26">
        <v>210</v>
      </c>
      <c r="AY15" s="26">
        <v>13</v>
      </c>
      <c r="AZ15" s="26">
        <v>9</v>
      </c>
      <c r="BJ15" s="20">
        <v>120</v>
      </c>
      <c r="BK15" s="26">
        <v>13</v>
      </c>
      <c r="BL15" s="26">
        <v>9</v>
      </c>
    </row>
    <row r="16" spans="1:74" x14ac:dyDescent="0.25">
      <c r="A16" s="22">
        <v>13</v>
      </c>
      <c r="B16" s="25" t="s">
        <v>67</v>
      </c>
      <c r="C16" s="25" t="s">
        <v>57</v>
      </c>
      <c r="D16" s="20">
        <v>110</v>
      </c>
      <c r="E16" s="26">
        <v>140</v>
      </c>
      <c r="F16" s="26">
        <v>2</v>
      </c>
      <c r="G16" s="26">
        <v>13</v>
      </c>
      <c r="H16" s="26">
        <v>7</v>
      </c>
      <c r="I16" s="26"/>
      <c r="K16" s="1"/>
      <c r="L16" s="54" t="s">
        <v>345</v>
      </c>
      <c r="AB16" s="30"/>
      <c r="AC16" s="30" t="s">
        <v>208</v>
      </c>
      <c r="AD16" s="30" t="s">
        <v>196</v>
      </c>
      <c r="AE16" s="30" t="s">
        <v>209</v>
      </c>
      <c r="AF16" s="30" t="s">
        <v>210</v>
      </c>
      <c r="AG16" s="30" t="s">
        <v>211</v>
      </c>
      <c r="AH16" s="30" t="s">
        <v>212</v>
      </c>
      <c r="AI16" s="30" t="s">
        <v>213</v>
      </c>
      <c r="AJ16" s="30" t="s">
        <v>214</v>
      </c>
      <c r="AW16" s="20">
        <v>110</v>
      </c>
      <c r="AX16" s="26">
        <v>140</v>
      </c>
      <c r="AY16" s="26">
        <v>13</v>
      </c>
      <c r="AZ16" s="26">
        <v>7</v>
      </c>
      <c r="BA16" s="30"/>
      <c r="BB16" s="30" t="s">
        <v>208</v>
      </c>
      <c r="BC16" s="30" t="s">
        <v>196</v>
      </c>
      <c r="BD16" s="30" t="s">
        <v>209</v>
      </c>
      <c r="BE16" s="30" t="s">
        <v>210</v>
      </c>
      <c r="BF16" s="30" t="s">
        <v>211</v>
      </c>
      <c r="BG16" s="30" t="s">
        <v>212</v>
      </c>
      <c r="BH16" s="30" t="s">
        <v>213</v>
      </c>
      <c r="BI16" s="30" t="s">
        <v>214</v>
      </c>
      <c r="BJ16" s="20">
        <v>110</v>
      </c>
      <c r="BK16" s="26">
        <v>13</v>
      </c>
      <c r="BL16" s="26">
        <v>7</v>
      </c>
      <c r="BM16" s="30"/>
      <c r="BN16" s="30" t="s">
        <v>208</v>
      </c>
      <c r="BO16" s="30" t="s">
        <v>196</v>
      </c>
      <c r="BP16" s="30" t="s">
        <v>209</v>
      </c>
      <c r="BQ16" s="30" t="s">
        <v>210</v>
      </c>
      <c r="BR16" s="30" t="s">
        <v>211</v>
      </c>
      <c r="BS16" s="30" t="s">
        <v>212</v>
      </c>
      <c r="BT16" s="30" t="s">
        <v>213</v>
      </c>
      <c r="BU16" s="30" t="s">
        <v>214</v>
      </c>
    </row>
    <row r="17" spans="1:73" x14ac:dyDescent="0.25">
      <c r="A17" s="22">
        <v>14</v>
      </c>
      <c r="B17" s="25" t="s">
        <v>68</v>
      </c>
      <c r="C17" s="25" t="s">
        <v>57</v>
      </c>
      <c r="D17" s="20">
        <v>110</v>
      </c>
      <c r="E17" s="26">
        <v>180</v>
      </c>
      <c r="F17" s="26">
        <v>0</v>
      </c>
      <c r="G17" s="26">
        <v>12</v>
      </c>
      <c r="H17" s="26">
        <v>13</v>
      </c>
      <c r="I17" s="26"/>
      <c r="K17" s="1"/>
      <c r="AB17" s="37" t="s">
        <v>202</v>
      </c>
      <c r="AC17" s="28">
        <v>21.891183257750356</v>
      </c>
      <c r="AD17" s="28">
        <v>8.9665343227933292</v>
      </c>
      <c r="AE17" s="28">
        <v>2.4414319367631254</v>
      </c>
      <c r="AF17" s="37">
        <v>1.7496797869472999E-2</v>
      </c>
      <c r="AG17" s="28">
        <v>3.9673365399843092</v>
      </c>
      <c r="AH17" s="28">
        <v>39.815029975516403</v>
      </c>
      <c r="AI17" s="28">
        <v>3.9673365399843092</v>
      </c>
      <c r="AJ17" s="28">
        <v>39.815029975516403</v>
      </c>
      <c r="AW17" s="20">
        <v>110</v>
      </c>
      <c r="AX17" s="26">
        <v>180</v>
      </c>
      <c r="AY17" s="26">
        <v>12</v>
      </c>
      <c r="AZ17" s="26">
        <v>13</v>
      </c>
      <c r="BA17" s="37" t="s">
        <v>202</v>
      </c>
      <c r="BB17" s="28">
        <v>28.50359194017835</v>
      </c>
      <c r="BC17" s="28">
        <v>6.6562048941230749</v>
      </c>
      <c r="BD17" s="28">
        <v>4.2822587936475429</v>
      </c>
      <c r="BE17" s="51">
        <v>6.4339294220205174E-5</v>
      </c>
      <c r="BF17" s="28">
        <v>15.202227840927231</v>
      </c>
      <c r="BG17" s="28">
        <v>41.80495603942947</v>
      </c>
      <c r="BH17" s="28">
        <v>15.202227840927231</v>
      </c>
      <c r="BI17" s="28">
        <v>41.80495603942947</v>
      </c>
      <c r="BJ17" s="20">
        <v>110</v>
      </c>
      <c r="BK17" s="26">
        <v>12</v>
      </c>
      <c r="BL17" s="26">
        <v>13</v>
      </c>
      <c r="BM17" s="37" t="s">
        <v>202</v>
      </c>
      <c r="BN17" s="28">
        <v>28.76019532172953</v>
      </c>
      <c r="BO17" s="28">
        <v>6.7452659084359698</v>
      </c>
      <c r="BP17" s="28">
        <v>4.2637600521812757</v>
      </c>
      <c r="BQ17" s="37">
        <v>6.7500351970906997E-5</v>
      </c>
      <c r="BR17" s="28">
        <v>15.284977590188804</v>
      </c>
      <c r="BS17" s="28">
        <v>42.235413053270257</v>
      </c>
      <c r="BT17" s="28">
        <v>15.284977590188804</v>
      </c>
      <c r="BU17" s="28">
        <v>42.235413053270257</v>
      </c>
    </row>
    <row r="18" spans="1:73" x14ac:dyDescent="0.25">
      <c r="A18" s="22">
        <v>15</v>
      </c>
      <c r="B18" s="25" t="s">
        <v>69</v>
      </c>
      <c r="C18" s="25" t="s">
        <v>55</v>
      </c>
      <c r="D18" s="20">
        <v>110</v>
      </c>
      <c r="E18" s="26">
        <v>280</v>
      </c>
      <c r="F18" s="26">
        <v>0</v>
      </c>
      <c r="G18" s="26">
        <v>22</v>
      </c>
      <c r="H18" s="26">
        <v>3</v>
      </c>
      <c r="I18" s="26"/>
      <c r="L18" t="s">
        <v>280</v>
      </c>
      <c r="AB18" s="28" t="s">
        <v>48</v>
      </c>
      <c r="AC18" s="28">
        <v>2.4335483029026082E-2</v>
      </c>
      <c r="AD18" s="28">
        <v>1.6273284922965044E-2</v>
      </c>
      <c r="AE18" s="28">
        <v>1.4954253639769788</v>
      </c>
      <c r="AF18" s="28">
        <v>0.13987645366028492</v>
      </c>
      <c r="AG18" s="28">
        <v>-8.1943500205497698E-3</v>
      </c>
      <c r="AH18" s="28">
        <v>5.686531607860193E-2</v>
      </c>
      <c r="AI18" s="28">
        <v>-8.1943500205497698E-3</v>
      </c>
      <c r="AJ18" s="28">
        <v>5.686531607860193E-2</v>
      </c>
      <c r="AW18" s="20">
        <v>110</v>
      </c>
      <c r="AX18" s="26">
        <v>280</v>
      </c>
      <c r="AY18" s="26">
        <v>22</v>
      </c>
      <c r="AZ18" s="26">
        <v>3</v>
      </c>
      <c r="BA18" s="28" t="s">
        <v>48</v>
      </c>
      <c r="BB18" s="28">
        <v>2.6815360660044227E-2</v>
      </c>
      <c r="BC18" s="28">
        <v>1.6142317504092903E-2</v>
      </c>
      <c r="BD18" s="28">
        <v>1.6611840681020655</v>
      </c>
      <c r="BE18" s="28">
        <v>0.10164559644384255</v>
      </c>
      <c r="BF18" s="28">
        <v>-5.4424868586268431E-3</v>
      </c>
      <c r="BG18" s="28">
        <v>5.9073208178715295E-2</v>
      </c>
      <c r="BH18" s="28">
        <v>-5.4424868586268431E-3</v>
      </c>
      <c r="BI18" s="28">
        <v>5.9073208178715295E-2</v>
      </c>
      <c r="BJ18" s="20">
        <v>110</v>
      </c>
      <c r="BK18" s="26">
        <v>22</v>
      </c>
      <c r="BL18" s="26">
        <v>3</v>
      </c>
      <c r="BM18" s="37" t="s">
        <v>45</v>
      </c>
      <c r="BN18" s="28">
        <v>3.358326921562333</v>
      </c>
      <c r="BO18" s="28">
        <v>0.3601604569332239</v>
      </c>
      <c r="BP18" s="28">
        <v>9.3245298225090512</v>
      </c>
      <c r="BQ18" s="37">
        <v>1.5403096725825765E-13</v>
      </c>
      <c r="BR18" s="28">
        <v>2.6388236964342204</v>
      </c>
      <c r="BS18" s="28">
        <v>4.0778301466904452</v>
      </c>
      <c r="BT18" s="28">
        <v>2.6388236964342204</v>
      </c>
      <c r="BU18" s="28">
        <v>4.0778301466904452</v>
      </c>
    </row>
    <row r="19" spans="1:73" ht="15.75" thickBot="1" x14ac:dyDescent="0.3">
      <c r="A19" s="22">
        <v>16</v>
      </c>
      <c r="B19" s="25" t="s">
        <v>70</v>
      </c>
      <c r="C19" s="25" t="s">
        <v>52</v>
      </c>
      <c r="D19" s="20">
        <v>100</v>
      </c>
      <c r="E19" s="26">
        <v>290</v>
      </c>
      <c r="F19" s="26">
        <v>1</v>
      </c>
      <c r="G19" s="26">
        <v>21</v>
      </c>
      <c r="H19" s="26">
        <v>2</v>
      </c>
      <c r="I19" s="26"/>
      <c r="L19" s="1" t="s">
        <v>317</v>
      </c>
      <c r="N19" t="s">
        <v>320</v>
      </c>
      <c r="P19" t="s">
        <v>344</v>
      </c>
      <c r="AB19" s="28" t="s">
        <v>47</v>
      </c>
      <c r="AC19" s="28">
        <v>0.65916615453726379</v>
      </c>
      <c r="AD19" s="28">
        <v>0.60009514017236076</v>
      </c>
      <c r="AE19" s="28">
        <v>1.0984360818985077</v>
      </c>
      <c r="AF19" s="28">
        <v>0.27626153044096102</v>
      </c>
      <c r="AG19" s="28">
        <v>-0.54040693817743857</v>
      </c>
      <c r="AH19" s="28">
        <v>1.8587392472519662</v>
      </c>
      <c r="AI19" s="28">
        <v>-0.54040693817743857</v>
      </c>
      <c r="AJ19" s="28">
        <v>1.8587392472519662</v>
      </c>
      <c r="AW19" s="20">
        <v>100</v>
      </c>
      <c r="AX19" s="26">
        <v>290</v>
      </c>
      <c r="AY19" s="26">
        <v>21</v>
      </c>
      <c r="AZ19" s="26">
        <v>2</v>
      </c>
      <c r="BA19" s="37" t="s">
        <v>45</v>
      </c>
      <c r="BB19" s="28">
        <v>3.1410835267151302</v>
      </c>
      <c r="BC19" s="28">
        <v>0.37861216238921674</v>
      </c>
      <c r="BD19" s="28">
        <v>8.2963090960772359</v>
      </c>
      <c r="BE19" s="51">
        <v>1.0830657109336022E-11</v>
      </c>
      <c r="BF19" s="28">
        <v>2.3844874927213118</v>
      </c>
      <c r="BG19" s="28">
        <v>3.8976795607089487</v>
      </c>
      <c r="BH19" s="28">
        <v>2.3844874927213118</v>
      </c>
      <c r="BI19" s="28">
        <v>3.8976795607089487</v>
      </c>
      <c r="BJ19" s="20">
        <v>100</v>
      </c>
      <c r="BK19" s="26">
        <v>21</v>
      </c>
      <c r="BL19" s="26">
        <v>2</v>
      </c>
      <c r="BM19" s="38" t="s">
        <v>46</v>
      </c>
      <c r="BN19" s="29">
        <v>3.9055846020562086</v>
      </c>
      <c r="BO19" s="29">
        <v>0.31529599929879176</v>
      </c>
      <c r="BP19" s="29">
        <v>12.387041417404928</v>
      </c>
      <c r="BQ19" s="38">
        <v>1.1833814202775543E-18</v>
      </c>
      <c r="BR19" s="29">
        <v>3.2757084343692808</v>
      </c>
      <c r="BS19" s="29">
        <v>4.5354607697431364</v>
      </c>
      <c r="BT19" s="29">
        <v>3.2757084343692808</v>
      </c>
      <c r="BU19" s="29">
        <v>4.5354607697431364</v>
      </c>
    </row>
    <row r="20" spans="1:73" ht="15.75" thickBot="1" x14ac:dyDescent="0.3">
      <c r="A20" s="22">
        <v>17</v>
      </c>
      <c r="B20" s="25" t="s">
        <v>71</v>
      </c>
      <c r="C20" s="25" t="s">
        <v>52</v>
      </c>
      <c r="D20" s="20">
        <v>110</v>
      </c>
      <c r="E20" s="26">
        <v>90</v>
      </c>
      <c r="F20" s="26">
        <v>1</v>
      </c>
      <c r="G20" s="26">
        <v>13</v>
      </c>
      <c r="H20" s="26">
        <v>12</v>
      </c>
      <c r="I20" s="26"/>
      <c r="L20" s="28" t="s">
        <v>47</v>
      </c>
      <c r="M20" s="28">
        <v>0.27626153044096102</v>
      </c>
      <c r="N20" s="28" t="s">
        <v>48</v>
      </c>
      <c r="O20" s="28">
        <v>0.10164559644384255</v>
      </c>
      <c r="AB20" s="37" t="s">
        <v>45</v>
      </c>
      <c r="AC20" s="28">
        <v>3.4333564368044209</v>
      </c>
      <c r="AD20" s="28">
        <v>0.46225293254787214</v>
      </c>
      <c r="AE20" s="28">
        <v>7.4274411151493416</v>
      </c>
      <c r="AF20" s="37">
        <v>3.9031967471646792E-10</v>
      </c>
      <c r="AG20" s="28">
        <v>2.5093259909760723</v>
      </c>
      <c r="AH20" s="28">
        <v>4.3573868826327695</v>
      </c>
      <c r="AI20" s="28">
        <v>2.5093259909760723</v>
      </c>
      <c r="AJ20" s="28">
        <v>4.3573868826327695</v>
      </c>
      <c r="AW20" s="20">
        <v>110</v>
      </c>
      <c r="AX20" s="26">
        <v>90</v>
      </c>
      <c r="AY20" s="26">
        <v>13</v>
      </c>
      <c r="AZ20" s="26">
        <v>12</v>
      </c>
      <c r="BA20" s="38" t="s">
        <v>46</v>
      </c>
      <c r="BB20" s="29">
        <v>3.7587060028419175</v>
      </c>
      <c r="BC20" s="29">
        <v>0.32337184523740342</v>
      </c>
      <c r="BD20" s="29">
        <v>11.623479465512725</v>
      </c>
      <c r="BE20" s="56">
        <v>2.5562126870669957E-17</v>
      </c>
      <c r="BF20" s="29">
        <v>3.1124989341942717</v>
      </c>
      <c r="BG20" s="29">
        <v>4.4049130714895632</v>
      </c>
      <c r="BH20" s="29">
        <v>3.1124989341942717</v>
      </c>
      <c r="BI20" s="29">
        <v>4.4049130714895632</v>
      </c>
      <c r="BJ20" s="20">
        <v>110</v>
      </c>
      <c r="BK20" s="26">
        <v>13</v>
      </c>
      <c r="BL20" s="26">
        <v>12</v>
      </c>
    </row>
    <row r="21" spans="1:73" ht="15.75" thickBot="1" x14ac:dyDescent="0.3">
      <c r="A21" s="22">
        <v>18</v>
      </c>
      <c r="B21" s="25" t="s">
        <v>72</v>
      </c>
      <c r="C21" s="25" t="s">
        <v>57</v>
      </c>
      <c r="D21" s="20">
        <v>110</v>
      </c>
      <c r="E21" s="26">
        <v>180</v>
      </c>
      <c r="F21" s="26">
        <v>0</v>
      </c>
      <c r="G21" s="26">
        <v>12</v>
      </c>
      <c r="H21" s="26">
        <v>13</v>
      </c>
      <c r="I21" s="26"/>
      <c r="L21" s="28" t="s">
        <v>48</v>
      </c>
      <c r="M21" s="28">
        <v>0.13987645366028492</v>
      </c>
      <c r="N21" s="1"/>
      <c r="O21" s="1"/>
      <c r="Q21" s="1"/>
      <c r="R21" s="1"/>
      <c r="AB21" s="38" t="s">
        <v>46</v>
      </c>
      <c r="AC21" s="29">
        <v>3.9412358822267386</v>
      </c>
      <c r="AD21" s="29">
        <v>0.36309904393071518</v>
      </c>
      <c r="AE21" s="29">
        <v>10.854437509834883</v>
      </c>
      <c r="AF21" s="38">
        <v>5.7089206341855182E-16</v>
      </c>
      <c r="AG21" s="29">
        <v>3.2154112355471871</v>
      </c>
      <c r="AH21" s="29">
        <v>4.6670605289062896</v>
      </c>
      <c r="AI21" s="29">
        <v>3.2154112355471871</v>
      </c>
      <c r="AJ21" s="29">
        <v>4.6670605289062896</v>
      </c>
      <c r="AW21" s="20">
        <v>110</v>
      </c>
      <c r="AX21" s="26">
        <v>180</v>
      </c>
      <c r="AY21" s="26">
        <v>12</v>
      </c>
      <c r="AZ21" s="26">
        <v>13</v>
      </c>
      <c r="BJ21" s="20">
        <v>110</v>
      </c>
      <c r="BK21" s="26">
        <v>12</v>
      </c>
      <c r="BL21" s="26">
        <v>13</v>
      </c>
    </row>
    <row r="22" spans="1:73" x14ac:dyDescent="0.25">
      <c r="A22" s="22">
        <v>19</v>
      </c>
      <c r="B22" s="25" t="s">
        <v>73</v>
      </c>
      <c r="C22" s="25" t="s">
        <v>52</v>
      </c>
      <c r="D22" s="20">
        <v>110</v>
      </c>
      <c r="E22" s="26">
        <v>140</v>
      </c>
      <c r="F22" s="26">
        <v>4</v>
      </c>
      <c r="G22" s="26">
        <v>10</v>
      </c>
      <c r="H22" s="26">
        <v>7</v>
      </c>
      <c r="I22" s="26"/>
      <c r="N22" s="1"/>
      <c r="O22" s="1"/>
      <c r="AW22" s="20">
        <v>110</v>
      </c>
      <c r="AX22" s="26">
        <v>140</v>
      </c>
      <c r="AY22" s="26">
        <v>10</v>
      </c>
      <c r="AZ22" s="26">
        <v>7</v>
      </c>
      <c r="BJ22" s="20">
        <v>110</v>
      </c>
      <c r="BK22" s="26">
        <v>10</v>
      </c>
      <c r="BL22" s="26">
        <v>7</v>
      </c>
    </row>
    <row r="23" spans="1:73" x14ac:dyDescent="0.25">
      <c r="A23" s="22">
        <v>20</v>
      </c>
      <c r="B23" s="25" t="s">
        <v>74</v>
      </c>
      <c r="C23" s="25" t="s">
        <v>50</v>
      </c>
      <c r="D23" s="20">
        <v>100</v>
      </c>
      <c r="E23" s="26">
        <v>80</v>
      </c>
      <c r="F23" s="26">
        <v>1</v>
      </c>
      <c r="G23" s="26">
        <v>21</v>
      </c>
      <c r="H23" s="26">
        <v>0</v>
      </c>
      <c r="I23" s="26"/>
      <c r="AW23" s="20">
        <v>100</v>
      </c>
      <c r="AX23" s="26">
        <v>80</v>
      </c>
      <c r="AY23" s="26">
        <v>21</v>
      </c>
      <c r="AZ23" s="26">
        <v>0</v>
      </c>
      <c r="BJ23" s="20">
        <v>100</v>
      </c>
      <c r="BK23" s="26">
        <v>21</v>
      </c>
      <c r="BL23" s="26">
        <v>0</v>
      </c>
      <c r="BM23" t="s">
        <v>219</v>
      </c>
    </row>
    <row r="24" spans="1:73" ht="15.75" thickBot="1" x14ac:dyDescent="0.3">
      <c r="A24" s="22">
        <v>21</v>
      </c>
      <c r="B24" s="25" t="s">
        <v>75</v>
      </c>
      <c r="C24" s="25" t="s">
        <v>52</v>
      </c>
      <c r="D24" s="20">
        <v>110</v>
      </c>
      <c r="E24" s="26">
        <v>220</v>
      </c>
      <c r="F24" s="26">
        <v>1</v>
      </c>
      <c r="G24" s="26">
        <v>21</v>
      </c>
      <c r="H24" s="26">
        <v>3</v>
      </c>
      <c r="I24" s="26"/>
      <c r="K24" s="1"/>
      <c r="M24" s="1"/>
      <c r="N24" s="1"/>
      <c r="O24" s="1"/>
      <c r="P24" s="1"/>
      <c r="Q24" s="1"/>
      <c r="AW24" s="20">
        <v>110</v>
      </c>
      <c r="AX24" s="26">
        <v>220</v>
      </c>
      <c r="AY24" s="26">
        <v>21</v>
      </c>
      <c r="AZ24" s="26">
        <v>3</v>
      </c>
      <c r="BA24" t="s">
        <v>219</v>
      </c>
      <c r="BJ24" s="20">
        <v>110</v>
      </c>
      <c r="BK24" s="26">
        <v>21</v>
      </c>
      <c r="BL24" s="26">
        <v>3</v>
      </c>
    </row>
    <row r="25" spans="1:73" ht="15.75" thickBot="1" x14ac:dyDescent="0.3">
      <c r="A25" s="22">
        <v>22</v>
      </c>
      <c r="B25" s="25" t="s">
        <v>76</v>
      </c>
      <c r="C25" s="25" t="s">
        <v>57</v>
      </c>
      <c r="D25" s="20">
        <v>100</v>
      </c>
      <c r="E25" s="26">
        <v>140</v>
      </c>
      <c r="F25" s="26">
        <v>2</v>
      </c>
      <c r="G25" s="26">
        <v>11</v>
      </c>
      <c r="H25" s="26">
        <v>10</v>
      </c>
      <c r="I25" s="26"/>
      <c r="K25" s="1"/>
      <c r="M25" s="1"/>
      <c r="N25" s="1"/>
      <c r="O25" s="1"/>
      <c r="P25" s="1"/>
      <c r="Q25" s="1"/>
      <c r="AB25" t="s">
        <v>215</v>
      </c>
      <c r="AF25" t="s">
        <v>219</v>
      </c>
      <c r="AW25" s="20">
        <v>100</v>
      </c>
      <c r="AX25" s="26">
        <v>140</v>
      </c>
      <c r="AY25" s="26">
        <v>11</v>
      </c>
      <c r="AZ25" s="26">
        <v>10</v>
      </c>
      <c r="BJ25" s="20">
        <v>100</v>
      </c>
      <c r="BK25" s="26">
        <v>11</v>
      </c>
      <c r="BL25" s="26">
        <v>10</v>
      </c>
      <c r="BM25" s="30" t="s">
        <v>220</v>
      </c>
      <c r="BN25" s="30" t="s">
        <v>44</v>
      </c>
    </row>
    <row r="26" spans="1:73" ht="15.75" thickBot="1" x14ac:dyDescent="0.3">
      <c r="A26" s="22">
        <v>23</v>
      </c>
      <c r="B26" s="25" t="s">
        <v>77</v>
      </c>
      <c r="C26" s="25" t="s">
        <v>55</v>
      </c>
      <c r="D26" s="20">
        <v>100</v>
      </c>
      <c r="E26" s="26">
        <v>190</v>
      </c>
      <c r="F26" s="26">
        <v>1</v>
      </c>
      <c r="G26" s="26">
        <v>18</v>
      </c>
      <c r="H26" s="26">
        <v>5</v>
      </c>
      <c r="I26" s="26"/>
      <c r="K26" s="1"/>
      <c r="M26" s="1"/>
      <c r="N26" s="1"/>
      <c r="O26" s="1"/>
      <c r="P26" s="1"/>
      <c r="Q26" s="1"/>
      <c r="AW26" s="20">
        <v>100</v>
      </c>
      <c r="AX26" s="26">
        <v>190</v>
      </c>
      <c r="AY26" s="26">
        <v>18</v>
      </c>
      <c r="AZ26" s="26">
        <v>5</v>
      </c>
      <c r="BA26" s="30" t="s">
        <v>220</v>
      </c>
      <c r="BB26" s="30" t="s">
        <v>44</v>
      </c>
      <c r="BJ26" s="20">
        <v>100</v>
      </c>
      <c r="BK26" s="26">
        <v>18</v>
      </c>
      <c r="BL26" s="26">
        <v>5</v>
      </c>
      <c r="BM26" s="28">
        <v>0.74626865671641796</v>
      </c>
      <c r="BN26" s="28">
        <v>50</v>
      </c>
    </row>
    <row r="27" spans="1:73" x14ac:dyDescent="0.25">
      <c r="A27" s="22">
        <v>24</v>
      </c>
      <c r="B27" s="25" t="s">
        <v>78</v>
      </c>
      <c r="C27" s="25" t="s">
        <v>52</v>
      </c>
      <c r="D27" s="20">
        <v>110</v>
      </c>
      <c r="E27" s="26">
        <v>125</v>
      </c>
      <c r="F27" s="26">
        <v>1</v>
      </c>
      <c r="G27" s="26">
        <v>11</v>
      </c>
      <c r="H27" s="26">
        <v>13</v>
      </c>
      <c r="I27" s="26"/>
      <c r="K27" s="1"/>
      <c r="M27" s="1"/>
      <c r="N27" s="1"/>
      <c r="O27" s="1"/>
      <c r="P27" s="1"/>
      <c r="Q27" s="1"/>
      <c r="AB27" s="30" t="s">
        <v>216</v>
      </c>
      <c r="AC27" s="30" t="s">
        <v>233</v>
      </c>
      <c r="AD27" s="30" t="s">
        <v>217</v>
      </c>
      <c r="AF27" s="30" t="s">
        <v>220</v>
      </c>
      <c r="AG27" s="30" t="s">
        <v>44</v>
      </c>
      <c r="AW27" s="20">
        <v>110</v>
      </c>
      <c r="AX27" s="26">
        <v>125</v>
      </c>
      <c r="AY27" s="26">
        <v>11</v>
      </c>
      <c r="AZ27" s="26">
        <v>13</v>
      </c>
      <c r="BA27" s="28">
        <v>0.74626865671641796</v>
      </c>
      <c r="BB27" s="28">
        <v>50</v>
      </c>
      <c r="BJ27" s="20">
        <v>110</v>
      </c>
      <c r="BK27" s="26">
        <v>11</v>
      </c>
      <c r="BL27" s="26">
        <v>13</v>
      </c>
      <c r="BM27" s="28">
        <v>2.238805970149254</v>
      </c>
      <c r="BN27" s="28">
        <v>50</v>
      </c>
    </row>
    <row r="28" spans="1:73" x14ac:dyDescent="0.25">
      <c r="A28" s="22">
        <v>25</v>
      </c>
      <c r="B28" s="25" t="s">
        <v>79</v>
      </c>
      <c r="C28" s="25" t="s">
        <v>52</v>
      </c>
      <c r="D28" s="20">
        <v>110</v>
      </c>
      <c r="E28" s="26">
        <v>200</v>
      </c>
      <c r="F28" s="26">
        <v>1</v>
      </c>
      <c r="G28" s="26">
        <v>14</v>
      </c>
      <c r="H28" s="26">
        <v>11</v>
      </c>
      <c r="I28" s="26"/>
      <c r="K28" s="1"/>
      <c r="M28" s="1"/>
      <c r="N28" s="1"/>
      <c r="O28" s="1"/>
      <c r="P28" s="1"/>
      <c r="Q28" s="1"/>
      <c r="AB28" s="28">
        <v>1</v>
      </c>
      <c r="AC28" s="28">
        <v>72.460655074278918</v>
      </c>
      <c r="AD28" s="28">
        <v>-2.4606550742789182</v>
      </c>
      <c r="AF28" s="28">
        <v>0.74626865671641796</v>
      </c>
      <c r="AG28" s="28">
        <v>50</v>
      </c>
      <c r="AW28" s="20">
        <v>110</v>
      </c>
      <c r="AX28" s="26">
        <v>200</v>
      </c>
      <c r="AY28" s="26">
        <v>14</v>
      </c>
      <c r="AZ28" s="26">
        <v>11</v>
      </c>
      <c r="BA28" s="28">
        <v>2.238805970149254</v>
      </c>
      <c r="BB28" s="28">
        <v>50</v>
      </c>
      <c r="BJ28" s="20">
        <v>110</v>
      </c>
      <c r="BK28" s="26">
        <v>14</v>
      </c>
      <c r="BL28" s="26">
        <v>11</v>
      </c>
      <c r="BM28" s="28">
        <v>3.7313432835820897</v>
      </c>
      <c r="BN28" s="28">
        <v>50</v>
      </c>
    </row>
    <row r="29" spans="1:73" x14ac:dyDescent="0.25">
      <c r="A29" s="22">
        <v>26</v>
      </c>
      <c r="B29" s="25" t="s">
        <v>80</v>
      </c>
      <c r="C29" s="25" t="s">
        <v>52</v>
      </c>
      <c r="D29" s="20">
        <v>100</v>
      </c>
      <c r="E29" s="26">
        <v>0</v>
      </c>
      <c r="F29" s="26">
        <v>3</v>
      </c>
      <c r="G29" s="26">
        <v>14</v>
      </c>
      <c r="H29" s="26">
        <v>7</v>
      </c>
      <c r="I29" s="26"/>
      <c r="K29" s="1"/>
      <c r="M29" s="1"/>
      <c r="N29" s="1"/>
      <c r="O29" s="1"/>
      <c r="P29" s="1"/>
      <c r="Q29" s="1"/>
      <c r="AB29" s="28">
        <v>2</v>
      </c>
      <c r="AC29" s="28">
        <v>77.890578704897152</v>
      </c>
      <c r="AD29" s="28">
        <v>-7.8905787048971519</v>
      </c>
      <c r="AF29" s="28">
        <v>2.238805970149254</v>
      </c>
      <c r="AG29" s="28">
        <v>50</v>
      </c>
      <c r="AW29" s="20">
        <v>100</v>
      </c>
      <c r="AX29" s="26">
        <v>0</v>
      </c>
      <c r="AY29" s="26">
        <v>14</v>
      </c>
      <c r="AZ29" s="26">
        <v>7</v>
      </c>
      <c r="BA29" s="28">
        <v>3.7313432835820897</v>
      </c>
      <c r="BB29" s="28">
        <v>50</v>
      </c>
      <c r="BJ29" s="20">
        <v>100</v>
      </c>
      <c r="BK29" s="26">
        <v>14</v>
      </c>
      <c r="BL29" s="26">
        <v>7</v>
      </c>
      <c r="BM29" s="28">
        <v>5.2238805970149258</v>
      </c>
      <c r="BN29" s="28">
        <v>70</v>
      </c>
    </row>
    <row r="30" spans="1:73" x14ac:dyDescent="0.25">
      <c r="A30" s="22">
        <v>27</v>
      </c>
      <c r="B30" s="25" t="s">
        <v>81</v>
      </c>
      <c r="C30" s="25" t="s">
        <v>62</v>
      </c>
      <c r="D30" s="20">
        <v>120</v>
      </c>
      <c r="E30" s="26">
        <v>160</v>
      </c>
      <c r="F30" s="26">
        <v>5</v>
      </c>
      <c r="G30" s="26">
        <v>12</v>
      </c>
      <c r="H30" s="26">
        <v>10</v>
      </c>
      <c r="I30" s="26"/>
      <c r="K30" s="1"/>
      <c r="M30" s="1"/>
      <c r="N30" s="1"/>
      <c r="O30" s="1"/>
      <c r="P30" s="1"/>
      <c r="Q30" s="1"/>
      <c r="AB30" s="28">
        <v>3</v>
      </c>
      <c r="AC30" s="28">
        <v>61.993328539771063</v>
      </c>
      <c r="AD30" s="28">
        <v>-11.993328539771063</v>
      </c>
      <c r="AF30" s="28">
        <v>3.7313432835820897</v>
      </c>
      <c r="AG30" s="28">
        <v>50</v>
      </c>
      <c r="AW30" s="20">
        <v>120</v>
      </c>
      <c r="AX30" s="26">
        <v>160</v>
      </c>
      <c r="AY30" s="26">
        <v>12</v>
      </c>
      <c r="AZ30" s="26">
        <v>10</v>
      </c>
      <c r="BA30" s="28">
        <v>5.2238805970149258</v>
      </c>
      <c r="BB30" s="28">
        <v>70</v>
      </c>
      <c r="BJ30" s="20">
        <v>120</v>
      </c>
      <c r="BK30" s="26">
        <v>12</v>
      </c>
      <c r="BL30" s="26">
        <v>10</v>
      </c>
      <c r="BM30" s="28">
        <v>6.7164179104477615</v>
      </c>
      <c r="BN30" s="28">
        <v>70</v>
      </c>
    </row>
    <row r="31" spans="1:73" x14ac:dyDescent="0.25">
      <c r="A31" s="22">
        <v>28</v>
      </c>
      <c r="B31" s="25" t="s">
        <v>82</v>
      </c>
      <c r="C31" s="25" t="s">
        <v>52</v>
      </c>
      <c r="D31" s="20">
        <v>120</v>
      </c>
      <c r="E31" s="26">
        <v>240</v>
      </c>
      <c r="F31" s="26">
        <v>5</v>
      </c>
      <c r="G31" s="26">
        <v>14</v>
      </c>
      <c r="H31" s="26">
        <v>12</v>
      </c>
      <c r="I31" s="26"/>
      <c r="K31" s="1"/>
      <c r="M31" s="1"/>
      <c r="N31" s="1"/>
      <c r="O31" s="1"/>
      <c r="P31" s="1"/>
      <c r="Q31" s="1"/>
      <c r="AB31" s="28">
        <v>4</v>
      </c>
      <c r="AC31" s="28">
        <v>107.01432319116864</v>
      </c>
      <c r="AD31" s="28">
        <v>2.9856768088313572</v>
      </c>
      <c r="AF31" s="28">
        <v>5.2238805970149258</v>
      </c>
      <c r="AG31" s="28">
        <v>70</v>
      </c>
      <c r="AW31" s="20">
        <v>120</v>
      </c>
      <c r="AX31" s="26">
        <v>240</v>
      </c>
      <c r="AY31" s="26">
        <v>14</v>
      </c>
      <c r="AZ31" s="26">
        <v>12</v>
      </c>
      <c r="BA31" s="28">
        <v>6.7164179104477615</v>
      </c>
      <c r="BB31" s="28">
        <v>70</v>
      </c>
      <c r="BJ31" s="20">
        <v>120</v>
      </c>
      <c r="BK31" s="26">
        <v>14</v>
      </c>
      <c r="BL31" s="26">
        <v>12</v>
      </c>
      <c r="BM31" s="28">
        <v>8.2089552238805972</v>
      </c>
      <c r="BN31" s="28">
        <v>80</v>
      </c>
    </row>
    <row r="32" spans="1:73" x14ac:dyDescent="0.25">
      <c r="A32" s="22">
        <v>29</v>
      </c>
      <c r="B32" s="25" t="s">
        <v>83</v>
      </c>
      <c r="C32" s="25" t="s">
        <v>62</v>
      </c>
      <c r="D32" s="20">
        <v>110</v>
      </c>
      <c r="E32" s="26">
        <v>135</v>
      </c>
      <c r="F32" s="26">
        <v>0</v>
      </c>
      <c r="G32" s="26">
        <v>13</v>
      </c>
      <c r="H32" s="26">
        <v>12</v>
      </c>
      <c r="I32" s="26"/>
      <c r="AB32" s="28">
        <v>5</v>
      </c>
      <c r="AC32" s="28">
        <v>102.72292084349476</v>
      </c>
      <c r="AD32" s="28">
        <v>7.2770791565052377</v>
      </c>
      <c r="AF32" s="28">
        <v>6.7164179104477615</v>
      </c>
      <c r="AG32" s="28">
        <v>70</v>
      </c>
      <c r="AW32" s="20">
        <v>110</v>
      </c>
      <c r="AX32" s="26">
        <v>135</v>
      </c>
      <c r="AY32" s="26">
        <v>13</v>
      </c>
      <c r="AZ32" s="26">
        <v>12</v>
      </c>
      <c r="BA32" s="28">
        <v>8.2089552238805972</v>
      </c>
      <c r="BB32" s="28">
        <v>80</v>
      </c>
      <c r="BJ32" s="20">
        <v>110</v>
      </c>
      <c r="BK32" s="26">
        <v>13</v>
      </c>
      <c r="BL32" s="26">
        <v>12</v>
      </c>
      <c r="BM32" s="28">
        <v>9.7014925373134346</v>
      </c>
      <c r="BN32" s="28">
        <v>90</v>
      </c>
    </row>
    <row r="33" spans="1:66" x14ac:dyDescent="0.25">
      <c r="A33" s="22">
        <v>30</v>
      </c>
      <c r="B33" s="25" t="s">
        <v>84</v>
      </c>
      <c r="C33" s="25" t="s">
        <v>57</v>
      </c>
      <c r="D33" s="20">
        <v>110</v>
      </c>
      <c r="E33" s="26">
        <v>280</v>
      </c>
      <c r="F33" s="26">
        <v>0</v>
      </c>
      <c r="G33" s="26">
        <v>15</v>
      </c>
      <c r="H33" s="26">
        <v>9</v>
      </c>
      <c r="I33" s="26"/>
      <c r="AB33" s="28">
        <v>6</v>
      </c>
      <c r="AC33" s="28">
        <v>118.53650794693885</v>
      </c>
      <c r="AD33" s="28">
        <v>-8.5365079469388547</v>
      </c>
      <c r="AF33" s="28">
        <v>8.2089552238805972</v>
      </c>
      <c r="AG33" s="28">
        <v>80</v>
      </c>
      <c r="AW33" s="20">
        <v>110</v>
      </c>
      <c r="AX33" s="26">
        <v>280</v>
      </c>
      <c r="AY33" s="26">
        <v>15</v>
      </c>
      <c r="AZ33" s="26">
        <v>9</v>
      </c>
      <c r="BA33" s="28">
        <v>9.7014925373134346</v>
      </c>
      <c r="BB33" s="28">
        <v>90</v>
      </c>
      <c r="BJ33" s="20">
        <v>110</v>
      </c>
      <c r="BK33" s="26">
        <v>15</v>
      </c>
      <c r="BL33" s="26">
        <v>9</v>
      </c>
      <c r="BM33" s="28">
        <v>11.19402985074627</v>
      </c>
      <c r="BN33" s="28">
        <v>90</v>
      </c>
    </row>
    <row r="34" spans="1:66" x14ac:dyDescent="0.25">
      <c r="A34" s="22">
        <v>31</v>
      </c>
      <c r="B34" s="25" t="s">
        <v>85</v>
      </c>
      <c r="C34" s="25" t="s">
        <v>62</v>
      </c>
      <c r="D34" s="20">
        <v>100</v>
      </c>
      <c r="E34" s="26">
        <v>140</v>
      </c>
      <c r="F34" s="26">
        <v>3</v>
      </c>
      <c r="G34" s="26">
        <v>15</v>
      </c>
      <c r="H34" s="26">
        <v>5</v>
      </c>
      <c r="I34" s="26"/>
      <c r="AB34" s="28">
        <v>7</v>
      </c>
      <c r="AC34" s="28">
        <v>121.65026992321384</v>
      </c>
      <c r="AD34" s="28">
        <v>8.3497300767861589</v>
      </c>
      <c r="AF34" s="28">
        <v>9.7014925373134346</v>
      </c>
      <c r="AG34" s="28">
        <v>90</v>
      </c>
      <c r="AW34" s="20">
        <v>100</v>
      </c>
      <c r="AX34" s="26">
        <v>140</v>
      </c>
      <c r="AY34" s="26">
        <v>15</v>
      </c>
      <c r="AZ34" s="26">
        <v>5</v>
      </c>
      <c r="BA34" s="28">
        <v>11.19402985074627</v>
      </c>
      <c r="BB34" s="28">
        <v>90</v>
      </c>
      <c r="BJ34" s="20">
        <v>100</v>
      </c>
      <c r="BK34" s="26">
        <v>15</v>
      </c>
      <c r="BL34" s="26">
        <v>5</v>
      </c>
      <c r="BM34" s="28">
        <v>12.686567164179106</v>
      </c>
      <c r="BN34" s="28">
        <v>90</v>
      </c>
    </row>
    <row r="35" spans="1:66" x14ac:dyDescent="0.25">
      <c r="A35" s="22">
        <v>32</v>
      </c>
      <c r="B35" s="25" t="s">
        <v>86</v>
      </c>
      <c r="C35" s="25" t="s">
        <v>62</v>
      </c>
      <c r="D35" s="20">
        <v>110</v>
      </c>
      <c r="E35" s="26">
        <v>170</v>
      </c>
      <c r="F35" s="26">
        <v>3</v>
      </c>
      <c r="G35" s="26">
        <v>17</v>
      </c>
      <c r="H35" s="26">
        <v>3</v>
      </c>
      <c r="I35" s="26"/>
      <c r="AB35" s="28">
        <v>8</v>
      </c>
      <c r="AC35" s="28">
        <v>104.54270632713138</v>
      </c>
      <c r="AD35" s="28">
        <v>-14.542706327131384</v>
      </c>
      <c r="AF35" s="28">
        <v>11.19402985074627</v>
      </c>
      <c r="AG35" s="28">
        <v>90</v>
      </c>
      <c r="AW35" s="20">
        <v>110</v>
      </c>
      <c r="AX35" s="26">
        <v>170</v>
      </c>
      <c r="AY35" s="26">
        <v>17</v>
      </c>
      <c r="AZ35" s="26">
        <v>3</v>
      </c>
      <c r="BA35" s="28">
        <v>12.686567164179106</v>
      </c>
      <c r="BB35" s="28">
        <v>90</v>
      </c>
      <c r="BJ35" s="20">
        <v>110</v>
      </c>
      <c r="BK35" s="26">
        <v>17</v>
      </c>
      <c r="BL35" s="26">
        <v>3</v>
      </c>
      <c r="BM35" s="28">
        <v>14.179104477611942</v>
      </c>
      <c r="BN35" s="28">
        <v>90</v>
      </c>
    </row>
    <row r="36" spans="1:66" x14ac:dyDescent="0.25">
      <c r="A36" s="22">
        <v>33</v>
      </c>
      <c r="B36" s="25" t="s">
        <v>87</v>
      </c>
      <c r="C36" s="25" t="s">
        <v>62</v>
      </c>
      <c r="D36" s="20">
        <v>120</v>
      </c>
      <c r="E36" s="26">
        <v>75</v>
      </c>
      <c r="F36" s="26">
        <v>3</v>
      </c>
      <c r="G36" s="26">
        <v>13</v>
      </c>
      <c r="H36" s="26">
        <v>4</v>
      </c>
      <c r="I36" s="26"/>
      <c r="AB36" s="28">
        <v>9</v>
      </c>
      <c r="AC36" s="28">
        <v>94.637278556123306</v>
      </c>
      <c r="AD36" s="28">
        <v>-4.6372785561233059</v>
      </c>
      <c r="AF36" s="28">
        <v>12.686567164179106</v>
      </c>
      <c r="AG36" s="28">
        <v>90</v>
      </c>
      <c r="AW36" s="20">
        <v>120</v>
      </c>
      <c r="AX36" s="26">
        <v>75</v>
      </c>
      <c r="AY36" s="26">
        <v>13</v>
      </c>
      <c r="AZ36" s="26">
        <v>4</v>
      </c>
      <c r="BA36" s="28">
        <v>14.179104477611942</v>
      </c>
      <c r="BB36" s="28">
        <v>90</v>
      </c>
      <c r="BJ36" s="20">
        <v>120</v>
      </c>
      <c r="BK36" s="26">
        <v>13</v>
      </c>
      <c r="BL36" s="26">
        <v>4</v>
      </c>
      <c r="BM36" s="28">
        <v>15.671641791044777</v>
      </c>
      <c r="BN36" s="28">
        <v>90</v>
      </c>
    </row>
    <row r="37" spans="1:66" x14ac:dyDescent="0.25">
      <c r="A37" s="22">
        <v>34</v>
      </c>
      <c r="B37" s="25" t="s">
        <v>88</v>
      </c>
      <c r="C37" s="25" t="s">
        <v>62</v>
      </c>
      <c r="D37" s="20">
        <v>110</v>
      </c>
      <c r="E37" s="26">
        <v>180</v>
      </c>
      <c r="F37" s="26">
        <v>0</v>
      </c>
      <c r="G37" s="26">
        <v>14</v>
      </c>
      <c r="H37" s="26">
        <v>11</v>
      </c>
      <c r="I37" s="26"/>
      <c r="AB37" s="28">
        <v>10</v>
      </c>
      <c r="AC37" s="28">
        <v>115.74009735251001</v>
      </c>
      <c r="AD37" s="28">
        <v>4.2599026474899944</v>
      </c>
      <c r="AF37" s="28">
        <v>14.179104477611942</v>
      </c>
      <c r="AG37" s="28">
        <v>90</v>
      </c>
      <c r="AW37" s="20">
        <v>110</v>
      </c>
      <c r="AX37" s="26">
        <v>180</v>
      </c>
      <c r="AY37" s="26">
        <v>14</v>
      </c>
      <c r="AZ37" s="26">
        <v>11</v>
      </c>
      <c r="BA37" s="28">
        <v>15.671641791044777</v>
      </c>
      <c r="BB37" s="28">
        <v>90</v>
      </c>
      <c r="BJ37" s="20">
        <v>110</v>
      </c>
      <c r="BK37" s="26">
        <v>14</v>
      </c>
      <c r="BL37" s="26">
        <v>11</v>
      </c>
      <c r="BM37" s="28">
        <v>17.164179104477611</v>
      </c>
      <c r="BN37" s="28">
        <v>90</v>
      </c>
    </row>
    <row r="38" spans="1:66" x14ac:dyDescent="0.25">
      <c r="A38" s="22">
        <v>35</v>
      </c>
      <c r="B38" s="25" t="s">
        <v>89</v>
      </c>
      <c r="C38" s="25" t="s">
        <v>64</v>
      </c>
      <c r="D38" s="20">
        <v>120</v>
      </c>
      <c r="E38" s="26">
        <v>220</v>
      </c>
      <c r="F38" s="26">
        <v>1</v>
      </c>
      <c r="G38" s="26">
        <v>12</v>
      </c>
      <c r="H38" s="26">
        <v>11</v>
      </c>
      <c r="I38" s="26"/>
      <c r="AB38" s="28">
        <v>11</v>
      </c>
      <c r="AC38" s="28">
        <v>92.575100953144343</v>
      </c>
      <c r="AD38" s="28">
        <v>17.424899046855657</v>
      </c>
      <c r="AF38" s="28">
        <v>15.671641791044777</v>
      </c>
      <c r="AG38" s="28">
        <v>90</v>
      </c>
      <c r="AW38" s="20">
        <v>120</v>
      </c>
      <c r="AX38" s="26">
        <v>220</v>
      </c>
      <c r="AY38" s="26">
        <v>12</v>
      </c>
      <c r="AZ38" s="26">
        <v>11</v>
      </c>
      <c r="BA38" s="28">
        <v>17.164179104477611</v>
      </c>
      <c r="BB38" s="28">
        <v>90</v>
      </c>
      <c r="BJ38" s="20">
        <v>120</v>
      </c>
      <c r="BK38" s="26">
        <v>12</v>
      </c>
      <c r="BL38" s="26">
        <v>11</v>
      </c>
      <c r="BM38" s="28">
        <v>18.656716417910449</v>
      </c>
      <c r="BN38" s="28">
        <v>100</v>
      </c>
    </row>
    <row r="39" spans="1:66" x14ac:dyDescent="0.25">
      <c r="A39" s="22">
        <v>36</v>
      </c>
      <c r="B39" s="25" t="s">
        <v>90</v>
      </c>
      <c r="C39" s="25" t="s">
        <v>57</v>
      </c>
      <c r="D39" s="20">
        <v>110</v>
      </c>
      <c r="E39" s="26">
        <v>250</v>
      </c>
      <c r="F39" s="27">
        <v>1.5</v>
      </c>
      <c r="G39" s="27">
        <v>11.5</v>
      </c>
      <c r="H39" s="26">
        <v>10</v>
      </c>
      <c r="I39" s="26"/>
      <c r="AB39" s="28">
        <v>12</v>
      </c>
      <c r="AC39" s="28">
        <v>107.10639131234394</v>
      </c>
      <c r="AD39" s="28">
        <v>12.893608687656055</v>
      </c>
      <c r="AF39" s="28">
        <v>17.164179104477611</v>
      </c>
      <c r="AG39" s="28">
        <v>90</v>
      </c>
      <c r="AW39" s="20">
        <v>110</v>
      </c>
      <c r="AX39" s="26">
        <v>250</v>
      </c>
      <c r="AY39" s="27">
        <v>11.5</v>
      </c>
      <c r="AZ39" s="26">
        <v>10</v>
      </c>
      <c r="BA39" s="28">
        <v>18.656716417910449</v>
      </c>
      <c r="BB39" s="28">
        <v>100</v>
      </c>
      <c r="BJ39" s="20">
        <v>110</v>
      </c>
      <c r="BK39" s="27">
        <v>11.5</v>
      </c>
      <c r="BL39" s="26">
        <v>10</v>
      </c>
      <c r="BM39" s="28">
        <v>20.149253731343283</v>
      </c>
      <c r="BN39" s="28">
        <v>100</v>
      </c>
    </row>
    <row r="40" spans="1:66" x14ac:dyDescent="0.25">
      <c r="A40" s="22">
        <v>37</v>
      </c>
      <c r="B40" s="25" t="s">
        <v>91</v>
      </c>
      <c r="C40" s="25" t="s">
        <v>52</v>
      </c>
      <c r="D40" s="20">
        <v>110</v>
      </c>
      <c r="E40" s="26">
        <v>170</v>
      </c>
      <c r="F40" s="26">
        <v>1</v>
      </c>
      <c r="G40" s="26">
        <v>17</v>
      </c>
      <c r="H40" s="26">
        <v>6</v>
      </c>
      <c r="I40" s="26"/>
      <c r="AB40" s="28">
        <v>13</v>
      </c>
      <c r="AC40" s="28">
        <v>98.838768044933175</v>
      </c>
      <c r="AD40" s="28">
        <v>11.161231955066825</v>
      </c>
      <c r="AF40" s="28">
        <v>18.656716417910449</v>
      </c>
      <c r="AG40" s="28">
        <v>100</v>
      </c>
      <c r="AW40" s="20">
        <v>110</v>
      </c>
      <c r="AX40" s="26">
        <v>170</v>
      </c>
      <c r="AY40" s="26">
        <v>17</v>
      </c>
      <c r="AZ40" s="26">
        <v>6</v>
      </c>
      <c r="BA40" s="28">
        <v>20.149253731343283</v>
      </c>
      <c r="BB40" s="28">
        <v>100</v>
      </c>
      <c r="BJ40" s="20">
        <v>110</v>
      </c>
      <c r="BK40" s="26">
        <v>17</v>
      </c>
      <c r="BL40" s="26">
        <v>6</v>
      </c>
      <c r="BM40" s="28">
        <v>21.64179104477612</v>
      </c>
      <c r="BN40" s="28">
        <v>100</v>
      </c>
    </row>
    <row r="41" spans="1:66" x14ac:dyDescent="0.25">
      <c r="A41" s="22">
        <v>38</v>
      </c>
      <c r="B41" s="25" t="s">
        <v>92</v>
      </c>
      <c r="C41" s="25" t="s">
        <v>52</v>
      </c>
      <c r="D41" s="20">
        <v>140</v>
      </c>
      <c r="E41" s="26">
        <v>170</v>
      </c>
      <c r="F41" s="26">
        <v>2</v>
      </c>
      <c r="G41" s="26">
        <v>20</v>
      </c>
      <c r="H41" s="26">
        <v>9</v>
      </c>
      <c r="I41" s="26"/>
      <c r="AB41" s="28">
        <v>14</v>
      </c>
      <c r="AC41" s="28">
        <v>118.70791391357571</v>
      </c>
      <c r="AD41" s="28">
        <v>-8.7079139135757089</v>
      </c>
      <c r="AF41" s="28">
        <v>20.149253731343283</v>
      </c>
      <c r="AG41" s="28">
        <v>100</v>
      </c>
      <c r="AW41" s="20">
        <v>140</v>
      </c>
      <c r="AX41" s="26">
        <v>170</v>
      </c>
      <c r="AY41" s="26">
        <v>20</v>
      </c>
      <c r="AZ41" s="26">
        <v>9</v>
      </c>
      <c r="BA41" s="28">
        <v>21.64179104477612</v>
      </c>
      <c r="BB41" s="28">
        <v>100</v>
      </c>
      <c r="BJ41" s="20">
        <v>140</v>
      </c>
      <c r="BK41" s="26">
        <v>20</v>
      </c>
      <c r="BL41" s="26">
        <v>9</v>
      </c>
      <c r="BM41" s="28">
        <v>23.134328358208954</v>
      </c>
      <c r="BN41" s="28">
        <v>100</v>
      </c>
    </row>
    <row r="42" spans="1:66" x14ac:dyDescent="0.25">
      <c r="A42" s="22">
        <v>39</v>
      </c>
      <c r="B42" s="25" t="s">
        <v>93</v>
      </c>
      <c r="C42" s="25" t="s">
        <v>57</v>
      </c>
      <c r="D42" s="20">
        <v>110</v>
      </c>
      <c r="E42" s="26">
        <v>260</v>
      </c>
      <c r="F42" s="26">
        <v>0</v>
      </c>
      <c r="G42" s="26">
        <v>21</v>
      </c>
      <c r="H42" s="26">
        <v>3</v>
      </c>
      <c r="I42" s="26"/>
      <c r="AB42" s="28">
        <v>15</v>
      </c>
      <c r="AC42" s="28">
        <v>116.06266776225513</v>
      </c>
      <c r="AD42" s="28">
        <v>-6.0626677622551313</v>
      </c>
      <c r="AF42" s="28">
        <v>21.64179104477612</v>
      </c>
      <c r="AG42" s="28">
        <v>100</v>
      </c>
      <c r="AW42" s="20">
        <v>110</v>
      </c>
      <c r="AX42" s="26">
        <v>260</v>
      </c>
      <c r="AY42" s="26">
        <v>21</v>
      </c>
      <c r="AZ42" s="26">
        <v>3</v>
      </c>
      <c r="BA42" s="28">
        <v>23.134328358208954</v>
      </c>
      <c r="BB42" s="28">
        <v>100</v>
      </c>
      <c r="BJ42" s="20">
        <v>110</v>
      </c>
      <c r="BK42" s="26">
        <v>21</v>
      </c>
      <c r="BL42" s="26">
        <v>3</v>
      </c>
      <c r="BM42" s="28">
        <v>24.626865671641792</v>
      </c>
      <c r="BN42" s="28">
        <v>100</v>
      </c>
    </row>
    <row r="43" spans="1:66" x14ac:dyDescent="0.25">
      <c r="A43" s="22">
        <v>40</v>
      </c>
      <c r="B43" s="25" t="s">
        <v>94</v>
      </c>
      <c r="C43" s="25" t="s">
        <v>64</v>
      </c>
      <c r="D43" s="20">
        <v>100</v>
      </c>
      <c r="E43" s="26">
        <v>150</v>
      </c>
      <c r="F43" s="26">
        <v>2</v>
      </c>
      <c r="G43" s="26">
        <v>12</v>
      </c>
      <c r="H43" s="26">
        <v>6</v>
      </c>
      <c r="I43" s="26"/>
      <c r="AB43" s="28">
        <v>16</v>
      </c>
      <c r="AC43" s="28">
        <v>109.5905964280515</v>
      </c>
      <c r="AD43" s="28">
        <v>-9.5905964280514979</v>
      </c>
      <c r="AF43" s="28">
        <v>23.134328358208954</v>
      </c>
      <c r="AG43" s="28">
        <v>100</v>
      </c>
      <c r="AW43" s="20">
        <v>100</v>
      </c>
      <c r="AX43" s="26">
        <v>150</v>
      </c>
      <c r="AY43" s="26">
        <v>12</v>
      </c>
      <c r="AZ43" s="26">
        <v>6</v>
      </c>
      <c r="BA43" s="28">
        <v>24.626865671641792</v>
      </c>
      <c r="BB43" s="28">
        <v>100</v>
      </c>
      <c r="BJ43" s="20">
        <v>100</v>
      </c>
      <c r="BK43" s="26">
        <v>12</v>
      </c>
      <c r="BL43" s="26">
        <v>6</v>
      </c>
      <c r="BM43" s="28">
        <v>26.119402985074629</v>
      </c>
      <c r="BN43" s="28">
        <v>100</v>
      </c>
    </row>
    <row r="44" spans="1:66" x14ac:dyDescent="0.25">
      <c r="A44" s="22">
        <v>41</v>
      </c>
      <c r="B44" s="25" t="s">
        <v>95</v>
      </c>
      <c r="C44" s="25" t="s">
        <v>57</v>
      </c>
      <c r="D44" s="20">
        <v>110</v>
      </c>
      <c r="E44" s="26">
        <v>180</v>
      </c>
      <c r="F44" s="26">
        <v>0</v>
      </c>
      <c r="G44" s="26">
        <v>12</v>
      </c>
      <c r="H44" s="26">
        <v>12</v>
      </c>
      <c r="I44" s="26"/>
      <c r="AB44" s="28">
        <v>17</v>
      </c>
      <c r="AC44" s="28">
        <v>116.6690071500783</v>
      </c>
      <c r="AD44" s="28">
        <v>-6.6690071500783006</v>
      </c>
      <c r="AF44" s="28">
        <v>24.626865671641792</v>
      </c>
      <c r="AG44" s="28">
        <v>100</v>
      </c>
      <c r="AW44" s="20">
        <v>110</v>
      </c>
      <c r="AX44" s="26">
        <v>180</v>
      </c>
      <c r="AY44" s="26">
        <v>12</v>
      </c>
      <c r="AZ44" s="26">
        <v>12</v>
      </c>
      <c r="BA44" s="28">
        <v>26.119402985074629</v>
      </c>
      <c r="BB44" s="28">
        <v>100</v>
      </c>
      <c r="BJ44" s="20">
        <v>110</v>
      </c>
      <c r="BK44" s="26">
        <v>12</v>
      </c>
      <c r="BL44" s="26">
        <v>12</v>
      </c>
      <c r="BM44" s="28">
        <v>27.611940298507463</v>
      </c>
      <c r="BN44" s="28">
        <v>100</v>
      </c>
    </row>
    <row r="45" spans="1:66" x14ac:dyDescent="0.25">
      <c r="A45" s="22">
        <v>42</v>
      </c>
      <c r="B45" s="25" t="s">
        <v>96</v>
      </c>
      <c r="C45" s="25" t="s">
        <v>52</v>
      </c>
      <c r="D45" s="20">
        <v>160</v>
      </c>
      <c r="E45" s="26">
        <v>150</v>
      </c>
      <c r="F45" s="26">
        <v>3</v>
      </c>
      <c r="G45" s="26">
        <v>17</v>
      </c>
      <c r="H45" s="26">
        <v>13</v>
      </c>
      <c r="I45" s="26"/>
      <c r="AB45" s="28">
        <v>18</v>
      </c>
      <c r="AC45" s="28">
        <v>118.70791391357571</v>
      </c>
      <c r="AD45" s="28">
        <v>-8.7079139135757089</v>
      </c>
      <c r="AF45" s="28">
        <v>26.119402985074629</v>
      </c>
      <c r="AG45" s="28">
        <v>100</v>
      </c>
      <c r="AW45" s="20">
        <v>160</v>
      </c>
      <c r="AX45" s="26">
        <v>150</v>
      </c>
      <c r="AY45" s="26">
        <v>17</v>
      </c>
      <c r="AZ45" s="26">
        <v>13</v>
      </c>
      <c r="BA45" s="28">
        <v>27.611940298507463</v>
      </c>
      <c r="BB45" s="28">
        <v>100</v>
      </c>
      <c r="BJ45" s="20">
        <v>160</v>
      </c>
      <c r="BK45" s="26">
        <v>17</v>
      </c>
      <c r="BL45" s="26">
        <v>13</v>
      </c>
      <c r="BM45" s="28">
        <v>29.1044776119403</v>
      </c>
      <c r="BN45" s="28">
        <v>100</v>
      </c>
    </row>
    <row r="46" spans="1:66" x14ac:dyDescent="0.25">
      <c r="A46" s="22">
        <v>43</v>
      </c>
      <c r="B46" s="25" t="s">
        <v>97</v>
      </c>
      <c r="C46" s="25" t="s">
        <v>57</v>
      </c>
      <c r="D46" s="20">
        <v>100</v>
      </c>
      <c r="E46" s="26">
        <v>220</v>
      </c>
      <c r="F46" s="26">
        <v>2</v>
      </c>
      <c r="G46" s="26">
        <v>15</v>
      </c>
      <c r="H46" s="26">
        <v>6</v>
      </c>
      <c r="I46" s="26"/>
      <c r="AB46" s="28">
        <v>19</v>
      </c>
      <c r="AC46" s="28">
        <v>89.857031043594446</v>
      </c>
      <c r="AD46" s="28">
        <v>20.142968956405554</v>
      </c>
      <c r="AF46" s="28">
        <v>27.611940298507463</v>
      </c>
      <c r="AG46" s="28">
        <v>100</v>
      </c>
      <c r="AW46" s="20">
        <v>100</v>
      </c>
      <c r="AX46" s="26">
        <v>220</v>
      </c>
      <c r="AY46" s="26">
        <v>15</v>
      </c>
      <c r="AZ46" s="26">
        <v>6</v>
      </c>
      <c r="BA46" s="28">
        <v>29.1044776119403</v>
      </c>
      <c r="BB46" s="28">
        <v>100</v>
      </c>
      <c r="BJ46" s="20">
        <v>100</v>
      </c>
      <c r="BK46" s="26">
        <v>15</v>
      </c>
      <c r="BL46" s="26">
        <v>6</v>
      </c>
      <c r="BM46" s="28">
        <v>30.597014925373134</v>
      </c>
      <c r="BN46" s="28">
        <v>100</v>
      </c>
    </row>
    <row r="47" spans="1:66" x14ac:dyDescent="0.25">
      <c r="A47" s="22">
        <v>44</v>
      </c>
      <c r="B47" s="25" t="s">
        <v>98</v>
      </c>
      <c r="C47" s="25" t="s">
        <v>52</v>
      </c>
      <c r="D47" s="20">
        <v>120</v>
      </c>
      <c r="E47" s="26">
        <v>190</v>
      </c>
      <c r="F47" s="26">
        <v>0</v>
      </c>
      <c r="G47" s="26">
        <v>15</v>
      </c>
      <c r="H47" s="26">
        <v>9</v>
      </c>
      <c r="I47" s="26"/>
      <c r="AB47" s="28">
        <v>20</v>
      </c>
      <c r="AC47" s="28">
        <v>96.597673227502554</v>
      </c>
      <c r="AD47" s="28">
        <v>3.402326772497446</v>
      </c>
      <c r="AF47" s="28">
        <v>29.1044776119403</v>
      </c>
      <c r="AG47" s="28">
        <v>100</v>
      </c>
      <c r="AW47" s="20">
        <v>120</v>
      </c>
      <c r="AX47" s="26">
        <v>190</v>
      </c>
      <c r="AY47" s="26">
        <v>15</v>
      </c>
      <c r="AZ47" s="26">
        <v>9</v>
      </c>
      <c r="BA47" s="28">
        <v>30.597014925373134</v>
      </c>
      <c r="BB47" s="28">
        <v>100</v>
      </c>
      <c r="BJ47" s="20">
        <v>120</v>
      </c>
      <c r="BK47" s="26">
        <v>15</v>
      </c>
      <c r="BL47" s="26">
        <v>9</v>
      </c>
      <c r="BM47" s="28">
        <v>32.089552238805972</v>
      </c>
      <c r="BN47" s="28">
        <v>100</v>
      </c>
    </row>
    <row r="48" spans="1:66" x14ac:dyDescent="0.25">
      <c r="A48" s="22">
        <v>45</v>
      </c>
      <c r="B48" s="25" t="s">
        <v>99</v>
      </c>
      <c r="C48" s="25" t="s">
        <v>57</v>
      </c>
      <c r="D48" s="20">
        <v>130</v>
      </c>
      <c r="E48" s="26">
        <v>170</v>
      </c>
      <c r="F48" s="27">
        <v>1.5</v>
      </c>
      <c r="G48" s="27">
        <v>13.5</v>
      </c>
      <c r="H48" s="26">
        <v>10</v>
      </c>
      <c r="I48" s="26"/>
      <c r="AB48" s="28">
        <v>21</v>
      </c>
      <c r="AC48" s="28">
        <v>111.82834849824643</v>
      </c>
      <c r="AD48" s="28">
        <v>-1.8283484982464273</v>
      </c>
      <c r="AF48" s="28">
        <v>30.597014925373134</v>
      </c>
      <c r="AG48" s="28">
        <v>100</v>
      </c>
      <c r="AW48" s="20">
        <v>130</v>
      </c>
      <c r="AX48" s="26">
        <v>170</v>
      </c>
      <c r="AY48" s="27">
        <v>13.5</v>
      </c>
      <c r="AZ48" s="26">
        <v>10</v>
      </c>
      <c r="BA48" s="28">
        <v>32.089552238805972</v>
      </c>
      <c r="BB48" s="28">
        <v>100</v>
      </c>
      <c r="BJ48" s="20">
        <v>130</v>
      </c>
      <c r="BK48" s="27">
        <v>13.5</v>
      </c>
      <c r="BL48" s="26">
        <v>10</v>
      </c>
      <c r="BM48" s="28">
        <v>33.582089552238806</v>
      </c>
      <c r="BN48" s="28">
        <v>100</v>
      </c>
    </row>
    <row r="49" spans="1:66" x14ac:dyDescent="0.25">
      <c r="A49" s="22">
        <v>46</v>
      </c>
      <c r="B49" s="25" t="s">
        <v>100</v>
      </c>
      <c r="C49" s="25" t="s">
        <v>62</v>
      </c>
      <c r="D49" s="20">
        <v>120</v>
      </c>
      <c r="E49" s="26">
        <v>200</v>
      </c>
      <c r="F49" s="26">
        <v>6</v>
      </c>
      <c r="G49" s="26">
        <v>11</v>
      </c>
      <c r="H49" s="26">
        <v>14</v>
      </c>
      <c r="I49" s="26"/>
      <c r="AB49" s="28">
        <v>22</v>
      </c>
      <c r="AC49" s="28">
        <v>103.79576281800456</v>
      </c>
      <c r="AD49" s="28">
        <v>-3.7957628180045617</v>
      </c>
      <c r="AF49" s="28">
        <v>32.089552238805972</v>
      </c>
      <c r="AG49" s="28">
        <v>100</v>
      </c>
      <c r="AW49" s="20">
        <v>120</v>
      </c>
      <c r="AX49" s="26">
        <v>200</v>
      </c>
      <c r="AY49" s="26">
        <v>11</v>
      </c>
      <c r="AZ49" s="26">
        <v>14</v>
      </c>
      <c r="BA49" s="28">
        <v>33.582089552238806</v>
      </c>
      <c r="BB49" s="28">
        <v>100</v>
      </c>
      <c r="BJ49" s="20">
        <v>120</v>
      </c>
      <c r="BK49" s="26">
        <v>11</v>
      </c>
      <c r="BL49" s="26">
        <v>14</v>
      </c>
      <c r="BM49" s="28">
        <v>35.07462686567164</v>
      </c>
      <c r="BN49" s="28">
        <v>100</v>
      </c>
    </row>
    <row r="50" spans="1:66" x14ac:dyDescent="0.25">
      <c r="A50" s="22">
        <v>47</v>
      </c>
      <c r="B50" s="25" t="s">
        <v>101</v>
      </c>
      <c r="C50" s="25" t="s">
        <v>52</v>
      </c>
      <c r="D50" s="20">
        <v>100</v>
      </c>
      <c r="E50" s="26">
        <v>320</v>
      </c>
      <c r="F50" s="26">
        <v>1</v>
      </c>
      <c r="G50" s="26">
        <v>20</v>
      </c>
      <c r="H50" s="26">
        <v>3</v>
      </c>
      <c r="I50" s="26"/>
      <c r="AB50" s="28">
        <v>23</v>
      </c>
      <c r="AC50" s="28">
        <v>108.68068646141583</v>
      </c>
      <c r="AD50" s="28">
        <v>-8.6806864614158314</v>
      </c>
      <c r="AF50" s="28">
        <v>33.582089552238806</v>
      </c>
      <c r="AG50" s="28">
        <v>100</v>
      </c>
      <c r="AW50" s="20">
        <v>100</v>
      </c>
      <c r="AX50" s="26">
        <v>320</v>
      </c>
      <c r="AY50" s="26">
        <v>20</v>
      </c>
      <c r="AZ50" s="26">
        <v>3</v>
      </c>
      <c r="BA50" s="28">
        <v>35.07462686567164</v>
      </c>
      <c r="BB50" s="28">
        <v>100</v>
      </c>
      <c r="BJ50" s="20">
        <v>100</v>
      </c>
      <c r="BK50" s="26">
        <v>20</v>
      </c>
      <c r="BL50" s="26">
        <v>3</v>
      </c>
      <c r="BM50" s="28">
        <v>36.567164179104481</v>
      </c>
      <c r="BN50" s="28">
        <v>100</v>
      </c>
    </row>
    <row r="51" spans="1:66" x14ac:dyDescent="0.25">
      <c r="A51" s="22">
        <v>48</v>
      </c>
      <c r="B51" s="25" t="s">
        <v>102</v>
      </c>
      <c r="C51" s="25" t="s">
        <v>64</v>
      </c>
      <c r="D51" s="20">
        <v>50</v>
      </c>
      <c r="E51" s="26">
        <v>0</v>
      </c>
      <c r="F51" s="26">
        <v>0</v>
      </c>
      <c r="G51" s="26">
        <v>13</v>
      </c>
      <c r="H51" s="26">
        <v>0</v>
      </c>
      <c r="I51" s="26"/>
      <c r="AB51" s="28">
        <v>24</v>
      </c>
      <c r="AC51" s="28">
        <v>114.59527206471211</v>
      </c>
      <c r="AD51" s="28">
        <v>-4.5952720647121055</v>
      </c>
      <c r="AF51" s="28">
        <v>35.07462686567164</v>
      </c>
      <c r="AG51" s="28">
        <v>100</v>
      </c>
      <c r="AW51" s="20">
        <v>50</v>
      </c>
      <c r="AX51" s="26">
        <v>0</v>
      </c>
      <c r="AY51" s="26">
        <v>13</v>
      </c>
      <c r="AZ51" s="26">
        <v>0</v>
      </c>
      <c r="BA51" s="28">
        <v>36.567164179104481</v>
      </c>
      <c r="BB51" s="28">
        <v>100</v>
      </c>
      <c r="BJ51" s="20">
        <v>50</v>
      </c>
      <c r="BK51" s="26">
        <v>13</v>
      </c>
      <c r="BL51" s="26">
        <v>0</v>
      </c>
      <c r="BM51" s="28">
        <v>38.059701492537314</v>
      </c>
      <c r="BN51" s="28">
        <v>110</v>
      </c>
    </row>
    <row r="52" spans="1:66" x14ac:dyDescent="0.25">
      <c r="A52" s="22">
        <v>49</v>
      </c>
      <c r="B52" s="25" t="s">
        <v>103</v>
      </c>
      <c r="C52" s="25" t="s">
        <v>64</v>
      </c>
      <c r="D52" s="20">
        <v>50</v>
      </c>
      <c r="E52" s="26">
        <v>0</v>
      </c>
      <c r="F52" s="26">
        <v>1</v>
      </c>
      <c r="G52" s="26">
        <v>10</v>
      </c>
      <c r="H52" s="26">
        <v>0</v>
      </c>
      <c r="I52" s="26"/>
      <c r="AB52" s="28">
        <v>25</v>
      </c>
      <c r="AC52" s="28">
        <v>118.83803083784886</v>
      </c>
      <c r="AD52" s="28">
        <v>-8.8380308378488621</v>
      </c>
      <c r="AF52" s="28">
        <v>36.567164179104481</v>
      </c>
      <c r="AG52" s="28">
        <v>100</v>
      </c>
      <c r="AW52" s="20">
        <v>50</v>
      </c>
      <c r="AX52" s="26">
        <v>0</v>
      </c>
      <c r="AY52" s="26">
        <v>10</v>
      </c>
      <c r="AZ52" s="26">
        <v>0</v>
      </c>
      <c r="BA52" s="28">
        <v>38.059701492537314</v>
      </c>
      <c r="BB52" s="28">
        <v>110</v>
      </c>
      <c r="BJ52" s="20">
        <v>50</v>
      </c>
      <c r="BK52" s="26">
        <v>10</v>
      </c>
      <c r="BL52" s="26">
        <v>0</v>
      </c>
      <c r="BM52" s="28">
        <v>39.552238805970148</v>
      </c>
      <c r="BN52" s="28">
        <v>110</v>
      </c>
    </row>
    <row r="53" spans="1:66" x14ac:dyDescent="0.25">
      <c r="A53" s="22">
        <v>50</v>
      </c>
      <c r="B53" s="25" t="s">
        <v>104</v>
      </c>
      <c r="C53" s="25" t="s">
        <v>64</v>
      </c>
      <c r="D53" s="20">
        <v>100</v>
      </c>
      <c r="E53" s="26">
        <v>135</v>
      </c>
      <c r="F53" s="26">
        <v>2</v>
      </c>
      <c r="G53" s="26">
        <v>14</v>
      </c>
      <c r="H53" s="26">
        <v>6</v>
      </c>
      <c r="I53" s="26"/>
      <c r="AB53" s="28">
        <v>26</v>
      </c>
      <c r="AC53" s="28">
        <v>99.524323012211212</v>
      </c>
      <c r="AD53" s="28">
        <v>0.47567698778878764</v>
      </c>
      <c r="AF53" s="28">
        <v>38.059701492537314</v>
      </c>
      <c r="AG53" s="28">
        <v>110</v>
      </c>
      <c r="AW53" s="20">
        <v>100</v>
      </c>
      <c r="AX53" s="26">
        <v>135</v>
      </c>
      <c r="AY53" s="26">
        <v>14</v>
      </c>
      <c r="AZ53" s="26">
        <v>6</v>
      </c>
      <c r="BA53" s="28">
        <v>39.552238805970148</v>
      </c>
      <c r="BB53" s="28">
        <v>110</v>
      </c>
      <c r="BJ53" s="20">
        <v>100</v>
      </c>
      <c r="BK53" s="26">
        <v>14</v>
      </c>
      <c r="BL53" s="26">
        <v>6</v>
      </c>
      <c r="BM53" s="28">
        <v>41.044776119402989</v>
      </c>
      <c r="BN53" s="28">
        <v>110</v>
      </c>
    </row>
    <row r="54" spans="1:66" x14ac:dyDescent="0.25">
      <c r="A54" s="22">
        <v>51</v>
      </c>
      <c r="B54" s="25" t="s">
        <v>105</v>
      </c>
      <c r="C54" s="25" t="s">
        <v>52</v>
      </c>
      <c r="D54" s="20">
        <v>120</v>
      </c>
      <c r="E54" s="26">
        <v>210</v>
      </c>
      <c r="F54" s="26">
        <v>5</v>
      </c>
      <c r="G54" s="26">
        <v>14</v>
      </c>
      <c r="H54" s="26">
        <v>12</v>
      </c>
      <c r="I54" s="26"/>
      <c r="AB54" s="28">
        <v>27</v>
      </c>
      <c r="AC54" s="28">
        <v>109.69332737900129</v>
      </c>
      <c r="AD54" s="28">
        <v>10.306672620998711</v>
      </c>
      <c r="AF54" s="28">
        <v>39.552238805970148</v>
      </c>
      <c r="AG54" s="28">
        <v>110</v>
      </c>
      <c r="AW54" s="20">
        <v>120</v>
      </c>
      <c r="AX54" s="26">
        <v>210</v>
      </c>
      <c r="AY54" s="26">
        <v>14</v>
      </c>
      <c r="AZ54" s="26">
        <v>12</v>
      </c>
      <c r="BA54" s="28">
        <v>41.044776119402989</v>
      </c>
      <c r="BB54" s="28">
        <v>110</v>
      </c>
      <c r="BJ54" s="20">
        <v>120</v>
      </c>
      <c r="BK54" s="26">
        <v>14</v>
      </c>
      <c r="BL54" s="26">
        <v>12</v>
      </c>
      <c r="BM54" s="28">
        <v>42.537313432835823</v>
      </c>
      <c r="BN54" s="28">
        <v>110</v>
      </c>
    </row>
    <row r="55" spans="1:66" x14ac:dyDescent="0.25">
      <c r="A55" s="22">
        <v>52</v>
      </c>
      <c r="B55" s="25" t="s">
        <v>106</v>
      </c>
      <c r="C55" s="25" t="s">
        <v>52</v>
      </c>
      <c r="D55" s="20">
        <v>90</v>
      </c>
      <c r="E55" s="26">
        <v>0</v>
      </c>
      <c r="F55" s="26">
        <v>2</v>
      </c>
      <c r="G55" s="26">
        <v>15</v>
      </c>
      <c r="H55" s="26">
        <v>6</v>
      </c>
      <c r="I55" s="26"/>
      <c r="AB55" s="28">
        <v>28</v>
      </c>
      <c r="AC55" s="28">
        <v>126.3893506593857</v>
      </c>
      <c r="AD55" s="28">
        <v>-6.3893506593856983</v>
      </c>
      <c r="AF55" s="28">
        <v>41.044776119402989</v>
      </c>
      <c r="AG55" s="28">
        <v>110</v>
      </c>
      <c r="AW55" s="20">
        <v>90</v>
      </c>
      <c r="AX55" s="26">
        <v>0</v>
      </c>
      <c r="AY55" s="26">
        <v>15</v>
      </c>
      <c r="AZ55" s="26">
        <v>6</v>
      </c>
      <c r="BA55" s="28">
        <v>42.537313432835823</v>
      </c>
      <c r="BB55" s="28">
        <v>110</v>
      </c>
      <c r="BJ55" s="20">
        <v>90</v>
      </c>
      <c r="BK55" s="26">
        <v>15</v>
      </c>
      <c r="BL55" s="26">
        <v>6</v>
      </c>
      <c r="BM55" s="28">
        <v>44.029850746268657</v>
      </c>
      <c r="BN55" s="28">
        <v>110</v>
      </c>
    </row>
    <row r="56" spans="1:66" x14ac:dyDescent="0.25">
      <c r="A56" s="22">
        <v>53</v>
      </c>
      <c r="B56" s="25" t="s">
        <v>107</v>
      </c>
      <c r="C56" s="25" t="s">
        <v>55</v>
      </c>
      <c r="D56" s="20">
        <v>110</v>
      </c>
      <c r="E56" s="26">
        <v>240</v>
      </c>
      <c r="F56" s="26">
        <v>0</v>
      </c>
      <c r="G56" s="26">
        <v>23</v>
      </c>
      <c r="H56" s="26">
        <v>2</v>
      </c>
      <c r="I56" s="26"/>
      <c r="AB56" s="28">
        <v>29</v>
      </c>
      <c r="AC56" s="28">
        <v>117.10493773184722</v>
      </c>
      <c r="AD56" s="28">
        <v>-7.1049377318472153</v>
      </c>
      <c r="AF56" s="28">
        <v>42.537313432835823</v>
      </c>
      <c r="AG56" s="28">
        <v>110</v>
      </c>
      <c r="AW56" s="20">
        <v>110</v>
      </c>
      <c r="AX56" s="26">
        <v>240</v>
      </c>
      <c r="AY56" s="26">
        <v>23</v>
      </c>
      <c r="AZ56" s="26">
        <v>2</v>
      </c>
      <c r="BA56" s="28">
        <v>44.029850746268657</v>
      </c>
      <c r="BB56" s="28">
        <v>110</v>
      </c>
      <c r="BJ56" s="20">
        <v>110</v>
      </c>
      <c r="BK56" s="26">
        <v>23</v>
      </c>
      <c r="BL56" s="26">
        <v>2</v>
      </c>
      <c r="BM56" s="28">
        <v>45.522388059701491</v>
      </c>
      <c r="BN56" s="28">
        <v>110</v>
      </c>
    </row>
    <row r="57" spans="1:66" x14ac:dyDescent="0.25">
      <c r="A57" s="22">
        <v>54</v>
      </c>
      <c r="B57" s="25" t="s">
        <v>108</v>
      </c>
      <c r="C57" s="25" t="s">
        <v>52</v>
      </c>
      <c r="D57" s="20">
        <v>110</v>
      </c>
      <c r="E57" s="26">
        <v>290</v>
      </c>
      <c r="F57" s="26">
        <v>0</v>
      </c>
      <c r="G57" s="26">
        <v>22</v>
      </c>
      <c r="H57" s="26">
        <v>3</v>
      </c>
      <c r="I57" s="26"/>
      <c r="AB57" s="28">
        <v>30</v>
      </c>
      <c r="AC57" s="28">
        <v>115.67658799798461</v>
      </c>
      <c r="AD57" s="28">
        <v>-5.6765879979846119</v>
      </c>
      <c r="AF57" s="28">
        <v>44.029850746268657</v>
      </c>
      <c r="AG57" s="28">
        <v>110</v>
      </c>
      <c r="AW57" s="20">
        <v>110</v>
      </c>
      <c r="AX57" s="26">
        <v>290</v>
      </c>
      <c r="AY57" s="26">
        <v>22</v>
      </c>
      <c r="AZ57" s="26">
        <v>3</v>
      </c>
      <c r="BA57" s="28">
        <v>45.522388059701491</v>
      </c>
      <c r="BB57" s="28">
        <v>110</v>
      </c>
      <c r="BJ57" s="20">
        <v>110</v>
      </c>
      <c r="BK57" s="26">
        <v>22</v>
      </c>
      <c r="BL57" s="26">
        <v>3</v>
      </c>
      <c r="BM57" s="28">
        <v>47.014925373134332</v>
      </c>
      <c r="BN57" s="28">
        <v>110</v>
      </c>
    </row>
    <row r="58" spans="1:66" x14ac:dyDescent="0.25">
      <c r="A58" s="22">
        <v>55</v>
      </c>
      <c r="B58" s="25" t="s">
        <v>109</v>
      </c>
      <c r="C58" s="25" t="s">
        <v>50</v>
      </c>
      <c r="D58" s="20">
        <v>90</v>
      </c>
      <c r="E58" s="26">
        <v>0</v>
      </c>
      <c r="F58" s="26">
        <v>3</v>
      </c>
      <c r="G58" s="26">
        <v>20</v>
      </c>
      <c r="H58" s="26">
        <v>0</v>
      </c>
      <c r="I58" s="26"/>
      <c r="AB58" s="28">
        <v>31</v>
      </c>
      <c r="AC58" s="28">
        <v>98.482175308625798</v>
      </c>
      <c r="AD58" s="28">
        <v>1.5178246913742015</v>
      </c>
      <c r="AF58" s="28">
        <v>45.522388059701491</v>
      </c>
      <c r="AG58" s="28">
        <v>110</v>
      </c>
      <c r="AK58" t="s">
        <v>277</v>
      </c>
      <c r="AW58" s="20">
        <v>90</v>
      </c>
      <c r="AX58" s="26">
        <v>0</v>
      </c>
      <c r="AY58" s="26">
        <v>20</v>
      </c>
      <c r="AZ58" s="26">
        <v>0</v>
      </c>
      <c r="BA58" s="28">
        <v>47.014925373134332</v>
      </c>
      <c r="BB58" s="28">
        <v>110</v>
      </c>
      <c r="BJ58" s="20">
        <v>90</v>
      </c>
      <c r="BK58" s="26">
        <v>20</v>
      </c>
      <c r="BL58" s="26">
        <v>0</v>
      </c>
      <c r="BM58" s="28">
        <v>48.507462686567166</v>
      </c>
      <c r="BN58" s="28">
        <v>110</v>
      </c>
    </row>
    <row r="59" spans="1:66" x14ac:dyDescent="0.25">
      <c r="A59" s="22">
        <v>56</v>
      </c>
      <c r="B59" s="25" t="s">
        <v>110</v>
      </c>
      <c r="C59" s="25" t="s">
        <v>50</v>
      </c>
      <c r="D59" s="20">
        <v>80</v>
      </c>
      <c r="E59" s="26">
        <v>0</v>
      </c>
      <c r="F59" s="26">
        <v>3</v>
      </c>
      <c r="G59" s="26">
        <v>16</v>
      </c>
      <c r="H59" s="26">
        <v>0</v>
      </c>
      <c r="I59" s="26"/>
      <c r="AB59" s="28">
        <v>32</v>
      </c>
      <c r="AC59" s="28">
        <v>98.196480908651964</v>
      </c>
      <c r="AD59" s="28">
        <v>11.803519091348036</v>
      </c>
      <c r="AF59" s="28">
        <v>47.014925373134332</v>
      </c>
      <c r="AG59" s="28">
        <v>110</v>
      </c>
      <c r="AW59" s="20">
        <v>80</v>
      </c>
      <c r="AX59" s="26">
        <v>0</v>
      </c>
      <c r="AY59" s="26">
        <v>16</v>
      </c>
      <c r="AZ59" s="26">
        <v>0</v>
      </c>
      <c r="BA59" s="28">
        <v>48.507462686567166</v>
      </c>
      <c r="BB59" s="28">
        <v>110</v>
      </c>
      <c r="BJ59" s="20">
        <v>80</v>
      </c>
      <c r="BK59" s="26">
        <v>16</v>
      </c>
      <c r="BL59" s="26">
        <v>0</v>
      </c>
      <c r="BM59" s="28">
        <v>50</v>
      </c>
      <c r="BN59" s="28">
        <v>110</v>
      </c>
    </row>
    <row r="60" spans="1:66" x14ac:dyDescent="0.25">
      <c r="A60" s="22">
        <v>57</v>
      </c>
      <c r="B60" s="25" t="s">
        <v>111</v>
      </c>
      <c r="C60" s="25" t="s">
        <v>50</v>
      </c>
      <c r="D60" s="20">
        <v>90</v>
      </c>
      <c r="E60" s="26">
        <v>0</v>
      </c>
      <c r="F60" s="26">
        <v>4</v>
      </c>
      <c r="G60" s="26">
        <v>19</v>
      </c>
      <c r="H60" s="26">
        <v>0</v>
      </c>
      <c r="I60" s="26"/>
      <c r="AB60" s="28">
        <v>33</v>
      </c>
      <c r="AC60" s="28">
        <v>86.092420155903525</v>
      </c>
      <c r="AD60" s="28">
        <v>33.907579844096475</v>
      </c>
      <c r="AF60" s="28">
        <v>48.507462686567166</v>
      </c>
      <c r="AG60" s="28">
        <v>110</v>
      </c>
      <c r="AW60" s="20">
        <v>90</v>
      </c>
      <c r="AX60" s="26">
        <v>0</v>
      </c>
      <c r="AY60" s="26">
        <v>19</v>
      </c>
      <c r="AZ60" s="26">
        <v>0</v>
      </c>
      <c r="BA60" s="28">
        <v>50</v>
      </c>
      <c r="BB60" s="28">
        <v>110</v>
      </c>
      <c r="BJ60" s="20">
        <v>90</v>
      </c>
      <c r="BK60" s="26">
        <v>19</v>
      </c>
      <c r="BL60" s="26">
        <v>0</v>
      </c>
      <c r="BM60" s="28">
        <v>51.492537313432841</v>
      </c>
      <c r="BN60" s="28">
        <v>110</v>
      </c>
    </row>
    <row r="61" spans="1:66" x14ac:dyDescent="0.25">
      <c r="A61" s="22">
        <v>58</v>
      </c>
      <c r="B61" s="25" t="s">
        <v>112</v>
      </c>
      <c r="C61" s="25" t="s">
        <v>52</v>
      </c>
      <c r="D61" s="20">
        <v>110</v>
      </c>
      <c r="E61" s="26">
        <v>70</v>
      </c>
      <c r="F61" s="26">
        <v>1</v>
      </c>
      <c r="G61" s="26">
        <v>9</v>
      </c>
      <c r="H61" s="26">
        <v>15</v>
      </c>
      <c r="I61" s="26"/>
      <c r="AB61" s="28">
        <v>34</v>
      </c>
      <c r="AC61" s="28">
        <v>117.69215502273107</v>
      </c>
      <c r="AD61" s="28">
        <v>-7.6921550227310718</v>
      </c>
      <c r="AF61" s="28">
        <v>50</v>
      </c>
      <c r="AG61" s="28">
        <v>110</v>
      </c>
      <c r="AW61" s="20">
        <v>110</v>
      </c>
      <c r="AX61" s="26">
        <v>70</v>
      </c>
      <c r="AY61" s="26">
        <v>9</v>
      </c>
      <c r="AZ61" s="26">
        <v>15</v>
      </c>
      <c r="BA61" s="28">
        <v>51.492537313432841</v>
      </c>
      <c r="BB61" s="28">
        <v>110</v>
      </c>
      <c r="BJ61" s="20">
        <v>110</v>
      </c>
      <c r="BK61" s="26">
        <v>9</v>
      </c>
      <c r="BL61" s="26">
        <v>15</v>
      </c>
      <c r="BM61" s="28">
        <v>52.985074626865675</v>
      </c>
      <c r="BN61" s="28">
        <v>110</v>
      </c>
    </row>
    <row r="62" spans="1:66" x14ac:dyDescent="0.25">
      <c r="A62" s="22">
        <v>59</v>
      </c>
      <c r="B62" s="25" t="s">
        <v>113</v>
      </c>
      <c r="C62" s="25" t="s">
        <v>52</v>
      </c>
      <c r="D62" s="20">
        <v>110</v>
      </c>
      <c r="E62" s="26">
        <v>230</v>
      </c>
      <c r="F62" s="26">
        <v>1</v>
      </c>
      <c r="G62" s="26">
        <v>16</v>
      </c>
      <c r="H62" s="26">
        <v>3</v>
      </c>
      <c r="I62" s="26"/>
      <c r="AB62" s="28">
        <v>35</v>
      </c>
      <c r="AC62" s="28">
        <v>112.45802762482055</v>
      </c>
      <c r="AD62" s="28">
        <v>7.541972375179455</v>
      </c>
      <c r="AF62" s="28">
        <v>51.492537313432841</v>
      </c>
      <c r="AG62" s="28">
        <v>110</v>
      </c>
      <c r="AW62" s="20">
        <v>110</v>
      </c>
      <c r="AX62" s="26">
        <v>230</v>
      </c>
      <c r="AY62" s="26">
        <v>16</v>
      </c>
      <c r="AZ62" s="26">
        <v>3</v>
      </c>
      <c r="BA62" s="28">
        <v>52.985074626865675</v>
      </c>
      <c r="BB62" s="28">
        <v>110</v>
      </c>
      <c r="BJ62" s="20">
        <v>110</v>
      </c>
      <c r="BK62" s="26">
        <v>16</v>
      </c>
      <c r="BL62" s="26">
        <v>3</v>
      </c>
      <c r="BM62" s="28">
        <v>54.477611940298509</v>
      </c>
      <c r="BN62" s="28">
        <v>110</v>
      </c>
    </row>
    <row r="63" spans="1:66" x14ac:dyDescent="0.25">
      <c r="A63" s="22">
        <v>60</v>
      </c>
      <c r="B63" s="25" t="s">
        <v>114</v>
      </c>
      <c r="C63" s="25" t="s">
        <v>50</v>
      </c>
      <c r="D63" s="20">
        <v>90</v>
      </c>
      <c r="E63" s="26">
        <v>15</v>
      </c>
      <c r="F63" s="26">
        <v>3</v>
      </c>
      <c r="G63" s="26">
        <v>15</v>
      </c>
      <c r="H63" s="26">
        <v>5</v>
      </c>
      <c r="I63" s="26"/>
      <c r="AB63" s="28">
        <v>36</v>
      </c>
      <c r="AC63" s="28">
        <v>107.85976109233098</v>
      </c>
      <c r="AD63" s="28">
        <v>2.1402389076690156</v>
      </c>
      <c r="AF63" s="28">
        <v>52.985074626865675</v>
      </c>
      <c r="AG63" s="28">
        <v>110</v>
      </c>
      <c r="AW63" s="20">
        <v>90</v>
      </c>
      <c r="AX63" s="26">
        <v>15</v>
      </c>
      <c r="AY63" s="26">
        <v>15</v>
      </c>
      <c r="AZ63" s="26">
        <v>5</v>
      </c>
      <c r="BA63" s="28">
        <v>54.477611940298509</v>
      </c>
      <c r="BB63" s="28">
        <v>110</v>
      </c>
      <c r="BJ63" s="20">
        <v>90</v>
      </c>
      <c r="BK63" s="26">
        <v>15</v>
      </c>
      <c r="BL63" s="26">
        <v>5</v>
      </c>
      <c r="BM63" s="28">
        <v>55.970149253731343</v>
      </c>
      <c r="BN63" s="28">
        <v>110</v>
      </c>
    </row>
    <row r="64" spans="1:66" x14ac:dyDescent="0.25">
      <c r="A64" s="22">
        <v>61</v>
      </c>
      <c r="B64" s="25" t="s">
        <v>115</v>
      </c>
      <c r="C64" s="25" t="s">
        <v>57</v>
      </c>
      <c r="D64" s="20">
        <v>110</v>
      </c>
      <c r="E64" s="26">
        <v>200</v>
      </c>
      <c r="F64" s="26">
        <v>0</v>
      </c>
      <c r="G64" s="26">
        <v>21</v>
      </c>
      <c r="H64" s="26">
        <v>3</v>
      </c>
      <c r="I64" s="26"/>
      <c r="AB64" s="28">
        <v>37</v>
      </c>
      <c r="AC64" s="28">
        <v>108.70185624625765</v>
      </c>
      <c r="AD64" s="28">
        <v>1.2981437537423517</v>
      </c>
      <c r="AF64" s="28">
        <v>54.477611940298509</v>
      </c>
      <c r="AG64" s="28">
        <v>110</v>
      </c>
      <c r="AW64" s="20">
        <v>110</v>
      </c>
      <c r="AX64" s="26">
        <v>200</v>
      </c>
      <c r="AY64" s="26">
        <v>21</v>
      </c>
      <c r="AZ64" s="26">
        <v>3</v>
      </c>
      <c r="BA64" s="28">
        <v>55.970149253731343</v>
      </c>
      <c r="BB64" s="28">
        <v>110</v>
      </c>
      <c r="BJ64" s="20">
        <v>110</v>
      </c>
      <c r="BK64" s="26">
        <v>21</v>
      </c>
      <c r="BL64" s="26">
        <v>3</v>
      </c>
      <c r="BM64" s="28">
        <v>57.462686567164184</v>
      </c>
      <c r="BN64" s="28">
        <v>110</v>
      </c>
    </row>
    <row r="65" spans="1:66" x14ac:dyDescent="0.25">
      <c r="A65" s="22">
        <v>62</v>
      </c>
      <c r="B65" s="25" t="s">
        <v>116</v>
      </c>
      <c r="C65" s="25" t="s">
        <v>57</v>
      </c>
      <c r="D65" s="20">
        <v>140</v>
      </c>
      <c r="E65" s="26">
        <v>190</v>
      </c>
      <c r="F65" s="26">
        <v>4</v>
      </c>
      <c r="G65" s="26">
        <v>15</v>
      </c>
      <c r="H65" s="26">
        <v>14</v>
      </c>
      <c r="I65" s="26"/>
      <c r="AB65" s="28">
        <v>38</v>
      </c>
      <c r="AC65" s="28">
        <v>131.48479935788839</v>
      </c>
      <c r="AD65" s="28">
        <v>8.5152006421116084</v>
      </c>
      <c r="AF65" s="28">
        <v>55.970149253731343</v>
      </c>
      <c r="AG65" s="28">
        <v>110</v>
      </c>
      <c r="AW65" s="20">
        <v>140</v>
      </c>
      <c r="AX65" s="26">
        <v>190</v>
      </c>
      <c r="AY65" s="26">
        <v>15</v>
      </c>
      <c r="AZ65" s="26">
        <v>14</v>
      </c>
      <c r="BA65" s="28">
        <v>57.462686567164184</v>
      </c>
      <c r="BB65" s="28">
        <v>110</v>
      </c>
      <c r="BJ65" s="20">
        <v>140</v>
      </c>
      <c r="BK65" s="26">
        <v>15</v>
      </c>
      <c r="BL65" s="26">
        <v>14</v>
      </c>
      <c r="BM65" s="28">
        <v>58.955223880597018</v>
      </c>
      <c r="BN65" s="28">
        <v>110</v>
      </c>
    </row>
    <row r="66" spans="1:66" x14ac:dyDescent="0.25">
      <c r="A66" s="22">
        <v>63</v>
      </c>
      <c r="B66" s="25" t="s">
        <v>117</v>
      </c>
      <c r="C66" s="25" t="s">
        <v>57</v>
      </c>
      <c r="D66" s="20">
        <v>100</v>
      </c>
      <c r="E66" s="26">
        <v>200</v>
      </c>
      <c r="F66" s="26">
        <v>3</v>
      </c>
      <c r="G66" s="26">
        <v>16</v>
      </c>
      <c r="H66" s="26">
        <v>3</v>
      </c>
      <c r="I66" s="26"/>
      <c r="AB66" s="28">
        <v>39</v>
      </c>
      <c r="AC66" s="28">
        <v>112.1426016648702</v>
      </c>
      <c r="AD66" s="28">
        <v>-2.1426016648701989</v>
      </c>
      <c r="AF66" s="28">
        <v>57.462686567164184</v>
      </c>
      <c r="AG66" s="28">
        <v>110</v>
      </c>
      <c r="AW66" s="20">
        <v>100</v>
      </c>
      <c r="AX66" s="26">
        <v>200</v>
      </c>
      <c r="AY66" s="26">
        <v>16</v>
      </c>
      <c r="AZ66" s="26">
        <v>3</v>
      </c>
      <c r="BA66" s="28">
        <v>58.955223880597018</v>
      </c>
      <c r="BB66" s="28">
        <v>110</v>
      </c>
      <c r="BJ66" s="20">
        <v>100</v>
      </c>
      <c r="BK66" s="26">
        <v>16</v>
      </c>
      <c r="BL66" s="26">
        <v>3</v>
      </c>
      <c r="BM66" s="28">
        <v>60.447761194029852</v>
      </c>
      <c r="BN66" s="28">
        <v>110</v>
      </c>
    </row>
    <row r="67" spans="1:66" x14ac:dyDescent="0.25">
      <c r="A67" s="22">
        <v>64</v>
      </c>
      <c r="B67" s="25" t="s">
        <v>118</v>
      </c>
      <c r="C67" s="25" t="s">
        <v>57</v>
      </c>
      <c r="D67" s="20">
        <v>110</v>
      </c>
      <c r="E67" s="26">
        <v>140</v>
      </c>
      <c r="F67" s="26">
        <v>0</v>
      </c>
      <c r="G67" s="26">
        <v>13</v>
      </c>
      <c r="H67" s="26">
        <v>12</v>
      </c>
      <c r="I67" s="26"/>
      <c r="AB67" s="28">
        <v>40</v>
      </c>
      <c r="AC67" s="28">
        <v>91.707530556192296</v>
      </c>
      <c r="AD67" s="28">
        <v>8.292469443807704</v>
      </c>
      <c r="AF67" s="28">
        <v>58.955223880597018</v>
      </c>
      <c r="AG67" s="28">
        <v>110</v>
      </c>
      <c r="AW67" s="20">
        <v>110</v>
      </c>
      <c r="AX67" s="26">
        <v>140</v>
      </c>
      <c r="AY67" s="26">
        <v>13</v>
      </c>
      <c r="AZ67" s="26">
        <v>12</v>
      </c>
      <c r="BA67" s="28">
        <v>60.447761194029852</v>
      </c>
      <c r="BB67" s="28">
        <v>110</v>
      </c>
      <c r="BJ67" s="20">
        <v>110</v>
      </c>
      <c r="BK67" s="26">
        <v>13</v>
      </c>
      <c r="BL67" s="26">
        <v>12</v>
      </c>
      <c r="BM67" s="28">
        <v>61.940298507462693</v>
      </c>
      <c r="BN67" s="28">
        <v>110</v>
      </c>
    </row>
    <row r="68" spans="1:66" x14ac:dyDescent="0.25">
      <c r="A68" s="22">
        <v>65</v>
      </c>
      <c r="B68" s="25" t="s">
        <v>119</v>
      </c>
      <c r="C68" s="25" t="s">
        <v>55</v>
      </c>
      <c r="D68" s="20">
        <v>100</v>
      </c>
      <c r="E68" s="26">
        <v>230</v>
      </c>
      <c r="F68" s="26">
        <v>3</v>
      </c>
      <c r="G68" s="26">
        <v>17</v>
      </c>
      <c r="H68" s="26">
        <v>3</v>
      </c>
      <c r="I68" s="26"/>
      <c r="AB68" s="28">
        <v>41</v>
      </c>
      <c r="AC68" s="28">
        <v>114.76667803134897</v>
      </c>
      <c r="AD68" s="28">
        <v>-4.7666780313489738</v>
      </c>
      <c r="AF68" s="28">
        <v>60.447761194029852</v>
      </c>
      <c r="AG68" s="28">
        <v>110</v>
      </c>
      <c r="AW68" s="20">
        <v>100</v>
      </c>
      <c r="AX68" s="26">
        <v>230</v>
      </c>
      <c r="AY68" s="26">
        <v>17</v>
      </c>
      <c r="AZ68" s="26">
        <v>3</v>
      </c>
      <c r="BA68" s="28">
        <v>61.940298507462693</v>
      </c>
      <c r="BB68" s="28">
        <v>110</v>
      </c>
      <c r="BJ68" s="20">
        <v>100</v>
      </c>
      <c r="BK68" s="26">
        <v>17</v>
      </c>
      <c r="BL68" s="26">
        <v>3</v>
      </c>
      <c r="BM68" s="28">
        <v>63.432835820895527</v>
      </c>
      <c r="BN68" s="28">
        <v>110</v>
      </c>
    </row>
    <row r="69" spans="1:66" x14ac:dyDescent="0.25">
      <c r="A69" s="22">
        <v>66</v>
      </c>
      <c r="B69" s="25" t="s">
        <v>120</v>
      </c>
      <c r="C69" s="25" t="s">
        <v>57</v>
      </c>
      <c r="D69" s="20">
        <v>100</v>
      </c>
      <c r="E69" s="26">
        <v>200</v>
      </c>
      <c r="F69" s="26">
        <v>3</v>
      </c>
      <c r="G69" s="26">
        <v>17</v>
      </c>
      <c r="H69" s="26">
        <v>3</v>
      </c>
      <c r="I69" s="26"/>
      <c r="AB69" s="28">
        <v>42</v>
      </c>
      <c r="AC69" s="28">
        <v>137.12213007033881</v>
      </c>
      <c r="AD69" s="28">
        <v>22.877869929661188</v>
      </c>
      <c r="AF69" s="28">
        <v>61.940298507462693</v>
      </c>
      <c r="AG69" s="28">
        <v>110</v>
      </c>
      <c r="AW69" s="20">
        <v>100</v>
      </c>
      <c r="AX69" s="26">
        <v>200</v>
      </c>
      <c r="AY69" s="26">
        <v>17</v>
      </c>
      <c r="AZ69" s="26">
        <v>3</v>
      </c>
      <c r="BA69" s="28">
        <v>63.432835820895527</v>
      </c>
      <c r="BB69" s="28">
        <v>110</v>
      </c>
      <c r="BJ69" s="20">
        <v>100</v>
      </c>
      <c r="BK69" s="26">
        <v>17</v>
      </c>
      <c r="BL69" s="26">
        <v>3</v>
      </c>
      <c r="BM69" s="28">
        <v>64.925373134328368</v>
      </c>
      <c r="BN69" s="28">
        <v>110</v>
      </c>
    </row>
    <row r="70" spans="1:66" x14ac:dyDescent="0.25">
      <c r="A70" s="22">
        <v>67</v>
      </c>
      <c r="B70" s="25" t="s">
        <v>121</v>
      </c>
      <c r="C70" s="25" t="s">
        <v>57</v>
      </c>
      <c r="D70" s="20">
        <v>110</v>
      </c>
      <c r="E70" s="26">
        <v>200</v>
      </c>
      <c r="F70" s="26">
        <v>1</v>
      </c>
      <c r="G70" s="26">
        <v>18</v>
      </c>
      <c r="H70" s="26">
        <v>8</v>
      </c>
      <c r="I70" s="26"/>
      <c r="AB70" s="28">
        <v>43</v>
      </c>
      <c r="AC70" s="28">
        <v>103.71108367863738</v>
      </c>
      <c r="AD70" s="28">
        <v>-3.7110836786373795</v>
      </c>
      <c r="AF70" s="28">
        <v>63.432835820895527</v>
      </c>
      <c r="AG70" s="28">
        <v>110</v>
      </c>
      <c r="AW70" s="20">
        <v>110</v>
      </c>
      <c r="AX70" s="26">
        <v>200</v>
      </c>
      <c r="AY70" s="26">
        <v>18</v>
      </c>
      <c r="AZ70" s="26">
        <v>8</v>
      </c>
      <c r="BA70" s="28">
        <v>64.925373134328368</v>
      </c>
      <c r="BB70" s="28">
        <v>110</v>
      </c>
      <c r="BJ70" s="20">
        <v>110</v>
      </c>
      <c r="BK70" s="26">
        <v>18</v>
      </c>
      <c r="BL70" s="26">
        <v>8</v>
      </c>
      <c r="BM70" s="28">
        <v>66.417910447761201</v>
      </c>
      <c r="BN70" s="28">
        <v>110</v>
      </c>
    </row>
    <row r="71" spans="1:66" x14ac:dyDescent="0.25">
      <c r="AB71" s="28">
        <v>44</v>
      </c>
      <c r="AC71" s="28">
        <v>113.48639452537226</v>
      </c>
      <c r="AD71" s="28">
        <v>6.5136054746277381</v>
      </c>
      <c r="AF71" s="28">
        <v>64.925373134328368</v>
      </c>
      <c r="AG71" s="28">
        <v>110</v>
      </c>
      <c r="BA71" s="28">
        <v>66.417910447761201</v>
      </c>
      <c r="BB71" s="28">
        <v>110</v>
      </c>
      <c r="BM71" s="28">
        <v>67.910447761194035</v>
      </c>
      <c r="BN71" s="28">
        <v>110</v>
      </c>
    </row>
    <row r="72" spans="1:66" x14ac:dyDescent="0.25">
      <c r="AB72" s="28">
        <v>45</v>
      </c>
      <c r="AC72" s="28">
        <v>112.77963532361775</v>
      </c>
      <c r="AD72" s="28">
        <v>17.220364676382246</v>
      </c>
      <c r="AF72" s="28">
        <v>66.417910447761201</v>
      </c>
      <c r="AG72" s="28">
        <v>110</v>
      </c>
      <c r="BA72" s="28">
        <v>67.910447761194035</v>
      </c>
      <c r="BB72" s="28">
        <v>110</v>
      </c>
      <c r="BM72" s="28">
        <v>69.402985074626869</v>
      </c>
      <c r="BN72" s="28">
        <v>110</v>
      </c>
    </row>
    <row r="73" spans="1:66" x14ac:dyDescent="0.25">
      <c r="AB73" s="28">
        <v>46</v>
      </c>
      <c r="AC73" s="28">
        <v>123.65749994680212</v>
      </c>
      <c r="AD73" s="28">
        <v>-3.657499946802119</v>
      </c>
      <c r="AF73" s="28">
        <v>67.910447761194035</v>
      </c>
      <c r="AG73" s="28">
        <v>110</v>
      </c>
      <c r="BA73" s="28">
        <v>69.402985074626869</v>
      </c>
      <c r="BB73" s="28">
        <v>110</v>
      </c>
      <c r="BM73" s="28">
        <v>70.895522388059717</v>
      </c>
      <c r="BN73" s="28">
        <v>110</v>
      </c>
    </row>
    <row r="74" spans="1:66" x14ac:dyDescent="0.25">
      <c r="AB74" s="28">
        <v>47</v>
      </c>
      <c r="AC74" s="28">
        <v>110.8285403643446</v>
      </c>
      <c r="AD74" s="28">
        <v>-10.828540364344605</v>
      </c>
      <c r="AF74" s="28">
        <v>69.402985074626869</v>
      </c>
      <c r="AG74" s="28">
        <v>110</v>
      </c>
      <c r="BA74" s="28">
        <v>70.895522388059717</v>
      </c>
      <c r="BB74" s="28">
        <v>110</v>
      </c>
      <c r="BM74" s="28">
        <v>72.388059701492551</v>
      </c>
      <c r="BN74" s="28">
        <v>110</v>
      </c>
    </row>
    <row r="75" spans="1:66" x14ac:dyDescent="0.25">
      <c r="AB75" s="28">
        <v>48</v>
      </c>
      <c r="AC75" s="28">
        <v>66.524816936207827</v>
      </c>
      <c r="AD75" s="28">
        <v>-16.524816936207827</v>
      </c>
      <c r="AF75" s="28">
        <v>70.895522388059717</v>
      </c>
      <c r="AG75" s="28">
        <v>110</v>
      </c>
      <c r="BA75" s="28">
        <v>72.388059701492551</v>
      </c>
      <c r="BB75" s="28">
        <v>110</v>
      </c>
      <c r="BM75" s="28">
        <v>73.880597014925385</v>
      </c>
      <c r="BN75" s="28">
        <v>110</v>
      </c>
    </row>
    <row r="76" spans="1:66" x14ac:dyDescent="0.25">
      <c r="AB76" s="28">
        <v>49</v>
      </c>
      <c r="AC76" s="28">
        <v>56.883913780331824</v>
      </c>
      <c r="AD76" s="28">
        <v>-6.8839137803318238</v>
      </c>
      <c r="AF76" s="28">
        <v>72.388059701492551</v>
      </c>
      <c r="AG76" s="28">
        <v>110</v>
      </c>
      <c r="BA76" s="28">
        <v>73.880597014925385</v>
      </c>
      <c r="BB76" s="28">
        <v>110</v>
      </c>
      <c r="BM76" s="28">
        <v>75.373134328358219</v>
      </c>
      <c r="BN76" s="28">
        <v>110</v>
      </c>
    </row>
    <row r="77" spans="1:66" x14ac:dyDescent="0.25">
      <c r="AB77" s="28">
        <v>50</v>
      </c>
      <c r="AC77" s="28">
        <v>98.209211184365728</v>
      </c>
      <c r="AD77" s="28">
        <v>1.7907888156342722</v>
      </c>
      <c r="AF77" s="28">
        <v>73.880597014925385</v>
      </c>
      <c r="AG77" s="28">
        <v>110</v>
      </c>
      <c r="BA77" s="28">
        <v>75.373134328358219</v>
      </c>
      <c r="BB77" s="28">
        <v>110</v>
      </c>
      <c r="BM77" s="28">
        <v>76.865671641791053</v>
      </c>
      <c r="BN77" s="28">
        <v>110</v>
      </c>
    </row>
    <row r="78" spans="1:66" x14ac:dyDescent="0.25">
      <c r="AB78" s="28">
        <v>51</v>
      </c>
      <c r="AC78" s="28">
        <v>125.65928616851491</v>
      </c>
      <c r="AD78" s="28">
        <v>-5.6592861685149103</v>
      </c>
      <c r="AF78" s="28">
        <v>75.373134328358219</v>
      </c>
      <c r="AG78" s="28">
        <v>110</v>
      </c>
      <c r="BA78" s="28">
        <v>76.865671641791053</v>
      </c>
      <c r="BB78" s="28">
        <v>110</v>
      </c>
      <c r="BM78" s="28">
        <v>78.358208955223887</v>
      </c>
      <c r="BN78" s="28">
        <v>110</v>
      </c>
    </row>
    <row r="79" spans="1:66" x14ac:dyDescent="0.25">
      <c r="AB79" s="28">
        <v>52</v>
      </c>
      <c r="AC79" s="28">
        <v>98.357277412251619</v>
      </c>
      <c r="AD79" s="28">
        <v>-8.3572774122516194</v>
      </c>
      <c r="AF79" s="28">
        <v>76.865671641791053</v>
      </c>
      <c r="AG79" s="28">
        <v>110</v>
      </c>
      <c r="BA79" s="28">
        <v>78.358208955223887</v>
      </c>
      <c r="BB79" s="28">
        <v>110</v>
      </c>
      <c r="BM79" s="28">
        <v>79.850746268656721</v>
      </c>
      <c r="BN79" s="28">
        <v>120</v>
      </c>
    </row>
    <row r="80" spans="1:66" x14ac:dyDescent="0.25">
      <c r="AB80" s="28">
        <v>53</v>
      </c>
      <c r="AC80" s="28">
        <v>114.58136899567177</v>
      </c>
      <c r="AD80" s="28">
        <v>-4.5813689956717667</v>
      </c>
      <c r="AF80" s="28">
        <v>78.358208955223887</v>
      </c>
      <c r="AG80" s="28">
        <v>110</v>
      </c>
      <c r="BA80" s="28">
        <v>79.850746268656721</v>
      </c>
      <c r="BB80" s="28">
        <v>120</v>
      </c>
      <c r="BM80" s="28">
        <v>81.343283582089569</v>
      </c>
      <c r="BN80" s="28">
        <v>120</v>
      </c>
    </row>
    <row r="81" spans="28:66" x14ac:dyDescent="0.25">
      <c r="AB81" s="28">
        <v>54</v>
      </c>
      <c r="AC81" s="28">
        <v>116.3060225925454</v>
      </c>
      <c r="AD81" s="28">
        <v>-6.3060225925454034</v>
      </c>
      <c r="AF81" s="28">
        <v>79.850746268656721</v>
      </c>
      <c r="AG81" s="28">
        <v>120</v>
      </c>
      <c r="BA81" s="28">
        <v>81.343283582089569</v>
      </c>
      <c r="BB81" s="28">
        <v>120</v>
      </c>
      <c r="BM81" s="28">
        <v>82.835820895522403</v>
      </c>
      <c r="BN81" s="28">
        <v>120</v>
      </c>
    </row>
    <row r="82" spans="28:66" x14ac:dyDescent="0.25">
      <c r="AB82" s="28">
        <v>55</v>
      </c>
      <c r="AC82" s="28">
        <v>92.535810457450566</v>
      </c>
      <c r="AD82" s="28">
        <v>-2.535810457450566</v>
      </c>
      <c r="AF82" s="28">
        <v>81.343283582089569</v>
      </c>
      <c r="AG82" s="28">
        <v>120</v>
      </c>
      <c r="BA82" s="28">
        <v>82.835820895522403</v>
      </c>
      <c r="BB82" s="28">
        <v>120</v>
      </c>
      <c r="BM82" s="28">
        <v>84.328358208955237</v>
      </c>
      <c r="BN82" s="28">
        <v>120</v>
      </c>
    </row>
    <row r="83" spans="28:66" x14ac:dyDescent="0.25">
      <c r="AB83" s="28">
        <v>56</v>
      </c>
      <c r="AC83" s="28">
        <v>78.802384710232886</v>
      </c>
      <c r="AD83" s="28">
        <v>1.1976152897671142</v>
      </c>
      <c r="AF83" s="28">
        <v>82.835820895522403</v>
      </c>
      <c r="AG83" s="28">
        <v>120</v>
      </c>
      <c r="BA83" s="28">
        <v>84.328358208955237</v>
      </c>
      <c r="BB83" s="28">
        <v>120</v>
      </c>
      <c r="BM83" s="28">
        <v>85.820895522388071</v>
      </c>
      <c r="BN83" s="28">
        <v>120</v>
      </c>
    </row>
    <row r="84" spans="28:66" x14ac:dyDescent="0.25">
      <c r="AB84" s="28">
        <v>57</v>
      </c>
      <c r="AC84" s="28">
        <v>89.76162017518341</v>
      </c>
      <c r="AD84" s="28">
        <v>0.23837982481659026</v>
      </c>
      <c r="AF84" s="28">
        <v>84.328358208955237</v>
      </c>
      <c r="AG84" s="28">
        <v>120</v>
      </c>
      <c r="BA84" s="28">
        <v>85.820895522388071</v>
      </c>
      <c r="BB84" s="28">
        <v>120</v>
      </c>
      <c r="BM84" s="28">
        <v>87.313432835820905</v>
      </c>
      <c r="BN84" s="28">
        <v>120</v>
      </c>
    </row>
    <row r="85" spans="28:66" x14ac:dyDescent="0.25">
      <c r="AB85" s="28">
        <v>58</v>
      </c>
      <c r="AC85" s="28">
        <v>114.27257938896031</v>
      </c>
      <c r="AD85" s="28">
        <v>-4.2725793889603096</v>
      </c>
      <c r="AF85" s="28">
        <v>85.820895522388071</v>
      </c>
      <c r="AG85" s="28">
        <v>120</v>
      </c>
      <c r="BA85" s="28">
        <v>87.313432835820905</v>
      </c>
      <c r="BB85" s="28">
        <v>120</v>
      </c>
      <c r="BM85" s="28">
        <v>88.805970149253739</v>
      </c>
      <c r="BN85" s="28">
        <v>120</v>
      </c>
    </row>
    <row r="86" spans="28:66" x14ac:dyDescent="0.25">
      <c r="AB86" s="28">
        <v>59</v>
      </c>
      <c r="AC86" s="28">
        <v>94.904921144514574</v>
      </c>
      <c r="AD86" s="28">
        <v>15.095078855485426</v>
      </c>
      <c r="AF86" s="28">
        <v>87.313432835820905</v>
      </c>
      <c r="AG86" s="28">
        <v>120</v>
      </c>
      <c r="BA86" s="28">
        <v>88.805970149253739</v>
      </c>
      <c r="BB86" s="28">
        <v>120</v>
      </c>
      <c r="BM86" s="28">
        <v>90.298507462686572</v>
      </c>
      <c r="BN86" s="28">
        <v>120</v>
      </c>
    </row>
    <row r="87" spans="28:66" x14ac:dyDescent="0.25">
      <c r="AB87" s="28">
        <v>60</v>
      </c>
      <c r="AC87" s="28">
        <v>95.440239929997546</v>
      </c>
      <c r="AD87" s="28">
        <v>-5.4402399299975457</v>
      </c>
      <c r="AF87" s="28">
        <v>88.805970149253739</v>
      </c>
      <c r="AG87" s="28">
        <v>120</v>
      </c>
      <c r="BA87" s="28">
        <v>90.298507462686572</v>
      </c>
      <c r="BB87" s="28">
        <v>120</v>
      </c>
      <c r="BM87" s="28">
        <v>91.791044776119421</v>
      </c>
      <c r="BN87" s="28">
        <v>120</v>
      </c>
    </row>
    <row r="88" spans="28:66" x14ac:dyDescent="0.25">
      <c r="AB88" s="28">
        <v>61</v>
      </c>
      <c r="AC88" s="28">
        <v>110.68247268312864</v>
      </c>
      <c r="AD88" s="28">
        <v>-0.68247268312863696</v>
      </c>
      <c r="AF88" s="28">
        <v>90.298507462686572</v>
      </c>
      <c r="AG88" s="28">
        <v>120</v>
      </c>
      <c r="BA88" s="28">
        <v>91.791044776119421</v>
      </c>
      <c r="BB88" s="28">
        <v>120</v>
      </c>
      <c r="BM88" s="28">
        <v>93.283582089552255</v>
      </c>
      <c r="BN88" s="28">
        <v>130</v>
      </c>
    </row>
    <row r="89" spans="28:66" x14ac:dyDescent="0.25">
      <c r="AB89" s="28">
        <v>62</v>
      </c>
      <c r="AC89" s="28">
        <v>135.82923855465501</v>
      </c>
      <c r="AD89" s="28">
        <v>4.1707614453449935</v>
      </c>
      <c r="AF89" s="28">
        <v>91.791044776119421</v>
      </c>
      <c r="AG89" s="28">
        <v>120</v>
      </c>
      <c r="BA89" s="28">
        <v>93.283582089552255</v>
      </c>
      <c r="BB89" s="28">
        <v>130</v>
      </c>
      <c r="BM89" s="28">
        <v>94.776119402985088</v>
      </c>
      <c r="BN89" s="28">
        <v>130</v>
      </c>
    </row>
    <row r="90" spans="28:66" x14ac:dyDescent="0.25">
      <c r="AB90" s="28">
        <v>63</v>
      </c>
      <c r="AC90" s="28">
        <v>95.493188962718321</v>
      </c>
      <c r="AD90" s="28">
        <v>4.506811037281679</v>
      </c>
      <c r="AF90" s="28">
        <v>93.283582089552255</v>
      </c>
      <c r="AG90" s="28">
        <v>130</v>
      </c>
      <c r="BA90" s="28">
        <v>94.776119402985088</v>
      </c>
      <c r="BB90" s="28">
        <v>130</v>
      </c>
      <c r="BM90" s="28">
        <v>96.268656716417922</v>
      </c>
      <c r="BN90" s="28">
        <v>140</v>
      </c>
    </row>
    <row r="91" spans="28:66" x14ac:dyDescent="0.25">
      <c r="AB91" s="28">
        <v>64</v>
      </c>
      <c r="AC91" s="28">
        <v>117.22661514699234</v>
      </c>
      <c r="AD91" s="28">
        <v>-7.2266151469923443</v>
      </c>
      <c r="AF91" s="28">
        <v>94.776119402985088</v>
      </c>
      <c r="AG91" s="28">
        <v>130</v>
      </c>
      <c r="BA91" s="28">
        <v>96.268656716417922</v>
      </c>
      <c r="BB91" s="28">
        <v>140</v>
      </c>
      <c r="BM91" s="28">
        <v>97.761194029850756</v>
      </c>
      <c r="BN91" s="28">
        <v>140</v>
      </c>
    </row>
    <row r="92" spans="28:66" ht="15.75" thickBot="1" x14ac:dyDescent="0.3">
      <c r="AB92" s="28">
        <v>65</v>
      </c>
      <c r="AC92" s="28">
        <v>99.656609890393526</v>
      </c>
      <c r="AD92" s="28">
        <v>0.34339010960647443</v>
      </c>
      <c r="AF92" s="28">
        <v>96.268656716417922</v>
      </c>
      <c r="AG92" s="28">
        <v>140</v>
      </c>
      <c r="BA92" s="28">
        <v>97.761194029850756</v>
      </c>
      <c r="BB92" s="28">
        <v>140</v>
      </c>
      <c r="BM92" s="29">
        <v>99.25373134328359</v>
      </c>
      <c r="BN92" s="29">
        <v>160</v>
      </c>
    </row>
    <row r="93" spans="28:66" ht="15.75" thickBot="1" x14ac:dyDescent="0.3">
      <c r="AB93" s="28">
        <v>66</v>
      </c>
      <c r="AC93" s="28">
        <v>98.926545399522738</v>
      </c>
      <c r="AD93" s="28">
        <v>1.0734546004772625</v>
      </c>
      <c r="AF93" s="28">
        <v>97.761194029850756</v>
      </c>
      <c r="AG93" s="28">
        <v>140</v>
      </c>
      <c r="BA93" s="29">
        <v>99.25373134328359</v>
      </c>
      <c r="BB93" s="29">
        <v>160</v>
      </c>
    </row>
    <row r="94" spans="28:66" ht="15.75" thickBot="1" x14ac:dyDescent="0.3">
      <c r="AB94" s="29">
        <v>67</v>
      </c>
      <c r="AC94" s="29">
        <v>120.74774893838632</v>
      </c>
      <c r="AD94" s="29">
        <v>-10.747748938386323</v>
      </c>
      <c r="AF94" s="29">
        <v>99.25373134328359</v>
      </c>
      <c r="AG94" s="29">
        <v>160</v>
      </c>
    </row>
  </sheetData>
  <sortState ref="L20:M21">
    <sortCondition descending="1" ref="M20:M21"/>
  </sortState>
  <conditionalFormatting sqref="U3:Z8 U9:U10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C59"/>
  <sheetViews>
    <sheetView topLeftCell="AH1" workbookViewId="0">
      <selection activeCell="AV4" sqref="AV4:AV6"/>
    </sheetView>
  </sheetViews>
  <sheetFormatPr defaultRowHeight="15" x14ac:dyDescent="0.25"/>
  <cols>
    <col min="1" max="1" width="16.42578125" style="5" customWidth="1"/>
    <col min="2" max="2" width="5.42578125" style="5" bestFit="1" customWidth="1"/>
    <col min="3" max="3" width="7.42578125" style="5" bestFit="1" customWidth="1"/>
    <col min="4" max="4" width="8.140625" style="5" bestFit="1" customWidth="1"/>
    <col min="5" max="5" width="8.42578125" style="5" bestFit="1" customWidth="1"/>
    <col min="6" max="6" width="11" style="5" bestFit="1" customWidth="1"/>
    <col min="7" max="7" width="6.28515625" style="5" customWidth="1"/>
    <col min="18" max="18" width="10.85546875" bestFit="1" customWidth="1"/>
    <col min="19" max="19" width="12.42578125" style="1" bestFit="1" customWidth="1"/>
    <col min="20" max="23" width="12.42578125" bestFit="1" customWidth="1"/>
    <col min="24" max="25" width="12.42578125" style="1" customWidth="1"/>
    <col min="26" max="26" width="12" bestFit="1" customWidth="1"/>
    <col min="27" max="27" width="62.140625" style="1" bestFit="1" customWidth="1"/>
    <col min="28" max="28" width="17.7109375" customWidth="1"/>
    <col min="44" max="44" width="5.42578125" style="5" bestFit="1" customWidth="1"/>
    <col min="45" max="45" width="6.28515625" style="5" customWidth="1"/>
    <col min="46" max="46" width="17.140625" customWidth="1"/>
    <col min="56" max="56" width="5.42578125" style="5" bestFit="1" customWidth="1"/>
    <col min="57" max="57" width="7.42578125" style="5" bestFit="1" customWidth="1"/>
    <col min="58" max="58" width="17" customWidth="1"/>
    <col min="67" max="67" width="5.42578125" style="5" bestFit="1" customWidth="1"/>
    <col min="68" max="68" width="7.42578125" style="5" bestFit="1" customWidth="1"/>
    <col min="69" max="69" width="8.140625" style="5" bestFit="1" customWidth="1"/>
    <col min="70" max="70" width="8.42578125" style="5" bestFit="1" customWidth="1"/>
    <col min="71" max="71" width="6.28515625" style="5" customWidth="1"/>
    <col min="72" max="72" width="17.85546875" customWidth="1"/>
    <col min="82" max="82" width="5.42578125" style="5" bestFit="1" customWidth="1"/>
    <col min="83" max="83" width="7.42578125" style="5" bestFit="1" customWidth="1"/>
    <col min="84" max="84" width="8.140625" style="5" bestFit="1" customWidth="1"/>
    <col min="85" max="85" width="6.28515625" style="5" customWidth="1"/>
    <col min="86" max="86" width="17.140625" customWidth="1"/>
    <col min="96" max="96" width="5.42578125" style="5" bestFit="1" customWidth="1"/>
    <col min="97" max="97" width="7.42578125" style="5" bestFit="1" customWidth="1"/>
    <col min="98" max="98" width="6.28515625" style="5" customWidth="1"/>
    <col min="99" max="99" width="18.85546875" customWidth="1"/>
  </cols>
  <sheetData>
    <row r="1" spans="1:107" x14ac:dyDescent="0.25">
      <c r="A1" s="4" t="s">
        <v>122</v>
      </c>
      <c r="B1" s="4"/>
      <c r="C1" s="4"/>
      <c r="D1" s="4"/>
      <c r="E1" s="4"/>
      <c r="F1" s="4"/>
      <c r="G1" s="4"/>
      <c r="AB1" s="1" t="s">
        <v>268</v>
      </c>
      <c r="AR1" s="4"/>
      <c r="AS1" s="4"/>
      <c r="AT1" t="s">
        <v>269</v>
      </c>
      <c r="BD1" s="4"/>
      <c r="BE1" s="4"/>
      <c r="BF1" t="s">
        <v>349</v>
      </c>
      <c r="BO1" s="4"/>
      <c r="BP1" s="4"/>
      <c r="BQ1" s="4"/>
      <c r="BR1" s="4"/>
      <c r="BS1" s="4"/>
      <c r="BT1" t="s">
        <v>309</v>
      </c>
      <c r="CD1" s="4"/>
      <c r="CE1" s="4"/>
      <c r="CF1" s="4"/>
      <c r="CG1" s="4"/>
      <c r="CH1" t="s">
        <v>310</v>
      </c>
      <c r="CR1" s="4"/>
      <c r="CS1" s="4"/>
      <c r="CT1" s="4"/>
      <c r="CU1" t="s">
        <v>311</v>
      </c>
    </row>
    <row r="2" spans="1:107" ht="15.75" thickBot="1" x14ac:dyDescent="0.3">
      <c r="A2" s="4"/>
      <c r="B2" s="4"/>
      <c r="C2" s="4"/>
      <c r="D2" s="4"/>
      <c r="E2" s="4"/>
      <c r="F2" s="4"/>
      <c r="G2" s="4"/>
      <c r="AR2" s="4"/>
      <c r="AS2" s="4"/>
      <c r="BD2" s="4"/>
      <c r="BE2" s="4"/>
      <c r="BO2" s="4"/>
      <c r="BP2" s="4"/>
      <c r="BQ2" s="4"/>
      <c r="BR2" s="4"/>
      <c r="BS2" s="4"/>
      <c r="CD2" s="4"/>
      <c r="CE2" s="4"/>
      <c r="CF2" s="4"/>
      <c r="CG2" s="4"/>
      <c r="CR2" s="4"/>
      <c r="CS2" s="4"/>
      <c r="CT2" s="4"/>
    </row>
    <row r="3" spans="1:107" ht="15.75" thickBot="1" x14ac:dyDescent="0.3">
      <c r="A3" s="10" t="s">
        <v>123</v>
      </c>
      <c r="B3" s="10" t="s">
        <v>124</v>
      </c>
      <c r="C3" s="10" t="s">
        <v>125</v>
      </c>
      <c r="D3" s="10" t="s">
        <v>126</v>
      </c>
      <c r="E3" s="10" t="s">
        <v>127</v>
      </c>
      <c r="F3" s="10" t="s">
        <v>128</v>
      </c>
      <c r="G3" s="10" t="s">
        <v>129</v>
      </c>
      <c r="I3" s="30"/>
      <c r="J3" s="30" t="s">
        <v>124</v>
      </c>
      <c r="K3" s="30" t="s">
        <v>125</v>
      </c>
      <c r="L3" s="30" t="s">
        <v>126</v>
      </c>
      <c r="M3" s="30" t="s">
        <v>127</v>
      </c>
      <c r="N3" s="30" t="s">
        <v>128</v>
      </c>
      <c r="O3" s="30" t="s">
        <v>129</v>
      </c>
      <c r="Q3" s="1"/>
      <c r="S3" s="1" t="s">
        <v>125</v>
      </c>
      <c r="T3" s="1" t="s">
        <v>126</v>
      </c>
      <c r="U3" s="1" t="s">
        <v>127</v>
      </c>
      <c r="V3" s="1" t="s">
        <v>128</v>
      </c>
      <c r="W3" s="1" t="s">
        <v>129</v>
      </c>
      <c r="X3" s="1" t="s">
        <v>176</v>
      </c>
      <c r="Y3" s="1" t="s">
        <v>307</v>
      </c>
      <c r="Z3" t="s">
        <v>308</v>
      </c>
      <c r="AB3" s="31" t="s">
        <v>192</v>
      </c>
      <c r="AC3" s="31"/>
      <c r="AR3" s="10" t="s">
        <v>124</v>
      </c>
      <c r="AS3" s="10" t="s">
        <v>129</v>
      </c>
      <c r="AT3" s="31" t="s">
        <v>192</v>
      </c>
      <c r="AU3" s="31"/>
      <c r="BD3" s="10" t="s">
        <v>124</v>
      </c>
      <c r="BE3" s="10" t="s">
        <v>125</v>
      </c>
      <c r="BF3" s="31" t="s">
        <v>192</v>
      </c>
      <c r="BG3" s="31"/>
      <c r="BO3" s="10" t="s">
        <v>124</v>
      </c>
      <c r="BP3" s="10" t="s">
        <v>125</v>
      </c>
      <c r="BQ3" s="10" t="s">
        <v>126</v>
      </c>
      <c r="BR3" s="10" t="s">
        <v>127</v>
      </c>
      <c r="BS3" s="10" t="s">
        <v>129</v>
      </c>
      <c r="BT3" s="31" t="s">
        <v>192</v>
      </c>
      <c r="BU3" s="31"/>
      <c r="CD3" s="10" t="s">
        <v>124</v>
      </c>
      <c r="CE3" s="10" t="s">
        <v>125</v>
      </c>
      <c r="CF3" s="10" t="s">
        <v>126</v>
      </c>
      <c r="CG3" s="10" t="s">
        <v>129</v>
      </c>
      <c r="CH3" s="31" t="s">
        <v>192</v>
      </c>
      <c r="CI3" s="31"/>
      <c r="CR3" s="10" t="s">
        <v>124</v>
      </c>
      <c r="CS3" s="10" t="s">
        <v>125</v>
      </c>
      <c r="CT3" s="10" t="s">
        <v>129</v>
      </c>
      <c r="CU3" s="31" t="s">
        <v>192</v>
      </c>
      <c r="CV3" s="31"/>
    </row>
    <row r="4" spans="1:107" ht="15.75" thickTop="1" x14ac:dyDescent="0.25">
      <c r="A4" s="12" t="s">
        <v>130</v>
      </c>
      <c r="B4" s="11">
        <v>89</v>
      </c>
      <c r="C4" s="11">
        <v>95</v>
      </c>
      <c r="D4" s="11">
        <v>91</v>
      </c>
      <c r="E4" s="11">
        <v>98</v>
      </c>
      <c r="F4" s="11">
        <v>95</v>
      </c>
      <c r="G4" s="11">
        <v>83</v>
      </c>
      <c r="I4" s="28" t="s">
        <v>124</v>
      </c>
      <c r="J4" s="28">
        <v>1</v>
      </c>
      <c r="K4" s="28"/>
      <c r="L4" s="28"/>
      <c r="M4" s="28"/>
      <c r="N4" s="28"/>
      <c r="O4" s="28"/>
      <c r="Q4" s="1" t="s">
        <v>231</v>
      </c>
      <c r="R4" s="33" t="s">
        <v>228</v>
      </c>
      <c r="S4" s="33" t="s">
        <v>229</v>
      </c>
      <c r="T4" s="33" t="s">
        <v>229</v>
      </c>
      <c r="U4" s="33" t="s">
        <v>229</v>
      </c>
      <c r="V4" s="33" t="s">
        <v>229</v>
      </c>
      <c r="W4" s="57" t="s">
        <v>229</v>
      </c>
      <c r="X4" s="1">
        <f>AC5</f>
        <v>0.94147146576087293</v>
      </c>
      <c r="Y4" s="1">
        <f>AC6</f>
        <v>0.92976575891304747</v>
      </c>
      <c r="Z4">
        <f>AG12</f>
        <v>1.3786075897311199E-14</v>
      </c>
      <c r="AA4" s="33" t="s">
        <v>348</v>
      </c>
      <c r="AB4" s="28" t="s">
        <v>193</v>
      </c>
      <c r="AC4" s="28">
        <v>0.9702945252658457</v>
      </c>
      <c r="AD4" s="28" t="s">
        <v>236</v>
      </c>
      <c r="AR4" s="11">
        <v>89</v>
      </c>
      <c r="AS4" s="11">
        <v>83</v>
      </c>
      <c r="AT4" s="28" t="s">
        <v>193</v>
      </c>
      <c r="AU4" s="28">
        <v>0.9633448033478923</v>
      </c>
      <c r="AV4" s="28" t="s">
        <v>236</v>
      </c>
      <c r="BD4" s="11">
        <v>89</v>
      </c>
      <c r="BE4" s="11">
        <v>95</v>
      </c>
      <c r="BF4" s="28" t="s">
        <v>193</v>
      </c>
      <c r="BG4" s="28">
        <v>0.69784610742167041</v>
      </c>
      <c r="BH4" s="28" t="s">
        <v>236</v>
      </c>
      <c r="BO4" s="11">
        <v>89</v>
      </c>
      <c r="BP4" s="11">
        <v>95</v>
      </c>
      <c r="BQ4" s="11">
        <v>91</v>
      </c>
      <c r="BR4" s="11">
        <v>98</v>
      </c>
      <c r="BS4" s="11">
        <v>83</v>
      </c>
      <c r="BT4" s="28" t="s">
        <v>193</v>
      </c>
      <c r="BU4" s="28">
        <v>0.97023462658373616</v>
      </c>
      <c r="BV4" s="28" t="s">
        <v>236</v>
      </c>
      <c r="CD4" s="11">
        <v>89</v>
      </c>
      <c r="CE4" s="11">
        <v>95</v>
      </c>
      <c r="CF4" s="11">
        <v>91</v>
      </c>
      <c r="CG4" s="11">
        <v>83</v>
      </c>
      <c r="CH4" s="28" t="s">
        <v>193</v>
      </c>
      <c r="CI4" s="28">
        <v>0.97015784193082288</v>
      </c>
      <c r="CJ4" s="28" t="s">
        <v>236</v>
      </c>
      <c r="CR4" s="11">
        <v>89</v>
      </c>
      <c r="CS4" s="11">
        <v>95</v>
      </c>
      <c r="CT4" s="11">
        <v>83</v>
      </c>
      <c r="CU4" s="28" t="s">
        <v>193</v>
      </c>
      <c r="CV4" s="28">
        <v>0.96847081152016412</v>
      </c>
      <c r="CW4" s="28" t="s">
        <v>236</v>
      </c>
    </row>
    <row r="5" spans="1:107" x14ac:dyDescent="0.25">
      <c r="A5" s="12" t="s">
        <v>131</v>
      </c>
      <c r="B5" s="11">
        <v>86</v>
      </c>
      <c r="C5" s="11">
        <v>98</v>
      </c>
      <c r="D5" s="11">
        <v>87</v>
      </c>
      <c r="E5" s="11">
        <v>96</v>
      </c>
      <c r="F5" s="11">
        <v>93</v>
      </c>
      <c r="G5" s="11">
        <v>81</v>
      </c>
      <c r="I5" s="28" t="s">
        <v>125</v>
      </c>
      <c r="J5" s="28">
        <v>0.69784610742167064</v>
      </c>
      <c r="K5" s="28">
        <v>1</v>
      </c>
      <c r="L5" s="28"/>
      <c r="M5" s="28"/>
      <c r="N5" s="28"/>
      <c r="O5" s="28"/>
      <c r="Q5" s="1" t="s">
        <v>222</v>
      </c>
      <c r="R5" s="33" t="s">
        <v>228</v>
      </c>
      <c r="T5" s="1"/>
      <c r="U5" s="1"/>
      <c r="V5" s="1"/>
      <c r="W5" s="57" t="s">
        <v>229</v>
      </c>
      <c r="X5" s="1">
        <f>AU5</f>
        <v>0.92803321013738937</v>
      </c>
      <c r="Y5" s="1">
        <f>AU6</f>
        <v>0.92555159669385112</v>
      </c>
      <c r="Z5" s="1">
        <f>AY12</f>
        <v>4.0789826337006634E-18</v>
      </c>
      <c r="AA5" s="1" t="s">
        <v>301</v>
      </c>
      <c r="AB5" s="28" t="s">
        <v>194</v>
      </c>
      <c r="AC5" s="28">
        <v>0.94147146576087293</v>
      </c>
      <c r="AD5" s="1" t="s">
        <v>352</v>
      </c>
      <c r="AR5" s="11">
        <v>86</v>
      </c>
      <c r="AS5" s="11">
        <v>81</v>
      </c>
      <c r="AT5" s="28" t="s">
        <v>194</v>
      </c>
      <c r="AU5" s="28">
        <v>0.92803321013738937</v>
      </c>
      <c r="AV5" s="1" t="s">
        <v>354</v>
      </c>
      <c r="BD5" s="11">
        <v>86</v>
      </c>
      <c r="BE5" s="11">
        <v>98</v>
      </c>
      <c r="BF5" s="28" t="s">
        <v>194</v>
      </c>
      <c r="BG5" s="28">
        <v>0.48698918964357762</v>
      </c>
      <c r="BH5" s="1" t="s">
        <v>352</v>
      </c>
      <c r="BO5" s="11">
        <v>86</v>
      </c>
      <c r="BP5" s="11">
        <v>98</v>
      </c>
      <c r="BQ5" s="11">
        <v>87</v>
      </c>
      <c r="BR5" s="11">
        <v>96</v>
      </c>
      <c r="BS5" s="11">
        <v>81</v>
      </c>
      <c r="BT5" s="28" t="s">
        <v>194</v>
      </c>
      <c r="BU5" s="28">
        <v>0.94135523062208204</v>
      </c>
      <c r="BV5" s="1" t="s">
        <v>352</v>
      </c>
      <c r="CD5" s="11">
        <v>86</v>
      </c>
      <c r="CE5" s="11">
        <v>98</v>
      </c>
      <c r="CF5" s="11">
        <v>87</v>
      </c>
      <c r="CG5" s="11">
        <v>81</v>
      </c>
      <c r="CH5" s="28" t="s">
        <v>194</v>
      </c>
      <c r="CI5" s="51">
        <v>0.94120623825987149</v>
      </c>
      <c r="CJ5" s="1" t="s">
        <v>352</v>
      </c>
      <c r="CR5" s="11">
        <v>86</v>
      </c>
      <c r="CS5" s="11">
        <v>98</v>
      </c>
      <c r="CT5" s="11">
        <v>81</v>
      </c>
      <c r="CU5" s="28" t="s">
        <v>194</v>
      </c>
      <c r="CV5" s="51">
        <v>0.93793571276652532</v>
      </c>
      <c r="CW5" s="1" t="s">
        <v>352</v>
      </c>
    </row>
    <row r="6" spans="1:107" ht="45" x14ac:dyDescent="0.25">
      <c r="A6" s="12" t="s">
        <v>132</v>
      </c>
      <c r="B6" s="11">
        <v>85</v>
      </c>
      <c r="C6" s="11">
        <v>96</v>
      </c>
      <c r="D6" s="11">
        <v>86</v>
      </c>
      <c r="E6" s="11">
        <v>92</v>
      </c>
      <c r="F6" s="11">
        <v>94</v>
      </c>
      <c r="G6" s="11">
        <v>72</v>
      </c>
      <c r="I6" s="28" t="s">
        <v>126</v>
      </c>
      <c r="J6" s="34">
        <v>0.93530208017064098</v>
      </c>
      <c r="K6" s="28">
        <v>0.69843801219398938</v>
      </c>
      <c r="L6" s="28">
        <v>1</v>
      </c>
      <c r="M6" s="28"/>
      <c r="N6" s="28"/>
      <c r="O6" s="28"/>
      <c r="P6" t="s">
        <v>305</v>
      </c>
      <c r="Q6" s="1" t="s">
        <v>223</v>
      </c>
      <c r="R6" s="33" t="s">
        <v>228</v>
      </c>
      <c r="S6" s="57" t="s">
        <v>229</v>
      </c>
      <c r="U6" s="1"/>
      <c r="V6" s="1"/>
      <c r="W6" s="1"/>
      <c r="X6" s="1">
        <f>BG5</f>
        <v>0.48698918964357762</v>
      </c>
      <c r="Y6" s="1">
        <f>BG6</f>
        <v>0.46929916170025271</v>
      </c>
      <c r="Z6" s="1">
        <f>BK12</f>
        <v>1.2774225208570412E-5</v>
      </c>
      <c r="AA6" s="67" t="s">
        <v>350</v>
      </c>
      <c r="AB6" s="28" t="s">
        <v>195</v>
      </c>
      <c r="AC6" s="28">
        <v>0.92976575891304747</v>
      </c>
      <c r="AD6" s="1" t="s">
        <v>353</v>
      </c>
      <c r="AR6" s="11">
        <v>85</v>
      </c>
      <c r="AS6" s="11">
        <v>72</v>
      </c>
      <c r="AT6" s="28" t="s">
        <v>195</v>
      </c>
      <c r="AU6" s="28">
        <v>0.92555159669385112</v>
      </c>
      <c r="AV6" s="1" t="s">
        <v>356</v>
      </c>
      <c r="BD6" s="11">
        <v>85</v>
      </c>
      <c r="BE6" s="11">
        <v>96</v>
      </c>
      <c r="BF6" s="28" t="s">
        <v>195</v>
      </c>
      <c r="BG6" s="28">
        <v>0.46929916170025271</v>
      </c>
      <c r="BH6" s="1" t="s">
        <v>355</v>
      </c>
      <c r="BO6" s="11">
        <v>85</v>
      </c>
      <c r="BP6" s="11">
        <v>96</v>
      </c>
      <c r="BQ6" s="11">
        <v>86</v>
      </c>
      <c r="BR6" s="11">
        <v>92</v>
      </c>
      <c r="BS6" s="11">
        <v>72</v>
      </c>
      <c r="BT6" s="28" t="s">
        <v>195</v>
      </c>
      <c r="BU6" s="28">
        <v>0.93233295841009456</v>
      </c>
      <c r="BV6" s="1" t="s">
        <v>356</v>
      </c>
      <c r="CD6" s="11">
        <v>85</v>
      </c>
      <c r="CE6" s="11">
        <v>96</v>
      </c>
      <c r="CF6" s="11">
        <v>86</v>
      </c>
      <c r="CG6" s="11">
        <v>72</v>
      </c>
      <c r="CH6" s="28" t="s">
        <v>195</v>
      </c>
      <c r="CI6" s="51">
        <v>0.93467359806652384</v>
      </c>
      <c r="CJ6" s="1" t="s">
        <v>356</v>
      </c>
      <c r="CR6" s="11">
        <v>85</v>
      </c>
      <c r="CS6" s="11">
        <v>96</v>
      </c>
      <c r="CT6" s="11">
        <v>72</v>
      </c>
      <c r="CU6" s="28" t="s">
        <v>195</v>
      </c>
      <c r="CV6" s="51">
        <v>0.93350254939270572</v>
      </c>
      <c r="CW6" s="1" t="s">
        <v>357</v>
      </c>
    </row>
    <row r="7" spans="1:107" ht="30" x14ac:dyDescent="0.25">
      <c r="A7" s="12" t="s">
        <v>133</v>
      </c>
      <c r="B7" s="11">
        <v>88</v>
      </c>
      <c r="C7" s="11">
        <v>94</v>
      </c>
      <c r="D7" s="11">
        <v>88</v>
      </c>
      <c r="E7" s="11">
        <v>95</v>
      </c>
      <c r="F7" s="11">
        <v>82</v>
      </c>
      <c r="G7" s="11">
        <v>69</v>
      </c>
      <c r="I7" s="28" t="s">
        <v>127</v>
      </c>
      <c r="J7" s="28">
        <v>0.9092573627977546</v>
      </c>
      <c r="K7" s="28">
        <v>0.8009283888252553</v>
      </c>
      <c r="L7" s="28">
        <v>0.94881658761810905</v>
      </c>
      <c r="M7" s="28">
        <v>1</v>
      </c>
      <c r="N7" s="28"/>
      <c r="O7" s="28"/>
      <c r="P7" t="s">
        <v>312</v>
      </c>
      <c r="Q7" s="1" t="s">
        <v>224</v>
      </c>
      <c r="R7" s="33" t="s">
        <v>228</v>
      </c>
      <c r="S7" s="33" t="s">
        <v>229</v>
      </c>
      <c r="T7" s="33" t="s">
        <v>229</v>
      </c>
      <c r="U7" s="33" t="s">
        <v>229</v>
      </c>
      <c r="V7" s="33" t="s">
        <v>314</v>
      </c>
      <c r="W7" s="57" t="s">
        <v>229</v>
      </c>
      <c r="X7" s="1">
        <f>BU5</f>
        <v>0.94135523062208204</v>
      </c>
      <c r="Y7" s="1">
        <f>BU6</f>
        <v>0.93233295841009456</v>
      </c>
      <c r="Z7" s="1">
        <f>BY12</f>
        <v>1.2846668575029497E-15</v>
      </c>
      <c r="AA7" s="63" t="s">
        <v>359</v>
      </c>
      <c r="AB7" s="28" t="s">
        <v>196</v>
      </c>
      <c r="AC7" s="28">
        <v>3.9972380769520086</v>
      </c>
      <c r="AR7" s="11">
        <v>88</v>
      </c>
      <c r="AS7" s="11">
        <v>69</v>
      </c>
      <c r="AT7" s="28" t="s">
        <v>196</v>
      </c>
      <c r="AU7" s="28">
        <v>4.1154114608281906</v>
      </c>
      <c r="BD7" s="11">
        <v>88</v>
      </c>
      <c r="BE7" s="11">
        <v>94</v>
      </c>
      <c r="BF7" s="28" t="s">
        <v>196</v>
      </c>
      <c r="BG7" s="28">
        <v>10.987792657439394</v>
      </c>
      <c r="BO7" s="11">
        <v>88</v>
      </c>
      <c r="BP7" s="11">
        <v>94</v>
      </c>
      <c r="BQ7" s="11">
        <v>88</v>
      </c>
      <c r="BR7" s="11">
        <v>95</v>
      </c>
      <c r="BS7" s="11">
        <v>69</v>
      </c>
      <c r="BT7" s="28" t="s">
        <v>196</v>
      </c>
      <c r="BU7" s="28">
        <v>3.92350457632008</v>
      </c>
      <c r="CD7" s="11">
        <v>88</v>
      </c>
      <c r="CE7" s="11">
        <v>94</v>
      </c>
      <c r="CF7" s="11">
        <v>88</v>
      </c>
      <c r="CG7" s="11">
        <v>69</v>
      </c>
      <c r="CH7" s="28" t="s">
        <v>196</v>
      </c>
      <c r="CI7" s="28">
        <v>3.8550493152035199</v>
      </c>
      <c r="CR7" s="11">
        <v>88</v>
      </c>
      <c r="CS7" s="11">
        <v>94</v>
      </c>
      <c r="CT7" s="11">
        <v>69</v>
      </c>
      <c r="CU7" s="28" t="s">
        <v>196</v>
      </c>
      <c r="CV7" s="28">
        <v>3.8894488684110669</v>
      </c>
    </row>
    <row r="8" spans="1:107" ht="15.75" thickBot="1" x14ac:dyDescent="0.3">
      <c r="A8" s="12" t="s">
        <v>134</v>
      </c>
      <c r="B8" s="11">
        <v>74</v>
      </c>
      <c r="C8" s="11">
        <v>99</v>
      </c>
      <c r="D8" s="11">
        <v>88</v>
      </c>
      <c r="E8" s="11">
        <v>92</v>
      </c>
      <c r="F8" s="11">
        <v>89</v>
      </c>
      <c r="G8" s="11">
        <v>68</v>
      </c>
      <c r="I8" s="28" t="s">
        <v>128</v>
      </c>
      <c r="J8" s="28">
        <v>0.85796200279278212</v>
      </c>
      <c r="K8" s="28">
        <v>0.59347722147501081</v>
      </c>
      <c r="L8" s="28">
        <v>0.89509328717306402</v>
      </c>
      <c r="M8" s="28">
        <v>0.85970445562554421</v>
      </c>
      <c r="N8" s="28">
        <v>1</v>
      </c>
      <c r="O8" s="28"/>
      <c r="P8" s="1" t="s">
        <v>312</v>
      </c>
      <c r="Q8" s="1" t="s">
        <v>225</v>
      </c>
      <c r="R8" s="33" t="s">
        <v>228</v>
      </c>
      <c r="S8" s="33" t="s">
        <v>229</v>
      </c>
      <c r="T8" s="33" t="s">
        <v>229</v>
      </c>
      <c r="U8" s="33" t="s">
        <v>314</v>
      </c>
      <c r="V8" s="33" t="s">
        <v>314</v>
      </c>
      <c r="W8" s="57" t="s">
        <v>229</v>
      </c>
      <c r="X8" s="1">
        <f>CI5</f>
        <v>0.94120623825987149</v>
      </c>
      <c r="Y8" s="1">
        <f>CI6</f>
        <v>0.93467359806652384</v>
      </c>
      <c r="Z8" s="1">
        <f>CM12</f>
        <v>1.0072626513511123E-16</v>
      </c>
      <c r="AA8" s="1" t="s">
        <v>358</v>
      </c>
      <c r="AB8" s="29" t="s">
        <v>197</v>
      </c>
      <c r="AC8" s="29">
        <v>31</v>
      </c>
      <c r="AR8" s="11">
        <v>74</v>
      </c>
      <c r="AS8" s="11">
        <v>68</v>
      </c>
      <c r="AT8" s="29" t="s">
        <v>197</v>
      </c>
      <c r="AU8" s="29">
        <v>31</v>
      </c>
      <c r="BD8" s="11">
        <v>74</v>
      </c>
      <c r="BE8" s="11">
        <v>99</v>
      </c>
      <c r="BF8" s="29" t="s">
        <v>197</v>
      </c>
      <c r="BG8" s="29">
        <v>31</v>
      </c>
      <c r="BO8" s="11">
        <v>74</v>
      </c>
      <c r="BP8" s="11">
        <v>99</v>
      </c>
      <c r="BQ8" s="11">
        <v>88</v>
      </c>
      <c r="BR8" s="11">
        <v>92</v>
      </c>
      <c r="BS8" s="11">
        <v>68</v>
      </c>
      <c r="BT8" s="29" t="s">
        <v>197</v>
      </c>
      <c r="BU8" s="29">
        <v>31</v>
      </c>
      <c r="CD8" s="11">
        <v>74</v>
      </c>
      <c r="CE8" s="11">
        <v>99</v>
      </c>
      <c r="CF8" s="11">
        <v>88</v>
      </c>
      <c r="CG8" s="11">
        <v>68</v>
      </c>
      <c r="CH8" s="29" t="s">
        <v>197</v>
      </c>
      <c r="CI8" s="29">
        <v>31</v>
      </c>
      <c r="CR8" s="11">
        <v>74</v>
      </c>
      <c r="CS8" s="11">
        <v>99</v>
      </c>
      <c r="CT8" s="11">
        <v>68</v>
      </c>
      <c r="CU8" s="29" t="s">
        <v>197</v>
      </c>
      <c r="CV8" s="29">
        <v>31</v>
      </c>
    </row>
    <row r="9" spans="1:107" ht="30.75" thickBot="1" x14ac:dyDescent="0.3">
      <c r="A9" s="12" t="s">
        <v>135</v>
      </c>
      <c r="B9" s="11">
        <v>80</v>
      </c>
      <c r="C9" s="11">
        <v>85</v>
      </c>
      <c r="D9" s="11">
        <v>84</v>
      </c>
      <c r="E9" s="11">
        <v>88</v>
      </c>
      <c r="F9" s="11">
        <v>87</v>
      </c>
      <c r="G9" s="11">
        <v>68</v>
      </c>
      <c r="I9" s="29" t="s">
        <v>129</v>
      </c>
      <c r="J9" s="29">
        <v>0.96334480334789252</v>
      </c>
      <c r="K9" s="29">
        <v>0.78799730226742903</v>
      </c>
      <c r="L9" s="29">
        <v>0.9441881372732891</v>
      </c>
      <c r="M9" s="29">
        <v>0.94466272004737717</v>
      </c>
      <c r="N9" s="29">
        <v>0.8588531188738675</v>
      </c>
      <c r="O9" s="29">
        <v>1</v>
      </c>
      <c r="P9" s="1" t="s">
        <v>312</v>
      </c>
      <c r="Q9" s="1" t="s">
        <v>226</v>
      </c>
      <c r="R9" s="33" t="s">
        <v>228</v>
      </c>
      <c r="S9" s="57" t="s">
        <v>229</v>
      </c>
      <c r="T9" s="33" t="s">
        <v>314</v>
      </c>
      <c r="U9" s="33" t="s">
        <v>314</v>
      </c>
      <c r="V9" s="33" t="s">
        <v>314</v>
      </c>
      <c r="W9" s="57" t="s">
        <v>229</v>
      </c>
      <c r="X9" s="1">
        <f>CV5</f>
        <v>0.93793571276652532</v>
      </c>
      <c r="Y9" s="1">
        <f>CV6</f>
        <v>0.93350254939270572</v>
      </c>
      <c r="Z9" s="1">
        <f>CZ12</f>
        <v>1.2583017785315864E-17</v>
      </c>
      <c r="AA9" s="63" t="s">
        <v>360</v>
      </c>
      <c r="AR9" s="11">
        <v>80</v>
      </c>
      <c r="AS9" s="11">
        <v>68</v>
      </c>
      <c r="BD9" s="11">
        <v>80</v>
      </c>
      <c r="BE9" s="11">
        <v>85</v>
      </c>
      <c r="BO9" s="11">
        <v>80</v>
      </c>
      <c r="BP9" s="11">
        <v>85</v>
      </c>
      <c r="BQ9" s="11">
        <v>84</v>
      </c>
      <c r="BR9" s="11">
        <v>88</v>
      </c>
      <c r="BS9" s="11">
        <v>68</v>
      </c>
      <c r="CD9" s="11">
        <v>80</v>
      </c>
      <c r="CE9" s="11">
        <v>85</v>
      </c>
      <c r="CF9" s="11">
        <v>84</v>
      </c>
      <c r="CG9" s="11">
        <v>68</v>
      </c>
      <c r="CR9" s="11">
        <v>80</v>
      </c>
      <c r="CS9" s="11">
        <v>85</v>
      </c>
      <c r="CT9" s="11">
        <v>68</v>
      </c>
    </row>
    <row r="10" spans="1:107" ht="15.75" thickBot="1" x14ac:dyDescent="0.3">
      <c r="A10" s="12" t="s">
        <v>136</v>
      </c>
      <c r="B10" s="11">
        <v>73</v>
      </c>
      <c r="C10" s="11">
        <v>93</v>
      </c>
      <c r="D10" s="11">
        <v>88</v>
      </c>
      <c r="E10" s="11">
        <v>91</v>
      </c>
      <c r="F10" s="11">
        <v>85</v>
      </c>
      <c r="G10" s="11">
        <v>67</v>
      </c>
      <c r="T10" s="1"/>
      <c r="U10" s="1"/>
      <c r="V10" s="1"/>
      <c r="W10" s="1"/>
      <c r="Z10" s="1"/>
      <c r="AB10" t="s">
        <v>198</v>
      </c>
      <c r="AR10" s="11">
        <v>73</v>
      </c>
      <c r="AS10" s="11">
        <v>67</v>
      </c>
      <c r="AT10" t="s">
        <v>198</v>
      </c>
      <c r="BD10" s="11">
        <v>73</v>
      </c>
      <c r="BE10" s="11">
        <v>93</v>
      </c>
      <c r="BF10" t="s">
        <v>198</v>
      </c>
      <c r="BO10" s="11">
        <v>73</v>
      </c>
      <c r="BP10" s="11">
        <v>93</v>
      </c>
      <c r="BQ10" s="11">
        <v>88</v>
      </c>
      <c r="BR10" s="11">
        <v>91</v>
      </c>
      <c r="BS10" s="11">
        <v>67</v>
      </c>
      <c r="BT10" t="s">
        <v>198</v>
      </c>
      <c r="CD10" s="11">
        <v>73</v>
      </c>
      <c r="CE10" s="11">
        <v>93</v>
      </c>
      <c r="CF10" s="11">
        <v>88</v>
      </c>
      <c r="CG10" s="11">
        <v>67</v>
      </c>
      <c r="CH10" t="s">
        <v>198</v>
      </c>
      <c r="CR10" s="11">
        <v>73</v>
      </c>
      <c r="CS10" s="11">
        <v>93</v>
      </c>
      <c r="CT10" s="11">
        <v>67</v>
      </c>
      <c r="CU10" t="s">
        <v>198</v>
      </c>
    </row>
    <row r="11" spans="1:107" x14ac:dyDescent="0.25">
      <c r="A11" s="12" t="s">
        <v>137</v>
      </c>
      <c r="B11" s="11">
        <v>78</v>
      </c>
      <c r="C11" s="11">
        <v>92</v>
      </c>
      <c r="D11" s="11">
        <v>78</v>
      </c>
      <c r="E11" s="11">
        <v>86</v>
      </c>
      <c r="F11" s="11">
        <v>82</v>
      </c>
      <c r="G11" s="11">
        <v>64</v>
      </c>
      <c r="L11" t="s">
        <v>313</v>
      </c>
      <c r="N11" t="s">
        <v>231</v>
      </c>
      <c r="Q11" s="1" t="s">
        <v>224</v>
      </c>
      <c r="R11" s="1"/>
      <c r="T11" s="66" t="s">
        <v>225</v>
      </c>
      <c r="AB11" s="30"/>
      <c r="AC11" s="30" t="s">
        <v>203</v>
      </c>
      <c r="AD11" s="30" t="s">
        <v>204</v>
      </c>
      <c r="AE11" s="30" t="s">
        <v>205</v>
      </c>
      <c r="AF11" s="30" t="s">
        <v>206</v>
      </c>
      <c r="AG11" s="30" t="s">
        <v>207</v>
      </c>
      <c r="AR11" s="11">
        <v>78</v>
      </c>
      <c r="AS11" s="11">
        <v>64</v>
      </c>
      <c r="AT11" s="30"/>
      <c r="AU11" s="30" t="s">
        <v>203</v>
      </c>
      <c r="AV11" s="30" t="s">
        <v>204</v>
      </c>
      <c r="AW11" s="30" t="s">
        <v>205</v>
      </c>
      <c r="AX11" s="30" t="s">
        <v>206</v>
      </c>
      <c r="AY11" s="30" t="s">
        <v>207</v>
      </c>
      <c r="BD11" s="11">
        <v>78</v>
      </c>
      <c r="BE11" s="11">
        <v>92</v>
      </c>
      <c r="BF11" s="30"/>
      <c r="BG11" s="30" t="s">
        <v>203</v>
      </c>
      <c r="BH11" s="30" t="s">
        <v>204</v>
      </c>
      <c r="BI11" s="30" t="s">
        <v>205</v>
      </c>
      <c r="BJ11" s="30" t="s">
        <v>206</v>
      </c>
      <c r="BK11" s="30" t="s">
        <v>207</v>
      </c>
      <c r="BO11" s="11">
        <v>78</v>
      </c>
      <c r="BP11" s="11">
        <v>92</v>
      </c>
      <c r="BQ11" s="11">
        <v>78</v>
      </c>
      <c r="BR11" s="11">
        <v>86</v>
      </c>
      <c r="BS11" s="11">
        <v>64</v>
      </c>
      <c r="BT11" s="30"/>
      <c r="BU11" s="30" t="s">
        <v>203</v>
      </c>
      <c r="BV11" s="30" t="s">
        <v>204</v>
      </c>
      <c r="BW11" s="30" t="s">
        <v>205</v>
      </c>
      <c r="BX11" s="30" t="s">
        <v>206</v>
      </c>
      <c r="BY11" s="30" t="s">
        <v>207</v>
      </c>
      <c r="CD11" s="11">
        <v>78</v>
      </c>
      <c r="CE11" s="11">
        <v>92</v>
      </c>
      <c r="CF11" s="11">
        <v>78</v>
      </c>
      <c r="CG11" s="11">
        <v>64</v>
      </c>
      <c r="CH11" s="30"/>
      <c r="CI11" s="30" t="s">
        <v>203</v>
      </c>
      <c r="CJ11" s="30" t="s">
        <v>204</v>
      </c>
      <c r="CK11" s="30" t="s">
        <v>205</v>
      </c>
      <c r="CL11" s="30" t="s">
        <v>206</v>
      </c>
      <c r="CM11" s="30" t="s">
        <v>207</v>
      </c>
      <c r="CR11" s="11">
        <v>78</v>
      </c>
      <c r="CS11" s="11">
        <v>92</v>
      </c>
      <c r="CT11" s="11">
        <v>64</v>
      </c>
      <c r="CU11" s="30"/>
      <c r="CV11" s="30" t="s">
        <v>203</v>
      </c>
      <c r="CW11" s="30" t="s">
        <v>204</v>
      </c>
      <c r="CX11" s="30" t="s">
        <v>205</v>
      </c>
      <c r="CY11" s="30" t="s">
        <v>206</v>
      </c>
      <c r="CZ11" s="30" t="s">
        <v>207</v>
      </c>
    </row>
    <row r="12" spans="1:107" x14ac:dyDescent="0.25">
      <c r="A12" s="12" t="s">
        <v>138</v>
      </c>
      <c r="B12" s="11">
        <v>73</v>
      </c>
      <c r="C12" s="11">
        <v>90</v>
      </c>
      <c r="D12" s="11">
        <v>81</v>
      </c>
      <c r="E12" s="11">
        <v>88</v>
      </c>
      <c r="F12" s="11">
        <v>85</v>
      </c>
      <c r="G12" s="11">
        <v>64</v>
      </c>
      <c r="I12" t="s">
        <v>124</v>
      </c>
      <c r="J12" t="s">
        <v>129</v>
      </c>
      <c r="K12" s="28">
        <v>0.96334480334789252</v>
      </c>
      <c r="L12">
        <v>1</v>
      </c>
      <c r="N12" s="28" t="s">
        <v>128</v>
      </c>
      <c r="O12" s="28">
        <v>0.82548580332438215</v>
      </c>
      <c r="Q12" s="28" t="s">
        <v>127</v>
      </c>
      <c r="R12" s="28">
        <v>0.79919225343271139</v>
      </c>
      <c r="T12" s="28" t="s">
        <v>126</v>
      </c>
      <c r="U12" s="28">
        <v>0.23095760981698138</v>
      </c>
      <c r="AB12" s="28" t="s">
        <v>199</v>
      </c>
      <c r="AC12" s="28">
        <v>5</v>
      </c>
      <c r="AD12" s="28">
        <v>6425.3909035815441</v>
      </c>
      <c r="AE12" s="28">
        <v>1285.0781807163089</v>
      </c>
      <c r="AF12" s="28">
        <v>80.42841649804096</v>
      </c>
      <c r="AG12" s="37">
        <v>1.3786075897311199E-14</v>
      </c>
      <c r="AR12" s="11">
        <v>73</v>
      </c>
      <c r="AS12" s="11">
        <v>64</v>
      </c>
      <c r="AT12" s="28" t="s">
        <v>199</v>
      </c>
      <c r="AU12" s="28">
        <v>1</v>
      </c>
      <c r="AV12" s="28">
        <v>6333.6769764118535</v>
      </c>
      <c r="AW12" s="28">
        <v>6333.6769764118535</v>
      </c>
      <c r="AX12" s="28">
        <v>373.96364552820768</v>
      </c>
      <c r="AY12" s="51">
        <v>4.0789826337006634E-18</v>
      </c>
      <c r="BD12" s="11">
        <v>73</v>
      </c>
      <c r="BE12" s="11">
        <v>90</v>
      </c>
      <c r="BF12" s="28" t="s">
        <v>199</v>
      </c>
      <c r="BG12" s="28">
        <v>1</v>
      </c>
      <c r="BH12" s="28">
        <v>3323.622672673926</v>
      </c>
      <c r="BI12" s="28">
        <v>3323.622672673926</v>
      </c>
      <c r="BJ12" s="28">
        <v>27.529023199046804</v>
      </c>
      <c r="BK12" s="37">
        <v>1.2774225208570412E-5</v>
      </c>
      <c r="BO12" s="11">
        <v>73</v>
      </c>
      <c r="BP12" s="11">
        <v>90</v>
      </c>
      <c r="BQ12" s="11">
        <v>81</v>
      </c>
      <c r="BR12" s="11">
        <v>88</v>
      </c>
      <c r="BS12" s="11">
        <v>64</v>
      </c>
      <c r="BT12" s="28" t="s">
        <v>199</v>
      </c>
      <c r="BU12" s="28">
        <v>4</v>
      </c>
      <c r="BV12" s="28">
        <v>6424.597617506899</v>
      </c>
      <c r="BW12" s="28">
        <v>1606.1494043767248</v>
      </c>
      <c r="BX12" s="28">
        <v>104.33682430589447</v>
      </c>
      <c r="BY12" s="51">
        <v>1.2846668575029497E-15</v>
      </c>
      <c r="CD12" s="11">
        <v>73</v>
      </c>
      <c r="CE12" s="11">
        <v>90</v>
      </c>
      <c r="CF12" s="11">
        <v>81</v>
      </c>
      <c r="CG12" s="11">
        <v>64</v>
      </c>
      <c r="CH12" s="28" t="s">
        <v>199</v>
      </c>
      <c r="CI12" s="28">
        <v>3</v>
      </c>
      <c r="CJ12" s="28">
        <v>6423.5807686658381</v>
      </c>
      <c r="CK12" s="28">
        <v>2141.1935895552792</v>
      </c>
      <c r="CL12" s="28">
        <v>144.07746491507828</v>
      </c>
      <c r="CM12" s="51">
        <v>1.0072626513511123E-16</v>
      </c>
      <c r="CR12" s="11">
        <v>73</v>
      </c>
      <c r="CS12" s="11">
        <v>90</v>
      </c>
      <c r="CT12" s="11">
        <v>64</v>
      </c>
      <c r="CU12" s="28" t="s">
        <v>199</v>
      </c>
      <c r="CV12" s="28">
        <v>2</v>
      </c>
      <c r="CW12" s="28">
        <v>6401.2599596778628</v>
      </c>
      <c r="CX12" s="28">
        <v>3200.6299798389314</v>
      </c>
      <c r="CY12" s="28">
        <v>211.5725574892133</v>
      </c>
      <c r="CZ12" s="51">
        <v>1.2583017785315864E-17</v>
      </c>
    </row>
    <row r="13" spans="1:107" x14ac:dyDescent="0.25">
      <c r="A13" s="12" t="s">
        <v>139</v>
      </c>
      <c r="B13" s="11">
        <v>72</v>
      </c>
      <c r="C13" s="11">
        <v>85</v>
      </c>
      <c r="D13" s="11">
        <v>86</v>
      </c>
      <c r="E13" s="11">
        <v>93</v>
      </c>
      <c r="F13" s="11">
        <v>86</v>
      </c>
      <c r="G13" s="11">
        <v>61</v>
      </c>
      <c r="J13" t="s">
        <v>126</v>
      </c>
      <c r="K13" s="28">
        <v>0.93530208017064098</v>
      </c>
      <c r="L13">
        <v>2</v>
      </c>
      <c r="N13" s="28" t="s">
        <v>127</v>
      </c>
      <c r="O13" s="28">
        <v>0.78101612560995715</v>
      </c>
      <c r="Q13" s="28" t="s">
        <v>126</v>
      </c>
      <c r="R13" s="28">
        <v>0.28264823007320217</v>
      </c>
      <c r="T13" s="28" t="s">
        <v>125</v>
      </c>
      <c r="U13" s="28">
        <v>8.2638740549840536E-2</v>
      </c>
      <c r="AB13" s="28" t="s">
        <v>200</v>
      </c>
      <c r="AC13" s="28">
        <v>25</v>
      </c>
      <c r="AD13" s="28">
        <v>399.4478060958748</v>
      </c>
      <c r="AE13" s="28">
        <v>15.977912243834991</v>
      </c>
      <c r="AF13" s="28"/>
      <c r="AG13" s="28"/>
      <c r="AR13" s="11">
        <v>72</v>
      </c>
      <c r="AS13" s="11">
        <v>61</v>
      </c>
      <c r="AT13" s="28" t="s">
        <v>200</v>
      </c>
      <c r="AU13" s="28">
        <v>29</v>
      </c>
      <c r="AV13" s="28">
        <v>491.16173326556475</v>
      </c>
      <c r="AW13" s="28">
        <v>16.936611491916025</v>
      </c>
      <c r="AX13" s="28"/>
      <c r="AY13" s="28"/>
      <c r="BD13" s="11">
        <v>72</v>
      </c>
      <c r="BE13" s="11">
        <v>85</v>
      </c>
      <c r="BF13" s="28" t="s">
        <v>200</v>
      </c>
      <c r="BG13" s="28">
        <v>29</v>
      </c>
      <c r="BH13" s="28">
        <v>3501.2160370034926</v>
      </c>
      <c r="BI13" s="28">
        <v>120.73158748287905</v>
      </c>
      <c r="BJ13" s="28"/>
      <c r="BK13" s="28"/>
      <c r="BO13" s="11">
        <v>72</v>
      </c>
      <c r="BP13" s="11">
        <v>85</v>
      </c>
      <c r="BQ13" s="11">
        <v>86</v>
      </c>
      <c r="BR13" s="11">
        <v>93</v>
      </c>
      <c r="BS13" s="11">
        <v>61</v>
      </c>
      <c r="BT13" s="28" t="s">
        <v>200</v>
      </c>
      <c r="BU13" s="28">
        <v>26</v>
      </c>
      <c r="BV13" s="28">
        <v>400.24109217051983</v>
      </c>
      <c r="BW13" s="28">
        <v>15.393888160404609</v>
      </c>
      <c r="BX13" s="28"/>
      <c r="BY13" s="28"/>
      <c r="CD13" s="11">
        <v>72</v>
      </c>
      <c r="CE13" s="11">
        <v>85</v>
      </c>
      <c r="CF13" s="11">
        <v>86</v>
      </c>
      <c r="CG13" s="11">
        <v>61</v>
      </c>
      <c r="CH13" s="28" t="s">
        <v>200</v>
      </c>
      <c r="CI13" s="28">
        <v>27</v>
      </c>
      <c r="CJ13" s="28">
        <v>401.2579410115805</v>
      </c>
      <c r="CK13" s="28">
        <v>14.861405222651129</v>
      </c>
      <c r="CL13" s="28"/>
      <c r="CM13" s="28"/>
      <c r="CR13" s="11">
        <v>72</v>
      </c>
      <c r="CS13" s="11">
        <v>85</v>
      </c>
      <c r="CT13" s="11">
        <v>61</v>
      </c>
      <c r="CU13" s="28" t="s">
        <v>200</v>
      </c>
      <c r="CV13" s="28">
        <v>28</v>
      </c>
      <c r="CW13" s="28">
        <v>423.57874999955555</v>
      </c>
      <c r="CX13" s="28">
        <v>15.127812499984127</v>
      </c>
      <c r="CY13" s="28"/>
      <c r="CZ13" s="28"/>
    </row>
    <row r="14" spans="1:107" ht="15.75" thickBot="1" x14ac:dyDescent="0.3">
      <c r="A14" s="12" t="s">
        <v>140</v>
      </c>
      <c r="B14" s="11">
        <v>73</v>
      </c>
      <c r="C14" s="11">
        <v>92</v>
      </c>
      <c r="D14" s="11">
        <v>73</v>
      </c>
      <c r="E14" s="11">
        <v>82</v>
      </c>
      <c r="F14" s="11">
        <v>78</v>
      </c>
      <c r="G14" s="11">
        <v>58</v>
      </c>
      <c r="J14" s="28" t="s">
        <v>127</v>
      </c>
      <c r="K14" s="28">
        <v>0.9092573627977546</v>
      </c>
      <c r="L14">
        <v>3</v>
      </c>
      <c r="N14" s="28" t="s">
        <v>126</v>
      </c>
      <c r="O14" s="28">
        <v>0.3487923601755144</v>
      </c>
      <c r="Q14" s="28" t="s">
        <v>125</v>
      </c>
      <c r="R14" s="28">
        <v>0.16475400471558171</v>
      </c>
      <c r="AB14" s="29" t="s">
        <v>201</v>
      </c>
      <c r="AC14" s="29">
        <v>30</v>
      </c>
      <c r="AD14" s="29">
        <v>6824.8387096774186</v>
      </c>
      <c r="AE14" s="29"/>
      <c r="AF14" s="29"/>
      <c r="AG14" s="29"/>
      <c r="AR14" s="11">
        <v>73</v>
      </c>
      <c r="AS14" s="11">
        <v>58</v>
      </c>
      <c r="AT14" s="29" t="s">
        <v>201</v>
      </c>
      <c r="AU14" s="29">
        <v>30</v>
      </c>
      <c r="AV14" s="29">
        <v>6824.8387096774186</v>
      </c>
      <c r="AW14" s="29"/>
      <c r="AX14" s="29"/>
      <c r="AY14" s="29"/>
      <c r="BD14" s="11">
        <v>73</v>
      </c>
      <c r="BE14" s="11">
        <v>92</v>
      </c>
      <c r="BF14" s="29" t="s">
        <v>201</v>
      </c>
      <c r="BG14" s="29">
        <v>30</v>
      </c>
      <c r="BH14" s="29">
        <v>6824.8387096774186</v>
      </c>
      <c r="BI14" s="29"/>
      <c r="BJ14" s="29"/>
      <c r="BK14" s="29"/>
      <c r="BO14" s="11">
        <v>73</v>
      </c>
      <c r="BP14" s="11">
        <v>92</v>
      </c>
      <c r="BQ14" s="11">
        <v>73</v>
      </c>
      <c r="BR14" s="11">
        <v>82</v>
      </c>
      <c r="BS14" s="11">
        <v>58</v>
      </c>
      <c r="BT14" s="29" t="s">
        <v>201</v>
      </c>
      <c r="BU14" s="29">
        <v>30</v>
      </c>
      <c r="BV14" s="29">
        <v>6824.8387096774186</v>
      </c>
      <c r="BW14" s="29"/>
      <c r="BX14" s="29"/>
      <c r="BY14" s="29"/>
      <c r="CD14" s="11">
        <v>73</v>
      </c>
      <c r="CE14" s="11">
        <v>92</v>
      </c>
      <c r="CF14" s="11">
        <v>73</v>
      </c>
      <c r="CG14" s="11">
        <v>58</v>
      </c>
      <c r="CH14" s="29" t="s">
        <v>201</v>
      </c>
      <c r="CI14" s="29">
        <v>30</v>
      </c>
      <c r="CJ14" s="29">
        <v>6824.8387096774186</v>
      </c>
      <c r="CK14" s="29"/>
      <c r="CL14" s="29"/>
      <c r="CM14" s="29"/>
      <c r="CR14" s="11">
        <v>73</v>
      </c>
      <c r="CS14" s="11">
        <v>92</v>
      </c>
      <c r="CT14" s="11">
        <v>58</v>
      </c>
      <c r="CU14" s="29" t="s">
        <v>201</v>
      </c>
      <c r="CV14" s="29">
        <v>30</v>
      </c>
      <c r="CW14" s="29">
        <v>6824.8387096774186</v>
      </c>
      <c r="CX14" s="29"/>
      <c r="CY14" s="29"/>
      <c r="CZ14" s="29"/>
    </row>
    <row r="15" spans="1:107" ht="15.75" thickBot="1" x14ac:dyDescent="0.3">
      <c r="A15" s="12" t="s">
        <v>141</v>
      </c>
      <c r="B15" s="11">
        <v>71</v>
      </c>
      <c r="C15" s="11">
        <v>90</v>
      </c>
      <c r="D15" s="11">
        <v>77</v>
      </c>
      <c r="E15" s="11">
        <v>86</v>
      </c>
      <c r="F15" s="11">
        <v>83</v>
      </c>
      <c r="G15" s="11">
        <v>57</v>
      </c>
      <c r="J15" s="28" t="s">
        <v>128</v>
      </c>
      <c r="K15" s="28">
        <v>0.85796200279278212</v>
      </c>
      <c r="L15">
        <v>4</v>
      </c>
      <c r="AR15" s="11">
        <v>71</v>
      </c>
      <c r="AS15" s="11">
        <v>57</v>
      </c>
      <c r="BD15" s="11">
        <v>71</v>
      </c>
      <c r="BE15" s="11">
        <v>90</v>
      </c>
      <c r="BO15" s="11">
        <v>71</v>
      </c>
      <c r="BP15" s="11">
        <v>90</v>
      </c>
      <c r="BQ15" s="11">
        <v>77</v>
      </c>
      <c r="BR15" s="11">
        <v>86</v>
      </c>
      <c r="BS15" s="11">
        <v>57</v>
      </c>
      <c r="CD15" s="11">
        <v>71</v>
      </c>
      <c r="CE15" s="11">
        <v>90</v>
      </c>
      <c r="CF15" s="11">
        <v>77</v>
      </c>
      <c r="CG15" s="11">
        <v>57</v>
      </c>
      <c r="CR15" s="11">
        <v>71</v>
      </c>
      <c r="CS15" s="11">
        <v>90</v>
      </c>
      <c r="CT15" s="11">
        <v>57</v>
      </c>
    </row>
    <row r="16" spans="1:107" x14ac:dyDescent="0.25">
      <c r="A16" s="12" t="s">
        <v>142</v>
      </c>
      <c r="B16" s="11">
        <v>75</v>
      </c>
      <c r="C16" s="11">
        <v>88</v>
      </c>
      <c r="D16" s="11">
        <v>79</v>
      </c>
      <c r="E16" s="11">
        <v>86</v>
      </c>
      <c r="F16" s="11">
        <v>77</v>
      </c>
      <c r="G16" s="11">
        <v>57</v>
      </c>
      <c r="J16" s="28" t="s">
        <v>125</v>
      </c>
      <c r="K16" s="28">
        <v>0.69784610742167064</v>
      </c>
      <c r="L16">
        <v>5</v>
      </c>
      <c r="AB16" s="30"/>
      <c r="AC16" s="30" t="s">
        <v>208</v>
      </c>
      <c r="AD16" s="30" t="s">
        <v>196</v>
      </c>
      <c r="AE16" s="30" t="s">
        <v>209</v>
      </c>
      <c r="AF16" s="30" t="s">
        <v>210</v>
      </c>
      <c r="AG16" s="30" t="s">
        <v>211</v>
      </c>
      <c r="AH16" s="30" t="s">
        <v>212</v>
      </c>
      <c r="AI16" s="30" t="s">
        <v>213</v>
      </c>
      <c r="AJ16" s="30" t="s">
        <v>214</v>
      </c>
      <c r="AR16" s="11">
        <v>75</v>
      </c>
      <c r="AS16" s="11">
        <v>57</v>
      </c>
      <c r="AT16" s="30"/>
      <c r="AU16" s="30" t="s">
        <v>208</v>
      </c>
      <c r="AV16" s="30" t="s">
        <v>196</v>
      </c>
      <c r="AW16" s="30" t="s">
        <v>209</v>
      </c>
      <c r="AX16" s="30" t="s">
        <v>210</v>
      </c>
      <c r="AY16" s="30" t="s">
        <v>211</v>
      </c>
      <c r="AZ16" s="30" t="s">
        <v>212</v>
      </c>
      <c r="BA16" s="30" t="s">
        <v>213</v>
      </c>
      <c r="BB16" s="30" t="s">
        <v>214</v>
      </c>
      <c r="BD16" s="11">
        <v>75</v>
      </c>
      <c r="BE16" s="11">
        <v>88</v>
      </c>
      <c r="BF16" s="30"/>
      <c r="BG16" s="30" t="s">
        <v>208</v>
      </c>
      <c r="BH16" s="30" t="s">
        <v>196</v>
      </c>
      <c r="BI16" s="30" t="s">
        <v>209</v>
      </c>
      <c r="BJ16" s="30" t="s">
        <v>210</v>
      </c>
      <c r="BK16" s="30" t="s">
        <v>211</v>
      </c>
      <c r="BL16" s="30" t="s">
        <v>212</v>
      </c>
      <c r="BM16" s="30" t="s">
        <v>213</v>
      </c>
      <c r="BN16" s="30" t="s">
        <v>214</v>
      </c>
      <c r="BO16" s="11">
        <v>75</v>
      </c>
      <c r="BP16" s="11">
        <v>88</v>
      </c>
      <c r="BQ16" s="11">
        <v>79</v>
      </c>
      <c r="BR16" s="11">
        <v>86</v>
      </c>
      <c r="BS16" s="11">
        <v>57</v>
      </c>
      <c r="BT16" s="30"/>
      <c r="BU16" s="30" t="s">
        <v>208</v>
      </c>
      <c r="BV16" s="30" t="s">
        <v>196</v>
      </c>
      <c r="BW16" s="30" t="s">
        <v>209</v>
      </c>
      <c r="BX16" s="30" t="s">
        <v>210</v>
      </c>
      <c r="BY16" s="30" t="s">
        <v>211</v>
      </c>
      <c r="BZ16" s="30" t="s">
        <v>212</v>
      </c>
      <c r="CA16" s="30" t="s">
        <v>213</v>
      </c>
      <c r="CB16" s="30" t="s">
        <v>214</v>
      </c>
      <c r="CD16" s="11">
        <v>75</v>
      </c>
      <c r="CE16" s="11">
        <v>88</v>
      </c>
      <c r="CF16" s="11">
        <v>79</v>
      </c>
      <c r="CG16" s="11">
        <v>57</v>
      </c>
      <c r="CH16" s="30"/>
      <c r="CI16" s="30" t="s">
        <v>208</v>
      </c>
      <c r="CJ16" s="30" t="s">
        <v>196</v>
      </c>
      <c r="CK16" s="30" t="s">
        <v>209</v>
      </c>
      <c r="CL16" s="30" t="s">
        <v>210</v>
      </c>
      <c r="CM16" s="30" t="s">
        <v>211</v>
      </c>
      <c r="CN16" s="30" t="s">
        <v>212</v>
      </c>
      <c r="CO16" s="30" t="s">
        <v>213</v>
      </c>
      <c r="CP16" s="30" t="s">
        <v>214</v>
      </c>
      <c r="CR16" s="11">
        <v>75</v>
      </c>
      <c r="CS16" s="11">
        <v>88</v>
      </c>
      <c r="CT16" s="11">
        <v>57</v>
      </c>
      <c r="CU16" s="30"/>
      <c r="CV16" s="30" t="s">
        <v>208</v>
      </c>
      <c r="CW16" s="30" t="s">
        <v>196</v>
      </c>
      <c r="CX16" s="30" t="s">
        <v>209</v>
      </c>
      <c r="CY16" s="30" t="s">
        <v>210</v>
      </c>
      <c r="CZ16" s="30" t="s">
        <v>211</v>
      </c>
      <c r="DA16" s="30" t="s">
        <v>212</v>
      </c>
      <c r="DB16" s="30" t="s">
        <v>213</v>
      </c>
      <c r="DC16" s="30" t="s">
        <v>214</v>
      </c>
    </row>
    <row r="17" spans="1:107" x14ac:dyDescent="0.25">
      <c r="A17" s="12" t="s">
        <v>143</v>
      </c>
      <c r="B17" s="11">
        <v>66</v>
      </c>
      <c r="C17" s="11">
        <v>87</v>
      </c>
      <c r="D17" s="11">
        <v>77</v>
      </c>
      <c r="E17" s="11">
        <v>85</v>
      </c>
      <c r="F17" s="11">
        <v>84</v>
      </c>
      <c r="G17" s="11">
        <v>56</v>
      </c>
      <c r="AB17" s="28" t="s">
        <v>202</v>
      </c>
      <c r="AC17" s="28">
        <v>25.617309046802276</v>
      </c>
      <c r="AD17" s="28">
        <v>12.270055397616105</v>
      </c>
      <c r="AE17" s="28">
        <v>2.0877908221815651</v>
      </c>
      <c r="AF17" s="37">
        <v>4.716458857381154E-2</v>
      </c>
      <c r="AG17" s="28">
        <v>0.3466569109932145</v>
      </c>
      <c r="AH17" s="28">
        <v>50.887961182611335</v>
      </c>
      <c r="AI17" s="28">
        <v>0.3466569109932145</v>
      </c>
      <c r="AJ17" s="28">
        <v>50.887961182611335</v>
      </c>
      <c r="AR17" s="11">
        <v>66</v>
      </c>
      <c r="AS17" s="11">
        <v>56</v>
      </c>
      <c r="AT17" s="28" t="s">
        <v>202</v>
      </c>
      <c r="AU17" s="28">
        <v>18.633516470218055</v>
      </c>
      <c r="AV17" s="28">
        <v>2.4691954129811813</v>
      </c>
      <c r="AW17" s="28">
        <v>7.5463919835007678</v>
      </c>
      <c r="AX17" s="51">
        <v>2.5576808109806797E-8</v>
      </c>
      <c r="AY17" s="28">
        <v>13.583444819370836</v>
      </c>
      <c r="AZ17" s="28">
        <v>23.683588121065274</v>
      </c>
      <c r="BA17" s="28">
        <v>13.583444819370836</v>
      </c>
      <c r="BB17" s="28">
        <v>23.683588121065274</v>
      </c>
      <c r="BD17" s="11">
        <v>66</v>
      </c>
      <c r="BE17" s="11">
        <v>87</v>
      </c>
      <c r="BF17" s="28" t="s">
        <v>202</v>
      </c>
      <c r="BG17" s="28">
        <v>-25.327176866347529</v>
      </c>
      <c r="BH17" s="28">
        <v>17.175682516717199</v>
      </c>
      <c r="BI17" s="28">
        <v>-1.4745950760149664</v>
      </c>
      <c r="BJ17" s="28">
        <v>0.15109581448767606</v>
      </c>
      <c r="BK17" s="28">
        <v>-60.455391873398</v>
      </c>
      <c r="BL17" s="28">
        <v>9.8010381407029428</v>
      </c>
      <c r="BM17" s="28">
        <v>-60.455391873398</v>
      </c>
      <c r="BN17" s="28">
        <v>9.8010381407029428</v>
      </c>
      <c r="BO17" s="11">
        <v>66</v>
      </c>
      <c r="BP17" s="11">
        <v>87</v>
      </c>
      <c r="BQ17" s="11">
        <v>77</v>
      </c>
      <c r="BR17" s="11">
        <v>85</v>
      </c>
      <c r="BS17" s="11">
        <v>56</v>
      </c>
      <c r="BT17" s="28" t="s">
        <v>202</v>
      </c>
      <c r="BU17" s="28">
        <v>26.138468842552435</v>
      </c>
      <c r="BV17" s="28">
        <v>11.822884693258908</v>
      </c>
      <c r="BW17" s="28">
        <v>2.2108368237284668</v>
      </c>
      <c r="BX17" s="51">
        <v>3.604807180579752E-2</v>
      </c>
      <c r="BY17" s="28">
        <v>1.836181305878533</v>
      </c>
      <c r="BZ17" s="28">
        <v>50.440756379226336</v>
      </c>
      <c r="CA17" s="28">
        <v>1.836181305878533</v>
      </c>
      <c r="CB17" s="28">
        <v>50.440756379226336</v>
      </c>
      <c r="CD17" s="11">
        <v>66</v>
      </c>
      <c r="CE17" s="11">
        <v>87</v>
      </c>
      <c r="CF17" s="11">
        <v>77</v>
      </c>
      <c r="CG17" s="11">
        <v>56</v>
      </c>
      <c r="CH17" s="28" t="s">
        <v>202</v>
      </c>
      <c r="CI17" s="28">
        <v>24.662691305803456</v>
      </c>
      <c r="CJ17" s="28">
        <v>10.154549871318036</v>
      </c>
      <c r="CK17" s="28">
        <v>2.4287330918984691</v>
      </c>
      <c r="CL17" s="51">
        <v>2.2087323133880756E-2</v>
      </c>
      <c r="CM17" s="28">
        <v>3.8272759987121496</v>
      </c>
      <c r="CN17" s="28">
        <v>45.498106612894759</v>
      </c>
      <c r="CO17" s="28">
        <v>3.8272759987121496</v>
      </c>
      <c r="CP17" s="28">
        <v>45.498106612894759</v>
      </c>
      <c r="CR17" s="11">
        <v>66</v>
      </c>
      <c r="CS17" s="11">
        <v>87</v>
      </c>
      <c r="CT17" s="11">
        <v>56</v>
      </c>
      <c r="CU17" s="28" t="s">
        <v>202</v>
      </c>
      <c r="CV17" s="28">
        <v>33.344027572911514</v>
      </c>
      <c r="CW17" s="28">
        <v>7.3406190783770704</v>
      </c>
      <c r="CX17" s="28">
        <v>4.5423999279749454</v>
      </c>
      <c r="CY17" s="51">
        <v>9.6802374425613411E-5</v>
      </c>
      <c r="CZ17" s="28">
        <v>18.307451027565499</v>
      </c>
      <c r="DA17" s="28">
        <v>48.38060411825753</v>
      </c>
      <c r="DB17" s="28">
        <v>18.307451027565499</v>
      </c>
      <c r="DC17" s="28">
        <v>48.38060411825753</v>
      </c>
    </row>
    <row r="18" spans="1:107" ht="15.75" thickBot="1" x14ac:dyDescent="0.3">
      <c r="A18" s="12" t="s">
        <v>144</v>
      </c>
      <c r="B18" s="11">
        <v>72</v>
      </c>
      <c r="C18" s="11">
        <v>82</v>
      </c>
      <c r="D18" s="11">
        <v>76</v>
      </c>
      <c r="E18" s="11">
        <v>86</v>
      </c>
      <c r="F18" s="11">
        <v>82</v>
      </c>
      <c r="G18" s="11">
        <v>53</v>
      </c>
      <c r="AB18" s="28" t="s">
        <v>125</v>
      </c>
      <c r="AC18" s="28">
        <v>-0.18779219937379493</v>
      </c>
      <c r="AD18" s="28">
        <v>0.14253898767445081</v>
      </c>
      <c r="AE18" s="28">
        <v>-1.3174795362143257</v>
      </c>
      <c r="AF18" s="28">
        <v>0.19962526592200364</v>
      </c>
      <c r="AG18" s="28">
        <v>-0.48135673975975346</v>
      </c>
      <c r="AH18" s="28">
        <v>0.1057723410121636</v>
      </c>
      <c r="AI18" s="28">
        <v>-0.48135673975975346</v>
      </c>
      <c r="AJ18" s="28">
        <v>0.1057723410121636</v>
      </c>
      <c r="AR18" s="11">
        <v>72</v>
      </c>
      <c r="AS18" s="11">
        <v>53</v>
      </c>
      <c r="AT18" s="29" t="s">
        <v>129</v>
      </c>
      <c r="AU18" s="29">
        <v>0.88995651507450535</v>
      </c>
      <c r="AV18" s="29">
        <v>4.6020792625325421E-2</v>
      </c>
      <c r="AW18" s="29">
        <v>19.338139660479442</v>
      </c>
      <c r="AX18" s="56">
        <v>4.0789826337006341E-18</v>
      </c>
      <c r="AY18" s="29">
        <v>0.79583342584274763</v>
      </c>
      <c r="AZ18" s="29">
        <v>0.98407960430626307</v>
      </c>
      <c r="BA18" s="29">
        <v>0.79583342584274763</v>
      </c>
      <c r="BB18" s="29">
        <v>0.98407960430626307</v>
      </c>
      <c r="BD18" s="11">
        <v>72</v>
      </c>
      <c r="BE18" s="11">
        <v>82</v>
      </c>
      <c r="BF18" s="29" t="s">
        <v>125</v>
      </c>
      <c r="BG18" s="29">
        <v>1.0539849915901152</v>
      </c>
      <c r="BH18" s="29">
        <v>0.20088107593100374</v>
      </c>
      <c r="BI18" s="29">
        <v>5.2468107645546738</v>
      </c>
      <c r="BJ18" s="38">
        <v>1.2774225208570458E-5</v>
      </c>
      <c r="BK18" s="29">
        <v>0.64313706055251574</v>
      </c>
      <c r="BL18" s="29">
        <v>1.4648329226277146</v>
      </c>
      <c r="BM18" s="29">
        <v>0.64313706055251574</v>
      </c>
      <c r="BN18" s="29">
        <v>1.4648329226277146</v>
      </c>
      <c r="BO18" s="11">
        <v>72</v>
      </c>
      <c r="BP18" s="11">
        <v>82</v>
      </c>
      <c r="BQ18" s="11">
        <v>76</v>
      </c>
      <c r="BR18" s="11">
        <v>86</v>
      </c>
      <c r="BS18" s="11">
        <v>53</v>
      </c>
      <c r="BT18" s="28" t="s">
        <v>125</v>
      </c>
      <c r="BU18" s="28">
        <v>-0.19491410622780467</v>
      </c>
      <c r="BV18" s="28">
        <v>0.1363468395852222</v>
      </c>
      <c r="BW18" s="28">
        <v>-1.4295461986559328</v>
      </c>
      <c r="BX18" s="28">
        <v>0.16475400471558171</v>
      </c>
      <c r="BY18" s="28">
        <v>-0.47517904886114637</v>
      </c>
      <c r="BZ18" s="28">
        <v>8.5350836405537006E-2</v>
      </c>
      <c r="CA18" s="28">
        <v>-0.47517904886114637</v>
      </c>
      <c r="CB18" s="28">
        <v>8.5350836405537006E-2</v>
      </c>
      <c r="CD18" s="11">
        <v>72</v>
      </c>
      <c r="CE18" s="11">
        <v>82</v>
      </c>
      <c r="CF18" s="11">
        <v>76</v>
      </c>
      <c r="CG18" s="11">
        <v>53</v>
      </c>
      <c r="CH18" s="28" t="s">
        <v>125</v>
      </c>
      <c r="CI18" s="28">
        <v>-0.21175719992579875</v>
      </c>
      <c r="CJ18" s="28">
        <v>0.11747866007285521</v>
      </c>
      <c r="CK18" s="28">
        <v>-1.802516302062656</v>
      </c>
      <c r="CL18" s="28">
        <v>8.2638740549840536E-2</v>
      </c>
      <c r="CM18" s="28">
        <v>-0.4528034996984972</v>
      </c>
      <c r="CN18" s="28">
        <v>2.9289099846899702E-2</v>
      </c>
      <c r="CO18" s="28">
        <v>-0.4528034996984972</v>
      </c>
      <c r="CP18" s="28">
        <v>2.9289099846899702E-2</v>
      </c>
      <c r="CR18" s="11">
        <v>72</v>
      </c>
      <c r="CS18" s="11">
        <v>82</v>
      </c>
      <c r="CT18" s="11">
        <v>53</v>
      </c>
      <c r="CU18" s="28" t="s">
        <v>125</v>
      </c>
      <c r="CV18" s="28">
        <v>-0.24411424689351233</v>
      </c>
      <c r="CW18" s="28">
        <v>0.11549482190223924</v>
      </c>
      <c r="CX18" s="28">
        <v>-2.113638021799308</v>
      </c>
      <c r="CY18" s="51">
        <v>4.358620148961255E-2</v>
      </c>
      <c r="CZ18" s="28">
        <v>-0.48069466491842905</v>
      </c>
      <c r="DA18" s="28">
        <v>-7.5338288685956323E-3</v>
      </c>
      <c r="DB18" s="28">
        <v>-0.48069466491842905</v>
      </c>
      <c r="DC18" s="28">
        <v>-7.5338288685956323E-3</v>
      </c>
    </row>
    <row r="19" spans="1:107" ht="15.75" thickBot="1" x14ac:dyDescent="0.3">
      <c r="A19" s="12" t="s">
        <v>145</v>
      </c>
      <c r="B19" s="11">
        <v>66</v>
      </c>
      <c r="C19" s="11">
        <v>84</v>
      </c>
      <c r="D19" s="11">
        <v>78</v>
      </c>
      <c r="E19" s="11">
        <v>85</v>
      </c>
      <c r="F19" s="11">
        <v>75</v>
      </c>
      <c r="G19" s="11">
        <v>52</v>
      </c>
      <c r="I19" t="s">
        <v>306</v>
      </c>
      <c r="AB19" s="28" t="s">
        <v>126</v>
      </c>
      <c r="AC19" s="28">
        <v>0.22407387113851779</v>
      </c>
      <c r="AD19" s="28">
        <v>0.23466736964344656</v>
      </c>
      <c r="AE19" s="28">
        <v>0.95485738592023028</v>
      </c>
      <c r="AF19" s="28">
        <v>0.3487923601755144</v>
      </c>
      <c r="AG19" s="28">
        <v>-0.25923262371536926</v>
      </c>
      <c r="AH19" s="28">
        <v>0.70738036599240484</v>
      </c>
      <c r="AI19" s="28">
        <v>-0.25923262371536926</v>
      </c>
      <c r="AJ19" s="28">
        <v>0.70738036599240484</v>
      </c>
      <c r="AR19" s="11">
        <v>66</v>
      </c>
      <c r="AS19" s="11">
        <v>52</v>
      </c>
      <c r="BD19" s="11">
        <v>66</v>
      </c>
      <c r="BE19" s="11">
        <v>84</v>
      </c>
      <c r="BO19" s="11">
        <v>66</v>
      </c>
      <c r="BP19" s="11">
        <v>84</v>
      </c>
      <c r="BQ19" s="11">
        <v>78</v>
      </c>
      <c r="BR19" s="11">
        <v>85</v>
      </c>
      <c r="BS19" s="11">
        <v>52</v>
      </c>
      <c r="BT19" s="28" t="s">
        <v>126</v>
      </c>
      <c r="BU19" s="28">
        <v>0.24027388824722698</v>
      </c>
      <c r="BV19" s="28">
        <v>0.21900499232108497</v>
      </c>
      <c r="BW19" s="28">
        <v>1.0971160323823099</v>
      </c>
      <c r="BX19" s="28">
        <v>0.28264823007320217</v>
      </c>
      <c r="BY19" s="28">
        <v>-0.20989732067851954</v>
      </c>
      <c r="BZ19" s="28">
        <v>0.69044509717297353</v>
      </c>
      <c r="CA19" s="28">
        <v>-0.20989732067851954</v>
      </c>
      <c r="CB19" s="28">
        <v>0.69044509717297353</v>
      </c>
      <c r="CD19" s="11">
        <v>66</v>
      </c>
      <c r="CE19" s="11">
        <v>84</v>
      </c>
      <c r="CF19" s="11">
        <v>78</v>
      </c>
      <c r="CG19" s="11">
        <v>52</v>
      </c>
      <c r="CH19" s="28" t="s">
        <v>126</v>
      </c>
      <c r="CI19" s="28">
        <v>0.20481783353266339</v>
      </c>
      <c r="CJ19" s="28">
        <v>0.16712550810979865</v>
      </c>
      <c r="CK19" s="28">
        <v>1.2255330490789085</v>
      </c>
      <c r="CL19" s="28">
        <v>0.23095760981698138</v>
      </c>
      <c r="CM19" s="28">
        <v>-0.13809538408929498</v>
      </c>
      <c r="CN19" s="28">
        <v>0.54773105115462173</v>
      </c>
      <c r="CO19" s="28">
        <v>-0.13809538408929498</v>
      </c>
      <c r="CP19" s="28">
        <v>0.54773105115462173</v>
      </c>
      <c r="CR19" s="11">
        <v>66</v>
      </c>
      <c r="CS19" s="11">
        <v>84</v>
      </c>
      <c r="CT19" s="11">
        <v>52</v>
      </c>
      <c r="CU19" s="29" t="s">
        <v>129</v>
      </c>
      <c r="CV19" s="29">
        <v>1.0076168603089861</v>
      </c>
      <c r="CW19" s="29">
        <v>7.0643917535535894E-2</v>
      </c>
      <c r="CX19" s="29">
        <v>14.263320827332747</v>
      </c>
      <c r="CY19" s="56">
        <v>2.2831101710414813E-14</v>
      </c>
      <c r="CZ19" s="29">
        <v>0.86290935510480005</v>
      </c>
      <c r="DA19" s="29">
        <v>1.1523243655131721</v>
      </c>
      <c r="DB19" s="29">
        <v>0.86290935510480005</v>
      </c>
      <c r="DC19" s="29">
        <v>1.1523243655131721</v>
      </c>
    </row>
    <row r="20" spans="1:107" ht="15.75" thickBot="1" x14ac:dyDescent="0.3">
      <c r="A20" s="12" t="s">
        <v>146</v>
      </c>
      <c r="B20" s="11">
        <v>63</v>
      </c>
      <c r="C20" s="11">
        <v>88</v>
      </c>
      <c r="D20" s="11">
        <v>70</v>
      </c>
      <c r="E20" s="11">
        <v>83</v>
      </c>
      <c r="F20" s="11">
        <v>73</v>
      </c>
      <c r="G20" s="11">
        <v>48</v>
      </c>
      <c r="I20" s="47" t="s">
        <v>281</v>
      </c>
      <c r="J20" s="47"/>
      <c r="K20" s="47" t="s">
        <v>351</v>
      </c>
      <c r="L20" s="47"/>
      <c r="M20" s="47"/>
      <c r="N20" s="47"/>
      <c r="O20" s="47"/>
      <c r="P20" s="47"/>
      <c r="Q20" s="47"/>
      <c r="R20" s="47"/>
      <c r="AB20" s="28" t="s">
        <v>127</v>
      </c>
      <c r="AC20" s="28">
        <v>-8.1453617508969095E-2</v>
      </c>
      <c r="AD20" s="28">
        <v>0.28986122733543207</v>
      </c>
      <c r="AE20" s="28">
        <v>-0.28100901337421602</v>
      </c>
      <c r="AF20" s="28">
        <v>0.78101612560995715</v>
      </c>
      <c r="AG20" s="28">
        <v>-0.67843399015467942</v>
      </c>
      <c r="AH20" s="28">
        <v>0.51552675513674129</v>
      </c>
      <c r="AI20" s="28">
        <v>-0.67843399015467942</v>
      </c>
      <c r="AJ20" s="28">
        <v>0.51552675513674129</v>
      </c>
      <c r="AR20" s="11">
        <v>63</v>
      </c>
      <c r="AS20" s="11">
        <v>48</v>
      </c>
      <c r="BD20" s="11">
        <v>63</v>
      </c>
      <c r="BE20" s="11">
        <v>88</v>
      </c>
      <c r="BO20" s="11">
        <v>63</v>
      </c>
      <c r="BP20" s="11">
        <v>88</v>
      </c>
      <c r="BQ20" s="11">
        <v>70</v>
      </c>
      <c r="BR20" s="11">
        <v>83</v>
      </c>
      <c r="BS20" s="11">
        <v>48</v>
      </c>
      <c r="BT20" s="28" t="s">
        <v>127</v>
      </c>
      <c r="BU20" s="28">
        <v>-7.2402065430766591E-2</v>
      </c>
      <c r="BV20" s="28">
        <v>0.28170653388467215</v>
      </c>
      <c r="BW20" s="28">
        <v>-0.25701237536935256</v>
      </c>
      <c r="BX20" s="28">
        <v>0.79919225343271139</v>
      </c>
      <c r="BY20" s="28">
        <v>-0.65145813888875614</v>
      </c>
      <c r="BZ20" s="28">
        <v>0.50665400802722305</v>
      </c>
      <c r="CA20" s="28">
        <v>-0.65145813888875614</v>
      </c>
      <c r="CB20" s="28">
        <v>0.50665400802722305</v>
      </c>
      <c r="CD20" s="11">
        <v>63</v>
      </c>
      <c r="CE20" s="11">
        <v>88</v>
      </c>
      <c r="CF20" s="11">
        <v>70</v>
      </c>
      <c r="CG20" s="11">
        <v>48</v>
      </c>
      <c r="CH20" s="29" t="s">
        <v>129</v>
      </c>
      <c r="CI20" s="29">
        <v>0.83661199305709522</v>
      </c>
      <c r="CJ20" s="29">
        <v>0.15611764518471197</v>
      </c>
      <c r="CK20" s="29">
        <v>5.358856086173029</v>
      </c>
      <c r="CL20" s="56">
        <v>1.1629239845350163E-5</v>
      </c>
      <c r="CM20" s="29">
        <v>0.51628504450606161</v>
      </c>
      <c r="CN20" s="29">
        <v>1.1569389416081288</v>
      </c>
      <c r="CO20" s="29">
        <v>0.51628504450606161</v>
      </c>
      <c r="CP20" s="29">
        <v>1.1569389416081288</v>
      </c>
      <c r="CR20" s="11">
        <v>63</v>
      </c>
      <c r="CS20" s="11">
        <v>88</v>
      </c>
      <c r="CT20" s="11">
        <v>48</v>
      </c>
    </row>
    <row r="21" spans="1:107" ht="15.75" thickBot="1" x14ac:dyDescent="0.3">
      <c r="A21" s="12" t="s">
        <v>127</v>
      </c>
      <c r="B21" s="11">
        <v>58</v>
      </c>
      <c r="C21" s="11">
        <v>88</v>
      </c>
      <c r="D21" s="11">
        <v>75</v>
      </c>
      <c r="E21" s="11">
        <v>80</v>
      </c>
      <c r="F21" s="11">
        <v>76</v>
      </c>
      <c r="G21" s="11">
        <v>46</v>
      </c>
      <c r="I21" t="s">
        <v>322</v>
      </c>
      <c r="AB21" s="28" t="s">
        <v>128</v>
      </c>
      <c r="AC21" s="28">
        <v>2.7674155916876469E-2</v>
      </c>
      <c r="AD21" s="28">
        <v>0.12419939600713453</v>
      </c>
      <c r="AE21" s="28">
        <v>0.22282037438641611</v>
      </c>
      <c r="AF21" s="28">
        <v>0.82548580332438215</v>
      </c>
      <c r="AG21" s="28">
        <v>-0.22811928838849108</v>
      </c>
      <c r="AH21" s="28">
        <v>0.28346760022224404</v>
      </c>
      <c r="AI21" s="28">
        <v>-0.22811928838849108</v>
      </c>
      <c r="AJ21" s="28">
        <v>0.28346760022224404</v>
      </c>
      <c r="AR21" s="11">
        <v>58</v>
      </c>
      <c r="AS21" s="11">
        <v>46</v>
      </c>
      <c r="BD21" s="11">
        <v>58</v>
      </c>
      <c r="BE21" s="11">
        <v>88</v>
      </c>
      <c r="BO21" s="11">
        <v>58</v>
      </c>
      <c r="BP21" s="11">
        <v>88</v>
      </c>
      <c r="BQ21" s="11">
        <v>75</v>
      </c>
      <c r="BR21" s="11">
        <v>80</v>
      </c>
      <c r="BS21" s="11">
        <v>46</v>
      </c>
      <c r="BT21" s="29" t="s">
        <v>129</v>
      </c>
      <c r="BU21" s="29">
        <v>0.84514219211759956</v>
      </c>
      <c r="BV21" s="29">
        <v>0.16231930573317185</v>
      </c>
      <c r="BW21" s="29">
        <v>5.2066646558166303</v>
      </c>
      <c r="BX21" s="56">
        <v>1.9493387938112421E-5</v>
      </c>
      <c r="BY21" s="29">
        <v>0.51149008072299185</v>
      </c>
      <c r="BZ21" s="29">
        <v>1.1787943035122073</v>
      </c>
      <c r="CA21" s="29">
        <v>0.51149008072299185</v>
      </c>
      <c r="CB21" s="29">
        <v>1.1787943035122073</v>
      </c>
      <c r="CD21" s="11">
        <v>58</v>
      </c>
      <c r="CE21" s="11">
        <v>88</v>
      </c>
      <c r="CF21" s="11">
        <v>75</v>
      </c>
      <c r="CG21" s="11">
        <v>46</v>
      </c>
      <c r="CR21" s="11">
        <v>58</v>
      </c>
      <c r="CS21" s="11">
        <v>88</v>
      </c>
      <c r="CT21" s="11">
        <v>46</v>
      </c>
    </row>
    <row r="22" spans="1:107" ht="15.75" thickBot="1" x14ac:dyDescent="0.3">
      <c r="A22" s="12" t="s">
        <v>147</v>
      </c>
      <c r="B22" s="11">
        <v>59</v>
      </c>
      <c r="C22" s="11">
        <v>83</v>
      </c>
      <c r="D22" s="11">
        <v>63</v>
      </c>
      <c r="E22" s="11">
        <v>75</v>
      </c>
      <c r="F22" s="11">
        <v>76</v>
      </c>
      <c r="G22" s="11">
        <v>46</v>
      </c>
      <c r="I22" t="s">
        <v>361</v>
      </c>
      <c r="AB22" s="29" t="s">
        <v>129</v>
      </c>
      <c r="AC22" s="29">
        <v>0.83966201090171155</v>
      </c>
      <c r="AD22" s="29">
        <v>0.16718864824507093</v>
      </c>
      <c r="AE22" s="29">
        <v>5.0222429555797703</v>
      </c>
      <c r="AF22" s="38">
        <v>3.5187047666035704E-5</v>
      </c>
      <c r="AG22" s="29">
        <v>0.49533054425827799</v>
      </c>
      <c r="AH22" s="29">
        <v>1.1839934775451451</v>
      </c>
      <c r="AI22" s="29">
        <v>0.49533054425827799</v>
      </c>
      <c r="AJ22" s="29">
        <v>1.1839934775451451</v>
      </c>
      <c r="AR22" s="11">
        <v>59</v>
      </c>
      <c r="AS22" s="11">
        <v>46</v>
      </c>
      <c r="BD22" s="11">
        <v>59</v>
      </c>
      <c r="BE22" s="11">
        <v>83</v>
      </c>
      <c r="BO22" s="11">
        <v>59</v>
      </c>
      <c r="BP22" s="11">
        <v>83</v>
      </c>
      <c r="BQ22" s="11">
        <v>63</v>
      </c>
      <c r="BR22" s="11">
        <v>75</v>
      </c>
      <c r="BS22" s="11">
        <v>46</v>
      </c>
      <c r="CD22" s="11">
        <v>59</v>
      </c>
      <c r="CE22" s="11">
        <v>83</v>
      </c>
      <c r="CF22" s="11">
        <v>63</v>
      </c>
      <c r="CG22" s="11">
        <v>46</v>
      </c>
      <c r="CR22" s="11">
        <v>59</v>
      </c>
      <c r="CS22" s="11">
        <v>83</v>
      </c>
      <c r="CT22" s="11">
        <v>46</v>
      </c>
    </row>
    <row r="23" spans="1:107" x14ac:dyDescent="0.25">
      <c r="A23" s="12" t="s">
        <v>148</v>
      </c>
      <c r="B23" s="11">
        <v>61</v>
      </c>
      <c r="C23" s="11">
        <v>79</v>
      </c>
      <c r="D23" s="11">
        <v>62</v>
      </c>
      <c r="E23" s="11">
        <v>71</v>
      </c>
      <c r="F23" s="11">
        <v>67</v>
      </c>
      <c r="G23" s="11">
        <v>45</v>
      </c>
      <c r="I23" s="47" t="s">
        <v>281</v>
      </c>
      <c r="J23" s="47"/>
      <c r="K23" s="47" t="s">
        <v>321</v>
      </c>
      <c r="L23" s="47"/>
      <c r="M23" s="47"/>
      <c r="N23" s="47"/>
      <c r="O23" s="47"/>
      <c r="P23" s="47"/>
      <c r="Q23" s="47"/>
      <c r="R23" s="47"/>
      <c r="AR23" s="11">
        <v>61</v>
      </c>
      <c r="AS23" s="11">
        <v>45</v>
      </c>
      <c r="BD23" s="11">
        <v>61</v>
      </c>
      <c r="BE23" s="11">
        <v>79</v>
      </c>
      <c r="BO23" s="11">
        <v>61</v>
      </c>
      <c r="BP23" s="11">
        <v>79</v>
      </c>
      <c r="BQ23" s="11">
        <v>62</v>
      </c>
      <c r="BR23" s="11">
        <v>71</v>
      </c>
      <c r="BS23" s="11">
        <v>45</v>
      </c>
      <c r="CD23" s="11">
        <v>61</v>
      </c>
      <c r="CE23" s="11">
        <v>79</v>
      </c>
      <c r="CF23" s="11">
        <v>62</v>
      </c>
      <c r="CG23" s="11">
        <v>45</v>
      </c>
      <c r="CR23" s="11">
        <v>61</v>
      </c>
      <c r="CS23" s="11">
        <v>79</v>
      </c>
      <c r="CT23" s="11">
        <v>45</v>
      </c>
    </row>
    <row r="24" spans="1:107" x14ac:dyDescent="0.25">
      <c r="A24" s="12" t="s">
        <v>149</v>
      </c>
      <c r="B24" s="11">
        <v>64</v>
      </c>
      <c r="C24" s="11">
        <v>86</v>
      </c>
      <c r="D24" s="11">
        <v>67</v>
      </c>
      <c r="E24" s="11">
        <v>77</v>
      </c>
      <c r="F24" s="11">
        <v>75</v>
      </c>
      <c r="G24" s="11">
        <v>44</v>
      </c>
      <c r="I24" s="1"/>
      <c r="J24" s="1"/>
      <c r="AR24" s="11">
        <v>64</v>
      </c>
      <c r="AS24" s="11">
        <v>44</v>
      </c>
      <c r="BD24" s="11">
        <v>64</v>
      </c>
      <c r="BE24" s="11">
        <v>86</v>
      </c>
      <c r="BO24" s="11">
        <v>64</v>
      </c>
      <c r="BP24" s="11">
        <v>86</v>
      </c>
      <c r="BQ24" s="11">
        <v>67</v>
      </c>
      <c r="BR24" s="11">
        <v>77</v>
      </c>
      <c r="BS24" s="11">
        <v>44</v>
      </c>
      <c r="CD24" s="11">
        <v>64</v>
      </c>
      <c r="CE24" s="11">
        <v>86</v>
      </c>
      <c r="CF24" s="11">
        <v>67</v>
      </c>
      <c r="CG24" s="11">
        <v>44</v>
      </c>
      <c r="CH24" t="s">
        <v>219</v>
      </c>
      <c r="CR24" s="11">
        <v>64</v>
      </c>
      <c r="CS24" s="11">
        <v>86</v>
      </c>
      <c r="CT24" s="11">
        <v>44</v>
      </c>
    </row>
    <row r="25" spans="1:107" ht="15.75" thickBot="1" x14ac:dyDescent="0.3">
      <c r="A25" s="12" t="s">
        <v>150</v>
      </c>
      <c r="B25" s="11">
        <v>52</v>
      </c>
      <c r="C25" s="11">
        <v>88</v>
      </c>
      <c r="D25" s="11">
        <v>64</v>
      </c>
      <c r="E25" s="11">
        <v>79</v>
      </c>
      <c r="F25" s="11">
        <v>82</v>
      </c>
      <c r="G25" s="11">
        <v>41</v>
      </c>
      <c r="I25" s="1"/>
      <c r="J25" s="1"/>
      <c r="AR25" s="11">
        <v>52</v>
      </c>
      <c r="AS25" s="11">
        <v>41</v>
      </c>
      <c r="BD25" s="11">
        <v>52</v>
      </c>
      <c r="BE25" s="11">
        <v>88</v>
      </c>
      <c r="BO25" s="11">
        <v>52</v>
      </c>
      <c r="BP25" s="11">
        <v>88</v>
      </c>
      <c r="BQ25" s="11">
        <v>64</v>
      </c>
      <c r="BR25" s="11">
        <v>79</v>
      </c>
      <c r="BS25" s="11">
        <v>41</v>
      </c>
      <c r="CD25" s="11">
        <v>52</v>
      </c>
      <c r="CE25" s="11">
        <v>88</v>
      </c>
      <c r="CF25" s="11">
        <v>64</v>
      </c>
      <c r="CG25" s="11">
        <v>41</v>
      </c>
      <c r="CR25" s="11">
        <v>52</v>
      </c>
      <c r="CS25" s="11">
        <v>88</v>
      </c>
      <c r="CT25" s="11">
        <v>41</v>
      </c>
    </row>
    <row r="26" spans="1:107" x14ac:dyDescent="0.25">
      <c r="A26" s="12" t="s">
        <v>151</v>
      </c>
      <c r="B26" s="11">
        <v>49</v>
      </c>
      <c r="C26" s="11">
        <v>85</v>
      </c>
      <c r="D26" s="11">
        <v>67</v>
      </c>
      <c r="E26" s="11">
        <v>79</v>
      </c>
      <c r="F26" s="11">
        <v>70</v>
      </c>
      <c r="G26" s="11">
        <v>40</v>
      </c>
      <c r="AB26" t="s">
        <v>215</v>
      </c>
      <c r="AF26" t="s">
        <v>219</v>
      </c>
      <c r="AR26" s="11">
        <v>49</v>
      </c>
      <c r="AS26" s="11">
        <v>40</v>
      </c>
      <c r="BD26" s="11">
        <v>49</v>
      </c>
      <c r="BE26" s="11">
        <v>85</v>
      </c>
      <c r="BO26" s="11">
        <v>49</v>
      </c>
      <c r="BP26" s="11">
        <v>85</v>
      </c>
      <c r="BQ26" s="11">
        <v>67</v>
      </c>
      <c r="BR26" s="11">
        <v>79</v>
      </c>
      <c r="BS26" s="11">
        <v>40</v>
      </c>
      <c r="CD26" s="11">
        <v>49</v>
      </c>
      <c r="CE26" s="11">
        <v>85</v>
      </c>
      <c r="CF26" s="11">
        <v>67</v>
      </c>
      <c r="CG26" s="11">
        <v>40</v>
      </c>
      <c r="CH26" s="30" t="s">
        <v>220</v>
      </c>
      <c r="CI26" s="30" t="s">
        <v>124</v>
      </c>
      <c r="CR26" s="11">
        <v>49</v>
      </c>
      <c r="CS26" s="11">
        <v>85</v>
      </c>
      <c r="CT26" s="11">
        <v>40</v>
      </c>
    </row>
    <row r="27" spans="1:107" ht="15.75" thickBot="1" x14ac:dyDescent="0.3">
      <c r="A27" s="12" t="s">
        <v>152</v>
      </c>
      <c r="B27" s="11">
        <v>55</v>
      </c>
      <c r="C27" s="11">
        <v>82</v>
      </c>
      <c r="D27" s="11">
        <v>59</v>
      </c>
      <c r="E27" s="11">
        <v>77</v>
      </c>
      <c r="F27" s="11">
        <v>65</v>
      </c>
      <c r="G27" s="11">
        <v>40</v>
      </c>
      <c r="J27" s="28">
        <v>33.344027572911514</v>
      </c>
      <c r="AR27" s="11">
        <v>55</v>
      </c>
      <c r="AS27" s="11">
        <v>40</v>
      </c>
      <c r="BD27" s="11">
        <v>55</v>
      </c>
      <c r="BE27" s="11">
        <v>82</v>
      </c>
      <c r="BO27" s="11">
        <v>55</v>
      </c>
      <c r="BP27" s="11">
        <v>82</v>
      </c>
      <c r="BQ27" s="11">
        <v>59</v>
      </c>
      <c r="BR27" s="11">
        <v>77</v>
      </c>
      <c r="BS27" s="11">
        <v>40</v>
      </c>
      <c r="CD27" s="11">
        <v>55</v>
      </c>
      <c r="CE27" s="11">
        <v>82</v>
      </c>
      <c r="CF27" s="11">
        <v>59</v>
      </c>
      <c r="CG27" s="11">
        <v>40</v>
      </c>
      <c r="CH27" s="28">
        <v>1.6129032258064515</v>
      </c>
      <c r="CI27" s="28">
        <v>35</v>
      </c>
      <c r="CR27" s="11">
        <v>55</v>
      </c>
      <c r="CS27" s="11">
        <v>82</v>
      </c>
      <c r="CT27" s="11">
        <v>40</v>
      </c>
    </row>
    <row r="28" spans="1:107" x14ac:dyDescent="0.25">
      <c r="A28" s="12" t="s">
        <v>153</v>
      </c>
      <c r="B28" s="11">
        <v>51</v>
      </c>
      <c r="C28" s="11">
        <v>75</v>
      </c>
      <c r="D28" s="11">
        <v>61</v>
      </c>
      <c r="E28" s="11">
        <v>74</v>
      </c>
      <c r="F28" s="11">
        <v>62</v>
      </c>
      <c r="G28" s="11">
        <v>38</v>
      </c>
      <c r="J28" s="28">
        <v>-0.24411424689351233</v>
      </c>
      <c r="AB28" s="30" t="s">
        <v>216</v>
      </c>
      <c r="AC28" s="30" t="s">
        <v>267</v>
      </c>
      <c r="AD28" s="30" t="s">
        <v>217</v>
      </c>
      <c r="AF28" s="30" t="s">
        <v>220</v>
      </c>
      <c r="AG28" s="30" t="s">
        <v>124</v>
      </c>
      <c r="AR28" s="11">
        <v>51</v>
      </c>
      <c r="AS28" s="11">
        <v>38</v>
      </c>
      <c r="BD28" s="11">
        <v>51</v>
      </c>
      <c r="BE28" s="11">
        <v>75</v>
      </c>
      <c r="BO28" s="11">
        <v>51</v>
      </c>
      <c r="BP28" s="11">
        <v>75</v>
      </c>
      <c r="BQ28" s="11">
        <v>61</v>
      </c>
      <c r="BR28" s="11">
        <v>74</v>
      </c>
      <c r="BS28" s="11">
        <v>38</v>
      </c>
      <c r="CD28" s="11">
        <v>51</v>
      </c>
      <c r="CE28" s="11">
        <v>75</v>
      </c>
      <c r="CF28" s="11">
        <v>61</v>
      </c>
      <c r="CG28" s="11">
        <v>38</v>
      </c>
      <c r="CH28" s="28">
        <v>4.8387096774193541</v>
      </c>
      <c r="CI28" s="28">
        <v>40</v>
      </c>
      <c r="CR28" s="11">
        <v>51</v>
      </c>
      <c r="CS28" s="11">
        <v>75</v>
      </c>
      <c r="CT28" s="11">
        <v>38</v>
      </c>
    </row>
    <row r="29" spans="1:107" ht="15.75" thickBot="1" x14ac:dyDescent="0.3">
      <c r="A29" s="12" t="s">
        <v>154</v>
      </c>
      <c r="B29" s="11">
        <v>50</v>
      </c>
      <c r="C29" s="11">
        <v>77</v>
      </c>
      <c r="D29" s="11">
        <v>57</v>
      </c>
      <c r="E29" s="11">
        <v>76</v>
      </c>
      <c r="F29" s="11">
        <v>66</v>
      </c>
      <c r="G29" s="11">
        <v>35</v>
      </c>
      <c r="J29" s="29">
        <v>1.0076168603089861</v>
      </c>
      <c r="AB29" s="28">
        <v>1</v>
      </c>
      <c r="AC29" s="28">
        <v>92.506309580963219</v>
      </c>
      <c r="AD29" s="28">
        <v>-3.5063095809632188</v>
      </c>
      <c r="AF29" s="28">
        <v>1.6129032258064515</v>
      </c>
      <c r="AG29" s="28">
        <v>35</v>
      </c>
      <c r="AR29" s="11">
        <v>50</v>
      </c>
      <c r="AS29" s="11">
        <v>35</v>
      </c>
      <c r="BD29" s="11">
        <v>50</v>
      </c>
      <c r="BE29" s="11">
        <v>77</v>
      </c>
      <c r="BO29" s="11">
        <v>50</v>
      </c>
      <c r="BP29" s="11">
        <v>77</v>
      </c>
      <c r="BQ29" s="11">
        <v>57</v>
      </c>
      <c r="BR29" s="11">
        <v>76</v>
      </c>
      <c r="BS29" s="11">
        <v>35</v>
      </c>
      <c r="CD29" s="11">
        <v>50</v>
      </c>
      <c r="CE29" s="11">
        <v>77</v>
      </c>
      <c r="CF29" s="11">
        <v>57</v>
      </c>
      <c r="CG29" s="11">
        <v>35</v>
      </c>
      <c r="CH29" s="28">
        <v>8.064516129032258</v>
      </c>
      <c r="CI29" s="28">
        <v>40</v>
      </c>
      <c r="CR29" s="11">
        <v>50</v>
      </c>
      <c r="CS29" s="11">
        <v>77</v>
      </c>
      <c r="CT29" s="11">
        <v>35</v>
      </c>
    </row>
    <row r="30" spans="1:107" x14ac:dyDescent="0.25">
      <c r="A30" s="12" t="s">
        <v>155</v>
      </c>
      <c r="B30" s="11">
        <v>40</v>
      </c>
      <c r="C30" s="11">
        <v>87</v>
      </c>
      <c r="D30" s="11">
        <v>53</v>
      </c>
      <c r="E30" s="11">
        <v>72</v>
      </c>
      <c r="F30" s="11">
        <v>62</v>
      </c>
      <c r="G30" s="11">
        <v>32</v>
      </c>
      <c r="AB30" s="28">
        <v>2</v>
      </c>
      <c r="AC30" s="28">
        <v>89.474872399668527</v>
      </c>
      <c r="AD30" s="28">
        <v>-3.4748723996685271</v>
      </c>
      <c r="AF30" s="28">
        <v>4.8387096774193541</v>
      </c>
      <c r="AG30" s="28">
        <v>40</v>
      </c>
      <c r="AR30" s="11">
        <v>40</v>
      </c>
      <c r="AS30" s="11">
        <v>32</v>
      </c>
      <c r="BD30" s="11">
        <v>40</v>
      </c>
      <c r="BE30" s="11">
        <v>87</v>
      </c>
      <c r="BO30" s="11">
        <v>40</v>
      </c>
      <c r="BP30" s="11">
        <v>87</v>
      </c>
      <c r="BQ30" s="11">
        <v>53</v>
      </c>
      <c r="BR30" s="11">
        <v>72</v>
      </c>
      <c r="BS30" s="11">
        <v>32</v>
      </c>
      <c r="CD30" s="11">
        <v>40</v>
      </c>
      <c r="CE30" s="11">
        <v>87</v>
      </c>
      <c r="CF30" s="11">
        <v>53</v>
      </c>
      <c r="CG30" s="11">
        <v>32</v>
      </c>
      <c r="CH30" s="28">
        <v>11.29032258064516</v>
      </c>
      <c r="CI30" s="28">
        <v>40</v>
      </c>
      <c r="CR30" s="11">
        <v>40</v>
      </c>
      <c r="CS30" s="11">
        <v>87</v>
      </c>
      <c r="CT30" s="11">
        <v>32</v>
      </c>
    </row>
    <row r="31" spans="1:107" x14ac:dyDescent="0.25">
      <c r="A31" s="12" t="s">
        <v>156</v>
      </c>
      <c r="B31" s="11">
        <v>52</v>
      </c>
      <c r="C31" s="11">
        <v>52</v>
      </c>
      <c r="D31" s="11">
        <v>64</v>
      </c>
      <c r="E31" s="11">
        <v>64</v>
      </c>
      <c r="F31" s="11">
        <v>81</v>
      </c>
      <c r="G31" s="11">
        <v>28</v>
      </c>
      <c r="AB31" s="28">
        <v>3</v>
      </c>
      <c r="AC31" s="28">
        <v>82.422913455114951</v>
      </c>
      <c r="AD31" s="28">
        <v>2.5770865448850486</v>
      </c>
      <c r="AF31" s="28">
        <v>8.064516129032258</v>
      </c>
      <c r="AG31" s="28">
        <v>40</v>
      </c>
      <c r="AR31" s="11">
        <v>52</v>
      </c>
      <c r="AS31" s="11">
        <v>28</v>
      </c>
      <c r="BD31" s="11">
        <v>52</v>
      </c>
      <c r="BE31" s="11">
        <v>52</v>
      </c>
      <c r="BO31" s="11">
        <v>52</v>
      </c>
      <c r="BP31" s="11">
        <v>52</v>
      </c>
      <c r="BQ31" s="11">
        <v>64</v>
      </c>
      <c r="BR31" s="11">
        <v>64</v>
      </c>
      <c r="BS31" s="11">
        <v>28</v>
      </c>
      <c r="CD31" s="11">
        <v>52</v>
      </c>
      <c r="CE31" s="11">
        <v>52</v>
      </c>
      <c r="CF31" s="11">
        <v>64</v>
      </c>
      <c r="CG31" s="11">
        <v>28</v>
      </c>
      <c r="CH31" s="28">
        <v>14.516129032258064</v>
      </c>
      <c r="CI31" s="28">
        <v>49</v>
      </c>
      <c r="CR31" s="11">
        <v>52</v>
      </c>
      <c r="CS31" s="11">
        <v>52</v>
      </c>
      <c r="CT31" s="11">
        <v>28</v>
      </c>
    </row>
    <row r="32" spans="1:107" x14ac:dyDescent="0.25">
      <c r="A32" s="12" t="s">
        <v>157</v>
      </c>
      <c r="B32" s="11">
        <v>40</v>
      </c>
      <c r="C32" s="11">
        <v>81</v>
      </c>
      <c r="D32" s="11">
        <v>48</v>
      </c>
      <c r="E32" s="11">
        <v>59</v>
      </c>
      <c r="F32" s="11">
        <v>41</v>
      </c>
      <c r="G32" s="11">
        <v>26</v>
      </c>
      <c r="AB32" s="28">
        <v>4</v>
      </c>
      <c r="AC32" s="28">
        <v>80.151208839905024</v>
      </c>
      <c r="AD32" s="28">
        <v>7.8487911600949758</v>
      </c>
      <c r="AF32" s="28">
        <v>11.29032258064516</v>
      </c>
      <c r="AG32" s="28">
        <v>40</v>
      </c>
      <c r="AR32" s="11">
        <v>40</v>
      </c>
      <c r="AS32" s="11">
        <v>26</v>
      </c>
      <c r="BD32" s="11">
        <v>40</v>
      </c>
      <c r="BE32" s="11">
        <v>81</v>
      </c>
      <c r="BO32" s="11">
        <v>40</v>
      </c>
      <c r="BP32" s="11">
        <v>81</v>
      </c>
      <c r="BQ32" s="11">
        <v>48</v>
      </c>
      <c r="BR32" s="11">
        <v>59</v>
      </c>
      <c r="BS32" s="11">
        <v>26</v>
      </c>
      <c r="CD32" s="11">
        <v>40</v>
      </c>
      <c r="CE32" s="11">
        <v>81</v>
      </c>
      <c r="CF32" s="11">
        <v>48</v>
      </c>
      <c r="CG32" s="11">
        <v>26</v>
      </c>
      <c r="CH32" s="28">
        <v>17.741935483870968</v>
      </c>
      <c r="CI32" s="28">
        <v>50</v>
      </c>
      <c r="CR32" s="11">
        <v>40</v>
      </c>
      <c r="CS32" s="11">
        <v>81</v>
      </c>
      <c r="CT32" s="11">
        <v>26</v>
      </c>
    </row>
    <row r="33" spans="1:98" x14ac:dyDescent="0.25">
      <c r="A33" s="12" t="s">
        <v>158</v>
      </c>
      <c r="B33" s="11">
        <v>40</v>
      </c>
      <c r="C33" s="11">
        <v>69</v>
      </c>
      <c r="D33" s="11">
        <v>52</v>
      </c>
      <c r="E33" s="11">
        <v>66</v>
      </c>
      <c r="F33" s="11">
        <v>43</v>
      </c>
      <c r="G33" s="11">
        <v>25</v>
      </c>
      <c r="AB33" s="28">
        <v>5</v>
      </c>
      <c r="AC33" s="28">
        <v>78.810665776079375</v>
      </c>
      <c r="AD33" s="28">
        <v>-4.8106657760793752</v>
      </c>
      <c r="AF33" s="28">
        <v>14.516129032258064</v>
      </c>
      <c r="AG33" s="28">
        <v>49</v>
      </c>
      <c r="AR33" s="11">
        <v>40</v>
      </c>
      <c r="AS33" s="11">
        <v>25</v>
      </c>
      <c r="BD33" s="11">
        <v>40</v>
      </c>
      <c r="BE33" s="11">
        <v>69</v>
      </c>
      <c r="BO33" s="11">
        <v>40</v>
      </c>
      <c r="BP33" s="11">
        <v>69</v>
      </c>
      <c r="BQ33" s="11">
        <v>52</v>
      </c>
      <c r="BR33" s="11">
        <v>66</v>
      </c>
      <c r="BS33" s="11">
        <v>25</v>
      </c>
      <c r="CD33" s="11">
        <v>40</v>
      </c>
      <c r="CE33" s="11">
        <v>69</v>
      </c>
      <c r="CF33" s="11">
        <v>52</v>
      </c>
      <c r="CG33" s="11">
        <v>25</v>
      </c>
      <c r="CH33" s="28">
        <v>20.967741935483868</v>
      </c>
      <c r="CI33" s="28">
        <v>51</v>
      </c>
      <c r="CR33" s="11">
        <v>40</v>
      </c>
      <c r="CS33" s="11">
        <v>69</v>
      </c>
      <c r="CT33" s="11">
        <v>25</v>
      </c>
    </row>
    <row r="34" spans="1:98" x14ac:dyDescent="0.25">
      <c r="A34" s="12" t="s">
        <v>159</v>
      </c>
      <c r="B34" s="11">
        <v>35</v>
      </c>
      <c r="C34" s="11">
        <v>63</v>
      </c>
      <c r="D34" s="11">
        <v>44</v>
      </c>
      <c r="E34" s="11">
        <v>59</v>
      </c>
      <c r="F34" s="11">
        <v>50</v>
      </c>
      <c r="G34" s="11">
        <v>23</v>
      </c>
      <c r="AB34" s="28">
        <v>6</v>
      </c>
      <c r="AC34" s="28">
        <v>80.813927240960567</v>
      </c>
      <c r="AD34" s="28">
        <v>-0.81392724096056668</v>
      </c>
      <c r="AF34" s="28">
        <v>17.741935483870968</v>
      </c>
      <c r="AG34" s="28">
        <v>50</v>
      </c>
      <c r="AR34" s="11">
        <v>35</v>
      </c>
      <c r="AS34" s="11">
        <v>23</v>
      </c>
      <c r="BD34" s="11">
        <v>35</v>
      </c>
      <c r="BE34" s="11">
        <v>63</v>
      </c>
      <c r="BO34" s="11">
        <v>35</v>
      </c>
      <c r="BP34" s="11">
        <v>63</v>
      </c>
      <c r="BQ34" s="11">
        <v>44</v>
      </c>
      <c r="BR34" s="11">
        <v>59</v>
      </c>
      <c r="BS34" s="11">
        <v>23</v>
      </c>
      <c r="CD34" s="11">
        <v>35</v>
      </c>
      <c r="CE34" s="11">
        <v>63</v>
      </c>
      <c r="CF34" s="11">
        <v>44</v>
      </c>
      <c r="CG34" s="11">
        <v>23</v>
      </c>
      <c r="CH34" s="28">
        <v>24.193548387096772</v>
      </c>
      <c r="CI34" s="28">
        <v>52</v>
      </c>
      <c r="CR34" s="11">
        <v>35</v>
      </c>
      <c r="CS34" s="11">
        <v>63</v>
      </c>
      <c r="CT34" s="11">
        <v>23</v>
      </c>
    </row>
    <row r="35" spans="1:98" x14ac:dyDescent="0.25">
      <c r="AB35" s="28">
        <v>7</v>
      </c>
      <c r="AC35" s="28">
        <v>79.068513955261906</v>
      </c>
      <c r="AD35" s="28">
        <v>-6.0685139552619063</v>
      </c>
      <c r="AF35" s="28">
        <v>20.967741935483868</v>
      </c>
      <c r="AG35" s="28">
        <v>51</v>
      </c>
      <c r="CH35" s="28">
        <v>27.419354838709676</v>
      </c>
      <c r="CI35" s="28">
        <v>52</v>
      </c>
    </row>
    <row r="36" spans="1:98" x14ac:dyDescent="0.25">
      <c r="AB36" s="28">
        <v>8</v>
      </c>
      <c r="AC36" s="28">
        <v>74.820827030339601</v>
      </c>
      <c r="AD36" s="28">
        <v>3.1791729696603994</v>
      </c>
      <c r="AF36" s="28">
        <v>24.193548387096772</v>
      </c>
      <c r="AG36" s="28">
        <v>52</v>
      </c>
      <c r="CH36" s="28">
        <v>30.64516129032258</v>
      </c>
      <c r="CI36" s="28">
        <v>55</v>
      </c>
    </row>
    <row r="37" spans="1:98" x14ac:dyDescent="0.25">
      <c r="AB37" s="28">
        <v>9</v>
      </c>
      <c r="AC37" s="28">
        <v>75.788748275235434</v>
      </c>
      <c r="AD37" s="28">
        <v>-2.7887482752354344</v>
      </c>
      <c r="AF37" s="28">
        <v>27.419354838709676</v>
      </c>
      <c r="AG37" s="28">
        <v>52</v>
      </c>
      <c r="CH37" s="28">
        <v>33.87096774193548</v>
      </c>
      <c r="CI37" s="28">
        <v>58</v>
      </c>
    </row>
    <row r="38" spans="1:98" x14ac:dyDescent="0.25">
      <c r="A38" s="4"/>
      <c r="B38" s="9"/>
      <c r="C38" s="9"/>
      <c r="D38" s="9"/>
      <c r="E38" s="9"/>
      <c r="F38" s="9"/>
      <c r="G38" s="9"/>
      <c r="AB38" s="28">
        <v>10</v>
      </c>
      <c r="AC38" s="28">
        <v>74.949498663463885</v>
      </c>
      <c r="AD38" s="28">
        <v>-2.9494986634638849</v>
      </c>
      <c r="AF38" s="28">
        <v>30.64516129032258</v>
      </c>
      <c r="AG38" s="28">
        <v>55</v>
      </c>
      <c r="AR38" s="9"/>
      <c r="AS38" s="9"/>
      <c r="BD38" s="9"/>
      <c r="BE38" s="9"/>
      <c r="BO38" s="9"/>
      <c r="BP38" s="9"/>
      <c r="BQ38" s="9"/>
      <c r="BR38" s="9"/>
      <c r="BS38" s="9"/>
      <c r="CD38" s="9"/>
      <c r="CE38" s="9"/>
      <c r="CF38" s="9"/>
      <c r="CG38" s="9"/>
      <c r="CH38" s="28">
        <v>37.096774193548384</v>
      </c>
      <c r="CI38" s="28">
        <v>59</v>
      </c>
      <c r="CR38" s="9"/>
      <c r="CS38" s="9"/>
      <c r="CT38" s="9"/>
    </row>
    <row r="39" spans="1:98" x14ac:dyDescent="0.25">
      <c r="A39" s="12" t="s">
        <v>160</v>
      </c>
      <c r="B39" s="11">
        <v>60</v>
      </c>
      <c r="C39" s="11">
        <v>79</v>
      </c>
      <c r="D39" s="11">
        <v>68</v>
      </c>
      <c r="E39" s="11">
        <v>79</v>
      </c>
      <c r="F39" s="11">
        <v>72</v>
      </c>
      <c r="G39" s="11">
        <v>46</v>
      </c>
      <c r="AB39" s="28">
        <v>11</v>
      </c>
      <c r="AC39" s="28">
        <v>68.877603455605112</v>
      </c>
      <c r="AD39" s="28">
        <v>4.1223965443948885</v>
      </c>
      <c r="AF39" s="28">
        <v>33.87096774193548</v>
      </c>
      <c r="AG39" s="28">
        <v>58</v>
      </c>
      <c r="AR39" s="11">
        <v>60</v>
      </c>
      <c r="AS39" s="11">
        <v>46</v>
      </c>
      <c r="BD39" s="11">
        <v>60</v>
      </c>
      <c r="BE39" s="11">
        <v>79</v>
      </c>
      <c r="BO39" s="11">
        <v>60</v>
      </c>
      <c r="BP39" s="11">
        <v>79</v>
      </c>
      <c r="BQ39" s="11">
        <v>68</v>
      </c>
      <c r="BR39" s="11">
        <v>79</v>
      </c>
      <c r="BS39" s="11">
        <v>46</v>
      </c>
      <c r="CD39" s="11">
        <v>60</v>
      </c>
      <c r="CE39" s="11">
        <v>79</v>
      </c>
      <c r="CF39" s="11">
        <v>68</v>
      </c>
      <c r="CG39" s="11">
        <v>46</v>
      </c>
      <c r="CH39" s="28">
        <v>40.322580645161281</v>
      </c>
      <c r="CI39" s="28">
        <v>61</v>
      </c>
      <c r="CR39" s="11">
        <v>60</v>
      </c>
      <c r="CS39" s="11">
        <v>79</v>
      </c>
      <c r="CT39" s="11">
        <v>46</v>
      </c>
    </row>
    <row r="40" spans="1:98" x14ac:dyDescent="0.25">
      <c r="AB40" s="28">
        <v>12</v>
      </c>
      <c r="AC40" s="28">
        <v>69.122377637553569</v>
      </c>
      <c r="AD40" s="28">
        <v>1.8776223624464308</v>
      </c>
      <c r="AF40" s="28">
        <v>37.096774193548384</v>
      </c>
      <c r="AG40" s="28">
        <v>59</v>
      </c>
      <c r="CH40" s="28">
        <v>43.548387096774185</v>
      </c>
      <c r="CI40" s="28">
        <v>63</v>
      </c>
    </row>
    <row r="41" spans="1:98" x14ac:dyDescent="0.25">
      <c r="AB41" s="28">
        <v>13</v>
      </c>
      <c r="AC41" s="28">
        <v>69.780064843076929</v>
      </c>
      <c r="AD41" s="28">
        <v>5.2199351569230714</v>
      </c>
      <c r="AF41" s="28">
        <v>40.322580645161281</v>
      </c>
      <c r="AG41" s="28">
        <v>61</v>
      </c>
      <c r="CH41" s="28">
        <v>46.774193548387089</v>
      </c>
      <c r="CI41" s="28">
        <v>64</v>
      </c>
    </row>
    <row r="42" spans="1:98" x14ac:dyDescent="0.25">
      <c r="AB42" s="28">
        <v>14</v>
      </c>
      <c r="AC42" s="28">
        <v>68.955219998199084</v>
      </c>
      <c r="AD42" s="28">
        <v>-2.9552199981990839</v>
      </c>
      <c r="AF42" s="28">
        <v>43.548387096774185</v>
      </c>
      <c r="AG42" s="28">
        <v>63</v>
      </c>
      <c r="CH42" s="28">
        <v>49.999999999999993</v>
      </c>
      <c r="CI42" s="28">
        <v>66</v>
      </c>
    </row>
    <row r="43" spans="1:98" x14ac:dyDescent="0.25">
      <c r="AB43" s="28">
        <v>15</v>
      </c>
      <c r="AC43" s="28">
        <v>67.014319161881687</v>
      </c>
      <c r="AD43" s="28">
        <v>4.9856808381183129</v>
      </c>
      <c r="AF43" s="28">
        <v>46.774193548387089</v>
      </c>
      <c r="AG43" s="28">
        <v>64</v>
      </c>
      <c r="CH43" s="28">
        <v>53.225806451612897</v>
      </c>
      <c r="CI43" s="28">
        <v>66</v>
      </c>
    </row>
    <row r="44" spans="1:98" x14ac:dyDescent="0.25">
      <c r="AB44" s="28">
        <v>16</v>
      </c>
      <c r="AC44" s="28">
        <v>66.134955020600245</v>
      </c>
      <c r="AD44" s="28">
        <v>-0.13495502060024478</v>
      </c>
      <c r="AF44" s="28">
        <v>49.999999999999993</v>
      </c>
      <c r="AG44" s="28">
        <v>66</v>
      </c>
      <c r="CH44" s="28">
        <v>56.451612903225801</v>
      </c>
      <c r="CI44" s="28">
        <v>71</v>
      </c>
    </row>
    <row r="45" spans="1:98" x14ac:dyDescent="0.25">
      <c r="AB45" s="28">
        <v>17</v>
      </c>
      <c r="AC45" s="28">
        <v>60.340106133574267</v>
      </c>
      <c r="AD45" s="28">
        <v>2.6598938664257332</v>
      </c>
      <c r="AF45" s="28">
        <v>53.225806451612897</v>
      </c>
      <c r="AG45" s="28">
        <v>66</v>
      </c>
      <c r="CH45" s="28">
        <v>59.677419354838705</v>
      </c>
      <c r="CI45" s="28">
        <v>72</v>
      </c>
    </row>
    <row r="46" spans="1:98" x14ac:dyDescent="0.25">
      <c r="AB46" s="28">
        <v>18</v>
      </c>
      <c r="AC46" s="28">
        <v>60.108534787740972</v>
      </c>
      <c r="AD46" s="28">
        <v>-2.1085347877409717</v>
      </c>
      <c r="AF46" s="28">
        <v>56.451612903225801</v>
      </c>
      <c r="AG46" s="28">
        <v>71</v>
      </c>
      <c r="CH46" s="28">
        <v>62.903225806451609</v>
      </c>
      <c r="CI46" s="28">
        <v>72</v>
      </c>
    </row>
    <row r="47" spans="1:98" x14ac:dyDescent="0.25">
      <c r="AB47" s="28">
        <v>19</v>
      </c>
      <c r="AC47" s="28">
        <v>58.765877418492579</v>
      </c>
      <c r="AD47" s="28">
        <v>0.23412258150742105</v>
      </c>
      <c r="AF47" s="28">
        <v>59.677419354838705</v>
      </c>
      <c r="AG47" s="28">
        <v>72</v>
      </c>
      <c r="CH47" s="28">
        <v>66.129032258064512</v>
      </c>
      <c r="CI47" s="28">
        <v>73</v>
      </c>
    </row>
    <row r="48" spans="1:98" x14ac:dyDescent="0.25">
      <c r="AB48" s="28">
        <v>20</v>
      </c>
      <c r="AC48" s="28">
        <v>58.530057400731515</v>
      </c>
      <c r="AD48" s="28">
        <v>2.4699425992684851</v>
      </c>
      <c r="AF48" s="28">
        <v>62.903225806451609</v>
      </c>
      <c r="AG48" s="28">
        <v>72</v>
      </c>
      <c r="CH48" s="28">
        <v>69.354838709677409</v>
      </c>
      <c r="CI48" s="28">
        <v>73</v>
      </c>
    </row>
    <row r="49" spans="28:87" x14ac:dyDescent="0.25">
      <c r="AB49" s="28">
        <v>21</v>
      </c>
      <c r="AC49" s="28">
        <v>57.228890892187025</v>
      </c>
      <c r="AD49" s="28">
        <v>6.7711091078129755</v>
      </c>
      <c r="AF49" s="28">
        <v>66.129032258064512</v>
      </c>
      <c r="AG49" s="28">
        <v>73</v>
      </c>
      <c r="CH49" s="28">
        <v>72.58064516129032</v>
      </c>
      <c r="CI49" s="28">
        <v>73</v>
      </c>
    </row>
    <row r="50" spans="28:87" x14ac:dyDescent="0.25">
      <c r="AB50" s="28">
        <v>22</v>
      </c>
      <c r="AC50" s="28">
        <v>53.692910703718951</v>
      </c>
      <c r="AD50" s="28">
        <v>-1.692910703718951</v>
      </c>
      <c r="AF50" s="28">
        <v>69.354838709677409</v>
      </c>
      <c r="AG50" s="28">
        <v>73</v>
      </c>
      <c r="CH50" s="28">
        <v>75.806451612903217</v>
      </c>
      <c r="CI50" s="28">
        <v>74</v>
      </c>
    </row>
    <row r="51" spans="28:87" x14ac:dyDescent="0.25">
      <c r="AB51" s="28">
        <v>23</v>
      </c>
      <c r="AC51" s="28">
        <v>53.756757033351661</v>
      </c>
      <c r="AD51" s="28">
        <v>-4.7567570333516613</v>
      </c>
      <c r="AF51" s="28">
        <v>72.58064516129032</v>
      </c>
      <c r="AG51" s="28">
        <v>73</v>
      </c>
      <c r="CH51" s="28">
        <v>79.032258064516114</v>
      </c>
      <c r="CI51" s="28">
        <v>75</v>
      </c>
    </row>
    <row r="52" spans="28:87" x14ac:dyDescent="0.25">
      <c r="AB52" s="28">
        <v>24</v>
      </c>
      <c r="AC52" s="28">
        <v>52.552079117798456</v>
      </c>
      <c r="AD52" s="28">
        <v>2.4479208822015437</v>
      </c>
      <c r="AF52" s="28">
        <v>75.806451612903217</v>
      </c>
      <c r="AG52" s="28">
        <v>74</v>
      </c>
      <c r="CH52" s="28">
        <v>82.258064516129025</v>
      </c>
      <c r="CI52" s="28">
        <v>78</v>
      </c>
    </row>
    <row r="53" spans="28:87" x14ac:dyDescent="0.25">
      <c r="AB53" s="28">
        <v>25</v>
      </c>
      <c r="AC53" s="28">
        <v>52.79678661866491</v>
      </c>
      <c r="AD53" s="28">
        <v>-1.7967866186649104</v>
      </c>
      <c r="AF53" s="28">
        <v>79.032258064516114</v>
      </c>
      <c r="AG53" s="28">
        <v>75</v>
      </c>
      <c r="CH53" s="28">
        <v>85.483870967741922</v>
      </c>
      <c r="CI53" s="28">
        <v>80</v>
      </c>
    </row>
    <row r="54" spans="28:87" x14ac:dyDescent="0.25">
      <c r="AB54" s="28">
        <v>26</v>
      </c>
      <c r="AC54" s="28">
        <v>48.953710091307677</v>
      </c>
      <c r="AD54" s="28">
        <v>1.046289908692323</v>
      </c>
      <c r="AF54" s="28">
        <v>82.258064516129025</v>
      </c>
      <c r="AG54" s="28">
        <v>78</v>
      </c>
      <c r="CH54" s="28">
        <v>88.709677419354833</v>
      </c>
      <c r="CI54" s="28">
        <v>85</v>
      </c>
    </row>
    <row r="55" spans="28:87" x14ac:dyDescent="0.25">
      <c r="AB55" s="28">
        <v>27</v>
      </c>
      <c r="AC55" s="28">
        <v>43.875624426678897</v>
      </c>
      <c r="AD55" s="28">
        <v>-3.8756244266788968</v>
      </c>
      <c r="AF55" s="28">
        <v>85.483870967741922</v>
      </c>
      <c r="AG55" s="28">
        <v>80</v>
      </c>
      <c r="CH55" s="28">
        <v>91.93548387096773</v>
      </c>
      <c r="CI55" s="28">
        <v>86</v>
      </c>
    </row>
    <row r="56" spans="28:87" x14ac:dyDescent="0.25">
      <c r="AB56" s="28">
        <v>28</v>
      </c>
      <c r="AC56" s="28">
        <v>50.731953846170981</v>
      </c>
      <c r="AD56" s="28">
        <v>1.2680461538290189</v>
      </c>
      <c r="AF56" s="28">
        <v>88.709677419354833</v>
      </c>
      <c r="AG56" s="28">
        <v>85</v>
      </c>
      <c r="CH56" s="28">
        <v>95.161290322580641</v>
      </c>
      <c r="CI56" s="28">
        <v>88</v>
      </c>
    </row>
    <row r="57" spans="28:87" ht="15.75" thickBot="1" x14ac:dyDescent="0.3">
      <c r="AB57" s="28">
        <v>29</v>
      </c>
      <c r="AC57" s="28">
        <v>39.321775955180996</v>
      </c>
      <c r="AD57" s="28">
        <v>0.67822404481900378</v>
      </c>
      <c r="AF57" s="28">
        <v>91.93548387096773</v>
      </c>
      <c r="AG57" s="28">
        <v>86</v>
      </c>
      <c r="CH57" s="29">
        <v>98.387096774193537</v>
      </c>
      <c r="CI57" s="29">
        <v>89</v>
      </c>
    </row>
    <row r="58" spans="28:87" x14ac:dyDescent="0.25">
      <c r="AB58" s="28">
        <v>30</v>
      </c>
      <c r="AC58" s="28">
        <v>41.117088810589863</v>
      </c>
      <c r="AD58" s="28">
        <v>-1.1170888105898626</v>
      </c>
      <c r="AF58" s="28">
        <v>95.161290322580641</v>
      </c>
      <c r="AG58" s="28">
        <v>88</v>
      </c>
    </row>
    <row r="59" spans="28:87" ht="15.75" thickBot="1" x14ac:dyDescent="0.3">
      <c r="AB59" s="29">
        <v>31</v>
      </c>
      <c r="AC59" s="29">
        <v>39.535821429901986</v>
      </c>
      <c r="AD59" s="29">
        <v>-4.5358214299019863</v>
      </c>
      <c r="AF59" s="29">
        <v>98.387096774193537</v>
      </c>
      <c r="AG59" s="29">
        <v>89</v>
      </c>
    </row>
  </sheetData>
  <sortState ref="T12:U13">
    <sortCondition descending="1" ref="U12:U13"/>
  </sortState>
  <conditionalFormatting sqref="I4:O9">
    <cfRule type="cellIs" dxfId="0" priority="1" operator="greaterThan">
      <formula>0.7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0F1F-9926-4E8E-A741-33958FA365F9}">
  <dimension ref="A1:AX49"/>
  <sheetViews>
    <sheetView zoomScaleNormal="100" workbookViewId="0">
      <selection activeCell="V34" sqref="V34"/>
    </sheetView>
  </sheetViews>
  <sheetFormatPr defaultRowHeight="15" x14ac:dyDescent="0.25"/>
  <cols>
    <col min="1" max="1" width="11" customWidth="1"/>
    <col min="3" max="3" width="20.5703125" customWidth="1"/>
    <col min="50" max="50" width="18.42578125" customWidth="1"/>
  </cols>
  <sheetData>
    <row r="1" spans="1:12" ht="45" x14ac:dyDescent="0.25">
      <c r="A1" s="63" t="s">
        <v>242</v>
      </c>
      <c r="B1" s="63" t="s">
        <v>333</v>
      </c>
    </row>
    <row r="2" spans="1:12" x14ac:dyDescent="0.25">
      <c r="A2">
        <v>1</v>
      </c>
      <c r="B2">
        <v>2000</v>
      </c>
    </row>
    <row r="3" spans="1:12" x14ac:dyDescent="0.25">
      <c r="A3">
        <v>2</v>
      </c>
      <c r="B3">
        <v>1400</v>
      </c>
    </row>
    <row r="4" spans="1:12" x14ac:dyDescent="0.25">
      <c r="A4" s="1">
        <v>3</v>
      </c>
      <c r="B4">
        <v>1238</v>
      </c>
      <c r="L4" s="63"/>
    </row>
    <row r="5" spans="1:12" x14ac:dyDescent="0.25">
      <c r="A5" s="1">
        <v>4</v>
      </c>
      <c r="B5">
        <v>1142</v>
      </c>
    </row>
    <row r="6" spans="1:12" x14ac:dyDescent="0.25">
      <c r="A6" s="1">
        <v>5</v>
      </c>
      <c r="B6">
        <v>1075</v>
      </c>
    </row>
    <row r="7" spans="1:12" x14ac:dyDescent="0.25">
      <c r="A7" s="1">
        <v>6</v>
      </c>
      <c r="B7">
        <v>1029</v>
      </c>
    </row>
    <row r="8" spans="1:12" x14ac:dyDescent="0.25">
      <c r="A8" s="1">
        <v>7</v>
      </c>
      <c r="B8">
        <v>995</v>
      </c>
    </row>
    <row r="9" spans="1:12" x14ac:dyDescent="0.25">
      <c r="A9" s="1">
        <v>8</v>
      </c>
      <c r="B9">
        <v>957</v>
      </c>
    </row>
    <row r="15" spans="1:12" ht="15.75" thickBot="1" x14ac:dyDescent="0.3">
      <c r="A15" t="s">
        <v>281</v>
      </c>
    </row>
    <row r="16" spans="1:12" ht="15.75" thickBot="1" x14ac:dyDescent="0.3">
      <c r="A16" s="64" t="s">
        <v>340</v>
      </c>
    </row>
    <row r="17" spans="1:50" x14ac:dyDescent="0.25">
      <c r="D17" s="71" t="s">
        <v>243</v>
      </c>
      <c r="E17" s="71"/>
      <c r="F17" s="71"/>
      <c r="G17" s="71"/>
      <c r="H17" s="71"/>
      <c r="I17" s="71"/>
      <c r="J17" s="71"/>
      <c r="K17" s="71"/>
      <c r="M17" s="71" t="s">
        <v>244</v>
      </c>
      <c r="N17" s="71"/>
      <c r="O17" s="71"/>
      <c r="P17" s="71"/>
      <c r="Q17" s="71"/>
      <c r="R17" s="71"/>
      <c r="S17" s="71"/>
      <c r="T17" s="71"/>
    </row>
    <row r="18" spans="1:50" x14ac:dyDescent="0.25">
      <c r="D18" s="71"/>
      <c r="E18" s="71"/>
      <c r="F18" s="71"/>
      <c r="G18" s="71"/>
      <c r="H18" s="71"/>
      <c r="I18" s="71"/>
      <c r="J18" s="71"/>
      <c r="K18" s="71"/>
      <c r="M18" s="71"/>
      <c r="N18" s="71"/>
      <c r="O18" s="71"/>
      <c r="P18" s="71"/>
      <c r="Q18" s="71"/>
      <c r="R18" s="71"/>
      <c r="S18" s="71"/>
      <c r="T18" s="71"/>
      <c r="W18" t="s">
        <v>191</v>
      </c>
    </row>
    <row r="19" spans="1:50" ht="15.75" thickBot="1" x14ac:dyDescent="0.3">
      <c r="D19" s="71"/>
      <c r="E19" s="71"/>
      <c r="F19" s="71"/>
      <c r="G19" s="71"/>
      <c r="H19" s="71"/>
      <c r="I19" s="71"/>
      <c r="J19" s="71"/>
      <c r="K19" s="71"/>
      <c r="M19" s="71"/>
      <c r="N19" s="71"/>
      <c r="O19" s="71"/>
      <c r="P19" s="71"/>
      <c r="Q19" s="71"/>
      <c r="R19" s="71"/>
      <c r="S19" s="71"/>
      <c r="T19" s="71"/>
    </row>
    <row r="20" spans="1:50" x14ac:dyDescent="0.25">
      <c r="D20" s="71"/>
      <c r="E20" s="71"/>
      <c r="F20" s="71"/>
      <c r="G20" s="71"/>
      <c r="H20" s="71"/>
      <c r="I20" s="71"/>
      <c r="J20" s="71"/>
      <c r="K20" s="71"/>
      <c r="M20" s="71"/>
      <c r="N20" s="71"/>
      <c r="O20" s="71"/>
      <c r="P20" s="71"/>
      <c r="Q20" s="71"/>
      <c r="R20" s="71"/>
      <c r="S20" s="71"/>
      <c r="T20" s="71"/>
      <c r="W20" s="31" t="s">
        <v>192</v>
      </c>
      <c r="X20" s="31"/>
    </row>
    <row r="21" spans="1:50" x14ac:dyDescent="0.25">
      <c r="W21" s="28" t="s">
        <v>193</v>
      </c>
      <c r="X21" s="28">
        <v>0.85173771288493594</v>
      </c>
    </row>
    <row r="22" spans="1:50" x14ac:dyDescent="0.25">
      <c r="A22" s="41" t="s">
        <v>175</v>
      </c>
      <c r="B22" s="41" t="s">
        <v>245</v>
      </c>
      <c r="C22" s="41"/>
      <c r="D22" s="41" t="s">
        <v>254</v>
      </c>
      <c r="W22" s="28" t="s">
        <v>194</v>
      </c>
      <c r="X22" s="28">
        <v>0.72545713155046165</v>
      </c>
    </row>
    <row r="23" spans="1:50" ht="45" x14ac:dyDescent="0.25">
      <c r="A23" s="41" t="s">
        <v>177</v>
      </c>
      <c r="B23" s="41">
        <v>0.81269999999999998</v>
      </c>
      <c r="C23" s="40" t="s">
        <v>337</v>
      </c>
      <c r="D23" s="41" t="s">
        <v>338</v>
      </c>
      <c r="W23" s="28" t="s">
        <v>195</v>
      </c>
      <c r="X23" s="28">
        <v>0.67969998680887189</v>
      </c>
      <c r="AT23" s="49" t="s">
        <v>290</v>
      </c>
      <c r="AU23" s="49"/>
      <c r="AV23" s="49"/>
      <c r="AW23" s="49"/>
      <c r="AX23" s="49"/>
    </row>
    <row r="24" spans="1:50" ht="45" x14ac:dyDescent="0.25">
      <c r="A24" s="41" t="s">
        <v>178</v>
      </c>
      <c r="B24" s="42">
        <v>0.72550000000000003</v>
      </c>
      <c r="C24" s="40" t="s">
        <v>335</v>
      </c>
      <c r="D24" s="41" t="s">
        <v>282</v>
      </c>
      <c r="W24" s="28" t="s">
        <v>196</v>
      </c>
      <c r="X24" s="28">
        <v>194.14967225853158</v>
      </c>
      <c r="AT24" s="49" t="s">
        <v>185</v>
      </c>
      <c r="AU24" s="49"/>
      <c r="AV24" s="49" t="s">
        <v>291</v>
      </c>
      <c r="AW24" s="49"/>
      <c r="AX24" s="49"/>
    </row>
    <row r="25" spans="1:50" ht="30.75" thickBot="1" x14ac:dyDescent="0.3">
      <c r="A25" s="41" t="s">
        <v>179</v>
      </c>
      <c r="B25" s="42">
        <v>0.87849999999999995</v>
      </c>
      <c r="C25" s="40" t="s">
        <v>284</v>
      </c>
      <c r="D25" s="41" t="s">
        <v>285</v>
      </c>
      <c r="W25" s="29" t="s">
        <v>197</v>
      </c>
      <c r="X25" s="29">
        <v>8</v>
      </c>
      <c r="AT25" s="49"/>
      <c r="AU25" s="49"/>
      <c r="AV25" s="49" t="s">
        <v>292</v>
      </c>
      <c r="AW25" s="49"/>
      <c r="AX25" s="50" t="s">
        <v>237</v>
      </c>
    </row>
    <row r="26" spans="1:50" ht="45.75" thickBot="1" x14ac:dyDescent="0.3">
      <c r="A26" s="41" t="s">
        <v>251</v>
      </c>
      <c r="B26" s="42">
        <v>0.9214</v>
      </c>
      <c r="C26" s="40" t="s">
        <v>286</v>
      </c>
      <c r="D26" s="41" t="s">
        <v>287</v>
      </c>
      <c r="AT26" s="49" t="s">
        <v>293</v>
      </c>
      <c r="AU26" s="49"/>
      <c r="AV26" s="49"/>
      <c r="AW26" s="49"/>
      <c r="AX26" s="49"/>
    </row>
    <row r="27" spans="1:50" ht="60.75" thickBot="1" x14ac:dyDescent="0.3">
      <c r="A27" s="43" t="s">
        <v>250</v>
      </c>
      <c r="B27" s="44">
        <v>0.98140000000000005</v>
      </c>
      <c r="C27" s="45" t="s">
        <v>336</v>
      </c>
      <c r="D27" s="41" t="s">
        <v>288</v>
      </c>
      <c r="W27" t="s">
        <v>198</v>
      </c>
      <c r="AT27" s="49" t="s">
        <v>238</v>
      </c>
      <c r="AU27" s="49"/>
      <c r="AV27" s="49"/>
      <c r="AW27" s="69" t="s">
        <v>294</v>
      </c>
      <c r="AX27" s="70"/>
    </row>
    <row r="28" spans="1:50" ht="45" x14ac:dyDescent="0.25">
      <c r="A28" s="41" t="s">
        <v>180</v>
      </c>
      <c r="B28" s="42">
        <v>0.97119999999999995</v>
      </c>
      <c r="C28" s="40" t="s">
        <v>334</v>
      </c>
      <c r="D28" s="41" t="s">
        <v>339</v>
      </c>
      <c r="W28" s="30"/>
      <c r="X28" s="30" t="s">
        <v>203</v>
      </c>
      <c r="Y28" s="30" t="s">
        <v>204</v>
      </c>
      <c r="Z28" s="30" t="s">
        <v>205</v>
      </c>
      <c r="AA28" s="30" t="s">
        <v>206</v>
      </c>
      <c r="AB28" s="30" t="s">
        <v>207</v>
      </c>
      <c r="AT28" s="49" t="s">
        <v>239</v>
      </c>
      <c r="AU28" s="49"/>
      <c r="AV28" s="49"/>
      <c r="AW28" s="70" t="s">
        <v>295</v>
      </c>
      <c r="AX28" s="70"/>
    </row>
    <row r="29" spans="1:50" x14ac:dyDescent="0.25">
      <c r="W29" s="28" t="s">
        <v>199</v>
      </c>
      <c r="X29" s="28">
        <v>1</v>
      </c>
      <c r="Y29" s="28">
        <v>597621.42857142864</v>
      </c>
      <c r="Z29" s="28">
        <v>597621.42857142864</v>
      </c>
      <c r="AA29" s="28">
        <v>15.854510495517808</v>
      </c>
      <c r="AB29" s="28">
        <v>7.2685184499434322E-3</v>
      </c>
      <c r="AT29" s="49" t="s">
        <v>240</v>
      </c>
      <c r="AU29" s="49"/>
      <c r="AV29" s="49"/>
      <c r="AW29" s="69" t="s">
        <v>296</v>
      </c>
      <c r="AX29" s="70"/>
    </row>
    <row r="30" spans="1:50" x14ac:dyDescent="0.25">
      <c r="W30" s="28" t="s">
        <v>200</v>
      </c>
      <c r="X30" s="28">
        <v>6</v>
      </c>
      <c r="Y30" s="28">
        <v>226164.57142857136</v>
      </c>
      <c r="Z30" s="28">
        <v>37694.095238095229</v>
      </c>
      <c r="AA30" s="28"/>
      <c r="AB30" s="28"/>
      <c r="AT30" s="49" t="s">
        <v>241</v>
      </c>
      <c r="AU30" s="49"/>
      <c r="AV30" s="49"/>
      <c r="AW30" s="69" t="s">
        <v>297</v>
      </c>
      <c r="AX30" s="70"/>
    </row>
    <row r="31" spans="1:50" ht="15.75" thickBot="1" x14ac:dyDescent="0.3">
      <c r="W31" s="29" t="s">
        <v>201</v>
      </c>
      <c r="X31" s="29">
        <v>7</v>
      </c>
      <c r="Y31" s="29">
        <v>823786</v>
      </c>
      <c r="Z31" s="29"/>
      <c r="AA31" s="29"/>
      <c r="AB31" s="29"/>
    </row>
    <row r="32" spans="1:50" ht="15.75" thickBot="1" x14ac:dyDescent="0.3">
      <c r="A32" s="47" t="s">
        <v>298</v>
      </c>
      <c r="B32" s="47"/>
      <c r="C32" s="47"/>
      <c r="D32" s="47"/>
      <c r="E32" s="47"/>
      <c r="F32" s="47"/>
      <c r="G32" s="47"/>
      <c r="H32" s="47"/>
      <c r="I32" s="47"/>
      <c r="J32" s="47"/>
    </row>
    <row r="33" spans="1:31" x14ac:dyDescent="0.25">
      <c r="A33" t="s">
        <v>299</v>
      </c>
      <c r="B33" s="54" t="s">
        <v>300</v>
      </c>
      <c r="W33" s="30"/>
      <c r="X33" s="30" t="s">
        <v>208</v>
      </c>
      <c r="Y33" s="30" t="s">
        <v>196</v>
      </c>
      <c r="Z33" s="30" t="s">
        <v>209</v>
      </c>
      <c r="AA33" s="30" t="s">
        <v>210</v>
      </c>
      <c r="AB33" s="30" t="s">
        <v>211</v>
      </c>
      <c r="AC33" s="30" t="s">
        <v>212</v>
      </c>
      <c r="AD33" s="30" t="s">
        <v>213</v>
      </c>
      <c r="AE33" s="30" t="s">
        <v>214</v>
      </c>
    </row>
    <row r="34" spans="1:31" x14ac:dyDescent="0.25">
      <c r="W34" s="28" t="s">
        <v>202</v>
      </c>
      <c r="X34" s="28">
        <v>1766.2857142857142</v>
      </c>
      <c r="Y34" s="28">
        <v>151.28020584422833</v>
      </c>
      <c r="Z34" s="28">
        <v>11.675590368408411</v>
      </c>
      <c r="AA34" s="28">
        <v>2.3795769076663128E-5</v>
      </c>
      <c r="AB34" s="28">
        <v>1396.1163857618214</v>
      </c>
      <c r="AC34" s="28">
        <v>2136.4550428096072</v>
      </c>
      <c r="AD34" s="28">
        <v>1396.1163857618214</v>
      </c>
      <c r="AE34" s="28">
        <v>2136.4550428096072</v>
      </c>
    </row>
    <row r="35" spans="1:31" ht="15.75" thickBot="1" x14ac:dyDescent="0.3">
      <c r="W35" s="29" t="s">
        <v>242</v>
      </c>
      <c r="X35" s="29">
        <v>-119.28571428571431</v>
      </c>
      <c r="Y35" s="29">
        <v>29.957944823533648</v>
      </c>
      <c r="Z35" s="29">
        <v>-3.9817722807209619</v>
      </c>
      <c r="AA35" s="29">
        <v>7.268518449943427E-3</v>
      </c>
      <c r="AB35" s="29">
        <v>-192.59016451036587</v>
      </c>
      <c r="AC35" s="29">
        <v>-45.981264061062731</v>
      </c>
      <c r="AD35" s="29">
        <v>-192.59016451036587</v>
      </c>
      <c r="AE35" s="29">
        <v>-45.981264061062731</v>
      </c>
    </row>
    <row r="39" spans="1:31" x14ac:dyDescent="0.25">
      <c r="W39" t="s">
        <v>215</v>
      </c>
      <c r="AB39" t="s">
        <v>219</v>
      </c>
    </row>
    <row r="40" spans="1:31" ht="15.75" thickBot="1" x14ac:dyDescent="0.3"/>
    <row r="41" spans="1:31" x14ac:dyDescent="0.25">
      <c r="W41" s="30" t="s">
        <v>216</v>
      </c>
      <c r="X41" s="30" t="s">
        <v>289</v>
      </c>
      <c r="Y41" s="30" t="s">
        <v>217</v>
      </c>
      <c r="Z41" s="30" t="s">
        <v>218</v>
      </c>
      <c r="AB41" s="31" t="s">
        <v>220</v>
      </c>
      <c r="AC41" s="31"/>
    </row>
    <row r="42" spans="1:31" x14ac:dyDescent="0.25">
      <c r="W42" s="28">
        <v>1</v>
      </c>
      <c r="X42" s="28">
        <v>1647</v>
      </c>
      <c r="Y42" s="28">
        <v>353</v>
      </c>
      <c r="Z42" s="28">
        <v>1.963864132866566</v>
      </c>
      <c r="AB42" s="28">
        <v>6.25</v>
      </c>
      <c r="AC42" s="28">
        <v>957</v>
      </c>
    </row>
    <row r="43" spans="1:31" x14ac:dyDescent="0.25">
      <c r="W43" s="28">
        <v>2</v>
      </c>
      <c r="X43" s="28">
        <v>1527.7142857142856</v>
      </c>
      <c r="Y43" s="28">
        <v>-127.71428571428555</v>
      </c>
      <c r="Z43" s="28">
        <v>-0.7105198441046976</v>
      </c>
      <c r="AB43" s="28">
        <v>18.75</v>
      </c>
      <c r="AC43" s="28">
        <v>995</v>
      </c>
    </row>
    <row r="44" spans="1:31" x14ac:dyDescent="0.25">
      <c r="W44" s="28">
        <v>3</v>
      </c>
      <c r="X44" s="28">
        <v>1408.4285714285713</v>
      </c>
      <c r="Y44" s="28">
        <v>-170.42857142857133</v>
      </c>
      <c r="Z44" s="28">
        <v>-0.94815455706588903</v>
      </c>
      <c r="AB44" s="28">
        <v>31.25</v>
      </c>
      <c r="AC44" s="28">
        <v>1029</v>
      </c>
    </row>
    <row r="45" spans="1:31" x14ac:dyDescent="0.25">
      <c r="W45" s="28">
        <v>4</v>
      </c>
      <c r="X45" s="28">
        <v>1289.1428571428569</v>
      </c>
      <c r="Y45" s="28">
        <v>-147.14285714285688</v>
      </c>
      <c r="Z45" s="28">
        <v>-0.81860787408035585</v>
      </c>
      <c r="AB45" s="28">
        <v>43.75</v>
      </c>
      <c r="AC45" s="28">
        <v>1075</v>
      </c>
    </row>
    <row r="46" spans="1:31" x14ac:dyDescent="0.25">
      <c r="W46" s="28">
        <v>5</v>
      </c>
      <c r="X46" s="28">
        <v>1169.8571428571427</v>
      </c>
      <c r="Y46" s="28">
        <v>-94.857142857142662</v>
      </c>
      <c r="Z46" s="28">
        <v>-0.52772391105762728</v>
      </c>
      <c r="AB46" s="28">
        <v>56.25</v>
      </c>
      <c r="AC46" s="28">
        <v>1142</v>
      </c>
    </row>
    <row r="47" spans="1:31" x14ac:dyDescent="0.25">
      <c r="W47" s="28">
        <v>6</v>
      </c>
      <c r="X47" s="28">
        <v>1050.5714285714284</v>
      </c>
      <c r="Y47" s="28">
        <v>-21.571428571428442</v>
      </c>
      <c r="Z47" s="28">
        <v>-0.12000950387003224</v>
      </c>
      <c r="AB47" s="28">
        <v>68.75</v>
      </c>
      <c r="AC47" s="28">
        <v>1238</v>
      </c>
    </row>
    <row r="48" spans="1:31" x14ac:dyDescent="0.25">
      <c r="W48" s="28">
        <v>7</v>
      </c>
      <c r="X48" s="28">
        <v>931.28571428571411</v>
      </c>
      <c r="Y48" s="28">
        <v>63.714285714285893</v>
      </c>
      <c r="Z48" s="28">
        <v>0.35446515712605864</v>
      </c>
      <c r="AB48" s="28">
        <v>81.25</v>
      </c>
      <c r="AC48" s="28">
        <v>1400</v>
      </c>
    </row>
    <row r="49" spans="23:29" ht="15.75" thickBot="1" x14ac:dyDescent="0.3">
      <c r="W49" s="29">
        <v>8</v>
      </c>
      <c r="X49" s="29">
        <v>811.99999999999977</v>
      </c>
      <c r="Y49" s="29">
        <v>145.00000000000023</v>
      </c>
      <c r="Z49" s="29">
        <v>0.80668640018598448</v>
      </c>
      <c r="AB49" s="29">
        <v>93.75</v>
      </c>
      <c r="AC49" s="29">
        <v>2000</v>
      </c>
    </row>
  </sheetData>
  <sortState ref="AC42:AC49">
    <sortCondition ref="AC42"/>
  </sortState>
  <mergeCells count="6">
    <mergeCell ref="AW30:AX30"/>
    <mergeCell ref="D17:K20"/>
    <mergeCell ref="M17:T20"/>
    <mergeCell ref="AW27:AX27"/>
    <mergeCell ref="AW28:AX28"/>
    <mergeCell ref="AW29:AX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4</vt:i4>
      </vt:variant>
    </vt:vector>
  </HeadingPairs>
  <TitlesOfParts>
    <vt:vector size="11" baseType="lpstr">
      <vt:lpstr>Summary</vt:lpstr>
      <vt:lpstr>8.2</vt:lpstr>
      <vt:lpstr>8.5</vt:lpstr>
      <vt:lpstr>8.13</vt:lpstr>
      <vt:lpstr>8.17</vt:lpstr>
      <vt:lpstr>8.24</vt:lpstr>
      <vt:lpstr>8.29</vt:lpstr>
      <vt:lpstr>Chart1</vt:lpstr>
      <vt:lpstr>Chart2</vt:lpstr>
      <vt:lpstr>Chart3</vt:lpstr>
      <vt:lpstr>Chart4</vt:lpstr>
    </vt:vector>
  </TitlesOfParts>
  <Company>Bellevue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Li</dc:creator>
  <cp:lastModifiedBy>Marjorie Blanco</cp:lastModifiedBy>
  <dcterms:created xsi:type="dcterms:W3CDTF">2015-01-11T07:40:26Z</dcterms:created>
  <dcterms:modified xsi:type="dcterms:W3CDTF">2017-11-07T07:55:03Z</dcterms:modified>
</cp:coreProperties>
</file>